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97" firstSheet="20" activeTab="29"/>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拨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'!$A$1:$P$7</definedName>
    <definedName name="_xlnm.Print_Area" localSheetId="3">'部门支出总表（分类）'!$A$1:$U$8</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'工资福利(政府预算)(2)'!$A$1:$N$7</definedName>
    <definedName name="_xlnm.Print_Area" localSheetId="9">'基本-个人和家庭'!$A$1:$L$8</definedName>
    <definedName name="_xlnm.Print_Area" localSheetId="5">'基本-工资福利'!$A$1:$AA$8</definedName>
    <definedName name="_xlnm.Print_Area" localSheetId="7">'基本-一般商品服务'!$A$1:$Z$8</definedName>
    <definedName name="_xlnm.Print_Area" localSheetId="25">'经费拨款'!$A$1:$V$8</definedName>
    <definedName name="_xlnm.Print_Area" localSheetId="26">'经费拨款(政府预算)'!$A$1:$U$7</definedName>
    <definedName name="_xlnm.Print_Area" localSheetId="27">'三公'!$A$1:$O$8</definedName>
    <definedName name="_xlnm.Print_Area" localSheetId="8">'商品服务(政府预算)'!$A$1:$T$7</definedName>
    <definedName name="_xlnm.Print_Area" localSheetId="17">'商品服务(政府预算)(2)'!$A$1:$T$7</definedName>
    <definedName name="_xlnm.Print_Area" localSheetId="29">'项目绩效'!$A$1:$N$7</definedName>
    <definedName name="_xlnm.Print_Area" localSheetId="20">'项目明细表'!$A$1:$N$7</definedName>
    <definedName name="_xlnm.Print_Area" localSheetId="18">'一般-个人和家庭'!$A$1:$L$8</definedName>
    <definedName name="_xlnm.Print_Area" localSheetId="14">'一般-工资福利'!$A$1:$AA$8</definedName>
    <definedName name="_xlnm.Print_Area" localSheetId="16">'一般-商品和服务'!$A$1:$Z$8</definedName>
    <definedName name="_xlnm.Print_Area" localSheetId="13">'一般预算基本支出表'!$A$1:$H$8</definedName>
    <definedName name="_xlnm.Print_Area" localSheetId="12">'一般预算支出'!$A$1:$R$8</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<sst xmlns="http://schemas.openxmlformats.org/spreadsheetml/2006/main" count="872" uniqueCount="299">
  <si>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</si>
  <si>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</si>
  <si>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</si>
  <si>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</si>
  <si>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</si>
  <si>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</si>
  <si>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</si>
  <si>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</si>
  <si>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</si>
  <si>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</si>
  <si>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</si>
  <si>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</si>
  <si>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</si>
  <si>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</si>
  <si>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</si>
  <si>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</si>
  <si>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</si>
  <si>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</si>
  <si>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</si>
  <si>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</si>
  <si>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</si>
  <si>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</si>
  <si>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</si>
  <si>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</si>
  <si>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</si>
  <si>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</si>
  <si>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</si>
  <si>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</si>
  <si>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</si>
  <si>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</si>
  <si>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</si>
  <si>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</si>
  <si>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</si>
  <si>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</si>
  <si>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</si>
  <si>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</si>
  <si>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</si>
  <si>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</si>
  <si>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</si>
  <si>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</si>
  <si>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</si>
  <si>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</si>
  <si>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</si>
  <si>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</si>
  <si>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</si>
  <si>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</si>
  <si>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</si>
  <si>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</si>
  <si>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</si>
  <si>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</si>
  <si>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</si>
  <si>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</si>
  <si>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</si>
  <si>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</si>
  <si>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</si>
  <si>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</si>
  <si>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</si>
  <si>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</si>
  <si>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</si>
  <si>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</si>
  <si>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</si>
  <si>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</si>
  <si>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</si>
  <si>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</si>
  <si>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</si>
  <si>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</si>
  <si>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</si>
  <si>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</si>
  <si>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</si>
  <si>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</si>
  <si>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</si>
  <si>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</si>
  <si>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</si>
  <si>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</si>
  <si>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</si>
  <si>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</si>
  <si>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</si>
  <si>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</si>
  <si>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</si>
  <si>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</si>
  <si>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</si>
  <si>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</si>
  <si>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</si>
  <si>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</si>
  <si>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</si>
  <si>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</si>
  <si>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</si>
  <si>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</si>
  <si>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</si>
  <si>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</si>
  <si>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</si>
  <si>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</si>
  <si>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</si>
  <si>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中共岳阳县委员会办公室</t>
  </si>
  <si>
    <t>表-03</t>
  </si>
  <si>
    <t>部门支出总表</t>
  </si>
  <si>
    <t>科目编码</t>
  </si>
  <si>
    <t>单位名称（功能科目）</t>
  </si>
  <si>
    <t>总  计</t>
  </si>
  <si>
    <t>类</t>
  </si>
  <si>
    <t>款</t>
  </si>
  <si>
    <t>项</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</si>
  <si>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</si>
  <si>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</si>
  <si>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</si>
  <si>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</si>
  <si>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</si>
  <si>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</si>
  <si>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</si>
  <si>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</si>
  <si>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</si>
  <si>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</si>
  <si>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</si>
  <si>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</si>
  <si>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</si>
  <si>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</si>
  <si>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</si>
  <si>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</si>
  <si>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</si>
  <si>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</si>
  <si>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</si>
  <si>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02</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</si>
  <si>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</si>
  <si>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</si>
  <si>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</si>
  <si>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</si>
  <si>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</si>
  <si>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</si>
  <si>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</si>
  <si>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</si>
  <si>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</si>
  <si>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</si>
  <si>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</si>
  <si>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</si>
  <si>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</si>
  <si>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</si>
  <si>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</si>
  <si>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</si>
  <si>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</si>
  <si>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</si>
  <si>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</si>
  <si>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</si>
  <si>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</si>
  <si>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</si>
  <si>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</si>
  <si>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</si>
  <si>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</si>
  <si>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</si>
  <si>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</si>
  <si>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</si>
  <si>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</si>
  <si>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</si>
  <si>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</si>
  <si>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</si>
  <si>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</si>
  <si>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</si>
  <si>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</si>
  <si>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</si>
  <si>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</si>
  <si>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</si>
  <si>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</si>
  <si>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</si>
  <si>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</si>
  <si>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</si>
  <si>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</si>
  <si>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</si>
  <si>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</si>
  <si>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</si>
  <si>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</si>
  <si>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</si>
  <si>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</si>
  <si>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</si>
  <si>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</si>
  <si>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</si>
  <si>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</si>
  <si>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</si>
  <si>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</si>
  <si>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</si>
  <si>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</si>
  <si>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</si>
  <si>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</si>
  <si>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</si>
  <si>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</si>
  <si>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</si>
  <si>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</si>
  <si>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</si>
  <si>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</si>
  <si>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</si>
  <si>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</si>
  <si>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</si>
  <si>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</si>
  <si>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</si>
  <si>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</si>
  <si>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</si>
  <si>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</si>
  <si>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</si>
  <si>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</si>
  <si>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</si>
  <si>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</si>
  <si>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</si>
  <si>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</si>
  <si>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</si>
  <si>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</si>
  <si>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</si>
  <si>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</si>
  <si>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</si>
  <si>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</si>
  <si>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</si>
  <si>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</si>
  <si>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</si>
  <si>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</si>
  <si>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</si>
  <si>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</si>
  <si>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</si>
  <si>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</si>
  <si>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</si>
  <si>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</si>
  <si>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</si>
  <si>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</si>
  <si>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</si>
  <si>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</si>
  <si>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</si>
  <si>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201</t>
  </si>
  <si>
    <t>31</t>
  </si>
  <si>
    <t>01</t>
  </si>
  <si>
    <t>行政运行</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</si>
  <si>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</si>
  <si>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</si>
  <si>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</si>
  <si>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</si>
  <si>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</si>
  <si>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</si>
  <si>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</si>
  <si>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</si>
  <si>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</si>
  <si>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</si>
  <si>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</si>
  <si>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</si>
  <si>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</si>
  <si>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</si>
  <si>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一般行政管理事务</t>
  </si>
  <si>
    <t>县委一般性工作项目</t>
  </si>
  <si>
    <t>表-22</t>
  </si>
  <si>
    <t>政府性基金拨款支出预算表</t>
  </si>
  <si>
    <t>说明：中共岳阳县委办公室没有政府性基金预算收入，也没有使用政府性基金安排的支出，故本表无数据。</t>
  </si>
  <si>
    <t>表-23</t>
  </si>
  <si>
    <t>政府性基金拨款支出预算表(按政府预算经济分类)</t>
  </si>
  <si>
    <t>表-24</t>
  </si>
  <si>
    <t>纳入专户管理的非税收入拨款支出预算表</t>
  </si>
  <si>
    <t>说明：中共岳阳县委办公室没有纳入专户管理的非税收入及支出，故本表无数据。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</si>
  <si>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</si>
  <si>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</si>
  <si>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</si>
  <si>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</si>
  <si>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</si>
  <si>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</si>
  <si>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</si>
  <si>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</si>
  <si>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</si>
  <si>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</si>
  <si>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</si>
  <si>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2019年“三公”经费预算公开表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</si>
  <si>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</si>
  <si>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</si>
  <si>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</si>
  <si>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</si>
  <si>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</si>
  <si>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</si>
  <si>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</si>
  <si>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</si>
  <si>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</si>
  <si>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</si>
  <si>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</si>
  <si>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</si>
  <si>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</si>
  <si>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</si>
  <si>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</si>
  <si>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县委日常文书处理，围绕中央、省、市、县委总体工作部署收集信息、反映动态、综合调研；参与起草县委领导同志工作报告、讲话文稿；负责县委文件的起草、校核、把关；负责中央、省、市、县委重大方针政策和重要工作部署的贯彻落实和督促检查；负责中央、省、市、县委及其领导同志重要批示的传达、催办、落实；协调有关部门的工作关系；负责县委重要会议的事务工作和县委领导同志参加重大活动的组织安排；协助县委全面深化改革领导小组处理全面深化改革日常工作；负责全县党委办公室系统的业务建设和办公自动化、信息化的规划指导；负责全县党政系统密码通讯和密码管理；负责中央文件和党、政、军领导机关机要文件的传递工作；负责县委机关院内安全保卫与事务管理工作及其县委交办的其他工作任务。</t>
  </si>
  <si>
    <t>1：全年预算申请到位和下达数量在95%以上，三公经费变动率≤0。
2：社会效益、经济效益、生态效益可持续影响和社会公众满意度达到预期目标。
3：以抓工作落实为主线，紧扣中心当好参谋，围绕大局搞好服务，规范管理作好表率，落实工作加强督查，确保县委政令畅通决策落地生根。</t>
  </si>
  <si>
    <t xml:space="preserve">财政供养人员控制率  100%
三公经费控制率  100%
“三公经费”变动率  ≤0
围绕全县中心工作调研，完成重大课题调研3个以上  
信息报送工作在全市排名前3名  
政府采购执行率  100%
公务卡刷卡率  90%
固定资产利用率  100%
督查通报率  100%
协调有效  100%
办文办会、保密、接待准确率  100%
年底前完成  
控制在预算内  750.3万元
</t>
  </si>
  <si>
    <t xml:space="preserve">公务接待零差错，办文办会零失误，上传下达零延误 
注重调研成果转化为经济效益 
服务领导、服务机关、服务群众 
社会公众满意度达到95%以上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</si>
  <si>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</si>
  <si>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</si>
  <si>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</si>
  <si>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</si>
  <si>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</si>
  <si>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</si>
  <si>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</si>
  <si>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</si>
  <si>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</si>
  <si>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</si>
  <si>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</si>
  <si>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</si>
  <si>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</si>
  <si>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</si>
  <si>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经常性项目</t>
  </si>
  <si>
    <t>党组会议制度、机关财务管理制度、公务用车管理制度</t>
  </si>
  <si>
    <t>本财政年度按工作进度支付</t>
  </si>
  <si>
    <t>做好县志书籍的编撰、机关的维修维护、政策调研、深化改革工作、市县绩效考核评估工作以及机关的物业管理工作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</si>
</sst>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31">
    <font>
      <sz val="12"/>
      <name val="宋体"/>
      <family val="0"/>
    </font>
    <font>
      <sz val="9"/>
      <name val="宋体"/>
      <family val="0"/>
    </font>
    <font>
      <sz val="10"/>
      <name val="宋体"/>
      <family val="0"/>
    </font>
    <font>
      <b/>
      <sz val="16"/>
      <name val="宋体"/>
      <family val="0"/>
    </font>
    <font>
      <b/>
      <sz val="10"/>
      <name val="宋体"/>
      <family val="0"/>
    </font>
    <font>
      <sz val="9"/>
      <color indexed="63"/>
      <name val="宋体"/>
      <family val="0"/>
    </font>
    <font>
      <b/>
      <sz val="18"/>
      <name val="宋体"/>
      <family val="0"/>
    </font>
    <font>
      <sz val="10"/>
      <color indexed="8"/>
      <name val="宋体"/>
      <family val="0"/>
    </font>
    <font>
      <b/>
      <sz val="22"/>
      <name val="宋体"/>
      <family val="0"/>
    </font>
    <font>
      <sz val="11"/>
      <color indexed="8"/>
      <name val="宋体"/>
      <family val="0"/>
    </font>
    <font>
      <sz val="16"/>
      <name val="黑体"/>
      <family val="3"/>
    </font>
    <font>
      <b/>
      <sz val="9"/>
      <name val="宋体"/>
      <family val="0"/>
    </font>
    <font>
      <sz val="18"/>
      <name val="方正小标宋_GBK"/>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right/>
      <top style="thin"/>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6" fillId="0" borderId="0" applyNumberFormat="0" applyFill="0" applyBorder="0" applyAlignment="0" applyProtection="0"/>
    <xf numFmtId="0" fontId="9" fillId="2" borderId="2" applyNumberFormat="0" applyFont="0" applyAlignment="0" applyProtection="0"/>
    <xf numFmtId="0" fontId="17" fillId="7"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8" fillId="0" borderId="3" applyNumberFormat="0" applyFill="0" applyAlignment="0" applyProtection="0"/>
    <xf numFmtId="0" fontId="17" fillId="6" borderId="0" applyNumberFormat="0" applyBorder="0" applyAlignment="0" applyProtection="0"/>
    <xf numFmtId="0" fontId="1" fillId="0" borderId="0">
      <alignment vertical="center"/>
      <protection/>
    </xf>
    <xf numFmtId="0" fontId="15" fillId="0" borderId="4" applyNumberFormat="0" applyFill="0" applyAlignment="0" applyProtection="0"/>
    <xf numFmtId="0" fontId="17" fillId="6" borderId="0" applyNumberFormat="0" applyBorder="0" applyAlignment="0" applyProtection="0"/>
    <xf numFmtId="0" fontId="18" fillId="8" borderId="5" applyNumberFormat="0" applyAlignment="0" applyProtection="0"/>
    <xf numFmtId="0" fontId="30" fillId="8" borderId="1" applyNumberFormat="0" applyAlignment="0" applyProtection="0"/>
    <xf numFmtId="0" fontId="27" fillId="9" borderId="6" applyNumberFormat="0" applyAlignment="0" applyProtection="0"/>
    <xf numFmtId="0" fontId="9" fillId="2"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20" fillId="0" borderId="8"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1" fillId="0" borderId="0">
      <alignment vertical="center"/>
      <protection/>
    </xf>
    <xf numFmtId="0" fontId="9" fillId="12" borderId="0" applyNumberFormat="0" applyBorder="0" applyAlignment="0" applyProtection="0"/>
    <xf numFmtId="0" fontId="0" fillId="0" borderId="0">
      <alignment vertical="center"/>
      <protection/>
    </xf>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 fillId="0" borderId="0">
      <alignment vertical="center"/>
      <protection/>
    </xf>
    <xf numFmtId="0" fontId="9" fillId="14" borderId="0" applyNumberFormat="0" applyBorder="0" applyAlignment="0" applyProtection="0"/>
    <xf numFmtId="0" fontId="9" fillId="6" borderId="0" applyNumberFormat="0" applyBorder="0" applyAlignment="0" applyProtection="0"/>
    <xf numFmtId="0" fontId="17" fillId="16" borderId="0" applyNumberFormat="0" applyBorder="0" applyAlignment="0" applyProtection="0"/>
    <xf numFmtId="0" fontId="9"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9"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40">
    <xf numFmtId="0" fontId="0" fillId="0" borderId="0" xfId="0" applyAlignment="1">
      <alignment/>
    </xf>
    <xf numFmtId="0" fontId="1" fillId="0" borderId="0" xfId="81" applyFill="1">
      <alignment/>
      <protection/>
    </xf>
    <xf numFmtId="0" fontId="1" fillId="0" borderId="0" xfId="81">
      <alignment/>
      <protection/>
    </xf>
    <xf numFmtId="0" fontId="2" fillId="0" borderId="0" xfId="81" applyFont="1" applyAlignment="1">
      <alignment horizontal="center" vertical="center"/>
      <protection/>
    </xf>
    <xf numFmtId="0" fontId="2" fillId="0" borderId="0" xfId="81" applyNumberFormat="1" applyFont="1" applyAlignment="1">
      <alignment horizontal="center" vertical="center"/>
      <protection/>
    </xf>
    <xf numFmtId="0" fontId="3" fillId="0" borderId="0" xfId="81" applyNumberFormat="1" applyFont="1" applyFill="1" applyAlignment="1" applyProtection="1">
      <alignment horizontal="center" vertical="center"/>
      <protection/>
    </xf>
    <xf numFmtId="0" fontId="4" fillId="8" borderId="9" xfId="81" applyNumberFormat="1" applyFont="1" applyFill="1" applyBorder="1" applyAlignment="1" applyProtection="1">
      <alignment horizontal="center" vertical="center" wrapText="1"/>
      <protection/>
    </xf>
    <xf numFmtId="0" fontId="4" fillId="8" borderId="10" xfId="81" applyNumberFormat="1" applyFont="1" applyFill="1" applyBorder="1" applyAlignment="1" applyProtection="1">
      <alignment horizontal="center" vertical="center" wrapText="1"/>
      <protection/>
    </xf>
    <xf numFmtId="0" fontId="4" fillId="8" borderId="11" xfId="81" applyNumberFormat="1" applyFont="1" applyFill="1" applyBorder="1" applyAlignment="1" applyProtection="1">
      <alignment horizontal="center" vertical="center" wrapText="1"/>
      <protection/>
    </xf>
    <xf numFmtId="0" fontId="4" fillId="8" borderId="12" xfId="81" applyNumberFormat="1" applyFont="1" applyFill="1" applyBorder="1" applyAlignment="1" applyProtection="1">
      <alignment horizontal="center" vertical="center" wrapText="1"/>
      <protection/>
    </xf>
    <xf numFmtId="0" fontId="4" fillId="8" borderId="13" xfId="81" applyNumberFormat="1" applyFont="1" applyFill="1" applyBorder="1" applyAlignment="1" applyProtection="1">
      <alignment horizontal="center" vertical="center" wrapText="1"/>
      <protection/>
    </xf>
    <xf numFmtId="0" fontId="4" fillId="8" borderId="9" xfId="81" applyNumberFormat="1" applyFont="1" applyFill="1" applyBorder="1" applyAlignment="1" applyProtection="1">
      <alignment vertical="center" wrapText="1"/>
      <protection/>
    </xf>
    <xf numFmtId="0" fontId="2" fillId="8" borderId="14" xfId="81" applyFont="1" applyFill="1" applyBorder="1" applyAlignment="1">
      <alignment horizontal="center" vertical="center"/>
      <protection/>
    </xf>
    <xf numFmtId="0" fontId="2" fillId="8" borderId="9" xfId="81" applyFont="1" applyFill="1" applyBorder="1" applyAlignment="1">
      <alignment horizontal="center" vertical="center"/>
      <protection/>
    </xf>
    <xf numFmtId="0" fontId="2" fillId="8" borderId="10" xfId="81" applyFont="1" applyFill="1" applyBorder="1" applyAlignment="1">
      <alignment horizontal="center" vertical="center"/>
      <protection/>
    </xf>
    <xf numFmtId="0" fontId="2" fillId="0"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0" fontId="2" fillId="0" borderId="15" xfId="81" applyNumberFormat="1" applyFont="1" applyFill="1" applyBorder="1" applyAlignment="1" applyProtection="1">
      <alignment horizontal="center" vertical="center" wrapText="1"/>
      <protection locked="0"/>
    </xf>
    <xf numFmtId="176" fontId="2" fillId="0" borderId="11" xfId="81" applyNumberFormat="1" applyFont="1" applyFill="1" applyBorder="1" applyAlignment="1" applyProtection="1">
      <alignment horizontal="center" vertical="center" wrapText="1"/>
      <protection/>
    </xf>
    <xf numFmtId="176" fontId="2" fillId="0" borderId="9" xfId="81" applyNumberFormat="1" applyFont="1" applyFill="1" applyBorder="1" applyAlignment="1" applyProtection="1">
      <alignment horizontal="center" vertical="center" wrapText="1"/>
      <protection/>
    </xf>
    <xf numFmtId="49" fontId="2" fillId="0" borderId="15" xfId="81" applyNumberFormat="1" applyFont="1" applyFill="1" applyBorder="1" applyAlignment="1" applyProtection="1">
      <alignment horizontal="left" vertical="center" wrapText="1"/>
      <protection locked="0"/>
    </xf>
    <xf numFmtId="49" fontId="2" fillId="0" borderId="11" xfId="81" applyNumberFormat="1" applyFont="1" applyFill="1" applyBorder="1" applyAlignment="1" applyProtection="1">
      <alignment horizontal="center" vertical="center" wrapText="1"/>
      <protection locked="0"/>
    </xf>
    <xf numFmtId="0" fontId="2" fillId="0" borderId="0" xfId="81" applyFont="1" applyFill="1" applyAlignment="1">
      <alignment horizontal="center" vertical="center"/>
      <protection/>
    </xf>
    <xf numFmtId="0" fontId="2" fillId="0" borderId="0" xfId="81" applyNumberFormat="1" applyFont="1" applyFill="1" applyAlignment="1">
      <alignment horizontal="center" vertical="center"/>
      <protection/>
    </xf>
    <xf numFmtId="0" fontId="1" fillId="0" borderId="0" xfId="81" applyAlignment="1">
      <alignment horizontal="center"/>
      <protection/>
    </xf>
    <xf numFmtId="49" fontId="2" fillId="0" borderId="11" xfId="81" applyNumberFormat="1" applyFont="1" applyFill="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49" fontId="2" fillId="0" borderId="9" xfId="81" applyNumberFormat="1" applyFont="1" applyFill="1" applyBorder="1" applyAlignment="1" applyProtection="1">
      <alignment horizontal="left" vertical="center" wrapText="1"/>
      <protection locked="0"/>
    </xf>
    <xf numFmtId="49" fontId="2" fillId="0" borderId="12" xfId="81" applyNumberFormat="1" applyFont="1" applyFill="1" applyBorder="1" applyAlignment="1" applyProtection="1">
      <alignment horizontal="left" vertical="center" wrapText="1"/>
      <protection locked="0"/>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0" fontId="2" fillId="0" borderId="15" xfId="19" applyNumberFormat="1" applyFont="1" applyFill="1" applyBorder="1" applyAlignment="1" applyProtection="1">
      <alignment horizontal="center" vertical="center" wrapText="1"/>
      <protection/>
    </xf>
    <xf numFmtId="0"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center" vertical="center" wrapText="1"/>
      <protection/>
    </xf>
    <xf numFmtId="0" fontId="2" fillId="0" borderId="11" xfId="19" applyNumberFormat="1" applyFont="1" applyFill="1" applyBorder="1" applyAlignment="1" applyProtection="1">
      <alignment horizontal="left" vertical="center" wrapText="1"/>
      <protection locked="0"/>
    </xf>
    <xf numFmtId="0" fontId="2" fillId="0" borderId="9" xfId="19" applyNumberFormat="1" applyFont="1" applyFill="1" applyBorder="1" applyAlignment="1" applyProtection="1">
      <alignment horizontal="left" vertical="center" wrapText="1"/>
      <protection locked="0"/>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0" fontId="1" fillId="0" borderId="0" xfId="72" applyFill="1">
      <alignment vertical="center"/>
      <protection/>
    </xf>
    <xf numFmtId="0" fontId="1" fillId="0" borderId="0" xfId="72">
      <alignment vertical="center"/>
      <protection/>
    </xf>
    <xf numFmtId="0" fontId="6"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0" fontId="1" fillId="0" borderId="9" xfId="72" applyNumberFormat="1" applyFont="1" applyFill="1" applyBorder="1" applyAlignment="1" applyProtection="1">
      <alignment vertical="center" wrapText="1"/>
      <protection/>
    </xf>
    <xf numFmtId="176" fontId="1" fillId="0" borderId="11" xfId="72" applyNumberFormat="1" applyFont="1" applyFill="1" applyBorder="1" applyAlignment="1" applyProtection="1">
      <alignment horizontal="center" vertical="center" wrapText="1"/>
      <protection/>
    </xf>
    <xf numFmtId="176" fontId="1" fillId="0" borderId="11" xfId="72" applyNumberFormat="1" applyFont="1" applyFill="1" applyBorder="1" applyAlignment="1" applyProtection="1">
      <alignment horizontal="center" vertical="center" wrapText="1"/>
      <protection locked="0"/>
    </xf>
    <xf numFmtId="176" fontId="1" fillId="0" borderId="9" xfId="72" applyNumberFormat="1" applyFont="1" applyFill="1" applyBorder="1" applyAlignment="1" applyProtection="1">
      <alignment horizontal="center"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center" vertical="center" wrapText="1"/>
      <protection/>
    </xf>
    <xf numFmtId="0" fontId="7" fillId="0" borderId="22" xfId="0" applyFont="1" applyBorder="1" applyAlignment="1">
      <alignment horizontal="center" vertical="center" wrapText="1"/>
    </xf>
    <xf numFmtId="177" fontId="1" fillId="0" borderId="11" xfId="72" applyNumberFormat="1" applyFont="1" applyFill="1" applyBorder="1" applyAlignment="1" applyProtection="1">
      <alignment horizontal="center" vertical="center" wrapText="1"/>
      <protection locked="0"/>
    </xf>
    <xf numFmtId="177" fontId="1" fillId="0" borderId="9" xfId="72" applyNumberFormat="1" applyFont="1" applyFill="1" applyBorder="1" applyAlignment="1" applyProtection="1">
      <alignment horizontal="center" vertical="center" wrapText="1"/>
      <protection/>
    </xf>
    <xf numFmtId="4" fontId="1" fillId="0" borderId="0" xfId="72" applyNumberFormat="1" applyFont="1" applyFill="1" applyAlignment="1" applyProtection="1">
      <alignment vertical="center"/>
      <protection/>
    </xf>
    <xf numFmtId="0" fontId="6" fillId="0" borderId="0" xfId="0" applyFont="1" applyAlignment="1">
      <alignment vertical="center"/>
    </xf>
    <xf numFmtId="0" fontId="6"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wrapText="1"/>
    </xf>
    <xf numFmtId="4" fontId="2" fillId="0" borderId="9" xfId="0" applyNumberFormat="1" applyFont="1" applyFill="1" applyBorder="1" applyAlignment="1">
      <alignment horizontal="right" wrapText="1"/>
    </xf>
    <xf numFmtId="0" fontId="0" fillId="0" borderId="9" xfId="0" applyBorder="1" applyAlignment="1">
      <alignment/>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8"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0" fontId="1" fillId="0" borderId="9" xfId="20" applyNumberFormat="1" applyFont="1" applyFill="1" applyBorder="1" applyAlignment="1" applyProtection="1">
      <alignment horizontal="center" vertical="center" wrapText="1"/>
      <protection/>
    </xf>
    <xf numFmtId="49" fontId="1" fillId="0" borderId="9" xfId="20" applyNumberFormat="1" applyFont="1" applyFill="1" applyBorder="1" applyAlignment="1" applyProtection="1">
      <alignment horizontal="center" vertical="center" wrapText="1"/>
      <protection/>
    </xf>
    <xf numFmtId="178" fontId="1" fillId="0" borderId="9" xfId="20" applyNumberFormat="1" applyFont="1" applyFill="1" applyBorder="1" applyAlignment="1" applyProtection="1">
      <alignment horizontal="center" vertical="center" wrapText="1"/>
      <protection/>
    </xf>
    <xf numFmtId="0" fontId="1" fillId="0" borderId="9" xfId="20" applyFill="1" applyBorder="1" applyAlignment="1">
      <alignment horizontal="center" vertical="center" wrapText="1"/>
      <protection/>
    </xf>
    <xf numFmtId="49" fontId="1" fillId="0" borderId="9" xfId="20" applyNumberFormat="1" applyFill="1" applyBorder="1" applyAlignment="1">
      <alignment horizontal="center"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ont="1" applyFill="1" applyBorder="1" applyAlignment="1" applyProtection="1">
      <alignment horizontal="right" vertical="center" wrapText="1"/>
      <protection/>
    </xf>
    <xf numFmtId="178" fontId="1" fillId="0" borderId="9" xfId="20" applyNumberFormat="1" applyFill="1" applyBorder="1" applyAlignment="1">
      <alignment horizontal="right" vertical="center" wrapText="1"/>
      <protection/>
    </xf>
    <xf numFmtId="0" fontId="1" fillId="0" borderId="9" xfId="20"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0" xfId="0" applyFont="1" applyAlignment="1">
      <alignment/>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6"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1" fillId="0" borderId="0" xfId="0" applyFont="1" applyAlignment="1">
      <alignment/>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6" fillId="0" borderId="0" xfId="61" applyNumberFormat="1" applyFont="1" applyFill="1" applyAlignment="1" applyProtection="1">
      <alignment horizontal="center" vertical="center"/>
      <protection/>
    </xf>
    <xf numFmtId="49" fontId="2" fillId="8" borderId="0" xfId="61" applyNumberFormat="1" applyFont="1" applyFill="1" applyAlignment="1">
      <alignment vertical="center"/>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8" borderId="10" xfId="61" applyFont="1" applyFill="1" applyBorder="1" applyAlignment="1">
      <alignment horizontal="centerContinuous" vertical="center"/>
      <protection/>
    </xf>
    <xf numFmtId="0" fontId="2" fillId="8" borderId="23"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21"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protection/>
    </xf>
    <xf numFmtId="0" fontId="2" fillId="8" borderId="20" xfId="61" applyFont="1" applyFill="1" applyBorder="1" applyAlignment="1">
      <alignment horizontal="center" vertical="center" wrapText="1"/>
      <protection/>
    </xf>
    <xf numFmtId="0" fontId="2" fillId="8" borderId="14"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49" fontId="2" fillId="0" borderId="11"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49" fontId="2" fillId="0" borderId="15" xfId="61" applyNumberFormat="1" applyFont="1" applyFill="1" applyBorder="1" applyAlignment="1" applyProtection="1">
      <alignment horizontal="left" vertical="center" wrapText="1"/>
      <protection/>
    </xf>
    <xf numFmtId="0" fontId="2" fillId="0" borderId="9" xfId="61" applyNumberFormat="1" applyFont="1" applyFill="1" applyBorder="1" applyAlignment="1" applyProtection="1">
      <alignment horizontal="left" vertical="center" wrapText="1"/>
      <protection/>
    </xf>
    <xf numFmtId="176" fontId="2" fillId="0" borderId="15"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49" fontId="2" fillId="0"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9" fontId="2" fillId="0" borderId="0" xfId="61" applyNumberFormat="1" applyFont="1" applyFill="1" applyAlignment="1">
      <alignment horizontal="center" vertical="center"/>
      <protection/>
    </xf>
    <xf numFmtId="179" fontId="2" fillId="8"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5" xfId="61" applyNumberFormat="1" applyFont="1" applyFill="1" applyBorder="1" applyAlignment="1" applyProtection="1">
      <alignment horizontal="center" vertical="center"/>
      <protection/>
    </xf>
    <xf numFmtId="0" fontId="2" fillId="8" borderId="20" xfId="61" applyNumberFormat="1" applyFont="1" applyFill="1" applyBorder="1" applyAlignment="1" applyProtection="1">
      <alignment horizontal="center" vertical="center" wrapText="1"/>
      <protection/>
    </xf>
    <xf numFmtId="0" fontId="2" fillId="8" borderId="15" xfId="61" applyNumberFormat="1" applyFont="1" applyFill="1" applyBorder="1" applyAlignment="1" applyProtection="1">
      <alignment horizontal="center" vertical="center" wrapText="1"/>
      <protection/>
    </xf>
    <xf numFmtId="176" fontId="2" fillId="0" borderId="9"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9" fontId="2" fillId="8" borderId="0" xfId="61" applyNumberFormat="1" applyFont="1" applyFill="1" applyAlignment="1">
      <alignment vertical="center"/>
      <protection/>
    </xf>
    <xf numFmtId="0" fontId="1" fillId="0" borderId="20" xfId="61" applyFont="1" applyBorder="1" applyAlignment="1">
      <alignment horizontal="left" vertical="center" wrapText="1"/>
      <protection/>
    </xf>
    <xf numFmtId="0" fontId="2" fillId="0" borderId="20"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2" xfId="61" applyNumberFormat="1" applyFont="1" applyFill="1" applyBorder="1" applyAlignment="1" applyProtection="1">
      <alignment horizontal="center" vertical="center"/>
      <protection/>
    </xf>
    <xf numFmtId="0" fontId="1" fillId="8" borderId="21" xfId="61" applyFont="1" applyFill="1" applyBorder="1" applyAlignment="1">
      <alignment horizontal="center" vertical="center" wrapText="1"/>
      <protection/>
    </xf>
    <xf numFmtId="0" fontId="1" fillId="8" borderId="9" xfId="61" applyFont="1" applyFill="1" applyBorder="1" applyAlignment="1">
      <alignment horizontal="center" vertical="center" wrapText="1"/>
      <protection/>
    </xf>
    <xf numFmtId="0" fontId="1" fillId="8" borderId="16" xfId="61" applyFont="1" applyFill="1" applyBorder="1" applyAlignment="1" applyProtection="1">
      <alignment horizontal="center" vertical="center" wrapText="1"/>
      <protection locked="0"/>
    </xf>
    <xf numFmtId="0" fontId="1" fillId="8" borderId="19" xfId="61" applyFont="1" applyFill="1" applyBorder="1" applyAlignment="1">
      <alignment horizontal="center" vertical="center" wrapText="1"/>
      <protection/>
    </xf>
    <xf numFmtId="176" fontId="1" fillId="0" borderId="11" xfId="61" applyNumberFormat="1" applyFont="1" applyFill="1" applyBorder="1" applyAlignment="1" applyProtection="1">
      <alignment horizontal="right" vertical="center" wrapText="1"/>
      <protection/>
    </xf>
    <xf numFmtId="176" fontId="1" fillId="0" borderId="9" xfId="61" applyNumberFormat="1" applyFont="1" applyFill="1" applyBorder="1" applyAlignment="1" applyProtection="1">
      <alignment horizontal="right" vertical="center" wrapText="1"/>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6" fillId="0" borderId="0" xfId="76" applyNumberFormat="1" applyFont="1" applyFill="1" applyAlignment="1" applyProtection="1">
      <alignment horizontal="center" vertical="center" wrapText="1"/>
      <protection/>
    </xf>
    <xf numFmtId="0" fontId="2" fillId="0" borderId="20"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locked="0"/>
    </xf>
    <xf numFmtId="0" fontId="2" fillId="0" borderId="11" xfId="76" applyNumberFormat="1" applyFont="1" applyFill="1" applyBorder="1" applyAlignment="1" applyProtection="1">
      <alignment horizontal="left" vertical="center"/>
      <protection locked="0"/>
    </xf>
    <xf numFmtId="0" fontId="2" fillId="0" borderId="9" xfId="70" applyFont="1" applyFill="1" applyBorder="1" applyAlignment="1" applyProtection="1">
      <alignment vertical="center"/>
      <protection locked="0"/>
    </xf>
    <xf numFmtId="176" fontId="2" fillId="0" borderId="15"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9" fontId="7" fillId="0" borderId="22" xfId="0" applyNumberFormat="1" applyFont="1" applyBorder="1" applyAlignment="1">
      <alignment horizontal="center" vertical="center" wrapText="1"/>
    </xf>
    <xf numFmtId="176" fontId="2" fillId="0" borderId="11" xfId="76" applyNumberFormat="1" applyFont="1" applyFill="1" applyBorder="1" applyAlignment="1" applyProtection="1">
      <alignment horizontal="right" vertical="center" wrapText="1"/>
      <protection locked="0"/>
    </xf>
    <xf numFmtId="0" fontId="2" fillId="0" borderId="0" xfId="76" applyFont="1" applyFill="1" applyAlignment="1">
      <alignment horizontal="centerContinuous" vertical="center"/>
      <protection/>
    </xf>
    <xf numFmtId="180"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176" fontId="2" fillId="0" borderId="9" xfId="76" applyNumberFormat="1" applyFont="1" applyFill="1" applyBorder="1" applyAlignment="1" applyProtection="1">
      <alignment horizontal="right" vertical="center" wrapText="1"/>
      <protection locked="0"/>
    </xf>
    <xf numFmtId="176" fontId="1" fillId="0" borderId="15" xfId="76" applyNumberFormat="1" applyFont="1" applyFill="1" applyBorder="1" applyAlignment="1" applyProtection="1">
      <alignment horizontal="right" vertical="center" wrapText="1"/>
      <protection locked="0"/>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pplyProtection="1">
      <alignment horizontal="right" vertical="center" wrapText="1"/>
      <protection/>
    </xf>
    <xf numFmtId="176" fontId="2" fillId="0" borderId="9" xfId="0" applyNumberFormat="1" applyFont="1" applyFill="1" applyBorder="1" applyAlignment="1" applyProtection="1">
      <alignment horizontal="right" vertical="center" wrapText="1"/>
      <protection/>
    </xf>
    <xf numFmtId="0" fontId="0" fillId="0" borderId="20" xfId="0" applyBorder="1" applyAlignment="1">
      <alignment horizontal="center"/>
    </xf>
    <xf numFmtId="0" fontId="1"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1" fillId="0" borderId="0" xfId="53">
      <alignment vertical="center"/>
      <protection/>
    </xf>
    <xf numFmtId="0" fontId="6"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0" xfId="53" applyFont="1" applyFill="1" applyBorder="1" applyAlignment="1">
      <alignment horizontal="center" vertical="center" wrapText="1"/>
      <protection/>
    </xf>
    <xf numFmtId="49" fontId="2" fillId="0" borderId="11" xfId="53" applyNumberFormat="1" applyFont="1" applyFill="1" applyBorder="1" applyAlignment="1" applyProtection="1">
      <alignment horizontal="center" vertical="center" wrapText="1"/>
      <protection/>
    </xf>
    <xf numFmtId="176" fontId="1" fillId="0" borderId="9" xfId="53" applyNumberFormat="1" applyFill="1" applyBorder="1" applyAlignment="1">
      <alignment horizontal="right" vertical="center" wrapText="1"/>
      <protection/>
    </xf>
    <xf numFmtId="0" fontId="2" fillId="0" borderId="9" xfId="55" applyNumberFormat="1" applyFont="1" applyFill="1" applyBorder="1" applyAlignment="1">
      <alignment horizontal="center" vertical="center" wrapText="1"/>
      <protection/>
    </xf>
    <xf numFmtId="176" fontId="1" fillId="0" borderId="9" xfId="53" applyNumberFormat="1" applyFill="1" applyBorder="1" applyAlignment="1" applyProtection="1">
      <alignment horizontal="right" vertical="center" wrapText="1"/>
      <protection locked="0"/>
    </xf>
    <xf numFmtId="0" fontId="2" fillId="0" borderId="20" xfId="53" applyNumberFormat="1" applyFont="1" applyFill="1" applyBorder="1" applyAlignment="1" applyProtection="1">
      <alignment horizontal="right" vertical="center"/>
      <protection/>
    </xf>
    <xf numFmtId="180"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wrapText="1"/>
    </xf>
    <xf numFmtId="4" fontId="2" fillId="0" borderId="9" xfId="0" applyNumberFormat="1" applyFont="1" applyFill="1" applyBorder="1" applyAlignment="1">
      <alignment horizontal="center" vertical="center" wrapText="1"/>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6"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49" fontId="2" fillId="0" borderId="9" xfId="39" applyNumberFormat="1" applyFont="1" applyFill="1" applyBorder="1" applyAlignment="1" applyProtection="1">
      <alignment horizontal="left" vertical="center" wrapText="1"/>
      <protection/>
    </xf>
    <xf numFmtId="176" fontId="2" fillId="0" borderId="9" xfId="71" applyNumberFormat="1" applyFont="1" applyFill="1" applyBorder="1" applyAlignment="1" applyProtection="1">
      <alignment horizontal="right" vertical="center" wrapText="1"/>
      <protection/>
    </xf>
    <xf numFmtId="181" fontId="2" fillId="0" borderId="0" xfId="71" applyNumberFormat="1" applyFont="1" applyFill="1" applyAlignment="1" applyProtection="1">
      <alignment horizontal="centerContinuous" vertical="center"/>
      <protection/>
    </xf>
    <xf numFmtId="176" fontId="2" fillId="0" borderId="9" xfId="71" applyNumberFormat="1" applyFont="1" applyFill="1" applyBorder="1" applyAlignment="1" applyProtection="1">
      <alignment horizontal="right" vertical="center" wrapText="1"/>
      <protection locked="0"/>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2" fillId="0" borderId="9" xfId="55" applyNumberFormat="1" applyFont="1" applyFill="1" applyBorder="1" applyAlignment="1" applyProtection="1">
      <alignment horizontal="center" vertical="center" wrapText="1"/>
      <protection locked="0"/>
    </xf>
    <xf numFmtId="0" fontId="6" fillId="0" borderId="0" xfId="0" applyFont="1" applyAlignment="1">
      <alignment horizontal="center"/>
    </xf>
    <xf numFmtId="49" fontId="2" fillId="0" borderId="9" xfId="0" applyNumberFormat="1" applyFont="1" applyFill="1" applyBorder="1" applyAlignment="1">
      <alignment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6"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7" fillId="0" borderId="22" xfId="0" applyNumberFormat="1" applyFont="1" applyBorder="1" applyAlignment="1">
      <alignment horizontal="center" vertical="center" wrapText="1"/>
    </xf>
    <xf numFmtId="0" fontId="2" fillId="0" borderId="9" xfId="39" applyNumberFormat="1" applyFont="1" applyFill="1" applyBorder="1" applyAlignment="1" applyProtection="1">
      <alignment horizontal="left" vertical="center" wrapText="1"/>
      <protection locked="0"/>
    </xf>
    <xf numFmtId="0" fontId="7" fillId="0" borderId="22" xfId="0" applyFont="1" applyBorder="1" applyAlignment="1" applyProtection="1">
      <alignment horizontal="center" vertical="center" wrapText="1"/>
      <protection locked="0"/>
    </xf>
    <xf numFmtId="176" fontId="2" fillId="0" borderId="9" xfId="39" applyNumberFormat="1" applyFont="1" applyFill="1" applyBorder="1" applyAlignment="1" applyProtection="1">
      <alignment horizontal="right" vertical="center" wrapText="1"/>
      <protection/>
    </xf>
    <xf numFmtId="178" fontId="2" fillId="0" borderId="9" xfId="39" applyNumberFormat="1" applyFont="1" applyFill="1" applyBorder="1" applyAlignment="1" applyProtection="1">
      <alignment horizontal="right" vertical="center" wrapText="1"/>
      <protection/>
    </xf>
    <xf numFmtId="0" fontId="9" fillId="0" borderId="22" xfId="0" applyFont="1" applyBorder="1" applyAlignment="1">
      <alignment horizontal="center" vertical="center" wrapText="1"/>
    </xf>
    <xf numFmtId="0" fontId="2" fillId="0" borderId="0" xfId="39" applyFont="1" applyFill="1" applyAlignment="1">
      <alignment horizontal="centerContinuous" vertical="center"/>
      <protection/>
    </xf>
    <xf numFmtId="180" fontId="2" fillId="0" borderId="0" xfId="39" applyNumberFormat="1" applyFont="1" applyFill="1" applyAlignment="1">
      <alignment horizontal="centerContinuous" vertical="center"/>
      <protection/>
    </xf>
    <xf numFmtId="0" fontId="1" fillId="8" borderId="9" xfId="83" applyFont="1" applyFill="1" applyBorder="1" applyAlignment="1">
      <alignment horizontal="center" vertical="center" wrapText="1"/>
      <protection/>
    </xf>
    <xf numFmtId="178" fontId="2" fillId="0" borderId="9" xfId="39" applyNumberFormat="1" applyFont="1" applyFill="1" applyBorder="1" applyAlignment="1" applyProtection="1">
      <alignment horizontal="right" vertical="center" wrapText="1"/>
      <protection locked="0"/>
    </xf>
    <xf numFmtId="178" fontId="1" fillId="0" borderId="9" xfId="39" applyNumberFormat="1" applyFont="1" applyFill="1" applyBorder="1" applyAlignment="1" applyProtection="1">
      <alignment horizontal="right" vertical="center" wrapText="1"/>
      <protection locked="0"/>
    </xf>
    <xf numFmtId="0" fontId="1" fillId="0" borderId="0" xfId="39" applyFill="1">
      <alignment vertical="center"/>
      <protection/>
    </xf>
    <xf numFmtId="0" fontId="1" fillId="8" borderId="10" xfId="83" applyFont="1" applyFill="1" applyBorder="1" applyAlignment="1">
      <alignment horizontal="center" vertical="center" wrapText="1"/>
      <protection/>
    </xf>
    <xf numFmtId="0" fontId="1" fillId="8" borderId="14" xfId="83" applyFont="1" applyFill="1" applyBorder="1" applyAlignment="1">
      <alignment horizontal="center" vertical="center" wrapText="1"/>
      <protection/>
    </xf>
    <xf numFmtId="0" fontId="1" fillId="8" borderId="13" xfId="83"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6" fillId="0" borderId="0" xfId="74" applyNumberFormat="1" applyFont="1" applyFill="1" applyAlignment="1" applyProtection="1">
      <alignment horizontal="center" vertical="center"/>
      <protection/>
    </xf>
    <xf numFmtId="182"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0" fontId="2" fillId="0" borderId="9" xfId="74" applyNumberFormat="1" applyFont="1" applyFill="1" applyBorder="1" applyAlignment="1" applyProtection="1">
      <alignment horizontal="center" vertical="center" wrapText="1"/>
      <protection/>
    </xf>
    <xf numFmtId="178" fontId="2" fillId="0" borderId="11" xfId="74" applyNumberFormat="1" applyFont="1" applyFill="1" applyBorder="1" applyAlignment="1" applyProtection="1">
      <alignment horizontal="right" vertical="center" wrapText="1"/>
      <protection/>
    </xf>
    <xf numFmtId="178" fontId="2" fillId="0" borderId="9" xfId="74" applyNumberFormat="1" applyFont="1" applyFill="1" applyBorder="1" applyAlignment="1" applyProtection="1">
      <alignment horizontal="right"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9" fontId="2" fillId="0" borderId="0" xfId="74" applyNumberFormat="1" applyFont="1" applyFill="1" applyAlignment="1">
      <alignment horizontal="center" vertical="center"/>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182" fontId="2" fillId="0" borderId="9" xfId="74" applyNumberFormat="1" applyFont="1" applyFill="1" applyBorder="1" applyAlignment="1">
      <alignment horizontal="center" vertical="center"/>
      <protection/>
    </xf>
    <xf numFmtId="49" fontId="2" fillId="0" borderId="9" xfId="74" applyNumberFormat="1" applyFont="1" applyFill="1" applyBorder="1" applyAlignment="1">
      <alignment horizontal="center" vertical="center"/>
      <protection/>
    </xf>
    <xf numFmtId="0" fontId="2" fillId="0" borderId="9" xfId="74" applyFont="1" applyFill="1" applyBorder="1" applyAlignment="1">
      <alignment horizontal="center" vertical="center"/>
      <protection/>
    </xf>
    <xf numFmtId="179" fontId="2" fillId="0" borderId="9" xfId="74" applyNumberFormat="1" applyFont="1" applyFill="1" applyBorder="1" applyAlignment="1">
      <alignment horizontal="center" vertical="center"/>
      <protection/>
    </xf>
    <xf numFmtId="179" fontId="2" fillId="8" borderId="9" xfId="74" applyNumberFormat="1" applyFont="1" applyFill="1" applyBorder="1" applyAlignment="1">
      <alignment horizontal="center" vertical="center"/>
      <protection/>
    </xf>
    <xf numFmtId="0" fontId="2" fillId="8" borderId="9" xfId="74" applyFont="1" applyFill="1" applyBorder="1" applyAlignment="1">
      <alignment horizontal="center" vertical="center" wrapText="1"/>
      <protection/>
    </xf>
    <xf numFmtId="178" fontId="2" fillId="0" borderId="9" xfId="74" applyNumberFormat="1" applyFont="1" applyFill="1" applyBorder="1" applyAlignment="1" applyProtection="1">
      <alignment horizontal="right" vertical="center" wrapText="1"/>
      <protection locked="0"/>
    </xf>
    <xf numFmtId="4" fontId="2" fillId="0" borderId="9" xfId="74" applyNumberFormat="1" applyFont="1" applyFill="1" applyBorder="1" applyAlignment="1" applyProtection="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locked="0"/>
    </xf>
    <xf numFmtId="0" fontId="1" fillId="0" borderId="9" xfId="74" applyFill="1" applyBorder="1">
      <alignment vertical="center"/>
      <protection/>
    </xf>
    <xf numFmtId="0" fontId="1" fillId="0" borderId="0" xfId="74" applyFill="1">
      <alignment vertical="center"/>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2"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7"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locked="0"/>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6"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3"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14"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176" fontId="2" fillId="0" borderId="11"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6" fillId="0" borderId="0" xfId="73" applyNumberFormat="1" applyFont="1" applyFill="1" applyAlignment="1" applyProtection="1">
      <alignment horizontal="center" vertical="center" wrapText="1"/>
      <protection/>
    </xf>
    <xf numFmtId="0" fontId="2" fillId="0" borderId="20"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49" fontId="2" fillId="0" borderId="9" xfId="73" applyNumberFormat="1" applyFont="1" applyFill="1" applyBorder="1" applyAlignment="1" applyProtection="1">
      <alignment horizontal="left" vertical="center" wrapText="1"/>
      <protection/>
    </xf>
    <xf numFmtId="49" fontId="2" fillId="0" borderId="9" xfId="73" applyNumberFormat="1" applyFont="1" applyFill="1" applyBorder="1" applyAlignment="1" applyProtection="1">
      <alignment horizontal="center"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0" fontId="2" fillId="0" borderId="0" xfId="77" applyFont="1" applyAlignment="1">
      <alignment horizontal="center" vertical="center" wrapText="1"/>
      <protection/>
    </xf>
    <xf numFmtId="0" fontId="2" fillId="0" borderId="0" xfId="80" applyFont="1" applyAlignment="1">
      <alignment horizontal="centerContinuous" vertical="center"/>
      <protection/>
    </xf>
    <xf numFmtId="0" fontId="1" fillId="0" borderId="0" xfId="80">
      <alignment vertical="center"/>
      <protection/>
    </xf>
    <xf numFmtId="0" fontId="2" fillId="0" borderId="0" xfId="80" applyFont="1" applyAlignment="1">
      <alignment horizontal="right" vertical="center" wrapText="1"/>
      <protection/>
    </xf>
    <xf numFmtId="0" fontId="6" fillId="0" borderId="0" xfId="80" applyNumberFormat="1" applyFont="1" applyFill="1" applyAlignment="1" applyProtection="1">
      <alignment horizontal="center" vertical="center" wrapText="1"/>
      <protection/>
    </xf>
    <xf numFmtId="0" fontId="2" fillId="0" borderId="20" xfId="80" applyFont="1" applyBorder="1" applyAlignment="1">
      <alignment horizontal="centerContinuous" vertical="center" wrapText="1"/>
      <protection/>
    </xf>
    <xf numFmtId="0" fontId="2" fillId="0" borderId="0" xfId="80" applyFont="1" applyAlignment="1">
      <alignment horizontal="left" vertical="center" wrapText="1"/>
      <protection/>
    </xf>
    <xf numFmtId="0" fontId="2" fillId="8" borderId="9" xfId="80" applyFont="1" applyFill="1" applyBorder="1" applyAlignment="1">
      <alignment horizontal="center" vertical="center" wrapText="1"/>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 vertical="center"/>
      <protection/>
    </xf>
    <xf numFmtId="49" fontId="2" fillId="0" borderId="9" xfId="80" applyNumberFormat="1" applyFont="1" applyFill="1" applyBorder="1" applyAlignment="1" applyProtection="1">
      <alignment horizontal="center" vertical="center" wrapText="1"/>
      <protection/>
    </xf>
    <xf numFmtId="0" fontId="2" fillId="0" borderId="0" xfId="80" applyFont="1" applyFill="1" applyAlignment="1">
      <alignment horizontal="centerContinuous" vertical="center"/>
      <protection/>
    </xf>
    <xf numFmtId="0" fontId="1" fillId="0" borderId="0" xfId="80" applyFill="1">
      <alignment vertical="center"/>
      <protection/>
    </xf>
    <xf numFmtId="0" fontId="2" fillId="0" borderId="0" xfId="80" applyNumberFormat="1" applyFont="1" applyFill="1" applyAlignment="1" applyProtection="1">
      <alignment horizontal="right" vertical="center" wrapText="1"/>
      <protection/>
    </xf>
    <xf numFmtId="0" fontId="2" fillId="0" borderId="0" xfId="80" applyNumberFormat="1" applyFont="1" applyFill="1" applyAlignment="1" applyProtection="1">
      <alignment vertical="center" wrapText="1"/>
      <protection/>
    </xf>
    <xf numFmtId="0" fontId="2" fillId="0" borderId="20" xfId="80" applyNumberFormat="1" applyFont="1" applyFill="1" applyBorder="1" applyAlignment="1" applyProtection="1">
      <alignment horizontal="right" vertical="center" wrapText="1"/>
      <protection/>
    </xf>
    <xf numFmtId="0" fontId="2" fillId="0" borderId="0" xfId="80" applyNumberFormat="1" applyFont="1" applyFill="1" applyAlignment="1" applyProtection="1">
      <alignment horizontal="center" wrapText="1"/>
      <protection/>
    </xf>
    <xf numFmtId="178" fontId="2" fillId="0" borderId="0" xfId="80" applyNumberFormat="1" applyFont="1" applyFill="1" applyAlignment="1">
      <alignment horizontal="right" vertical="center"/>
      <protection/>
    </xf>
    <xf numFmtId="0" fontId="2" fillId="0" borderId="20"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6"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3"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0" fontId="2" fillId="8" borderId="14"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49" fontId="1" fillId="0" borderId="11" xfId="77" applyNumberFormat="1" applyFont="1" applyFill="1" applyBorder="1" applyAlignment="1" applyProtection="1">
      <alignment horizontal="center" vertical="center" wrapText="1"/>
      <protection/>
    </xf>
    <xf numFmtId="178" fontId="2" fillId="0" borderId="9" xfId="77" applyNumberFormat="1" applyFont="1" applyFill="1" applyBorder="1" applyAlignment="1" applyProtection="1">
      <alignment horizontal="right" vertical="center" wrapText="1"/>
      <protection/>
    </xf>
    <xf numFmtId="49" fontId="2" fillId="0" borderId="9" xfId="77" applyNumberFormat="1" applyFont="1" applyFill="1" applyBorder="1" applyAlignment="1">
      <alignment horizontal="center" vertical="center"/>
      <protection/>
    </xf>
    <xf numFmtId="0" fontId="2" fillId="0" borderId="9" xfId="77" applyNumberFormat="1" applyFont="1" applyFill="1" applyBorder="1" applyAlignment="1">
      <alignment horizontal="center" vertical="center"/>
      <protection/>
    </xf>
    <xf numFmtId="179" fontId="2" fillId="0" borderId="9" xfId="77" applyNumberFormat="1" applyFont="1" applyFill="1" applyBorder="1" applyAlignment="1">
      <alignment horizontal="center" vertical="center"/>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9" fontId="2" fillId="0" borderId="0" xfId="77" applyNumberFormat="1" applyFont="1" applyFill="1" applyAlignment="1">
      <alignment horizontal="center" vertical="center"/>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6" fillId="0" borderId="0" xfId="78" applyNumberFormat="1" applyFont="1" applyFill="1" applyAlignment="1" applyProtection="1">
      <alignment horizontal="center" vertical="center"/>
      <protection/>
    </xf>
    <xf numFmtId="0" fontId="2" fillId="0" borderId="20" xfId="78" applyFont="1" applyBorder="1" applyAlignment="1">
      <alignment horizontal="centerContinuous" vertical="center" wrapText="1"/>
      <protection/>
    </xf>
    <xf numFmtId="0" fontId="2" fillId="0" borderId="20"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Font="1" applyFill="1" applyBorder="1" applyAlignment="1">
      <alignment horizontal="center" vertical="center" wrapText="1"/>
      <protection/>
    </xf>
    <xf numFmtId="49" fontId="2" fillId="0" borderId="9" xfId="78" applyNumberFormat="1" applyFont="1" applyFill="1" applyBorder="1" applyAlignment="1" applyProtection="1">
      <alignment horizontal="center" vertical="center" wrapText="1"/>
      <protection/>
    </xf>
    <xf numFmtId="176" fontId="2" fillId="0" borderId="9" xfId="78" applyNumberFormat="1" applyFont="1" applyFill="1" applyBorder="1" applyAlignment="1" applyProtection="1">
      <alignment horizontal="right" vertical="center" wrapText="1"/>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20" xfId="78" applyNumberFormat="1" applyFont="1" applyFill="1" applyBorder="1" applyAlignment="1" applyProtection="1">
      <alignment horizontal="right" vertical="center"/>
      <protection/>
    </xf>
    <xf numFmtId="0" fontId="2" fillId="8" borderId="18"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14" xfId="78" applyFont="1" applyFill="1" applyBorder="1" applyAlignment="1">
      <alignment horizontal="center" vertical="center"/>
      <protection/>
    </xf>
    <xf numFmtId="0" fontId="2" fillId="0" borderId="9" xfId="78" applyFont="1" applyFill="1" applyBorder="1" applyAlignment="1">
      <alignment horizontal="centerContinuous" vertical="center"/>
      <protection/>
    </xf>
    <xf numFmtId="0" fontId="2" fillId="0" borderId="0" xfId="78" applyFont="1" applyAlignment="1">
      <alignment horizontal="center" vertical="center" wrapText="1"/>
      <protection/>
    </xf>
    <xf numFmtId="0" fontId="1" fillId="0" borderId="0" xfId="79" applyFill="1">
      <alignment vertical="center"/>
      <protection/>
    </xf>
    <xf numFmtId="0" fontId="2" fillId="0" borderId="0" xfId="79" applyFont="1" applyAlignment="1">
      <alignment horizontal="centerContinuous" vertical="center"/>
      <protection/>
    </xf>
    <xf numFmtId="0" fontId="1" fillId="0" borderId="0" xfId="79">
      <alignment vertical="center"/>
      <protection/>
    </xf>
    <xf numFmtId="0" fontId="2" fillId="0" borderId="0" xfId="79" applyFont="1" applyAlignment="1">
      <alignment horizontal="right" vertical="center"/>
      <protection/>
    </xf>
    <xf numFmtId="0" fontId="6" fillId="0" borderId="0" xfId="79" applyNumberFormat="1" applyFont="1" applyFill="1" applyAlignment="1" applyProtection="1">
      <alignment horizontal="center" vertical="center"/>
      <protection/>
    </xf>
    <xf numFmtId="0" fontId="2" fillId="0" borderId="20" xfId="79" applyFont="1" applyBorder="1" applyAlignment="1">
      <alignment horizontal="left"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11"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8" borderId="10" xfId="79" applyFont="1" applyFill="1" applyBorder="1" applyAlignment="1">
      <alignment horizontal="center" vertical="center" wrapText="1"/>
      <protection/>
    </xf>
    <xf numFmtId="49" fontId="2" fillId="0" borderId="9" xfId="79" applyNumberFormat="1" applyFont="1" applyFill="1" applyBorder="1" applyAlignment="1" applyProtection="1">
      <alignment horizontal="left" vertical="center" wrapText="1"/>
      <protection/>
    </xf>
    <xf numFmtId="0" fontId="2" fillId="0" borderId="15" xfId="79" applyNumberFormat="1" applyFont="1" applyFill="1" applyBorder="1" applyAlignment="1" applyProtection="1">
      <alignment horizontal="left" vertical="center" wrapText="1"/>
      <protection locked="0"/>
    </xf>
    <xf numFmtId="184" fontId="2" fillId="0" borderId="11" xfId="79" applyNumberFormat="1" applyFont="1" applyFill="1" applyBorder="1" applyAlignment="1" applyProtection="1">
      <alignment horizontal="right" vertical="center" wrapText="1"/>
      <protection/>
    </xf>
    <xf numFmtId="184" fontId="2" fillId="0" borderId="9" xfId="79" applyNumberFormat="1" applyFont="1" applyFill="1" applyBorder="1" applyAlignment="1" applyProtection="1">
      <alignment horizontal="right" vertical="center" wrapText="1"/>
      <protection/>
    </xf>
    <xf numFmtId="184" fontId="2" fillId="0" borderId="15" xfId="79" applyNumberFormat="1" applyFont="1" applyFill="1" applyBorder="1" applyAlignment="1" applyProtection="1">
      <alignment horizontal="right" vertical="center" wrapText="1"/>
      <protection/>
    </xf>
    <xf numFmtId="0" fontId="2" fillId="0" borderId="0" xfId="79" applyFont="1" applyFill="1" applyAlignment="1">
      <alignment horizontal="centerContinuous" vertical="center"/>
      <protection/>
    </xf>
    <xf numFmtId="0" fontId="2" fillId="0" borderId="0" xfId="79"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79" applyNumberFormat="1" applyFont="1" applyFill="1" applyBorder="1" applyAlignment="1" applyProtection="1">
      <alignment horizontal="right" vertical="center" wrapText="1"/>
      <protection/>
    </xf>
    <xf numFmtId="0" fontId="2" fillId="8" borderId="13" xfId="79" applyFont="1" applyFill="1" applyBorder="1" applyAlignment="1">
      <alignment horizontal="center" vertical="center" wrapText="1"/>
      <protection/>
    </xf>
    <xf numFmtId="0" fontId="1" fillId="0" borderId="13" xfId="79" applyNumberFormat="1" applyFont="1" applyFill="1" applyBorder="1" applyAlignment="1" applyProtection="1">
      <alignment vertical="center"/>
      <protection/>
    </xf>
    <xf numFmtId="0" fontId="1" fillId="0" borderId="9" xfId="79" applyNumberFormat="1" applyFont="1" applyFill="1" applyBorder="1" applyAlignment="1" applyProtection="1">
      <alignment vertical="center"/>
      <protection/>
    </xf>
    <xf numFmtId="0" fontId="2" fillId="8" borderId="10" xfId="79" applyFont="1" applyFill="1" applyBorder="1" applyAlignment="1">
      <alignment horizontal="center" vertical="center"/>
      <protection/>
    </xf>
    <xf numFmtId="184" fontId="2" fillId="0" borderId="11" xfId="79" applyNumberFormat="1" applyFont="1" applyFill="1" applyBorder="1" applyAlignment="1" applyProtection="1">
      <alignment horizontal="right" vertical="center" wrapText="1"/>
      <protection locked="0"/>
    </xf>
    <xf numFmtId="184" fontId="2" fillId="0" borderId="9" xfId="79" applyNumberFormat="1" applyFont="1" applyFill="1" applyBorder="1" applyAlignment="1" applyProtection="1">
      <alignment horizontal="right" vertical="center" wrapText="1"/>
      <protection locked="0"/>
    </xf>
    <xf numFmtId="177" fontId="2" fillId="0" borderId="9" xfId="0" applyNumberFormat="1" applyFont="1" applyFill="1" applyBorder="1" applyAlignment="1" applyProtection="1">
      <alignment horizontal="right" vertical="center" wrapText="1"/>
      <protection locked="0"/>
    </xf>
    <xf numFmtId="177" fontId="2" fillId="0" borderId="9" xfId="0" applyNumberFormat="1" applyFont="1" applyFill="1" applyBorder="1" applyAlignment="1">
      <alignment horizontal="right" vertical="center" wrapText="1"/>
    </xf>
    <xf numFmtId="0" fontId="2" fillId="0" borderId="9" xfId="82" applyFont="1" applyFill="1" applyBorder="1">
      <alignment vertical="center"/>
      <protection/>
    </xf>
    <xf numFmtId="0" fontId="2" fillId="0" borderId="9" xfId="0" applyFont="1" applyFill="1" applyBorder="1" applyAlignment="1">
      <alignment horizontal="center" vertical="center"/>
    </xf>
    <xf numFmtId="0" fontId="1" fillId="0" borderId="24" xfId="0" applyNumberFormat="1" applyFont="1" applyFill="1" applyBorder="1" applyAlignment="1" applyProtection="1">
      <alignment horizontal="left" vertical="center"/>
      <protection/>
    </xf>
  </cellXfs>
  <cellStyles count="70">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常规 4_06一般公共预算基本支出表"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2C9F44EAE6D41698431DB70DDBCF964" xfId="79"/>
    <cellStyle name="常规_FA85956AF29D46888C80C611E9FB4855" xfId="80"/>
    <cellStyle name="常规_FDEBF98641054675A285ACB70D2F65A1" xfId="81"/>
    <cellStyle name="常规_部门收支总表" xfId="82"/>
    <cellStyle name="常规_工资福利"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4">
      <selection activeCell="F11" sqref="F11"/>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64"/>
      <c r="B1" s="365"/>
      <c r="C1" s="365"/>
      <c r="D1" s="365"/>
      <c r="E1" s="365"/>
      <c r="H1" s="527" t="s">
        <v>0</v>
      </c>
    </row>
    <row r="2" spans="1:8" ht="20.25" customHeight="1">
      <c r="A2" s="367" t="s">
        <v>1</v>
      </c>
      <c r="B2" s="367"/>
      <c r="C2" s="367"/>
      <c r="D2" s="367"/>
      <c r="E2" s="367"/>
      <c r="F2" s="367"/>
      <c r="G2" s="367"/>
      <c r="H2" s="367"/>
    </row>
    <row r="3" spans="1:8" ht="16.5" customHeight="1">
      <c r="A3" s="368"/>
      <c r="B3" s="368"/>
      <c r="C3" s="368"/>
      <c r="D3" s="369"/>
      <c r="E3" s="369"/>
      <c r="H3" s="370" t="s">
        <v>2</v>
      </c>
    </row>
    <row r="4" spans="1:8" ht="16.5" customHeight="1">
      <c r="A4" s="371" t="s">
        <v>3</v>
      </c>
      <c r="B4" s="371"/>
      <c r="C4" s="373" t="s">
        <v>4</v>
      </c>
      <c r="D4" s="373"/>
      <c r="E4" s="373"/>
      <c r="F4" s="373"/>
      <c r="G4" s="373"/>
      <c r="H4" s="373"/>
    </row>
    <row r="5" spans="1:8" ht="15" customHeight="1">
      <c r="A5" s="372" t="s">
        <v>5</v>
      </c>
      <c r="B5" s="372" t="s">
        <v>6</v>
      </c>
      <c r="C5" s="373" t="s">
        <v>7</v>
      </c>
      <c r="D5" s="372" t="s">
        <v>6</v>
      </c>
      <c r="E5" s="373" t="s">
        <v>8</v>
      </c>
      <c r="F5" s="372" t="s">
        <v>6</v>
      </c>
      <c r="G5" s="373" t="s">
        <v>9</v>
      </c>
      <c r="H5" s="372" t="s">
        <v>6</v>
      </c>
    </row>
    <row r="6" spans="1:8" s="30" customFormat="1" ht="15" customHeight="1">
      <c r="A6" s="374" t="s">
        <v>10</v>
      </c>
      <c r="B6" s="375">
        <f>SUM(B7:B8)</f>
        <v>750.3</v>
      </c>
      <c r="C6" s="374" t="s">
        <v>11</v>
      </c>
      <c r="D6" s="535">
        <f>B28</f>
        <v>750.3</v>
      </c>
      <c r="E6" s="374" t="s">
        <v>12</v>
      </c>
      <c r="F6" s="375">
        <f>SUM(F7:F9)</f>
        <v>571.8</v>
      </c>
      <c r="G6" s="377" t="s">
        <v>13</v>
      </c>
      <c r="H6" s="536">
        <f>F7</f>
        <v>444.09999999999997</v>
      </c>
    </row>
    <row r="7" spans="1:8" s="30" customFormat="1" ht="15" customHeight="1">
      <c r="A7" s="374" t="s">
        <v>14</v>
      </c>
      <c r="B7" s="375">
        <f>'部门收入总表'!E7</f>
        <v>750.3</v>
      </c>
      <c r="C7" s="377" t="s">
        <v>15</v>
      </c>
      <c r="D7" s="535"/>
      <c r="E7" s="374" t="s">
        <v>16</v>
      </c>
      <c r="F7" s="375">
        <f>'部门支出总表（分类）'!H8</f>
        <v>444.09999999999997</v>
      </c>
      <c r="G7" s="377" t="s">
        <v>17</v>
      </c>
      <c r="H7" s="536">
        <f>F8+F11</f>
        <v>260</v>
      </c>
    </row>
    <row r="8" spans="1:8" s="30" customFormat="1" ht="15" customHeight="1">
      <c r="A8" s="374" t="s">
        <v>18</v>
      </c>
      <c r="B8" s="375">
        <f>'部门收入总表'!F7</f>
        <v>0</v>
      </c>
      <c r="C8" s="374" t="s">
        <v>19</v>
      </c>
      <c r="D8" s="535"/>
      <c r="E8" s="374" t="s">
        <v>20</v>
      </c>
      <c r="F8" s="375">
        <f>'部门支出总表（分类）'!I8</f>
        <v>81.49999999999999</v>
      </c>
      <c r="G8" s="377" t="s">
        <v>21</v>
      </c>
      <c r="H8" s="536">
        <f>F16</f>
        <v>0</v>
      </c>
    </row>
    <row r="9" spans="1:8" s="30" customFormat="1" ht="15" customHeight="1">
      <c r="A9" s="374" t="s">
        <v>22</v>
      </c>
      <c r="B9" s="375">
        <f>'部门收入总表'!G7</f>
        <v>0</v>
      </c>
      <c r="C9" s="374" t="s">
        <v>23</v>
      </c>
      <c r="D9" s="535"/>
      <c r="E9" s="374" t="s">
        <v>24</v>
      </c>
      <c r="F9" s="375">
        <f>'部门支出总表（分类）'!J8</f>
        <v>46.2</v>
      </c>
      <c r="G9" s="377" t="s">
        <v>25</v>
      </c>
      <c r="H9" s="536">
        <f>F15</f>
        <v>0</v>
      </c>
    </row>
    <row r="10" spans="1:8" s="30" customFormat="1" ht="15" customHeight="1">
      <c r="A10" s="374" t="s">
        <v>26</v>
      </c>
      <c r="B10" s="375">
        <f>'部门收入总表'!H7</f>
        <v>0</v>
      </c>
      <c r="C10" s="374" t="s">
        <v>27</v>
      </c>
      <c r="D10" s="535"/>
      <c r="E10" s="374" t="s">
        <v>28</v>
      </c>
      <c r="F10" s="375">
        <f>SUM(F11:F17)</f>
        <v>178.5</v>
      </c>
      <c r="G10" s="377" t="s">
        <v>29</v>
      </c>
      <c r="H10" s="536"/>
    </row>
    <row r="11" spans="1:8" s="30" customFormat="1" ht="15" customHeight="1">
      <c r="A11" s="374" t="s">
        <v>30</v>
      </c>
      <c r="B11" s="375">
        <f>'部门收入总表'!I7</f>
        <v>0</v>
      </c>
      <c r="C11" s="374" t="s">
        <v>31</v>
      </c>
      <c r="D11" s="535"/>
      <c r="E11" s="537" t="s">
        <v>32</v>
      </c>
      <c r="F11" s="375">
        <f>'部门支出总表（分类）'!L9</f>
        <v>178.5</v>
      </c>
      <c r="G11" s="377" t="s">
        <v>33</v>
      </c>
      <c r="H11" s="536"/>
    </row>
    <row r="12" spans="1:8" s="30" customFormat="1" ht="15" customHeight="1">
      <c r="A12" s="374" t="s">
        <v>34</v>
      </c>
      <c r="B12" s="375">
        <f>'部门收入总表'!J7</f>
        <v>0</v>
      </c>
      <c r="C12" s="374" t="s">
        <v>35</v>
      </c>
      <c r="D12" s="535"/>
      <c r="E12" s="537" t="s">
        <v>36</v>
      </c>
      <c r="F12" s="375">
        <f>'部门支出总表（分类）'!M9</f>
        <v>0</v>
      </c>
      <c r="G12" s="377" t="s">
        <v>37</v>
      </c>
      <c r="H12" s="536">
        <f>F12</f>
        <v>0</v>
      </c>
    </row>
    <row r="13" spans="1:8" s="30" customFormat="1" ht="15" customHeight="1">
      <c r="A13" s="374" t="s">
        <v>38</v>
      </c>
      <c r="B13" s="375">
        <f>'部门收入总表'!K7</f>
        <v>0</v>
      </c>
      <c r="C13" s="374" t="s">
        <v>39</v>
      </c>
      <c r="D13" s="535"/>
      <c r="E13" s="537" t="s">
        <v>40</v>
      </c>
      <c r="F13" s="375">
        <f>'部门支出总表（分类）'!N9</f>
        <v>0</v>
      </c>
      <c r="G13" s="377" t="s">
        <v>41</v>
      </c>
      <c r="H13" s="536"/>
    </row>
    <row r="14" spans="1:8" s="30" customFormat="1" ht="15" customHeight="1">
      <c r="A14" s="374" t="s">
        <v>42</v>
      </c>
      <c r="B14" s="375">
        <f>'部门收入总表'!L7</f>
        <v>0</v>
      </c>
      <c r="C14" s="374" t="s">
        <v>43</v>
      </c>
      <c r="D14" s="535"/>
      <c r="E14" s="537" t="s">
        <v>44</v>
      </c>
      <c r="F14" s="375">
        <f>'部门支出总表（分类）'!O9</f>
        <v>0</v>
      </c>
      <c r="G14" s="377" t="s">
        <v>45</v>
      </c>
      <c r="H14" s="536">
        <f>F9</f>
        <v>46.2</v>
      </c>
    </row>
    <row r="15" spans="1:8" s="30" customFormat="1" ht="15" customHeight="1">
      <c r="A15" s="374"/>
      <c r="B15" s="375"/>
      <c r="C15" s="374" t="s">
        <v>46</v>
      </c>
      <c r="D15" s="535"/>
      <c r="E15" s="537" t="s">
        <v>47</v>
      </c>
      <c r="F15" s="375">
        <f>'部门支出总表（分类）'!P9</f>
        <v>0</v>
      </c>
      <c r="G15" s="377" t="s">
        <v>48</v>
      </c>
      <c r="H15" s="536">
        <f>F14</f>
        <v>0</v>
      </c>
    </row>
    <row r="16" spans="1:8" s="30" customFormat="1" ht="15" customHeight="1">
      <c r="A16" s="378"/>
      <c r="B16" s="375"/>
      <c r="C16" s="374" t="s">
        <v>49</v>
      </c>
      <c r="D16" s="535"/>
      <c r="E16" s="537" t="s">
        <v>50</v>
      </c>
      <c r="F16" s="375">
        <f>'部门支出总表（分类）'!Q9</f>
        <v>0</v>
      </c>
      <c r="G16" s="377" t="s">
        <v>51</v>
      </c>
      <c r="H16" s="536">
        <f>F13</f>
        <v>0</v>
      </c>
    </row>
    <row r="17" spans="1:8" s="30" customFormat="1" ht="15" customHeight="1">
      <c r="A17" s="374"/>
      <c r="B17" s="375"/>
      <c r="C17" s="374" t="s">
        <v>52</v>
      </c>
      <c r="D17" s="535"/>
      <c r="E17" s="537" t="s">
        <v>53</v>
      </c>
      <c r="F17" s="375">
        <f>'部门支出总表（分类）'!R9</f>
        <v>0</v>
      </c>
      <c r="G17" s="377" t="s">
        <v>54</v>
      </c>
      <c r="H17" s="536"/>
    </row>
    <row r="18" spans="1:8" s="30" customFormat="1" ht="15" customHeight="1">
      <c r="A18" s="374"/>
      <c r="B18" s="375"/>
      <c r="C18" s="379" t="s">
        <v>55</v>
      </c>
      <c r="D18" s="535"/>
      <c r="E18" s="374" t="s">
        <v>56</v>
      </c>
      <c r="F18" s="375">
        <f>'部门支出总表（分类）'!S8</f>
        <v>0</v>
      </c>
      <c r="G18" s="377" t="s">
        <v>57</v>
      </c>
      <c r="H18" s="536"/>
    </row>
    <row r="19" spans="1:8" s="30" customFormat="1" ht="15" customHeight="1">
      <c r="A19" s="378"/>
      <c r="B19" s="375"/>
      <c r="C19" s="379" t="s">
        <v>58</v>
      </c>
      <c r="D19" s="535"/>
      <c r="E19" s="374" t="s">
        <v>59</v>
      </c>
      <c r="F19" s="375">
        <f>'部门支出总表（分类）'!T8</f>
        <v>0</v>
      </c>
      <c r="G19" s="377" t="s">
        <v>60</v>
      </c>
      <c r="H19" s="536"/>
    </row>
    <row r="20" spans="1:8" s="30" customFormat="1" ht="15" customHeight="1">
      <c r="A20" s="378"/>
      <c r="B20" s="375"/>
      <c r="C20" s="379" t="s">
        <v>61</v>
      </c>
      <c r="D20" s="535"/>
      <c r="E20" s="374" t="s">
        <v>62</v>
      </c>
      <c r="F20" s="375">
        <f>'部门支出总表（分类）'!U8</f>
        <v>0</v>
      </c>
      <c r="G20" s="377" t="s">
        <v>63</v>
      </c>
      <c r="H20" s="536"/>
    </row>
    <row r="21" spans="1:8" s="30" customFormat="1" ht="15" customHeight="1">
      <c r="A21" s="374"/>
      <c r="B21" s="375"/>
      <c r="C21" s="379" t="s">
        <v>64</v>
      </c>
      <c r="D21" s="535"/>
      <c r="E21" s="374"/>
      <c r="F21" s="375"/>
      <c r="G21" s="377"/>
      <c r="H21" s="536"/>
    </row>
    <row r="22" spans="1:8" s="30" customFormat="1" ht="15" customHeight="1">
      <c r="A22" s="374"/>
      <c r="B22" s="375"/>
      <c r="C22" s="379" t="s">
        <v>65</v>
      </c>
      <c r="D22" s="535"/>
      <c r="E22" s="374"/>
      <c r="F22" s="375"/>
      <c r="G22" s="377"/>
      <c r="H22" s="536"/>
    </row>
    <row r="23" spans="1:8" s="30" customFormat="1" ht="15" customHeight="1">
      <c r="A23" s="374"/>
      <c r="B23" s="375"/>
      <c r="C23" s="379" t="s">
        <v>66</v>
      </c>
      <c r="D23" s="535"/>
      <c r="E23" s="374"/>
      <c r="F23" s="375"/>
      <c r="G23" s="377"/>
      <c r="H23" s="536"/>
    </row>
    <row r="24" spans="1:8" s="30" customFormat="1" ht="15" customHeight="1">
      <c r="A24" s="374"/>
      <c r="B24" s="375"/>
      <c r="C24" s="379" t="s">
        <v>67</v>
      </c>
      <c r="D24" s="535"/>
      <c r="E24" s="374"/>
      <c r="F24" s="375"/>
      <c r="G24" s="377"/>
      <c r="H24" s="536"/>
    </row>
    <row r="25" spans="1:8" s="30" customFormat="1" ht="15" customHeight="1">
      <c r="A25" s="374"/>
      <c r="B25" s="375"/>
      <c r="C25" s="379" t="s">
        <v>68</v>
      </c>
      <c r="D25" s="535"/>
      <c r="E25" s="374"/>
      <c r="F25" s="375"/>
      <c r="G25" s="377"/>
      <c r="H25" s="536"/>
    </row>
    <row r="26" spans="1:8" s="30" customFormat="1" ht="15" customHeight="1">
      <c r="A26" s="380" t="s">
        <v>69</v>
      </c>
      <c r="B26" s="375">
        <f>SUM(B7:B25)</f>
        <v>750.3</v>
      </c>
      <c r="C26" s="380" t="s">
        <v>70</v>
      </c>
      <c r="D26" s="375">
        <f>SUM(D6:D25)</f>
        <v>750.3</v>
      </c>
      <c r="E26" s="380" t="s">
        <v>70</v>
      </c>
      <c r="F26" s="375">
        <f>SUM(F11:F25)+F6</f>
        <v>750.3</v>
      </c>
      <c r="G26" s="538" t="s">
        <v>71</v>
      </c>
      <c r="H26" s="536">
        <f>SUM(H6:H25)</f>
        <v>750.3</v>
      </c>
    </row>
    <row r="27" spans="1:8" s="30" customFormat="1" ht="15" customHeight="1">
      <c r="A27" s="374" t="s">
        <v>72</v>
      </c>
      <c r="B27" s="375">
        <f>'部门收入总表'!M7</f>
        <v>0</v>
      </c>
      <c r="C27" s="374"/>
      <c r="D27" s="375"/>
      <c r="E27" s="374"/>
      <c r="F27" s="375"/>
      <c r="G27" s="538"/>
      <c r="H27" s="536"/>
    </row>
    <row r="28" spans="1:8" s="30" customFormat="1" ht="13.5" customHeight="1">
      <c r="A28" s="380" t="s">
        <v>73</v>
      </c>
      <c r="B28" s="375">
        <f>B26+B27</f>
        <v>750.3</v>
      </c>
      <c r="C28" s="380" t="s">
        <v>74</v>
      </c>
      <c r="D28" s="375">
        <f>D26</f>
        <v>750.3</v>
      </c>
      <c r="E28" s="380" t="s">
        <v>74</v>
      </c>
      <c r="F28" s="375">
        <f>F26</f>
        <v>750.3</v>
      </c>
      <c r="G28" s="538" t="s">
        <v>74</v>
      </c>
      <c r="H28" s="536">
        <f>H26</f>
        <v>750.3</v>
      </c>
    </row>
    <row r="29" spans="1:6" ht="14.25" customHeight="1">
      <c r="A29" s="539"/>
      <c r="B29" s="539"/>
      <c r="C29" s="539"/>
      <c r="D29" s="539"/>
      <c r="E29" s="539"/>
      <c r="F29" s="539"/>
    </row>
  </sheetData>
  <sheetProtection sheet="1"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F8" sqref="F8"/>
    </sheetView>
  </sheetViews>
  <sheetFormatPr defaultColWidth="6.875" defaultRowHeight="22.5" customHeight="1"/>
  <cols>
    <col min="1" max="3" width="3.625" style="383" customWidth="1"/>
    <col min="4" max="4" width="11.125" style="383" customWidth="1"/>
    <col min="5" max="5" width="22.875" style="383" customWidth="1"/>
    <col min="6" max="6" width="12.125" style="383" customWidth="1"/>
    <col min="7" max="12" width="10.375" style="383" customWidth="1"/>
    <col min="13" max="246" width="6.75390625" style="383" customWidth="1"/>
    <col min="247" max="251" width="6.75390625" style="384" customWidth="1"/>
    <col min="252" max="252" width="6.875" style="385" customWidth="1"/>
    <col min="253" max="16384" width="6.875" style="385" customWidth="1"/>
  </cols>
  <sheetData>
    <row r="1" spans="12:252" ht="22.5" customHeight="1">
      <c r="L1" s="383" t="s">
        <v>196</v>
      </c>
      <c r="IR1"/>
    </row>
    <row r="2" spans="1:252" ht="22.5" customHeight="1">
      <c r="A2" s="386" t="s">
        <v>197</v>
      </c>
      <c r="B2" s="386"/>
      <c r="C2" s="386"/>
      <c r="D2" s="386"/>
      <c r="E2" s="386"/>
      <c r="F2" s="386"/>
      <c r="G2" s="386"/>
      <c r="H2" s="386"/>
      <c r="I2" s="386"/>
      <c r="J2" s="386"/>
      <c r="K2" s="386"/>
      <c r="L2" s="386"/>
      <c r="IR2"/>
    </row>
    <row r="3" spans="11:252" ht="22.5" customHeight="1">
      <c r="K3" s="397" t="s">
        <v>77</v>
      </c>
      <c r="L3" s="397"/>
      <c r="IR3"/>
    </row>
    <row r="4" spans="1:252" ht="22.5" customHeight="1">
      <c r="A4" s="387" t="s">
        <v>96</v>
      </c>
      <c r="B4" s="387"/>
      <c r="C4" s="388"/>
      <c r="D4" s="389" t="s">
        <v>124</v>
      </c>
      <c r="E4" s="390" t="s">
        <v>97</v>
      </c>
      <c r="F4" s="389" t="s">
        <v>165</v>
      </c>
      <c r="G4" s="391" t="s">
        <v>198</v>
      </c>
      <c r="H4" s="389" t="s">
        <v>199</v>
      </c>
      <c r="I4" s="389" t="s">
        <v>200</v>
      </c>
      <c r="J4" s="389" t="s">
        <v>201</v>
      </c>
      <c r="K4" s="389" t="s">
        <v>202</v>
      </c>
      <c r="L4" s="389" t="s">
        <v>185</v>
      </c>
      <c r="IR4"/>
    </row>
    <row r="5" spans="1:252" ht="18" customHeight="1">
      <c r="A5" s="389" t="s">
        <v>99</v>
      </c>
      <c r="B5" s="392" t="s">
        <v>100</v>
      </c>
      <c r="C5" s="390" t="s">
        <v>101</v>
      </c>
      <c r="D5" s="389"/>
      <c r="E5" s="390"/>
      <c r="F5" s="389"/>
      <c r="G5" s="391"/>
      <c r="H5" s="389"/>
      <c r="I5" s="389"/>
      <c r="J5" s="389"/>
      <c r="K5" s="389"/>
      <c r="L5" s="389"/>
      <c r="IR5"/>
    </row>
    <row r="6" spans="1:252" ht="18" customHeight="1">
      <c r="A6" s="389"/>
      <c r="B6" s="392"/>
      <c r="C6" s="390"/>
      <c r="D6" s="389"/>
      <c r="E6" s="390"/>
      <c r="F6" s="389"/>
      <c r="G6" s="391"/>
      <c r="H6" s="389"/>
      <c r="I6" s="389"/>
      <c r="J6" s="389"/>
      <c r="K6" s="389"/>
      <c r="L6" s="389"/>
      <c r="IR6"/>
    </row>
    <row r="7" spans="1:252" ht="22.5" customHeight="1">
      <c r="A7" s="393" t="s">
        <v>92</v>
      </c>
      <c r="B7" s="393" t="s">
        <v>92</v>
      </c>
      <c r="C7" s="393" t="s">
        <v>92</v>
      </c>
      <c r="D7" s="393" t="s">
        <v>92</v>
      </c>
      <c r="E7" s="393" t="s">
        <v>92</v>
      </c>
      <c r="F7" s="393">
        <v>1</v>
      </c>
      <c r="G7" s="393">
        <v>2</v>
      </c>
      <c r="H7" s="393">
        <v>3</v>
      </c>
      <c r="I7" s="393">
        <v>4</v>
      </c>
      <c r="J7" s="393">
        <v>5</v>
      </c>
      <c r="K7" s="393">
        <v>6</v>
      </c>
      <c r="L7" s="393">
        <v>7</v>
      </c>
      <c r="M7" s="396"/>
      <c r="N7" s="398"/>
      <c r="IR7"/>
    </row>
    <row r="8" spans="1:252" s="382" customFormat="1" ht="23.25" customHeight="1">
      <c r="A8" s="394" t="str">
        <f>'个人家庭(政府预算)'!A7</f>
        <v>201</v>
      </c>
      <c r="B8" s="394" t="str">
        <f>'个人家庭(政府预算)'!B7</f>
        <v>31</v>
      </c>
      <c r="C8" s="394" t="str">
        <f>'个人家庭(政府预算)'!C7</f>
        <v>01</v>
      </c>
      <c r="D8" s="394">
        <f>'个人家庭(政府预算)'!D7</f>
        <v>107</v>
      </c>
      <c r="E8" s="394" t="str">
        <f>'个人家庭(政府预算)'!E7</f>
        <v>行政运行</v>
      </c>
      <c r="F8" s="395">
        <f>SUM(G8:L8)</f>
        <v>46.2</v>
      </c>
      <c r="G8" s="395">
        <f>'一般-个人和家庭'!G8</f>
        <v>46.2</v>
      </c>
      <c r="H8" s="395">
        <f>'一般-个人和家庭'!H8</f>
        <v>0</v>
      </c>
      <c r="I8" s="395">
        <f>'一般-个人和家庭'!I8</f>
        <v>0</v>
      </c>
      <c r="J8" s="395">
        <f>'一般-个人和家庭'!J8</f>
        <v>0</v>
      </c>
      <c r="K8" s="395">
        <f>'一般-个人和家庭'!K8</f>
        <v>0</v>
      </c>
      <c r="L8" s="395">
        <f>'一般-个人和家庭'!L8</f>
        <v>0</v>
      </c>
      <c r="M8" s="396"/>
      <c r="N8" s="399"/>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6"/>
      <c r="EF8" s="396"/>
      <c r="EG8" s="396"/>
      <c r="EH8" s="396"/>
      <c r="EI8" s="396"/>
      <c r="EJ8" s="396"/>
      <c r="EK8" s="396"/>
      <c r="EL8" s="396"/>
      <c r="EM8" s="396"/>
      <c r="EN8" s="396"/>
      <c r="EO8" s="396"/>
      <c r="EP8" s="396"/>
      <c r="EQ8" s="396"/>
      <c r="ER8" s="396"/>
      <c r="ES8" s="396"/>
      <c r="ET8" s="396"/>
      <c r="EU8" s="396"/>
      <c r="EV8" s="396"/>
      <c r="EW8" s="396"/>
      <c r="EX8" s="396"/>
      <c r="EY8" s="396"/>
      <c r="EZ8" s="396"/>
      <c r="FA8" s="396"/>
      <c r="FB8" s="396"/>
      <c r="FC8" s="396"/>
      <c r="FD8" s="396"/>
      <c r="FE8" s="396"/>
      <c r="FF8" s="396"/>
      <c r="FG8" s="396"/>
      <c r="FH8" s="396"/>
      <c r="FI8" s="396"/>
      <c r="FJ8" s="396"/>
      <c r="FK8" s="396"/>
      <c r="FL8" s="396"/>
      <c r="FM8" s="396"/>
      <c r="FN8" s="396"/>
      <c r="FO8" s="396"/>
      <c r="FP8" s="396"/>
      <c r="FQ8" s="396"/>
      <c r="FR8" s="396"/>
      <c r="FS8" s="396"/>
      <c r="FT8" s="396"/>
      <c r="FU8" s="396"/>
      <c r="FV8" s="396"/>
      <c r="FW8" s="396"/>
      <c r="FX8" s="396"/>
      <c r="FY8" s="396"/>
      <c r="FZ8" s="396"/>
      <c r="GA8" s="396"/>
      <c r="GB8" s="396"/>
      <c r="GC8" s="396"/>
      <c r="GD8" s="396"/>
      <c r="GE8" s="396"/>
      <c r="GF8" s="396"/>
      <c r="GG8" s="396"/>
      <c r="GH8" s="396"/>
      <c r="GI8" s="396"/>
      <c r="GJ8" s="396"/>
      <c r="GK8" s="396"/>
      <c r="GL8" s="396"/>
      <c r="GM8" s="396"/>
      <c r="GN8" s="396"/>
      <c r="GO8" s="396"/>
      <c r="GP8" s="396"/>
      <c r="GQ8" s="396"/>
      <c r="GR8" s="396"/>
      <c r="GS8" s="396"/>
      <c r="GT8" s="396"/>
      <c r="GU8" s="396"/>
      <c r="GV8" s="396"/>
      <c r="GW8" s="396"/>
      <c r="GX8" s="396"/>
      <c r="GY8" s="396"/>
      <c r="GZ8" s="396"/>
      <c r="HA8" s="396"/>
      <c r="HB8" s="396"/>
      <c r="HC8" s="396"/>
      <c r="HD8" s="396"/>
      <c r="HE8" s="396"/>
      <c r="HF8" s="396"/>
      <c r="HG8" s="396"/>
      <c r="HH8" s="396"/>
      <c r="HI8" s="396"/>
      <c r="HJ8" s="396"/>
      <c r="HK8" s="396"/>
      <c r="HL8" s="396"/>
      <c r="HM8" s="396"/>
      <c r="HN8" s="396"/>
      <c r="HO8" s="396"/>
      <c r="HP8" s="396"/>
      <c r="HQ8" s="396"/>
      <c r="HR8" s="396"/>
      <c r="HS8" s="396"/>
      <c r="HT8" s="396"/>
      <c r="HU8" s="396"/>
      <c r="HV8" s="396"/>
      <c r="HW8" s="396"/>
      <c r="HX8" s="396"/>
      <c r="HY8" s="396"/>
      <c r="HZ8" s="396"/>
      <c r="IA8" s="396"/>
      <c r="IB8" s="396"/>
      <c r="IC8" s="396"/>
      <c r="ID8" s="396"/>
      <c r="IE8" s="396"/>
      <c r="IF8" s="396"/>
      <c r="IG8" s="396"/>
      <c r="IH8" s="396"/>
      <c r="II8" s="396"/>
      <c r="IJ8" s="396"/>
      <c r="IK8" s="396"/>
      <c r="IL8" s="396"/>
      <c r="IM8" s="400"/>
      <c r="IN8" s="400"/>
      <c r="IO8" s="400"/>
      <c r="IP8" s="400"/>
      <c r="IQ8" s="400"/>
      <c r="IR8" s="30"/>
    </row>
    <row r="9" spans="1:252" ht="27.75" customHeight="1">
      <c r="A9" s="396"/>
      <c r="B9" s="396"/>
      <c r="C9" s="396"/>
      <c r="D9" s="396"/>
      <c r="E9" s="396"/>
      <c r="F9" s="396"/>
      <c r="G9" s="396"/>
      <c r="H9" s="396"/>
      <c r="I9" s="396"/>
      <c r="J9" s="396"/>
      <c r="K9" s="396"/>
      <c r="L9" s="396"/>
      <c r="M9" s="396"/>
      <c r="IR9"/>
    </row>
    <row r="10" spans="1:252" ht="22.5" customHeight="1">
      <c r="A10" s="396"/>
      <c r="B10" s="396"/>
      <c r="C10" s="396"/>
      <c r="D10" s="396"/>
      <c r="E10" s="396"/>
      <c r="F10" s="396"/>
      <c r="H10" s="396"/>
      <c r="I10" s="396"/>
      <c r="J10" s="396"/>
      <c r="K10" s="396"/>
      <c r="L10" s="396"/>
      <c r="M10" s="399"/>
      <c r="IR10"/>
    </row>
    <row r="11" spans="1:252" ht="22.5" customHeight="1">
      <c r="A11" s="396"/>
      <c r="B11" s="396"/>
      <c r="C11" s="396"/>
      <c r="D11" s="396"/>
      <c r="E11" s="396"/>
      <c r="F11" s="396"/>
      <c r="H11" s="396"/>
      <c r="I11" s="396"/>
      <c r="J11" s="396"/>
      <c r="K11" s="396"/>
      <c r="L11" s="396"/>
      <c r="M11" s="398"/>
      <c r="IR11"/>
    </row>
    <row r="12" spans="1:252" ht="22.5" customHeight="1">
      <c r="A12" s="396"/>
      <c r="B12" s="396"/>
      <c r="C12" s="396"/>
      <c r="D12" s="396"/>
      <c r="E12" s="396"/>
      <c r="F12" s="396"/>
      <c r="H12" s="396"/>
      <c r="I12" s="396"/>
      <c r="J12" s="396"/>
      <c r="K12" s="396"/>
      <c r="L12" s="396"/>
      <c r="M12" s="398"/>
      <c r="IR12"/>
    </row>
    <row r="13" spans="1:252" ht="22.5" customHeight="1">
      <c r="A13" s="396"/>
      <c r="E13" s="396"/>
      <c r="F13" s="396"/>
      <c r="H13" s="396"/>
      <c r="I13" s="396"/>
      <c r="J13" s="396"/>
      <c r="K13" s="396"/>
      <c r="L13" s="396"/>
      <c r="M13" s="398"/>
      <c r="IR13"/>
    </row>
    <row r="14" spans="1:252" ht="22.5" customHeight="1">
      <c r="A14" s="396"/>
      <c r="H14" s="396"/>
      <c r="I14" s="396"/>
      <c r="J14" s="396"/>
      <c r="K14" s="396"/>
      <c r="L14" s="396"/>
      <c r="M14" s="398"/>
      <c r="IR14"/>
    </row>
    <row r="15" spans="8:252" ht="22.5" customHeight="1">
      <c r="H15" s="396"/>
      <c r="I15" s="396"/>
      <c r="J15" s="396"/>
      <c r="K15" s="396"/>
      <c r="L15" s="396"/>
      <c r="M15" s="398"/>
      <c r="IR15"/>
    </row>
    <row r="16" spans="8:252" ht="22.5" customHeight="1">
      <c r="H16" s="396"/>
      <c r="I16" s="396"/>
      <c r="J16" s="396"/>
      <c r="K16" s="396"/>
      <c r="M16" s="398"/>
      <c r="IR16"/>
    </row>
    <row r="17" spans="1:252" ht="22.5" customHeight="1">
      <c r="A17"/>
      <c r="B17"/>
      <c r="C17"/>
      <c r="D17"/>
      <c r="E17"/>
      <c r="F17"/>
      <c r="G17"/>
      <c r="H17" s="396"/>
      <c r="M17" s="398"/>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9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98"/>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98"/>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9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9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9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9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98"/>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98"/>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sheet="1"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K7" sqref="K7"/>
    </sheetView>
  </sheetViews>
  <sheetFormatPr defaultColWidth="9.00390625" defaultRowHeight="14.25"/>
  <cols>
    <col min="1" max="3" width="5.875" style="0" customWidth="1"/>
    <col min="5" max="5" width="14.875" style="0" customWidth="1"/>
    <col min="6" max="6" width="10.375" style="0" customWidth="1"/>
  </cols>
  <sheetData>
    <row r="1" ht="14.25" customHeight="1">
      <c r="K1" t="s">
        <v>203</v>
      </c>
    </row>
    <row r="2" spans="1:11" ht="27" customHeight="1">
      <c r="A2" s="85" t="s">
        <v>204</v>
      </c>
      <c r="B2" s="85"/>
      <c r="C2" s="85"/>
      <c r="D2" s="85"/>
      <c r="E2" s="85"/>
      <c r="F2" s="85"/>
      <c r="G2" s="85"/>
      <c r="H2" s="85"/>
      <c r="I2" s="85"/>
      <c r="J2" s="85"/>
      <c r="K2" s="85"/>
    </row>
    <row r="3" spans="10:11" ht="14.25" customHeight="1">
      <c r="J3" s="254" t="s">
        <v>77</v>
      </c>
      <c r="K3" s="254"/>
    </row>
    <row r="4" spans="1:11" ht="33" customHeight="1">
      <c r="A4" s="250" t="s">
        <v>96</v>
      </c>
      <c r="B4" s="250"/>
      <c r="C4" s="250"/>
      <c r="D4" s="90" t="s">
        <v>188</v>
      </c>
      <c r="E4" s="90" t="s">
        <v>125</v>
      </c>
      <c r="F4" s="90" t="s">
        <v>113</v>
      </c>
      <c r="G4" s="90"/>
      <c r="H4" s="90"/>
      <c r="I4" s="90"/>
      <c r="J4" s="90"/>
      <c r="K4" s="90"/>
    </row>
    <row r="5" spans="1:11" ht="14.25" customHeight="1">
      <c r="A5" s="90" t="s">
        <v>99</v>
      </c>
      <c r="B5" s="90" t="s">
        <v>100</v>
      </c>
      <c r="C5" s="90" t="s">
        <v>101</v>
      </c>
      <c r="D5" s="90"/>
      <c r="E5" s="90"/>
      <c r="F5" s="90" t="s">
        <v>89</v>
      </c>
      <c r="G5" s="90" t="s">
        <v>205</v>
      </c>
      <c r="H5" s="90" t="s">
        <v>202</v>
      </c>
      <c r="I5" s="90" t="s">
        <v>206</v>
      </c>
      <c r="J5" s="90" t="s">
        <v>198</v>
      </c>
      <c r="K5" s="90" t="s">
        <v>207</v>
      </c>
    </row>
    <row r="6" spans="1:11" ht="32.25" customHeight="1">
      <c r="A6" s="90"/>
      <c r="B6" s="90"/>
      <c r="C6" s="90"/>
      <c r="D6" s="90"/>
      <c r="E6" s="90"/>
      <c r="F6" s="90"/>
      <c r="G6" s="90"/>
      <c r="H6" s="90"/>
      <c r="I6" s="90"/>
      <c r="J6" s="90"/>
      <c r="K6" s="90"/>
    </row>
    <row r="7" spans="1:11" s="30" customFormat="1" ht="24.75" customHeight="1">
      <c r="A7" s="125" t="str">
        <f>'一般-工资福利'!A8</f>
        <v>201</v>
      </c>
      <c r="B7" s="125" t="str">
        <f>'一般-工资福利'!B8</f>
        <v>31</v>
      </c>
      <c r="C7" s="125" t="str">
        <f>'一般-工资福利'!C8</f>
        <v>01</v>
      </c>
      <c r="D7" s="125">
        <f>'一般-工资福利'!D8</f>
        <v>107</v>
      </c>
      <c r="E7" s="125" t="str">
        <f>'一般-工资福利'!E8</f>
        <v>行政运行</v>
      </c>
      <c r="F7" s="251">
        <f>SUM(G7:K7)</f>
        <v>46.2</v>
      </c>
      <c r="G7" s="251">
        <f>'个人家庭(政府预算)(2)'!G7</f>
        <v>0</v>
      </c>
      <c r="H7" s="251">
        <f>'个人家庭(政府预算)(2)'!H7</f>
        <v>0</v>
      </c>
      <c r="I7" s="251">
        <f>'个人家庭(政府预算)(2)'!I7</f>
        <v>0</v>
      </c>
      <c r="J7" s="251">
        <f>'个人家庭(政府预算)(2)'!J7</f>
        <v>46.2</v>
      </c>
      <c r="K7" s="251">
        <f>'个人家庭(政府预算)(2)'!K7</f>
        <v>0</v>
      </c>
    </row>
  </sheetData>
  <sheetProtection sheet="1"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7">
      <selection activeCell="I21" sqref="I21"/>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64"/>
      <c r="B1" s="365"/>
      <c r="C1" s="365"/>
      <c r="D1" s="365"/>
      <c r="E1" s="365"/>
      <c r="F1" s="366" t="s">
        <v>208</v>
      </c>
    </row>
    <row r="2" spans="1:6" ht="24" customHeight="1">
      <c r="A2" s="367" t="s">
        <v>209</v>
      </c>
      <c r="B2" s="367"/>
      <c r="C2" s="367"/>
      <c r="D2" s="367"/>
      <c r="E2" s="367"/>
      <c r="F2" s="367"/>
    </row>
    <row r="3" spans="1:6" ht="14.25" customHeight="1">
      <c r="A3" s="368"/>
      <c r="B3" s="368"/>
      <c r="C3" s="368"/>
      <c r="D3" s="369"/>
      <c r="E3" s="369"/>
      <c r="F3" s="370" t="s">
        <v>2</v>
      </c>
    </row>
    <row r="4" spans="1:6" ht="17.25" customHeight="1">
      <c r="A4" s="371" t="s">
        <v>3</v>
      </c>
      <c r="B4" s="371"/>
      <c r="C4" s="371" t="s">
        <v>4</v>
      </c>
      <c r="D4" s="371"/>
      <c r="E4" s="371"/>
      <c r="F4" s="371"/>
    </row>
    <row r="5" spans="1:6" ht="17.25" customHeight="1">
      <c r="A5" s="372" t="s">
        <v>5</v>
      </c>
      <c r="B5" s="372" t="s">
        <v>6</v>
      </c>
      <c r="C5" s="373" t="s">
        <v>5</v>
      </c>
      <c r="D5" s="372" t="s">
        <v>80</v>
      </c>
      <c r="E5" s="373" t="s">
        <v>210</v>
      </c>
      <c r="F5" s="372" t="s">
        <v>211</v>
      </c>
    </row>
    <row r="6" spans="1:6" s="30" customFormat="1" ht="15" customHeight="1">
      <c r="A6" s="374" t="s">
        <v>212</v>
      </c>
      <c r="B6" s="375">
        <f>SUM(B7:B8)</f>
        <v>750.3</v>
      </c>
      <c r="C6" s="374" t="s">
        <v>11</v>
      </c>
      <c r="D6" s="252">
        <f>SUM(E6:F6)</f>
        <v>750.3</v>
      </c>
      <c r="E6" s="376">
        <v>750.3</v>
      </c>
      <c r="F6" s="376"/>
    </row>
    <row r="7" spans="1:6" s="30" customFormat="1" ht="15" customHeight="1">
      <c r="A7" s="374" t="s">
        <v>213</v>
      </c>
      <c r="B7" s="375">
        <f>'一般预算支出'!E8+'一般预算支出'!E9</f>
        <v>750.3</v>
      </c>
      <c r="C7" s="377" t="s">
        <v>15</v>
      </c>
      <c r="D7" s="252">
        <f aca="true" t="shared" si="0" ref="D7:D26">SUM(E7:F7)</f>
        <v>0</v>
      </c>
      <c r="E7" s="376"/>
      <c r="F7" s="376"/>
    </row>
    <row r="8" spans="1:6" s="30" customFormat="1" ht="15" customHeight="1">
      <c r="A8" s="374" t="s">
        <v>18</v>
      </c>
      <c r="B8" s="375">
        <f>'专户'!F8</f>
        <v>0</v>
      </c>
      <c r="C8" s="374" t="s">
        <v>19</v>
      </c>
      <c r="D8" s="252">
        <f t="shared" si="0"/>
        <v>0</v>
      </c>
      <c r="E8" s="376"/>
      <c r="F8" s="376"/>
    </row>
    <row r="9" spans="1:6" s="30" customFormat="1" ht="15" customHeight="1">
      <c r="A9" s="374" t="s">
        <v>214</v>
      </c>
      <c r="B9" s="375">
        <f>'政府性基金'!F8</f>
        <v>0</v>
      </c>
      <c r="C9" s="374" t="s">
        <v>23</v>
      </c>
      <c r="D9" s="252">
        <f t="shared" si="0"/>
        <v>0</v>
      </c>
      <c r="E9" s="376"/>
      <c r="F9" s="376"/>
    </row>
    <row r="10" spans="1:6" s="30" customFormat="1" ht="15" customHeight="1">
      <c r="A10" s="374"/>
      <c r="B10" s="375"/>
      <c r="C10" s="374" t="s">
        <v>27</v>
      </c>
      <c r="D10" s="252">
        <f t="shared" si="0"/>
        <v>0</v>
      </c>
      <c r="E10" s="376"/>
      <c r="F10" s="376">
        <f>B9</f>
        <v>0</v>
      </c>
    </row>
    <row r="11" spans="1:6" s="30" customFormat="1" ht="15" customHeight="1">
      <c r="A11" s="374"/>
      <c r="B11" s="375"/>
      <c r="C11" s="374" t="s">
        <v>31</v>
      </c>
      <c r="D11" s="252">
        <f t="shared" si="0"/>
        <v>0</v>
      </c>
      <c r="E11" s="376"/>
      <c r="F11" s="376"/>
    </row>
    <row r="12" spans="1:6" s="30" customFormat="1" ht="15" customHeight="1">
      <c r="A12" s="374"/>
      <c r="B12" s="375"/>
      <c r="C12" s="374" t="s">
        <v>35</v>
      </c>
      <c r="D12" s="252">
        <f t="shared" si="0"/>
        <v>0</v>
      </c>
      <c r="E12" s="376"/>
      <c r="F12" s="376"/>
    </row>
    <row r="13" spans="1:6" s="30" customFormat="1" ht="15" customHeight="1">
      <c r="A13" s="374"/>
      <c r="B13" s="375"/>
      <c r="C13" s="374" t="s">
        <v>39</v>
      </c>
      <c r="D13" s="252">
        <f t="shared" si="0"/>
        <v>0</v>
      </c>
      <c r="E13" s="376"/>
      <c r="F13" s="376"/>
    </row>
    <row r="14" spans="1:6" s="30" customFormat="1" ht="15" customHeight="1">
      <c r="A14" s="378"/>
      <c r="B14" s="375"/>
      <c r="C14" s="374" t="s">
        <v>43</v>
      </c>
      <c r="D14" s="252">
        <f t="shared" si="0"/>
        <v>0</v>
      </c>
      <c r="E14" s="376"/>
      <c r="F14" s="376"/>
    </row>
    <row r="15" spans="1:6" s="30" customFormat="1" ht="15" customHeight="1">
      <c r="A15" s="374"/>
      <c r="B15" s="375"/>
      <c r="C15" s="374" t="s">
        <v>46</v>
      </c>
      <c r="D15" s="252">
        <f t="shared" si="0"/>
        <v>0</v>
      </c>
      <c r="E15" s="376"/>
      <c r="F15" s="376"/>
    </row>
    <row r="16" spans="1:6" s="30" customFormat="1" ht="15" customHeight="1">
      <c r="A16" s="374"/>
      <c r="B16" s="375"/>
      <c r="C16" s="374" t="s">
        <v>49</v>
      </c>
      <c r="D16" s="252">
        <f t="shared" si="0"/>
        <v>0</v>
      </c>
      <c r="E16" s="376"/>
      <c r="F16" s="376"/>
    </row>
    <row r="17" spans="1:6" s="30" customFormat="1" ht="15" customHeight="1">
      <c r="A17" s="374"/>
      <c r="B17" s="375"/>
      <c r="C17" s="374" t="s">
        <v>52</v>
      </c>
      <c r="D17" s="252">
        <f t="shared" si="0"/>
        <v>0</v>
      </c>
      <c r="E17" s="376"/>
      <c r="F17" s="376"/>
    </row>
    <row r="18" spans="1:6" s="30" customFormat="1" ht="15" customHeight="1">
      <c r="A18" s="374"/>
      <c r="B18" s="375"/>
      <c r="C18" s="379" t="s">
        <v>55</v>
      </c>
      <c r="D18" s="252">
        <f t="shared" si="0"/>
        <v>0</v>
      </c>
      <c r="E18" s="376"/>
      <c r="F18" s="376"/>
    </row>
    <row r="19" spans="1:6" s="30" customFormat="1" ht="15" customHeight="1">
      <c r="A19" s="374"/>
      <c r="B19" s="375"/>
      <c r="C19" s="379" t="s">
        <v>58</v>
      </c>
      <c r="D19" s="252">
        <f t="shared" si="0"/>
        <v>0</v>
      </c>
      <c r="E19" s="376"/>
      <c r="F19" s="376"/>
    </row>
    <row r="20" spans="1:6" s="30" customFormat="1" ht="15" customHeight="1">
      <c r="A20" s="374"/>
      <c r="B20" s="375"/>
      <c r="C20" s="379" t="s">
        <v>61</v>
      </c>
      <c r="D20" s="252">
        <f t="shared" si="0"/>
        <v>0</v>
      </c>
      <c r="E20" s="376"/>
      <c r="F20" s="376"/>
    </row>
    <row r="21" spans="1:6" s="30" customFormat="1" ht="15" customHeight="1">
      <c r="A21" s="374"/>
      <c r="B21" s="375"/>
      <c r="C21" s="379" t="s">
        <v>64</v>
      </c>
      <c r="D21" s="252">
        <f t="shared" si="0"/>
        <v>0</v>
      </c>
      <c r="E21" s="376"/>
      <c r="F21" s="376"/>
    </row>
    <row r="22" spans="1:6" s="30" customFormat="1" ht="15" customHeight="1">
      <c r="A22" s="374"/>
      <c r="B22" s="375"/>
      <c r="C22" s="379" t="s">
        <v>65</v>
      </c>
      <c r="D22" s="252">
        <f t="shared" si="0"/>
        <v>0</v>
      </c>
      <c r="E22" s="376"/>
      <c r="F22" s="376"/>
    </row>
    <row r="23" spans="1:6" s="30" customFormat="1" ht="15" customHeight="1">
      <c r="A23" s="374"/>
      <c r="B23" s="375"/>
      <c r="C23" s="379" t="s">
        <v>66</v>
      </c>
      <c r="D23" s="252">
        <f t="shared" si="0"/>
        <v>0</v>
      </c>
      <c r="E23" s="376"/>
      <c r="F23" s="376"/>
    </row>
    <row r="24" spans="1:6" s="30" customFormat="1" ht="15" customHeight="1">
      <c r="A24" s="374"/>
      <c r="B24" s="375"/>
      <c r="C24" s="379" t="s">
        <v>67</v>
      </c>
      <c r="D24" s="252">
        <f t="shared" si="0"/>
        <v>0</v>
      </c>
      <c r="E24" s="376"/>
      <c r="F24" s="376"/>
    </row>
    <row r="25" spans="1:6" s="30" customFormat="1" ht="15" customHeight="1">
      <c r="A25" s="374"/>
      <c r="B25" s="375"/>
      <c r="C25" s="379" t="s">
        <v>68</v>
      </c>
      <c r="D25" s="252">
        <f t="shared" si="0"/>
        <v>0</v>
      </c>
      <c r="E25" s="376"/>
      <c r="F25" s="376"/>
    </row>
    <row r="26" spans="1:6" s="30" customFormat="1" ht="15" customHeight="1">
      <c r="A26" s="380" t="s">
        <v>69</v>
      </c>
      <c r="B26" s="375">
        <f>B6+B9</f>
        <v>750.3</v>
      </c>
      <c r="C26" s="380" t="s">
        <v>70</v>
      </c>
      <c r="D26" s="252">
        <f t="shared" si="0"/>
        <v>750.3</v>
      </c>
      <c r="E26" s="252">
        <f>SUM(E6:E25)</f>
        <v>750.3</v>
      </c>
      <c r="F26" s="252">
        <f>SUM(F6:F25)</f>
        <v>0</v>
      </c>
    </row>
    <row r="27" spans="1:6" ht="14.25" customHeight="1">
      <c r="A27" s="381"/>
      <c r="B27" s="381"/>
      <c r="C27" s="381"/>
      <c r="D27" s="381"/>
      <c r="E27" s="381"/>
      <c r="F27" s="381"/>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7"/>
  <sheetViews>
    <sheetView showGridLines="0" showZeros="0" workbookViewId="0" topLeftCell="A1">
      <selection activeCell="E8" sqref="E8"/>
    </sheetView>
  </sheetViews>
  <sheetFormatPr defaultColWidth="6.875" defaultRowHeight="18.75" customHeight="1"/>
  <cols>
    <col min="1" max="1" width="5.375" style="322" customWidth="1"/>
    <col min="2" max="2" width="5.375" style="323" customWidth="1"/>
    <col min="3" max="3" width="7.625" style="324" customWidth="1"/>
    <col min="4" max="4" width="24.125" style="325" customWidth="1"/>
    <col min="5" max="12" width="8.625" style="326" customWidth="1"/>
    <col min="13" max="17" width="8.625" style="327" customWidth="1"/>
    <col min="18" max="18" width="8.625" style="328" customWidth="1"/>
    <col min="19" max="246" width="8.00390625" style="327" customWidth="1"/>
    <col min="247" max="251" width="6.875" style="328" customWidth="1"/>
    <col min="252" max="16384" width="6.875" style="328" customWidth="1"/>
  </cols>
  <sheetData>
    <row r="1" spans="1:251" ht="23.25" customHeight="1">
      <c r="A1" s="329"/>
      <c r="B1" s="329"/>
      <c r="C1" s="329"/>
      <c r="D1" s="329"/>
      <c r="E1" s="329"/>
      <c r="F1" s="329"/>
      <c r="G1" s="329"/>
      <c r="H1" s="329"/>
      <c r="I1" s="329"/>
      <c r="J1" s="329"/>
      <c r="K1" s="329"/>
      <c r="L1" s="329"/>
      <c r="M1" s="329"/>
      <c r="N1" s="329"/>
      <c r="P1" s="329"/>
      <c r="Q1" s="329"/>
      <c r="R1" s="329" t="s">
        <v>215</v>
      </c>
      <c r="IM1"/>
      <c r="IN1"/>
      <c r="IO1"/>
      <c r="IP1"/>
      <c r="IQ1"/>
    </row>
    <row r="2" spans="1:251" ht="23.25" customHeight="1">
      <c r="A2" s="330" t="s">
        <v>216</v>
      </c>
      <c r="B2" s="330"/>
      <c r="C2" s="330"/>
      <c r="D2" s="330"/>
      <c r="E2" s="330"/>
      <c r="F2" s="330"/>
      <c r="G2" s="330"/>
      <c r="H2" s="330"/>
      <c r="I2" s="330"/>
      <c r="J2" s="330"/>
      <c r="K2" s="330"/>
      <c r="L2" s="330"/>
      <c r="M2" s="330"/>
      <c r="N2" s="330"/>
      <c r="O2" s="330"/>
      <c r="P2" s="330"/>
      <c r="Q2" s="330"/>
      <c r="R2" s="330"/>
      <c r="IM2"/>
      <c r="IN2"/>
      <c r="IO2"/>
      <c r="IP2"/>
      <c r="IQ2"/>
    </row>
    <row r="3" spans="1:251" s="320" customFormat="1" ht="23.25" customHeight="1">
      <c r="A3" s="331"/>
      <c r="B3" s="332"/>
      <c r="C3" s="329"/>
      <c r="D3" s="329"/>
      <c r="E3" s="329"/>
      <c r="F3" s="329"/>
      <c r="G3" s="329"/>
      <c r="H3" s="329"/>
      <c r="I3" s="329"/>
      <c r="J3" s="329"/>
      <c r="K3" s="329"/>
      <c r="L3" s="329"/>
      <c r="M3" s="329"/>
      <c r="N3" s="329"/>
      <c r="P3" s="329"/>
      <c r="Q3" s="329"/>
      <c r="R3" s="359" t="s">
        <v>77</v>
      </c>
      <c r="IM3"/>
      <c r="IN3"/>
      <c r="IO3"/>
      <c r="IP3"/>
      <c r="IQ3"/>
    </row>
    <row r="4" spans="1:251" s="320" customFormat="1" ht="23.25" customHeight="1">
      <c r="A4" s="333" t="s">
        <v>104</v>
      </c>
      <c r="B4" s="333"/>
      <c r="C4" s="156" t="s">
        <v>78</v>
      </c>
      <c r="D4" s="156" t="s">
        <v>97</v>
      </c>
      <c r="E4" s="348" t="s">
        <v>217</v>
      </c>
      <c r="F4" s="334" t="s">
        <v>106</v>
      </c>
      <c r="G4" s="334"/>
      <c r="H4" s="334"/>
      <c r="I4" s="334"/>
      <c r="J4" s="334" t="s">
        <v>107</v>
      </c>
      <c r="K4" s="334"/>
      <c r="L4" s="334"/>
      <c r="M4" s="334"/>
      <c r="N4" s="334"/>
      <c r="O4" s="334"/>
      <c r="P4" s="334"/>
      <c r="Q4" s="334"/>
      <c r="R4" s="156" t="s">
        <v>110</v>
      </c>
      <c r="IM4"/>
      <c r="IN4"/>
      <c r="IO4"/>
      <c r="IP4"/>
      <c r="IQ4"/>
    </row>
    <row r="5" spans="1:251" s="320" customFormat="1" ht="23.25" customHeight="1">
      <c r="A5" s="156" t="s">
        <v>99</v>
      </c>
      <c r="B5" s="156" t="s">
        <v>100</v>
      </c>
      <c r="C5" s="156"/>
      <c r="D5" s="156"/>
      <c r="E5" s="349"/>
      <c r="F5" s="156" t="s">
        <v>80</v>
      </c>
      <c r="G5" s="156" t="s">
        <v>111</v>
      </c>
      <c r="H5" s="156" t="s">
        <v>112</v>
      </c>
      <c r="I5" s="156" t="s">
        <v>113</v>
      </c>
      <c r="J5" s="156" t="s">
        <v>80</v>
      </c>
      <c r="K5" s="156" t="s">
        <v>114</v>
      </c>
      <c r="L5" s="156" t="s">
        <v>115</v>
      </c>
      <c r="M5" s="156" t="s">
        <v>116</v>
      </c>
      <c r="N5" s="156" t="s">
        <v>117</v>
      </c>
      <c r="O5" s="156" t="s">
        <v>118</v>
      </c>
      <c r="P5" s="156" t="s">
        <v>119</v>
      </c>
      <c r="Q5" s="156" t="s">
        <v>120</v>
      </c>
      <c r="R5" s="156"/>
      <c r="IM5"/>
      <c r="IN5"/>
      <c r="IO5"/>
      <c r="IP5"/>
      <c r="IQ5"/>
    </row>
    <row r="6" spans="1:251" ht="31.5" customHeight="1">
      <c r="A6" s="156"/>
      <c r="B6" s="156"/>
      <c r="C6" s="156"/>
      <c r="D6" s="156"/>
      <c r="E6" s="350"/>
      <c r="F6" s="156"/>
      <c r="G6" s="156"/>
      <c r="H6" s="156"/>
      <c r="I6" s="156"/>
      <c r="J6" s="156"/>
      <c r="K6" s="156"/>
      <c r="L6" s="156"/>
      <c r="M6" s="156"/>
      <c r="N6" s="156"/>
      <c r="O6" s="156"/>
      <c r="P6" s="156"/>
      <c r="Q6" s="156"/>
      <c r="R6" s="156"/>
      <c r="IM6"/>
      <c r="IN6"/>
      <c r="IO6"/>
      <c r="IP6"/>
      <c r="IQ6"/>
    </row>
    <row r="7" spans="1:251" ht="23.25" customHeight="1">
      <c r="A7" s="335" t="s">
        <v>92</v>
      </c>
      <c r="B7" s="336" t="s">
        <v>92</v>
      </c>
      <c r="C7" s="336" t="s">
        <v>92</v>
      </c>
      <c r="D7" s="336" t="s">
        <v>92</v>
      </c>
      <c r="E7" s="336">
        <v>1</v>
      </c>
      <c r="F7" s="336">
        <v>2</v>
      </c>
      <c r="G7" s="336">
        <v>3</v>
      </c>
      <c r="H7" s="335">
        <v>4</v>
      </c>
      <c r="I7" s="337">
        <v>5</v>
      </c>
      <c r="J7" s="356">
        <v>6</v>
      </c>
      <c r="K7" s="356">
        <v>7</v>
      </c>
      <c r="L7" s="356">
        <v>8</v>
      </c>
      <c r="M7" s="337">
        <v>9</v>
      </c>
      <c r="N7" s="337">
        <v>10</v>
      </c>
      <c r="O7" s="356">
        <v>11</v>
      </c>
      <c r="P7" s="356">
        <v>12</v>
      </c>
      <c r="Q7" s="356">
        <v>13</v>
      </c>
      <c r="R7" s="360">
        <v>14</v>
      </c>
      <c r="IM7"/>
      <c r="IN7"/>
      <c r="IO7"/>
      <c r="IP7"/>
      <c r="IQ7"/>
    </row>
    <row r="8" spans="1:251" s="321" customFormat="1" ht="23.25" customHeight="1">
      <c r="A8" s="338" t="str">
        <f>'一般预算基本支出表'!A8</f>
        <v>201</v>
      </c>
      <c r="B8" s="338" t="str">
        <f>'一般预算基本支出表'!B8</f>
        <v>31</v>
      </c>
      <c r="C8" s="338">
        <f>'一般预算基本支出表'!C8</f>
        <v>107</v>
      </c>
      <c r="D8" s="338" t="str">
        <f>'一般预算基本支出表'!D8</f>
        <v>行政运行</v>
      </c>
      <c r="E8" s="340">
        <f>F8+J8+R8</f>
        <v>571.8</v>
      </c>
      <c r="F8" s="340">
        <f>'一般预算基本支出表'!E8</f>
        <v>571.8</v>
      </c>
      <c r="G8" s="340">
        <f>'一般预算基本支出表'!F8</f>
        <v>444.09999999999997</v>
      </c>
      <c r="H8" s="340">
        <f>'一般预算基本支出表'!G8</f>
        <v>81.49999999999999</v>
      </c>
      <c r="I8" s="340">
        <f>'一般预算基本支出表'!H8</f>
        <v>46.2</v>
      </c>
      <c r="J8" s="341">
        <f>SUM(K8:Q8)</f>
        <v>0</v>
      </c>
      <c r="K8" s="357"/>
      <c r="L8" s="357"/>
      <c r="M8" s="357"/>
      <c r="N8" s="357"/>
      <c r="O8" s="357"/>
      <c r="P8" s="357"/>
      <c r="Q8" s="357"/>
      <c r="R8" s="361"/>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7"/>
      <c r="GE8" s="347"/>
      <c r="GF8" s="347"/>
      <c r="GG8" s="347"/>
      <c r="GH8" s="347"/>
      <c r="GI8" s="347"/>
      <c r="GJ8" s="347"/>
      <c r="GK8" s="347"/>
      <c r="GL8" s="347"/>
      <c r="GM8" s="347"/>
      <c r="GN8" s="347"/>
      <c r="GO8" s="347"/>
      <c r="GP8" s="347"/>
      <c r="GQ8" s="347"/>
      <c r="GR8" s="347"/>
      <c r="GS8" s="347"/>
      <c r="GT8" s="347"/>
      <c r="GU8" s="347"/>
      <c r="GV8" s="347"/>
      <c r="GW8" s="347"/>
      <c r="GX8" s="347"/>
      <c r="GY8" s="347"/>
      <c r="GZ8" s="347"/>
      <c r="HA8" s="347"/>
      <c r="HB8" s="347"/>
      <c r="HC8" s="347"/>
      <c r="HD8" s="347"/>
      <c r="HE8" s="347"/>
      <c r="HF8" s="347"/>
      <c r="HG8" s="347"/>
      <c r="HH8" s="347"/>
      <c r="HI8" s="347"/>
      <c r="HJ8" s="347"/>
      <c r="HK8" s="347"/>
      <c r="HL8" s="347"/>
      <c r="HM8" s="347"/>
      <c r="HN8" s="347"/>
      <c r="HO8" s="347"/>
      <c r="HP8" s="347"/>
      <c r="HQ8" s="347"/>
      <c r="HR8" s="347"/>
      <c r="HS8" s="347"/>
      <c r="HT8" s="347"/>
      <c r="HU8" s="347"/>
      <c r="HV8" s="347"/>
      <c r="HW8" s="347"/>
      <c r="HX8" s="347"/>
      <c r="HY8" s="347"/>
      <c r="HZ8" s="347"/>
      <c r="IA8" s="347"/>
      <c r="IB8" s="347"/>
      <c r="IC8" s="347"/>
      <c r="ID8" s="347"/>
      <c r="IE8" s="347"/>
      <c r="IF8" s="347"/>
      <c r="IG8" s="347"/>
      <c r="IH8" s="347"/>
      <c r="II8" s="347"/>
      <c r="IJ8" s="347"/>
      <c r="IK8" s="347"/>
      <c r="IL8" s="347"/>
      <c r="IM8" s="30"/>
      <c r="IN8" s="30"/>
      <c r="IO8" s="30"/>
      <c r="IP8" s="30"/>
      <c r="IQ8" s="30"/>
    </row>
    <row r="9" spans="1:251" ht="29.25" customHeight="1">
      <c r="A9" s="351" t="str">
        <f>A8</f>
        <v>201</v>
      </c>
      <c r="B9" s="352" t="str">
        <f>B8</f>
        <v>31</v>
      </c>
      <c r="C9" s="352">
        <f>C8</f>
        <v>107</v>
      </c>
      <c r="D9" s="353" t="str">
        <f>'项目明细表'!B7</f>
        <v>一般行政管理事务</v>
      </c>
      <c r="E9" s="354">
        <f>J9</f>
        <v>178.5</v>
      </c>
      <c r="F9" s="355"/>
      <c r="G9" s="354"/>
      <c r="H9" s="354"/>
      <c r="I9" s="354"/>
      <c r="J9" s="354">
        <f>SUM(K9:Q9)</f>
        <v>178.5</v>
      </c>
      <c r="K9" s="354">
        <f>'项目明细表'!E7</f>
        <v>178.5</v>
      </c>
      <c r="L9" s="358"/>
      <c r="M9" s="353"/>
      <c r="N9" s="353"/>
      <c r="O9" s="353"/>
      <c r="P9" s="353"/>
      <c r="Q9" s="353"/>
      <c r="R9" s="362"/>
      <c r="IM9"/>
      <c r="IN9"/>
      <c r="IO9"/>
      <c r="IP9"/>
      <c r="IQ9"/>
    </row>
    <row r="10" spans="1:251" ht="18.75" customHeight="1">
      <c r="A10" s="342"/>
      <c r="B10" s="343"/>
      <c r="C10" s="344"/>
      <c r="D10" s="345"/>
      <c r="E10" s="346"/>
      <c r="G10" s="346"/>
      <c r="H10" s="346"/>
      <c r="I10" s="346"/>
      <c r="J10" s="346"/>
      <c r="K10" s="346"/>
      <c r="L10" s="346"/>
      <c r="M10" s="347"/>
      <c r="N10" s="347"/>
      <c r="O10" s="347"/>
      <c r="P10" s="347"/>
      <c r="Q10" s="347"/>
      <c r="R10" s="363"/>
      <c r="IM10"/>
      <c r="IN10"/>
      <c r="IO10"/>
      <c r="IP10"/>
      <c r="IQ10"/>
    </row>
    <row r="11" spans="2:251" ht="18.75" customHeight="1">
      <c r="B11" s="343"/>
      <c r="C11" s="344"/>
      <c r="D11" s="345"/>
      <c r="E11" s="346"/>
      <c r="G11" s="346"/>
      <c r="H11" s="346"/>
      <c r="I11" s="346"/>
      <c r="J11" s="346"/>
      <c r="K11" s="346"/>
      <c r="L11" s="346"/>
      <c r="M11" s="347"/>
      <c r="N11" s="347"/>
      <c r="O11" s="347"/>
      <c r="P11" s="347"/>
      <c r="Q11" s="347"/>
      <c r="R11" s="363"/>
      <c r="IM11"/>
      <c r="IN11"/>
      <c r="IO11"/>
      <c r="IP11"/>
      <c r="IQ11"/>
    </row>
    <row r="12" spans="3:251" ht="18.75" customHeight="1">
      <c r="C12" s="344"/>
      <c r="D12" s="345"/>
      <c r="E12" s="346"/>
      <c r="G12" s="346"/>
      <c r="H12" s="346"/>
      <c r="I12" s="346"/>
      <c r="J12" s="346"/>
      <c r="K12" s="346"/>
      <c r="L12" s="346"/>
      <c r="M12" s="347"/>
      <c r="N12" s="347"/>
      <c r="O12" s="347"/>
      <c r="P12" s="347"/>
      <c r="Q12" s="347"/>
      <c r="IM12"/>
      <c r="IN12"/>
      <c r="IO12"/>
      <c r="IP12"/>
      <c r="IQ12"/>
    </row>
    <row r="13" spans="3:251" ht="18.75" customHeight="1">
      <c r="C13" s="344"/>
      <c r="D13" s="345"/>
      <c r="G13" s="346"/>
      <c r="H13" s="346"/>
      <c r="I13" s="346"/>
      <c r="J13" s="346"/>
      <c r="K13" s="346"/>
      <c r="L13" s="346"/>
      <c r="M13" s="347"/>
      <c r="N13" s="347"/>
      <c r="O13" s="347"/>
      <c r="P13" s="347"/>
      <c r="Q13" s="347"/>
      <c r="IM13"/>
      <c r="IN13"/>
      <c r="IO13"/>
      <c r="IP13"/>
      <c r="IQ13"/>
    </row>
    <row r="14" spans="3:251" ht="18.75" customHeight="1">
      <c r="C14" s="344"/>
      <c r="G14" s="346"/>
      <c r="H14" s="346"/>
      <c r="I14" s="346"/>
      <c r="J14" s="346"/>
      <c r="L14" s="346"/>
      <c r="M14" s="347"/>
      <c r="N14" s="347"/>
      <c r="O14" s="347"/>
      <c r="P14" s="347"/>
      <c r="Q14" s="347"/>
      <c r="IM14"/>
      <c r="IN14"/>
      <c r="IO14"/>
      <c r="IP14"/>
      <c r="IQ14"/>
    </row>
    <row r="15" spans="7:251" ht="18.75" customHeight="1">
      <c r="G15" s="346"/>
      <c r="H15" s="346"/>
      <c r="J15" s="346"/>
      <c r="L15" s="346"/>
      <c r="M15" s="347"/>
      <c r="N15" s="347"/>
      <c r="P15" s="347"/>
      <c r="Q15" s="347"/>
      <c r="IM15"/>
      <c r="IN15"/>
      <c r="IO15"/>
      <c r="IP15"/>
      <c r="IQ15"/>
    </row>
    <row r="16" spans="3:251" ht="18.75" customHeight="1">
      <c r="C16" s="344"/>
      <c r="G16" s="346"/>
      <c r="H16" s="346"/>
      <c r="J16" s="346"/>
      <c r="M16" s="347"/>
      <c r="N16" s="347"/>
      <c r="P16" s="347"/>
      <c r="Q16" s="347"/>
      <c r="IM16"/>
      <c r="IN16"/>
      <c r="IO16"/>
      <c r="IP16"/>
      <c r="IQ16"/>
    </row>
    <row r="17" spans="1:251" ht="18.75" customHeight="1">
      <c r="A17"/>
      <c r="B17"/>
      <c r="C17"/>
      <c r="D17"/>
      <c r="E17"/>
      <c r="F17"/>
      <c r="G17"/>
      <c r="H17"/>
      <c r="I17"/>
      <c r="J17"/>
      <c r="K17"/>
      <c r="L17"/>
      <c r="M17"/>
      <c r="N17"/>
      <c r="O17"/>
      <c r="P17" s="347"/>
      <c r="Q17" s="34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sheetData>
  <sheetProtection sheet="1"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6"/>
  <sheetViews>
    <sheetView showGridLines="0" showZeros="0" workbookViewId="0" topLeftCell="A1">
      <selection activeCell="E8" sqref="E8"/>
    </sheetView>
  </sheetViews>
  <sheetFormatPr defaultColWidth="6.875" defaultRowHeight="18.75" customHeight="1"/>
  <cols>
    <col min="1" max="1" width="5.375" style="322" customWidth="1"/>
    <col min="2" max="2" width="5.375" style="323" customWidth="1"/>
    <col min="3" max="3" width="7.625" style="324" customWidth="1"/>
    <col min="4" max="4" width="24.125" style="325" customWidth="1"/>
    <col min="5" max="8" width="8.625" style="326" customWidth="1"/>
    <col min="9" max="236" width="8.00390625" style="327" customWidth="1"/>
    <col min="237" max="241" width="6.875" style="328" customWidth="1"/>
    <col min="242" max="16384" width="6.875" style="328" customWidth="1"/>
  </cols>
  <sheetData>
    <row r="1" spans="1:241" ht="23.25" customHeight="1">
      <c r="A1" s="329"/>
      <c r="B1" s="329"/>
      <c r="C1" s="329"/>
      <c r="D1" s="329"/>
      <c r="E1" s="329"/>
      <c r="F1" s="329"/>
      <c r="G1" s="329"/>
      <c r="H1" s="329" t="s">
        <v>218</v>
      </c>
      <c r="IC1"/>
      <c r="ID1"/>
      <c r="IE1"/>
      <c r="IF1"/>
      <c r="IG1"/>
    </row>
    <row r="2" spans="1:241" ht="23.25" customHeight="1">
      <c r="A2" s="330" t="s">
        <v>219</v>
      </c>
      <c r="B2" s="330"/>
      <c r="C2" s="330"/>
      <c r="D2" s="330"/>
      <c r="E2" s="330"/>
      <c r="F2" s="330"/>
      <c r="G2" s="330"/>
      <c r="H2" s="330"/>
      <c r="IC2"/>
      <c r="ID2"/>
      <c r="IE2"/>
      <c r="IF2"/>
      <c r="IG2"/>
    </row>
    <row r="3" spans="1:241" s="320" customFormat="1" ht="23.25" customHeight="1">
      <c r="A3" s="331"/>
      <c r="B3" s="332"/>
      <c r="C3" s="329"/>
      <c r="D3" s="329"/>
      <c r="E3" s="329"/>
      <c r="F3" s="329"/>
      <c r="G3" s="329"/>
      <c r="H3" s="329" t="s">
        <v>77</v>
      </c>
      <c r="IC3"/>
      <c r="ID3"/>
      <c r="IE3"/>
      <c r="IF3"/>
      <c r="IG3"/>
    </row>
    <row r="4" spans="1:241" s="320" customFormat="1" ht="23.25" customHeight="1">
      <c r="A4" s="333" t="s">
        <v>104</v>
      </c>
      <c r="B4" s="333"/>
      <c r="C4" s="156" t="s">
        <v>78</v>
      </c>
      <c r="D4" s="156" t="s">
        <v>97</v>
      </c>
      <c r="E4" s="334" t="s">
        <v>106</v>
      </c>
      <c r="F4" s="334"/>
      <c r="G4" s="334"/>
      <c r="H4" s="334"/>
      <c r="IC4"/>
      <c r="ID4"/>
      <c r="IE4"/>
      <c r="IF4"/>
      <c r="IG4"/>
    </row>
    <row r="5" spans="1:241" s="320" customFormat="1" ht="23.25" customHeight="1">
      <c r="A5" s="156" t="s">
        <v>99</v>
      </c>
      <c r="B5" s="156" t="s">
        <v>100</v>
      </c>
      <c r="C5" s="156"/>
      <c r="D5" s="156"/>
      <c r="E5" s="156" t="s">
        <v>80</v>
      </c>
      <c r="F5" s="156" t="s">
        <v>111</v>
      </c>
      <c r="G5" s="156" t="s">
        <v>112</v>
      </c>
      <c r="H5" s="156" t="s">
        <v>113</v>
      </c>
      <c r="IC5"/>
      <c r="ID5"/>
      <c r="IE5"/>
      <c r="IF5"/>
      <c r="IG5"/>
    </row>
    <row r="6" spans="1:241" ht="31.5" customHeight="1">
      <c r="A6" s="156"/>
      <c r="B6" s="156"/>
      <c r="C6" s="156"/>
      <c r="D6" s="156"/>
      <c r="E6" s="156"/>
      <c r="F6" s="156"/>
      <c r="G6" s="156"/>
      <c r="H6" s="156"/>
      <c r="IC6"/>
      <c r="ID6"/>
      <c r="IE6"/>
      <c r="IF6"/>
      <c r="IG6"/>
    </row>
    <row r="7" spans="1:241" ht="23.25" customHeight="1">
      <c r="A7" s="335" t="s">
        <v>92</v>
      </c>
      <c r="B7" s="336" t="s">
        <v>92</v>
      </c>
      <c r="C7" s="336" t="s">
        <v>92</v>
      </c>
      <c r="D7" s="336" t="s">
        <v>92</v>
      </c>
      <c r="E7" s="336">
        <v>2</v>
      </c>
      <c r="F7" s="336">
        <v>3</v>
      </c>
      <c r="G7" s="335">
        <v>4</v>
      </c>
      <c r="H7" s="337">
        <v>5</v>
      </c>
      <c r="IC7"/>
      <c r="ID7"/>
      <c r="IE7"/>
      <c r="IF7"/>
      <c r="IG7"/>
    </row>
    <row r="8" spans="1:241" s="321" customFormat="1" ht="23.25" customHeight="1">
      <c r="A8" s="338" t="str">
        <f>'一般-工资福利'!A8</f>
        <v>201</v>
      </c>
      <c r="B8" s="338" t="str">
        <f>'一般-工资福利'!B8</f>
        <v>31</v>
      </c>
      <c r="C8" s="339">
        <f>'一般-工资福利'!D8</f>
        <v>107</v>
      </c>
      <c r="D8" s="339" t="str">
        <f>'一般-工资福利'!E8</f>
        <v>行政运行</v>
      </c>
      <c r="E8" s="340">
        <f>SUM(F8:H8)</f>
        <v>571.8</v>
      </c>
      <c r="F8" s="340">
        <f>'一般-工资福利'!F8</f>
        <v>444.09999999999997</v>
      </c>
      <c r="G8" s="340">
        <f>'一般-商品和服务'!F8</f>
        <v>81.49999999999999</v>
      </c>
      <c r="H8" s="341">
        <f>'一般-个人和家庭'!F8</f>
        <v>46.2</v>
      </c>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7"/>
      <c r="GE8" s="347"/>
      <c r="GF8" s="347"/>
      <c r="GG8" s="347"/>
      <c r="GH8" s="347"/>
      <c r="GI8" s="347"/>
      <c r="GJ8" s="347"/>
      <c r="GK8" s="347"/>
      <c r="GL8" s="347"/>
      <c r="GM8" s="347"/>
      <c r="GN8" s="347"/>
      <c r="GO8" s="347"/>
      <c r="GP8" s="347"/>
      <c r="GQ8" s="347"/>
      <c r="GR8" s="347"/>
      <c r="GS8" s="347"/>
      <c r="GT8" s="347"/>
      <c r="GU8" s="347"/>
      <c r="GV8" s="347"/>
      <c r="GW8" s="347"/>
      <c r="GX8" s="347"/>
      <c r="GY8" s="347"/>
      <c r="GZ8" s="347"/>
      <c r="HA8" s="347"/>
      <c r="HB8" s="347"/>
      <c r="HC8" s="347"/>
      <c r="HD8" s="347"/>
      <c r="HE8" s="347"/>
      <c r="HF8" s="347"/>
      <c r="HG8" s="347"/>
      <c r="HH8" s="347"/>
      <c r="HI8" s="347"/>
      <c r="HJ8" s="347"/>
      <c r="HK8" s="347"/>
      <c r="HL8" s="347"/>
      <c r="HM8" s="347"/>
      <c r="HN8" s="347"/>
      <c r="HO8" s="347"/>
      <c r="HP8" s="347"/>
      <c r="HQ8" s="347"/>
      <c r="HR8" s="347"/>
      <c r="HS8" s="347"/>
      <c r="HT8" s="347"/>
      <c r="HU8" s="347"/>
      <c r="HV8" s="347"/>
      <c r="HW8" s="347"/>
      <c r="HX8" s="347"/>
      <c r="HY8" s="347"/>
      <c r="HZ8" s="347"/>
      <c r="IA8" s="347"/>
      <c r="IB8" s="347"/>
      <c r="IC8" s="30"/>
      <c r="ID8" s="30"/>
      <c r="IE8" s="30"/>
      <c r="IF8" s="30"/>
      <c r="IG8" s="30"/>
    </row>
    <row r="9" spans="1:241" ht="29.25" customHeight="1">
      <c r="A9" s="342"/>
      <c r="B9" s="343"/>
      <c r="C9" s="344"/>
      <c r="D9" s="345"/>
      <c r="F9" s="346"/>
      <c r="G9" s="346"/>
      <c r="H9" s="346"/>
      <c r="IC9"/>
      <c r="ID9"/>
      <c r="IE9"/>
      <c r="IF9"/>
      <c r="IG9"/>
    </row>
    <row r="10" spans="1:241" ht="18.75" customHeight="1">
      <c r="A10" s="342"/>
      <c r="B10" s="343"/>
      <c r="C10" s="344"/>
      <c r="D10" s="345"/>
      <c r="F10" s="346"/>
      <c r="G10" s="346"/>
      <c r="H10" s="346"/>
      <c r="IC10"/>
      <c r="ID10"/>
      <c r="IE10"/>
      <c r="IF10"/>
      <c r="IG10"/>
    </row>
    <row r="11" spans="2:241" ht="18.75" customHeight="1">
      <c r="B11" s="343"/>
      <c r="C11" s="344"/>
      <c r="D11" s="345"/>
      <c r="F11" s="346"/>
      <c r="G11" s="346"/>
      <c r="H11" s="346"/>
      <c r="IC11"/>
      <c r="ID11"/>
      <c r="IE11"/>
      <c r="IF11"/>
      <c r="IG11"/>
    </row>
    <row r="12" spans="3:241" ht="18.75" customHeight="1">
      <c r="C12" s="344"/>
      <c r="D12" s="345"/>
      <c r="F12" s="346"/>
      <c r="G12" s="346"/>
      <c r="H12" s="346"/>
      <c r="IC12"/>
      <c r="ID12"/>
      <c r="IE12"/>
      <c r="IF12"/>
      <c r="IG12"/>
    </row>
    <row r="13" spans="3:241" ht="18.75" customHeight="1">
      <c r="C13" s="344"/>
      <c r="D13" s="345"/>
      <c r="F13" s="346"/>
      <c r="G13" s="346"/>
      <c r="H13" s="346"/>
      <c r="IC13"/>
      <c r="ID13"/>
      <c r="IE13"/>
      <c r="IF13"/>
      <c r="IG13"/>
    </row>
    <row r="14" spans="3:241" ht="18.75" customHeight="1">
      <c r="C14" s="344"/>
      <c r="F14" s="346"/>
      <c r="G14" s="346"/>
      <c r="H14" s="346"/>
      <c r="IC14"/>
      <c r="ID14"/>
      <c r="IE14"/>
      <c r="IF14"/>
      <c r="IG14"/>
    </row>
    <row r="15" spans="6:241" ht="18.75" customHeight="1">
      <c r="F15" s="346"/>
      <c r="G15" s="346"/>
      <c r="IC15"/>
      <c r="ID15"/>
      <c r="IE15"/>
      <c r="IF15"/>
      <c r="IG15"/>
    </row>
    <row r="16" spans="3:241" ht="18.75" customHeight="1">
      <c r="C16" s="344"/>
      <c r="F16" s="346"/>
      <c r="G16" s="346"/>
      <c r="IC16"/>
      <c r="ID16"/>
      <c r="IE16"/>
      <c r="IF16"/>
      <c r="IG16"/>
    </row>
  </sheetData>
  <sheetProtection sheet="1"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J8" sqref="J8"/>
    </sheetView>
  </sheetViews>
  <sheetFormatPr defaultColWidth="6.75390625" defaultRowHeight="22.5" customHeight="1"/>
  <cols>
    <col min="1" max="3" width="3.625" style="291" customWidth="1"/>
    <col min="4" max="4" width="7.25390625" style="291" customWidth="1"/>
    <col min="5" max="5" width="19.50390625" style="291" customWidth="1"/>
    <col min="6" max="6" width="9.00390625" style="291" customWidth="1"/>
    <col min="7" max="7" width="8.50390625" style="291" customWidth="1"/>
    <col min="8" max="12" width="7.50390625" style="291" customWidth="1"/>
    <col min="13" max="13" width="7.50390625" style="292" customWidth="1"/>
    <col min="14" max="14" width="8.50390625" style="291" customWidth="1"/>
    <col min="15" max="23" width="7.50390625" style="291" customWidth="1"/>
    <col min="24" max="24" width="8.125" style="291" customWidth="1"/>
    <col min="25" max="27" width="7.50390625" style="291" customWidth="1"/>
    <col min="28" max="16384" width="6.75390625" style="291" customWidth="1"/>
  </cols>
  <sheetData>
    <row r="1" spans="2:28" ht="22.5" customHeight="1">
      <c r="B1" s="293"/>
      <c r="C1" s="293"/>
      <c r="D1" s="293"/>
      <c r="E1" s="293"/>
      <c r="F1" s="293"/>
      <c r="G1" s="293"/>
      <c r="H1" s="293"/>
      <c r="I1" s="293"/>
      <c r="J1" s="293"/>
      <c r="K1" s="293"/>
      <c r="L1" s="293"/>
      <c r="N1" s="293"/>
      <c r="O1" s="293"/>
      <c r="P1" s="293"/>
      <c r="Q1" s="293"/>
      <c r="R1" s="293"/>
      <c r="S1" s="293"/>
      <c r="T1" s="293"/>
      <c r="U1" s="293"/>
      <c r="V1" s="293"/>
      <c r="W1" s="293"/>
      <c r="AA1" s="315" t="s">
        <v>220</v>
      </c>
      <c r="AB1" s="316"/>
    </row>
    <row r="2" spans="1:27" ht="22.5" customHeight="1">
      <c r="A2" s="294" t="s">
        <v>221</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8" ht="22.5" customHeight="1">
      <c r="A3" s="295"/>
      <c r="B3" s="295"/>
      <c r="C3" s="295"/>
      <c r="D3" s="296"/>
      <c r="E3" s="296"/>
      <c r="F3" s="296"/>
      <c r="G3" s="296"/>
      <c r="H3" s="296"/>
      <c r="I3" s="296"/>
      <c r="J3" s="296"/>
      <c r="K3" s="296"/>
      <c r="L3" s="296"/>
      <c r="N3" s="296"/>
      <c r="O3" s="296"/>
      <c r="P3" s="296"/>
      <c r="Q3" s="296"/>
      <c r="R3" s="296"/>
      <c r="S3" s="296"/>
      <c r="T3" s="296"/>
      <c r="U3" s="296"/>
      <c r="V3" s="296"/>
      <c r="W3" s="296"/>
      <c r="Z3" s="317" t="s">
        <v>77</v>
      </c>
      <c r="AA3" s="317"/>
      <c r="AB3" s="318"/>
    </row>
    <row r="4" spans="1:27" ht="27" customHeight="1">
      <c r="A4" s="297" t="s">
        <v>96</v>
      </c>
      <c r="B4" s="297"/>
      <c r="C4" s="297"/>
      <c r="D4" s="298" t="s">
        <v>78</v>
      </c>
      <c r="E4" s="298" t="s">
        <v>97</v>
      </c>
      <c r="F4" s="298" t="s">
        <v>98</v>
      </c>
      <c r="G4" s="299" t="s">
        <v>138</v>
      </c>
      <c r="H4" s="299"/>
      <c r="I4" s="299"/>
      <c r="J4" s="299"/>
      <c r="K4" s="299"/>
      <c r="L4" s="299"/>
      <c r="M4" s="299"/>
      <c r="N4" s="299"/>
      <c r="O4" s="299" t="s">
        <v>139</v>
      </c>
      <c r="P4" s="299"/>
      <c r="Q4" s="299"/>
      <c r="R4" s="299"/>
      <c r="S4" s="299"/>
      <c r="T4" s="299"/>
      <c r="U4" s="299"/>
      <c r="V4" s="299"/>
      <c r="W4" s="312" t="s">
        <v>140</v>
      </c>
      <c r="X4" s="298" t="s">
        <v>141</v>
      </c>
      <c r="Y4" s="298"/>
      <c r="Z4" s="298"/>
      <c r="AA4" s="298"/>
    </row>
    <row r="5" spans="1:27" ht="27" customHeight="1">
      <c r="A5" s="298" t="s">
        <v>99</v>
      </c>
      <c r="B5" s="298" t="s">
        <v>100</v>
      </c>
      <c r="C5" s="298" t="s">
        <v>101</v>
      </c>
      <c r="D5" s="298"/>
      <c r="E5" s="298"/>
      <c r="F5" s="298"/>
      <c r="G5" s="298" t="s">
        <v>80</v>
      </c>
      <c r="H5" s="298" t="s">
        <v>142</v>
      </c>
      <c r="I5" s="298" t="s">
        <v>143</v>
      </c>
      <c r="J5" s="298" t="s">
        <v>144</v>
      </c>
      <c r="K5" s="298" t="s">
        <v>145</v>
      </c>
      <c r="L5" s="308" t="s">
        <v>146</v>
      </c>
      <c r="M5" s="298" t="s">
        <v>147</v>
      </c>
      <c r="N5" s="298" t="s">
        <v>148</v>
      </c>
      <c r="O5" s="298" t="s">
        <v>80</v>
      </c>
      <c r="P5" s="298" t="s">
        <v>149</v>
      </c>
      <c r="Q5" s="298" t="s">
        <v>150</v>
      </c>
      <c r="R5" s="298" t="s">
        <v>151</v>
      </c>
      <c r="S5" s="308" t="s">
        <v>152</v>
      </c>
      <c r="T5" s="298" t="s">
        <v>153</v>
      </c>
      <c r="U5" s="298" t="s">
        <v>154</v>
      </c>
      <c r="V5" s="298" t="s">
        <v>155</v>
      </c>
      <c r="W5" s="313"/>
      <c r="X5" s="298" t="s">
        <v>80</v>
      </c>
      <c r="Y5" s="298" t="s">
        <v>156</v>
      </c>
      <c r="Z5" s="298" t="s">
        <v>157</v>
      </c>
      <c r="AA5" s="298" t="s">
        <v>141</v>
      </c>
    </row>
    <row r="6" spans="1:27" ht="27" customHeight="1">
      <c r="A6" s="298"/>
      <c r="B6" s="298"/>
      <c r="C6" s="298"/>
      <c r="D6" s="298"/>
      <c r="E6" s="298"/>
      <c r="F6" s="298"/>
      <c r="G6" s="298"/>
      <c r="H6" s="298"/>
      <c r="I6" s="298"/>
      <c r="J6" s="298"/>
      <c r="K6" s="298"/>
      <c r="L6" s="308"/>
      <c r="M6" s="298"/>
      <c r="N6" s="298"/>
      <c r="O6" s="298"/>
      <c r="P6" s="298"/>
      <c r="Q6" s="298"/>
      <c r="R6" s="298"/>
      <c r="S6" s="308"/>
      <c r="T6" s="298"/>
      <c r="U6" s="298"/>
      <c r="V6" s="298"/>
      <c r="W6" s="314"/>
      <c r="X6" s="298"/>
      <c r="Y6" s="298"/>
      <c r="Z6" s="298"/>
      <c r="AA6" s="298"/>
    </row>
    <row r="7" spans="1:27" ht="22.5" customHeight="1">
      <c r="A7" s="297" t="s">
        <v>92</v>
      </c>
      <c r="B7" s="297" t="s">
        <v>92</v>
      </c>
      <c r="C7" s="297" t="s">
        <v>92</v>
      </c>
      <c r="D7" s="297" t="s">
        <v>92</v>
      </c>
      <c r="E7" s="297" t="s">
        <v>92</v>
      </c>
      <c r="F7" s="297">
        <v>1</v>
      </c>
      <c r="G7" s="297">
        <v>2</v>
      </c>
      <c r="H7" s="297">
        <v>3</v>
      </c>
      <c r="I7" s="297">
        <v>4</v>
      </c>
      <c r="J7" s="297">
        <v>5</v>
      </c>
      <c r="K7" s="297">
        <v>6</v>
      </c>
      <c r="L7" s="297">
        <v>7</v>
      </c>
      <c r="M7" s="297">
        <v>8</v>
      </c>
      <c r="N7" s="297">
        <v>9</v>
      </c>
      <c r="O7" s="297">
        <v>10</v>
      </c>
      <c r="P7" s="297">
        <v>11</v>
      </c>
      <c r="Q7" s="297">
        <v>12</v>
      </c>
      <c r="R7" s="297">
        <v>13</v>
      </c>
      <c r="S7" s="297">
        <v>14</v>
      </c>
      <c r="T7" s="297">
        <v>15</v>
      </c>
      <c r="U7" s="297">
        <v>16</v>
      </c>
      <c r="V7" s="297">
        <v>17</v>
      </c>
      <c r="W7" s="297">
        <v>18</v>
      </c>
      <c r="X7" s="297">
        <v>19</v>
      </c>
      <c r="Y7" s="297">
        <v>20</v>
      </c>
      <c r="Z7" s="297">
        <v>21</v>
      </c>
      <c r="AA7" s="297">
        <v>22</v>
      </c>
    </row>
    <row r="8" spans="1:256" s="30" customFormat="1" ht="26.25" customHeight="1">
      <c r="A8" s="300" t="s">
        <v>222</v>
      </c>
      <c r="B8" s="300" t="s">
        <v>223</v>
      </c>
      <c r="C8" s="300" t="s">
        <v>224</v>
      </c>
      <c r="D8" s="301">
        <v>107</v>
      </c>
      <c r="E8" s="302" t="s">
        <v>225</v>
      </c>
      <c r="F8" s="303">
        <f>G8+O8+W8+X8</f>
        <v>444.09999999999997</v>
      </c>
      <c r="G8" s="304">
        <f>SUM(H8:N8)</f>
        <v>328.29999999999995</v>
      </c>
      <c r="H8" s="305">
        <v>218.2</v>
      </c>
      <c r="I8" s="309"/>
      <c r="J8" s="80">
        <v>110.1</v>
      </c>
      <c r="K8" s="309"/>
      <c r="L8" s="309"/>
      <c r="M8" s="310"/>
      <c r="N8" s="309"/>
      <c r="O8" s="304">
        <f>SUM(P8:V8)</f>
        <v>79.1</v>
      </c>
      <c r="P8" s="80">
        <v>53</v>
      </c>
      <c r="Q8" s="80">
        <v>26.1</v>
      </c>
      <c r="R8" s="309"/>
      <c r="S8" s="309"/>
      <c r="T8" s="302"/>
      <c r="U8" s="309"/>
      <c r="V8" s="309"/>
      <c r="W8" s="80">
        <v>36.7</v>
      </c>
      <c r="X8" s="304">
        <f>SUM(Y8:AA8)</f>
        <v>0</v>
      </c>
      <c r="Y8" s="309"/>
      <c r="Z8" s="309"/>
      <c r="AA8" s="30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c r="DF8" s="319"/>
      <c r="DG8" s="319"/>
      <c r="DH8" s="319"/>
      <c r="DI8" s="319"/>
      <c r="DJ8" s="319"/>
      <c r="DK8" s="319"/>
      <c r="DL8" s="319"/>
      <c r="DM8" s="319"/>
      <c r="DN8" s="319"/>
      <c r="DO8" s="319"/>
      <c r="DP8" s="319"/>
      <c r="DQ8" s="319"/>
      <c r="DR8" s="319"/>
      <c r="DS8" s="319"/>
      <c r="DT8" s="319"/>
      <c r="DU8" s="319"/>
      <c r="DV8" s="319"/>
      <c r="DW8" s="319"/>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c r="FF8" s="319"/>
      <c r="FG8" s="319"/>
      <c r="FH8" s="319"/>
      <c r="FI8" s="319"/>
      <c r="FJ8" s="319"/>
      <c r="FK8" s="319"/>
      <c r="FL8" s="319"/>
      <c r="FM8" s="319"/>
      <c r="FN8" s="319"/>
      <c r="FO8" s="319"/>
      <c r="FP8" s="319"/>
      <c r="FQ8" s="319"/>
      <c r="FR8" s="319"/>
      <c r="FS8" s="319"/>
      <c r="FT8" s="319"/>
      <c r="FU8" s="319"/>
      <c r="FV8" s="319"/>
      <c r="FW8" s="319"/>
      <c r="FX8" s="319"/>
      <c r="FY8" s="319"/>
      <c r="FZ8" s="319"/>
      <c r="GA8" s="319"/>
      <c r="GB8" s="319"/>
      <c r="GC8" s="319"/>
      <c r="GD8" s="319"/>
      <c r="GE8" s="319"/>
      <c r="GF8" s="319"/>
      <c r="GG8" s="319"/>
      <c r="GH8" s="319"/>
      <c r="GI8" s="319"/>
      <c r="GJ8" s="319"/>
      <c r="GK8" s="319"/>
      <c r="GL8" s="319"/>
      <c r="GM8" s="319"/>
      <c r="GN8" s="319"/>
      <c r="GO8" s="319"/>
      <c r="GP8" s="319"/>
      <c r="GQ8" s="319"/>
      <c r="GR8" s="319"/>
      <c r="GS8" s="319"/>
      <c r="GT8" s="319"/>
      <c r="GU8" s="319"/>
      <c r="GV8" s="319"/>
      <c r="GW8" s="319"/>
      <c r="GX8" s="319"/>
      <c r="GY8" s="319"/>
      <c r="GZ8" s="319"/>
      <c r="HA8" s="319"/>
      <c r="HB8" s="319"/>
      <c r="HC8" s="319"/>
      <c r="HD8" s="319"/>
      <c r="HE8" s="319"/>
      <c r="HF8" s="319"/>
      <c r="HG8" s="319"/>
      <c r="HH8" s="319"/>
      <c r="HI8" s="319"/>
      <c r="HJ8" s="319"/>
      <c r="HK8" s="319"/>
      <c r="HL8" s="319"/>
      <c r="HM8" s="319"/>
      <c r="HN8" s="319"/>
      <c r="HO8" s="319"/>
      <c r="HP8" s="319"/>
      <c r="HQ8" s="319"/>
      <c r="HR8" s="319"/>
      <c r="HS8" s="319"/>
      <c r="HT8" s="319"/>
      <c r="HU8" s="319"/>
      <c r="HV8" s="319"/>
      <c r="HW8" s="319"/>
      <c r="HX8" s="319"/>
      <c r="HY8" s="319"/>
      <c r="HZ8" s="319"/>
      <c r="IA8" s="319"/>
      <c r="IB8" s="319"/>
      <c r="IC8" s="319"/>
      <c r="ID8" s="319"/>
      <c r="IE8" s="319"/>
      <c r="IF8" s="319"/>
      <c r="IG8" s="319"/>
      <c r="IH8" s="319"/>
      <c r="II8" s="319"/>
      <c r="IJ8" s="319"/>
      <c r="IK8" s="319"/>
      <c r="IL8" s="319"/>
      <c r="IM8" s="319"/>
      <c r="IN8" s="319"/>
      <c r="IO8" s="319"/>
      <c r="IP8" s="319"/>
      <c r="IQ8" s="319"/>
      <c r="IR8" s="319"/>
      <c r="IS8" s="319"/>
      <c r="IT8" s="319"/>
      <c r="IU8" s="319"/>
      <c r="IV8" s="319"/>
    </row>
    <row r="9" spans="1:28" ht="22.5" customHeight="1">
      <c r="A9" s="306"/>
      <c r="B9" s="306"/>
      <c r="C9" s="306"/>
      <c r="D9" s="306"/>
      <c r="E9" s="306"/>
      <c r="F9" s="306"/>
      <c r="G9" s="306"/>
      <c r="H9" s="306"/>
      <c r="I9" s="306"/>
      <c r="J9" s="306"/>
      <c r="K9" s="306"/>
      <c r="L9" s="306"/>
      <c r="M9" s="311"/>
      <c r="N9" s="306"/>
      <c r="O9" s="306"/>
      <c r="P9" s="306"/>
      <c r="Q9" s="306"/>
      <c r="R9" s="306"/>
      <c r="S9" s="306"/>
      <c r="T9" s="306"/>
      <c r="U9" s="306"/>
      <c r="V9" s="306"/>
      <c r="W9" s="306"/>
      <c r="X9" s="306"/>
      <c r="Y9" s="306"/>
      <c r="Z9" s="306"/>
      <c r="AA9" s="306"/>
      <c r="AB9" s="306"/>
    </row>
    <row r="10" spans="1:28" ht="22.5" customHeight="1">
      <c r="A10" s="306"/>
      <c r="B10" s="306"/>
      <c r="C10" s="306"/>
      <c r="D10" s="306"/>
      <c r="E10" s="306"/>
      <c r="F10" s="307"/>
      <c r="G10" s="306"/>
      <c r="H10" s="306"/>
      <c r="I10" s="306"/>
      <c r="J10" s="306"/>
      <c r="K10" s="306"/>
      <c r="L10" s="306"/>
      <c r="N10" s="306"/>
      <c r="O10" s="306"/>
      <c r="P10" s="306"/>
      <c r="Q10" s="306"/>
      <c r="R10" s="306"/>
      <c r="S10" s="306"/>
      <c r="T10" s="306"/>
      <c r="U10" s="306"/>
      <c r="V10" s="306"/>
      <c r="W10" s="306"/>
      <c r="X10" s="306"/>
      <c r="Y10" s="306"/>
      <c r="Z10" s="306"/>
      <c r="AA10" s="306"/>
      <c r="AB10" s="306"/>
    </row>
    <row r="11" spans="1:27" ht="22.5" customHeight="1">
      <c r="A11" s="306"/>
      <c r="B11" s="306"/>
      <c r="C11" s="306"/>
      <c r="D11" s="306"/>
      <c r="E11" s="306"/>
      <c r="F11" s="306"/>
      <c r="G11" s="306"/>
      <c r="H11" s="306"/>
      <c r="I11" s="306"/>
      <c r="J11" s="306"/>
      <c r="K11" s="306"/>
      <c r="L11" s="306"/>
      <c r="N11" s="306"/>
      <c r="O11" s="306"/>
      <c r="P11" s="306"/>
      <c r="Q11" s="306"/>
      <c r="R11" s="306"/>
      <c r="S11" s="306"/>
      <c r="T11" s="306"/>
      <c r="U11" s="306"/>
      <c r="V11" s="306"/>
      <c r="W11" s="306"/>
      <c r="X11" s="306"/>
      <c r="Y11" s="306"/>
      <c r="Z11" s="306"/>
      <c r="AA11" s="306"/>
    </row>
    <row r="12" spans="1:27" ht="22.5" customHeight="1">
      <c r="A12" s="306"/>
      <c r="B12" s="306"/>
      <c r="C12" s="306"/>
      <c r="D12" s="306"/>
      <c r="E12" s="306"/>
      <c r="F12" s="306"/>
      <c r="G12" s="306"/>
      <c r="H12" s="306"/>
      <c r="I12" s="306"/>
      <c r="J12" s="306"/>
      <c r="K12" s="306"/>
      <c r="L12" s="306"/>
      <c r="N12" s="306"/>
      <c r="O12" s="306"/>
      <c r="P12" s="306"/>
      <c r="Q12" s="306"/>
      <c r="R12" s="306"/>
      <c r="S12" s="306"/>
      <c r="T12" s="306"/>
      <c r="U12" s="306"/>
      <c r="V12" s="306"/>
      <c r="W12" s="306"/>
      <c r="X12" s="306"/>
      <c r="Y12" s="306"/>
      <c r="Z12" s="306"/>
      <c r="AA12" s="306"/>
    </row>
    <row r="13" spans="1:26" ht="22.5" customHeight="1">
      <c r="A13" s="306"/>
      <c r="B13" s="306"/>
      <c r="C13" s="306"/>
      <c r="D13" s="306"/>
      <c r="E13" s="306"/>
      <c r="F13" s="306"/>
      <c r="J13" s="306"/>
      <c r="K13" s="306"/>
      <c r="L13" s="306"/>
      <c r="N13" s="306"/>
      <c r="O13" s="306"/>
      <c r="P13" s="306"/>
      <c r="Q13" s="306"/>
      <c r="R13" s="306"/>
      <c r="S13" s="306"/>
      <c r="T13" s="306"/>
      <c r="U13" s="306"/>
      <c r="V13" s="306"/>
      <c r="W13" s="306"/>
      <c r="X13" s="306"/>
      <c r="Y13" s="306"/>
      <c r="Z13" s="306"/>
    </row>
    <row r="14" spans="1:25" ht="22.5" customHeight="1">
      <c r="A14" s="306"/>
      <c r="B14" s="306"/>
      <c r="C14" s="306"/>
      <c r="D14" s="306"/>
      <c r="E14" s="306"/>
      <c r="F14" s="306"/>
      <c r="O14" s="306"/>
      <c r="P14" s="306"/>
      <c r="Q14" s="306"/>
      <c r="R14" s="306"/>
      <c r="S14" s="306"/>
      <c r="T14" s="306"/>
      <c r="U14" s="306"/>
      <c r="V14" s="306"/>
      <c r="W14" s="306"/>
      <c r="X14" s="306"/>
      <c r="Y14" s="306"/>
    </row>
    <row r="15" spans="15:24" ht="22.5" customHeight="1">
      <c r="O15" s="306"/>
      <c r="P15" s="306"/>
      <c r="Q15" s="306"/>
      <c r="R15" s="306"/>
      <c r="S15" s="306"/>
      <c r="T15" s="306"/>
      <c r="U15" s="306"/>
      <c r="V15" s="306"/>
      <c r="W15" s="306"/>
      <c r="X15" s="306"/>
    </row>
    <row r="16" spans="15:17" ht="22.5" customHeight="1">
      <c r="O16" s="306"/>
      <c r="P16" s="306"/>
      <c r="Q16" s="306"/>
    </row>
    <row r="17" ht="22.5" customHeight="1"/>
  </sheetData>
  <sheetProtection sheet="1"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A7" sqref="A7"/>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226</v>
      </c>
    </row>
    <row r="2" spans="1:14" ht="33" customHeight="1">
      <c r="A2" s="289" t="s">
        <v>227</v>
      </c>
      <c r="B2" s="289"/>
      <c r="C2" s="289"/>
      <c r="D2" s="289"/>
      <c r="E2" s="289"/>
      <c r="F2" s="289"/>
      <c r="G2" s="289"/>
      <c r="H2" s="289"/>
      <c r="I2" s="289"/>
      <c r="J2" s="289"/>
      <c r="K2" s="289"/>
      <c r="L2" s="289"/>
      <c r="M2" s="289"/>
      <c r="N2" s="289"/>
    </row>
    <row r="3" spans="13:14" ht="14.25" customHeight="1">
      <c r="M3" s="254" t="s">
        <v>77</v>
      </c>
      <c r="N3" s="254"/>
    </row>
    <row r="4" spans="1:14" ht="22.5" customHeight="1">
      <c r="A4" s="250" t="s">
        <v>96</v>
      </c>
      <c r="B4" s="250"/>
      <c r="C4" s="250"/>
      <c r="D4" s="90" t="s">
        <v>124</v>
      </c>
      <c r="E4" s="90" t="s">
        <v>79</v>
      </c>
      <c r="F4" s="90" t="s">
        <v>80</v>
      </c>
      <c r="G4" s="90" t="s">
        <v>126</v>
      </c>
      <c r="H4" s="90"/>
      <c r="I4" s="90"/>
      <c r="J4" s="90"/>
      <c r="K4" s="90"/>
      <c r="L4" s="90" t="s">
        <v>130</v>
      </c>
      <c r="M4" s="90"/>
      <c r="N4" s="90"/>
    </row>
    <row r="5" spans="1:14" ht="17.25" customHeight="1">
      <c r="A5" s="90" t="s">
        <v>99</v>
      </c>
      <c r="B5" s="93" t="s">
        <v>100</v>
      </c>
      <c r="C5" s="90" t="s">
        <v>101</v>
      </c>
      <c r="D5" s="90"/>
      <c r="E5" s="90"/>
      <c r="F5" s="90"/>
      <c r="G5" s="90" t="s">
        <v>160</v>
      </c>
      <c r="H5" s="90" t="s">
        <v>161</v>
      </c>
      <c r="I5" s="90" t="s">
        <v>139</v>
      </c>
      <c r="J5" s="90" t="s">
        <v>140</v>
      </c>
      <c r="K5" s="90" t="s">
        <v>141</v>
      </c>
      <c r="L5" s="90" t="s">
        <v>160</v>
      </c>
      <c r="M5" s="90" t="s">
        <v>111</v>
      </c>
      <c r="N5" s="90" t="s">
        <v>162</v>
      </c>
    </row>
    <row r="6" spans="1:14" ht="20.25" customHeight="1">
      <c r="A6" s="90"/>
      <c r="B6" s="93"/>
      <c r="C6" s="90"/>
      <c r="D6" s="90"/>
      <c r="E6" s="90"/>
      <c r="F6" s="90"/>
      <c r="G6" s="90"/>
      <c r="H6" s="90"/>
      <c r="I6" s="90"/>
      <c r="J6" s="90"/>
      <c r="K6" s="90"/>
      <c r="L6" s="90"/>
      <c r="M6" s="90"/>
      <c r="N6" s="90"/>
    </row>
    <row r="7" spans="1:14" s="30" customFormat="1" ht="29.25" customHeight="1">
      <c r="A7" s="290" t="str">
        <f>'一般-工资福利'!A8</f>
        <v>201</v>
      </c>
      <c r="B7" s="290" t="str">
        <f>'一般-工资福利'!B8</f>
        <v>31</v>
      </c>
      <c r="C7" s="290" t="str">
        <f>'一般-工资福利'!C8</f>
        <v>01</v>
      </c>
      <c r="D7" s="290">
        <f>'一般-工资福利'!D8</f>
        <v>107</v>
      </c>
      <c r="E7" s="290" t="str">
        <f>'一般-工资福利'!E8</f>
        <v>行政运行</v>
      </c>
      <c r="F7" s="251">
        <f>G7+L7</f>
        <v>444.09999999999997</v>
      </c>
      <c r="G7" s="251">
        <f>SUM(H7:K7)</f>
        <v>444.09999999999997</v>
      </c>
      <c r="H7" s="251">
        <f>'一般-工资福利'!G8</f>
        <v>328.29999999999995</v>
      </c>
      <c r="I7" s="251">
        <f>'一般-工资福利'!O8</f>
        <v>79.1</v>
      </c>
      <c r="J7" s="251">
        <f>'一般-工资福利'!W8</f>
        <v>36.7</v>
      </c>
      <c r="K7" s="251">
        <f>'一般-工资福利'!X8</f>
        <v>0</v>
      </c>
      <c r="L7" s="251"/>
      <c r="M7" s="251"/>
      <c r="N7" s="251"/>
    </row>
  </sheetData>
  <sheetProtection sheet="1"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showGridLines="0" showZeros="0" workbookViewId="0" topLeftCell="A1">
      <selection activeCell="V8" sqref="V8"/>
    </sheetView>
  </sheetViews>
  <sheetFormatPr defaultColWidth="6.75390625" defaultRowHeight="22.5" customHeight="1"/>
  <cols>
    <col min="1" max="1" width="4.75390625" style="275" customWidth="1"/>
    <col min="2" max="3" width="4.00390625" style="275" customWidth="1"/>
    <col min="4" max="4" width="9.625" style="275" customWidth="1"/>
    <col min="5" max="5" width="21.875" style="275" customWidth="1"/>
    <col min="6" max="6" width="8.625" style="275" customWidth="1"/>
    <col min="7" max="14" width="7.25390625" style="275" customWidth="1"/>
    <col min="15" max="15" width="7.00390625" style="275" customWidth="1"/>
    <col min="16" max="24" width="7.25390625" style="275" customWidth="1"/>
    <col min="25" max="25" width="6.875" style="275" customWidth="1"/>
    <col min="26" max="26" width="7.25390625" style="275" customWidth="1"/>
    <col min="27" max="16384" width="6.75390625" style="275" customWidth="1"/>
  </cols>
  <sheetData>
    <row r="1" spans="2:26" ht="22.5" customHeight="1">
      <c r="B1" s="276"/>
      <c r="C1" s="276"/>
      <c r="D1" s="276"/>
      <c r="E1" s="276"/>
      <c r="F1" s="276"/>
      <c r="G1" s="276"/>
      <c r="H1" s="276"/>
      <c r="I1" s="276"/>
      <c r="J1" s="276"/>
      <c r="K1" s="276"/>
      <c r="L1" s="276"/>
      <c r="M1" s="276"/>
      <c r="N1" s="276"/>
      <c r="O1" s="276"/>
      <c r="P1" s="276"/>
      <c r="Q1" s="276"/>
      <c r="R1" s="276"/>
      <c r="X1" s="286" t="s">
        <v>228</v>
      </c>
      <c r="Y1" s="286"/>
      <c r="Z1" s="286"/>
    </row>
    <row r="2" spans="1:26" ht="22.5" customHeight="1">
      <c r="A2" s="277" t="s">
        <v>229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26" ht="22.5" customHeight="1">
      <c r="A3" s="278"/>
      <c r="B3" s="278"/>
      <c r="C3" s="278"/>
      <c r="D3" s="279"/>
      <c r="E3" s="279"/>
      <c r="F3" s="279"/>
      <c r="G3" s="279"/>
      <c r="H3" s="279"/>
      <c r="I3" s="279"/>
      <c r="J3" s="279"/>
      <c r="K3" s="279"/>
      <c r="L3" s="279"/>
      <c r="M3" s="279"/>
      <c r="N3" s="279"/>
      <c r="O3" s="279"/>
      <c r="P3" s="279"/>
      <c r="Q3" s="279"/>
      <c r="R3" s="279"/>
      <c r="X3" s="287" t="s">
        <v>77</v>
      </c>
      <c r="Y3" s="287"/>
      <c r="Z3" s="287"/>
    </row>
    <row r="4" spans="1:26" ht="22.5" customHeight="1">
      <c r="A4" s="280" t="s">
        <v>96</v>
      </c>
      <c r="B4" s="280"/>
      <c r="C4" s="280"/>
      <c r="D4" s="281" t="s">
        <v>78</v>
      </c>
      <c r="E4" s="281" t="s">
        <v>97</v>
      </c>
      <c r="F4" s="281" t="s">
        <v>165</v>
      </c>
      <c r="G4" s="281" t="s">
        <v>166</v>
      </c>
      <c r="H4" s="281" t="s">
        <v>167</v>
      </c>
      <c r="I4" s="281" t="s">
        <v>168</v>
      </c>
      <c r="J4" s="281" t="s">
        <v>169</v>
      </c>
      <c r="K4" s="281" t="s">
        <v>170</v>
      </c>
      <c r="L4" s="281" t="s">
        <v>171</v>
      </c>
      <c r="M4" s="281" t="s">
        <v>172</v>
      </c>
      <c r="N4" s="281" t="s">
        <v>173</v>
      </c>
      <c r="O4" s="281" t="s">
        <v>174</v>
      </c>
      <c r="P4" s="281" t="s">
        <v>175</v>
      </c>
      <c r="Q4" s="281" t="s">
        <v>176</v>
      </c>
      <c r="R4" s="281" t="s">
        <v>177</v>
      </c>
      <c r="S4" s="281" t="s">
        <v>178</v>
      </c>
      <c r="T4" s="281" t="s">
        <v>179</v>
      </c>
      <c r="U4" s="281" t="s">
        <v>180</v>
      </c>
      <c r="V4" s="281" t="s">
        <v>181</v>
      </c>
      <c r="W4" s="281" t="s">
        <v>182</v>
      </c>
      <c r="X4" s="281" t="s">
        <v>183</v>
      </c>
      <c r="Y4" s="281" t="s">
        <v>184</v>
      </c>
      <c r="Z4" s="281" t="s">
        <v>185</v>
      </c>
    </row>
    <row r="5" spans="1:26" ht="22.5" customHeight="1">
      <c r="A5" s="281" t="s">
        <v>99</v>
      </c>
      <c r="B5" s="281" t="s">
        <v>100</v>
      </c>
      <c r="C5" s="281" t="s">
        <v>101</v>
      </c>
      <c r="D5" s="281"/>
      <c r="E5" s="281"/>
      <c r="F5" s="281"/>
      <c r="G5" s="281"/>
      <c r="H5" s="281"/>
      <c r="I5" s="281"/>
      <c r="J5" s="281"/>
      <c r="K5" s="281"/>
      <c r="L5" s="281"/>
      <c r="M5" s="281"/>
      <c r="N5" s="281"/>
      <c r="O5" s="281"/>
      <c r="P5" s="281"/>
      <c r="Q5" s="281"/>
      <c r="R5" s="281"/>
      <c r="S5" s="281"/>
      <c r="T5" s="281"/>
      <c r="U5" s="281"/>
      <c r="V5" s="281"/>
      <c r="W5" s="281"/>
      <c r="X5" s="281"/>
      <c r="Y5" s="281"/>
      <c r="Z5" s="281"/>
    </row>
    <row r="6" spans="1:26" ht="22.5" customHeight="1">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row>
    <row r="7" spans="1:26" ht="22.5" customHeight="1">
      <c r="A7" s="280" t="s">
        <v>92</v>
      </c>
      <c r="B7" s="280" t="s">
        <v>92</v>
      </c>
      <c r="C7" s="280" t="s">
        <v>92</v>
      </c>
      <c r="D7" s="280" t="s">
        <v>92</v>
      </c>
      <c r="E7" s="280" t="s">
        <v>92</v>
      </c>
      <c r="F7" s="280">
        <v>1</v>
      </c>
      <c r="G7" s="280">
        <v>2</v>
      </c>
      <c r="H7" s="280">
        <v>3</v>
      </c>
      <c r="I7" s="280">
        <v>4</v>
      </c>
      <c r="J7" s="280">
        <v>5</v>
      </c>
      <c r="K7" s="280">
        <v>6</v>
      </c>
      <c r="L7" s="280">
        <v>7</v>
      </c>
      <c r="M7" s="280">
        <v>8</v>
      </c>
      <c r="N7" s="280">
        <v>9</v>
      </c>
      <c r="O7" s="280">
        <v>10</v>
      </c>
      <c r="P7" s="280">
        <v>11</v>
      </c>
      <c r="Q7" s="280">
        <v>12</v>
      </c>
      <c r="R7" s="280">
        <v>13</v>
      </c>
      <c r="S7" s="280">
        <v>14</v>
      </c>
      <c r="T7" s="280">
        <v>15</v>
      </c>
      <c r="U7" s="280">
        <v>16</v>
      </c>
      <c r="V7" s="280">
        <v>17</v>
      </c>
      <c r="W7" s="280">
        <v>18</v>
      </c>
      <c r="X7" s="280">
        <v>19</v>
      </c>
      <c r="Y7" s="280">
        <v>20</v>
      </c>
      <c r="Z7" s="280">
        <v>21</v>
      </c>
    </row>
    <row r="8" spans="1:26" s="274" customFormat="1" ht="22.5" customHeight="1">
      <c r="A8" s="282" t="str">
        <f>'一般-工资福利'!A8</f>
        <v>201</v>
      </c>
      <c r="B8" s="282" t="str">
        <f>'一般-工资福利'!B8</f>
        <v>31</v>
      </c>
      <c r="C8" s="282" t="str">
        <f>'一般-工资福利'!C8</f>
        <v>01</v>
      </c>
      <c r="D8" s="282">
        <f>'一般-工资福利'!D8</f>
        <v>107</v>
      </c>
      <c r="E8" s="282" t="str">
        <f>'一般-工资福利'!E8</f>
        <v>行政运行</v>
      </c>
      <c r="F8" s="283">
        <f>SUM(G8:Z8)</f>
        <v>81.49999999999999</v>
      </c>
      <c r="G8" s="80">
        <v>7</v>
      </c>
      <c r="H8" s="80">
        <v>1.8</v>
      </c>
      <c r="I8" s="80">
        <v>0.7</v>
      </c>
      <c r="J8" s="80">
        <v>4.6</v>
      </c>
      <c r="K8" s="80">
        <v>12.7</v>
      </c>
      <c r="L8" s="80">
        <v>5.6</v>
      </c>
      <c r="M8" s="80">
        <v>11.2</v>
      </c>
      <c r="N8" s="285"/>
      <c r="O8" s="80">
        <v>1.4</v>
      </c>
      <c r="P8" s="80">
        <v>5</v>
      </c>
      <c r="Q8" s="80">
        <v>5.6</v>
      </c>
      <c r="R8" s="80">
        <v>3.8</v>
      </c>
      <c r="S8" s="285"/>
      <c r="T8" s="285"/>
      <c r="U8" s="285"/>
      <c r="V8" s="288">
        <v>20.9</v>
      </c>
      <c r="W8" s="80"/>
      <c r="X8" s="285"/>
      <c r="Y8" s="288"/>
      <c r="Z8" s="80">
        <v>1.2</v>
      </c>
    </row>
    <row r="9" spans="1:26" ht="28.5" customHeight="1">
      <c r="A9" s="284"/>
      <c r="B9" s="274"/>
      <c r="C9" s="274"/>
      <c r="D9" s="274"/>
      <c r="E9" s="274"/>
      <c r="F9" s="274"/>
      <c r="G9" s="274"/>
      <c r="I9" s="274"/>
      <c r="J9" s="274"/>
      <c r="K9" s="274"/>
      <c r="L9" s="274"/>
      <c r="M9" s="274"/>
      <c r="N9" s="274"/>
      <c r="O9" s="274"/>
      <c r="P9" s="274"/>
      <c r="Q9" s="274"/>
      <c r="R9" s="274"/>
      <c r="S9" s="274"/>
      <c r="T9" s="274"/>
      <c r="U9" s="274"/>
      <c r="V9" s="274"/>
      <c r="W9" s="274"/>
      <c r="X9" s="274"/>
      <c r="Y9" s="274"/>
      <c r="Z9" s="274"/>
    </row>
    <row r="10" spans="11:19" ht="22.5" customHeight="1">
      <c r="K10" s="274"/>
      <c r="L10" s="274"/>
      <c r="M10" s="274"/>
      <c r="S10" s="274"/>
    </row>
    <row r="11" spans="11:13" ht="22.5" customHeight="1">
      <c r="K11" s="274"/>
      <c r="L11" s="274"/>
      <c r="M11" s="274"/>
    </row>
    <row r="12" ht="22.5" customHeight="1">
      <c r="K12" s="274"/>
    </row>
  </sheetData>
  <sheetProtection sheet="1"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T7" sqref="T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230</v>
      </c>
    </row>
    <row r="2" spans="1:20" ht="33.75" customHeight="1">
      <c r="A2" s="85" t="s">
        <v>231</v>
      </c>
      <c r="B2" s="85"/>
      <c r="C2" s="85"/>
      <c r="D2" s="85"/>
      <c r="E2" s="85"/>
      <c r="F2" s="85"/>
      <c r="G2" s="85"/>
      <c r="H2" s="85"/>
      <c r="I2" s="85"/>
      <c r="J2" s="85"/>
      <c r="K2" s="85"/>
      <c r="L2" s="85"/>
      <c r="M2" s="85"/>
      <c r="N2" s="85"/>
      <c r="O2" s="85"/>
      <c r="P2" s="85"/>
      <c r="Q2" s="85"/>
      <c r="R2" s="85"/>
      <c r="S2" s="85"/>
      <c r="T2" s="85"/>
    </row>
    <row r="3" spans="19:20" ht="14.25" customHeight="1">
      <c r="S3" s="254" t="s">
        <v>77</v>
      </c>
      <c r="T3" s="254"/>
    </row>
    <row r="4" spans="1:20" ht="22.5" customHeight="1">
      <c r="A4" s="272" t="s">
        <v>96</v>
      </c>
      <c r="B4" s="272"/>
      <c r="C4" s="272"/>
      <c r="D4" s="90" t="s">
        <v>188</v>
      </c>
      <c r="E4" s="90" t="s">
        <v>125</v>
      </c>
      <c r="F4" s="89" t="s">
        <v>165</v>
      </c>
      <c r="G4" s="90" t="s">
        <v>127</v>
      </c>
      <c r="H4" s="90"/>
      <c r="I4" s="90"/>
      <c r="J4" s="90"/>
      <c r="K4" s="90"/>
      <c r="L4" s="90"/>
      <c r="M4" s="90"/>
      <c r="N4" s="90"/>
      <c r="O4" s="90"/>
      <c r="P4" s="90"/>
      <c r="Q4" s="90"/>
      <c r="R4" s="90" t="s">
        <v>130</v>
      </c>
      <c r="S4" s="90"/>
      <c r="T4" s="90"/>
    </row>
    <row r="5" spans="1:20" ht="14.25" customHeight="1">
      <c r="A5" s="272"/>
      <c r="B5" s="272"/>
      <c r="C5" s="272"/>
      <c r="D5" s="90"/>
      <c r="E5" s="90"/>
      <c r="F5" s="91"/>
      <c r="G5" s="90" t="s">
        <v>89</v>
      </c>
      <c r="H5" s="90" t="s">
        <v>189</v>
      </c>
      <c r="I5" s="90" t="s">
        <v>175</v>
      </c>
      <c r="J5" s="90" t="s">
        <v>176</v>
      </c>
      <c r="K5" s="90" t="s">
        <v>190</v>
      </c>
      <c r="L5" s="90" t="s">
        <v>191</v>
      </c>
      <c r="M5" s="90" t="s">
        <v>177</v>
      </c>
      <c r="N5" s="90" t="s">
        <v>192</v>
      </c>
      <c r="O5" s="90" t="s">
        <v>180</v>
      </c>
      <c r="P5" s="90" t="s">
        <v>193</v>
      </c>
      <c r="Q5" s="90" t="s">
        <v>194</v>
      </c>
      <c r="R5" s="90" t="s">
        <v>89</v>
      </c>
      <c r="S5" s="90" t="s">
        <v>195</v>
      </c>
      <c r="T5" s="90" t="s">
        <v>162</v>
      </c>
    </row>
    <row r="6" spans="1:20" ht="42.75" customHeight="1">
      <c r="A6" s="90" t="s">
        <v>99</v>
      </c>
      <c r="B6" s="90" t="s">
        <v>100</v>
      </c>
      <c r="C6" s="90" t="s">
        <v>101</v>
      </c>
      <c r="D6" s="90"/>
      <c r="E6" s="90"/>
      <c r="F6" s="92"/>
      <c r="G6" s="90"/>
      <c r="H6" s="90"/>
      <c r="I6" s="90"/>
      <c r="J6" s="90"/>
      <c r="K6" s="90"/>
      <c r="L6" s="90"/>
      <c r="M6" s="90"/>
      <c r="N6" s="90"/>
      <c r="O6" s="90"/>
      <c r="P6" s="90"/>
      <c r="Q6" s="90"/>
      <c r="R6" s="90"/>
      <c r="S6" s="90"/>
      <c r="T6" s="90"/>
    </row>
    <row r="7" spans="1:20" s="30" customFormat="1" ht="35.25" customHeight="1">
      <c r="A7" s="125" t="str">
        <f>'一般-工资福利'!A8</f>
        <v>201</v>
      </c>
      <c r="B7" s="125" t="str">
        <f>'一般-工资福利'!B8</f>
        <v>31</v>
      </c>
      <c r="C7" s="125" t="str">
        <f>'一般-工资福利'!C8</f>
        <v>01</v>
      </c>
      <c r="D7" s="125">
        <f>'一般-工资福利'!D8</f>
        <v>107</v>
      </c>
      <c r="E7" s="125" t="str">
        <f>'一般-工资福利'!E8</f>
        <v>行政运行</v>
      </c>
      <c r="F7" s="273">
        <f>G7+R7</f>
        <v>81.49999999999999</v>
      </c>
      <c r="G7" s="251">
        <f>'一般-商品和服务'!F8</f>
        <v>81.49999999999999</v>
      </c>
      <c r="H7" s="251">
        <f>G7-SUM(I7:Q7)</f>
        <v>64.49999999999999</v>
      </c>
      <c r="I7" s="251">
        <f>'一般-商品和服务'!P8</f>
        <v>5</v>
      </c>
      <c r="J7" s="251">
        <f>'一般-商品和服务'!Q8</f>
        <v>5.6</v>
      </c>
      <c r="K7" s="251"/>
      <c r="L7" s="251"/>
      <c r="M7" s="251">
        <f>'一般-商品和服务'!R8</f>
        <v>3.8</v>
      </c>
      <c r="N7" s="251">
        <f>'一般-商品和服务'!N8</f>
        <v>0</v>
      </c>
      <c r="O7" s="251">
        <f>'一般-商品和服务'!U8</f>
        <v>0</v>
      </c>
      <c r="P7" s="251">
        <f>'一般-商品和服务'!O8</f>
        <v>1.4</v>
      </c>
      <c r="Q7" s="251">
        <f>'一般-商品和服务'!Z8+'一般-商品和服务'!X8+'一般-商品和服务'!Y8</f>
        <v>1.2</v>
      </c>
      <c r="R7" s="251">
        <f>'工资福利(政府预算)(2)'!L7</f>
        <v>0</v>
      </c>
      <c r="S7" s="251"/>
      <c r="T7" s="251"/>
    </row>
  </sheetData>
  <sheetProtection sheet="1"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H8" sqref="H8"/>
    </sheetView>
  </sheetViews>
  <sheetFormatPr defaultColWidth="6.875" defaultRowHeight="22.5" customHeight="1"/>
  <cols>
    <col min="1" max="3" width="4.00390625" style="256" customWidth="1"/>
    <col min="4" max="4" width="11.125" style="256" customWidth="1"/>
    <col min="5" max="5" width="30.125" style="256" customWidth="1"/>
    <col min="6" max="6" width="11.375" style="256" customWidth="1"/>
    <col min="7" max="12" width="10.375" style="256" customWidth="1"/>
    <col min="13" max="246" width="6.75390625" style="256" customWidth="1"/>
    <col min="247" max="252" width="6.75390625" style="257" customWidth="1"/>
    <col min="253" max="16384" width="6.875" style="258" customWidth="1"/>
  </cols>
  <sheetData>
    <row r="1" spans="12:253" ht="22.5" customHeight="1">
      <c r="L1" s="256" t="s">
        <v>232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9" t="s">
        <v>233</v>
      </c>
      <c r="B2" s="259"/>
      <c r="C2" s="259"/>
      <c r="D2" s="259"/>
      <c r="E2" s="259"/>
      <c r="F2" s="259"/>
      <c r="G2" s="259"/>
      <c r="H2" s="259"/>
      <c r="I2" s="259"/>
      <c r="J2" s="259"/>
      <c r="K2" s="259"/>
      <c r="L2" s="25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60"/>
      <c r="H3" s="260"/>
      <c r="J3" s="269" t="s">
        <v>77</v>
      </c>
      <c r="K3" s="269"/>
      <c r="L3" s="26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61" t="s">
        <v>96</v>
      </c>
      <c r="B4" s="261"/>
      <c r="C4" s="261"/>
      <c r="D4" s="262" t="s">
        <v>124</v>
      </c>
      <c r="E4" s="262" t="s">
        <v>97</v>
      </c>
      <c r="F4" s="262" t="s">
        <v>165</v>
      </c>
      <c r="G4" s="263" t="s">
        <v>198</v>
      </c>
      <c r="H4" s="262" t="s">
        <v>199</v>
      </c>
      <c r="I4" s="262" t="s">
        <v>200</v>
      </c>
      <c r="J4" s="262" t="s">
        <v>201</v>
      </c>
      <c r="K4" s="262" t="s">
        <v>202</v>
      </c>
      <c r="L4" s="262" t="s">
        <v>185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62" t="s">
        <v>99</v>
      </c>
      <c r="B5" s="262" t="s">
        <v>100</v>
      </c>
      <c r="C5" s="262" t="s">
        <v>101</v>
      </c>
      <c r="D5" s="262"/>
      <c r="E5" s="262"/>
      <c r="F5" s="262"/>
      <c r="G5" s="263"/>
      <c r="H5" s="262"/>
      <c r="I5" s="262"/>
      <c r="J5" s="262"/>
      <c r="K5" s="262"/>
      <c r="L5" s="26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62"/>
      <c r="B6" s="262"/>
      <c r="C6" s="262"/>
      <c r="D6" s="262"/>
      <c r="E6" s="262"/>
      <c r="F6" s="262"/>
      <c r="G6" s="263"/>
      <c r="H6" s="262"/>
      <c r="I6" s="262"/>
      <c r="J6" s="262"/>
      <c r="K6" s="262"/>
      <c r="L6" s="26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64" t="s">
        <v>92</v>
      </c>
      <c r="B7" s="264" t="s">
        <v>92</v>
      </c>
      <c r="C7" s="264" t="s">
        <v>92</v>
      </c>
      <c r="D7" s="264" t="s">
        <v>92</v>
      </c>
      <c r="E7" s="264" t="s">
        <v>92</v>
      </c>
      <c r="F7" s="264">
        <v>1</v>
      </c>
      <c r="G7" s="261">
        <v>2</v>
      </c>
      <c r="H7" s="261">
        <v>3</v>
      </c>
      <c r="I7" s="261">
        <v>4</v>
      </c>
      <c r="J7" s="264">
        <v>5</v>
      </c>
      <c r="K7" s="264"/>
      <c r="L7" s="264">
        <v>6</v>
      </c>
      <c r="M7" s="260"/>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55" customFormat="1" ht="22.5" customHeight="1">
      <c r="A8" s="265" t="str">
        <f>'一般-工资福利'!A8</f>
        <v>201</v>
      </c>
      <c r="B8" s="265" t="str">
        <f>'一般-工资福利'!B8</f>
        <v>31</v>
      </c>
      <c r="C8" s="265" t="str">
        <f>'一般-工资福利'!C8</f>
        <v>01</v>
      </c>
      <c r="D8" s="265">
        <f>'一般-工资福利'!D8</f>
        <v>107</v>
      </c>
      <c r="E8" s="265" t="str">
        <f>'一般-工资福利'!E8</f>
        <v>行政运行</v>
      </c>
      <c r="F8" s="266">
        <f>SUM(G8:L8)</f>
        <v>46.2</v>
      </c>
      <c r="G8" s="267">
        <v>46.2</v>
      </c>
      <c r="H8" s="268"/>
      <c r="I8" s="268"/>
      <c r="J8" s="268"/>
      <c r="K8" s="268"/>
      <c r="L8" s="80"/>
      <c r="M8" s="270"/>
      <c r="N8" s="260"/>
      <c r="O8" s="26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row>
    <row r="9" spans="1:253" ht="26.25" customHeight="1">
      <c r="A9" s="260"/>
      <c r="B9" s="260"/>
      <c r="C9" s="260"/>
      <c r="D9" s="260"/>
      <c r="E9" s="260"/>
      <c r="F9" s="260"/>
      <c r="G9" s="260"/>
      <c r="H9" s="260"/>
      <c r="I9" s="260"/>
      <c r="J9" s="260"/>
      <c r="K9" s="260"/>
      <c r="L9" s="26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60"/>
      <c r="M10" s="271"/>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7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7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7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71"/>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71"/>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71"/>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7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7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7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F19" sqref="F19"/>
    </sheetView>
  </sheetViews>
  <sheetFormatPr defaultColWidth="6.875" defaultRowHeight="22.5" customHeight="1"/>
  <cols>
    <col min="1" max="1" width="8.375" style="510" customWidth="1"/>
    <col min="2" max="2" width="25.50390625" style="510" customWidth="1"/>
    <col min="3" max="13" width="9.875" style="510" customWidth="1"/>
    <col min="14" max="255" width="6.75390625" style="510" customWidth="1"/>
    <col min="256" max="256" width="6.875" style="511" customWidth="1"/>
  </cols>
  <sheetData>
    <row r="1" spans="2:255" ht="22.5" customHeight="1">
      <c r="B1" s="512"/>
      <c r="C1" s="512"/>
      <c r="D1" s="512"/>
      <c r="E1" s="512"/>
      <c r="F1" s="512"/>
      <c r="G1" s="512"/>
      <c r="H1" s="512"/>
      <c r="I1" s="512"/>
      <c r="J1" s="512"/>
      <c r="M1" s="527"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13" t="s">
        <v>76</v>
      </c>
      <c r="B2" s="513"/>
      <c r="C2" s="513"/>
      <c r="D2" s="513"/>
      <c r="E2" s="513"/>
      <c r="F2" s="513"/>
      <c r="G2" s="513"/>
      <c r="H2" s="513"/>
      <c r="I2" s="513"/>
      <c r="J2" s="513"/>
      <c r="K2" s="513"/>
      <c r="L2" s="513"/>
      <c r="M2" s="513"/>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14"/>
      <c r="C3" s="514"/>
      <c r="D3" s="515"/>
      <c r="E3" s="515"/>
      <c r="F3" s="515"/>
      <c r="G3" s="514"/>
      <c r="H3" s="514"/>
      <c r="I3" s="514"/>
      <c r="J3" s="514"/>
      <c r="L3" s="528" t="s">
        <v>77</v>
      </c>
      <c r="M3" s="52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16" t="s">
        <v>78</v>
      </c>
      <c r="B4" s="516" t="s">
        <v>79</v>
      </c>
      <c r="C4" s="517" t="s">
        <v>80</v>
      </c>
      <c r="D4" s="518" t="s">
        <v>81</v>
      </c>
      <c r="E4" s="518"/>
      <c r="F4" s="518"/>
      <c r="G4" s="516" t="s">
        <v>82</v>
      </c>
      <c r="H4" s="516" t="s">
        <v>83</v>
      </c>
      <c r="I4" s="516" t="s">
        <v>84</v>
      </c>
      <c r="J4" s="516" t="s">
        <v>85</v>
      </c>
      <c r="K4" s="516" t="s">
        <v>86</v>
      </c>
      <c r="L4" s="529" t="s">
        <v>87</v>
      </c>
      <c r="M4" s="530"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16"/>
      <c r="B5" s="516"/>
      <c r="C5" s="516"/>
      <c r="D5" s="516" t="s">
        <v>89</v>
      </c>
      <c r="E5" s="516" t="s">
        <v>90</v>
      </c>
      <c r="F5" s="516" t="s">
        <v>91</v>
      </c>
      <c r="G5" s="516"/>
      <c r="H5" s="516"/>
      <c r="I5" s="516"/>
      <c r="J5" s="516"/>
      <c r="K5" s="516"/>
      <c r="L5" s="516"/>
      <c r="M5" s="531"/>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19" t="s">
        <v>92</v>
      </c>
      <c r="B6" s="519" t="s">
        <v>92</v>
      </c>
      <c r="C6" s="519">
        <v>1</v>
      </c>
      <c r="D6" s="519">
        <v>2</v>
      </c>
      <c r="E6" s="519">
        <v>3</v>
      </c>
      <c r="F6" s="519">
        <v>4</v>
      </c>
      <c r="G6" s="519">
        <v>5</v>
      </c>
      <c r="H6" s="519">
        <v>6</v>
      </c>
      <c r="I6" s="519">
        <v>7</v>
      </c>
      <c r="J6" s="519">
        <v>8</v>
      </c>
      <c r="K6" s="519">
        <v>9</v>
      </c>
      <c r="L6" s="519">
        <v>10</v>
      </c>
      <c r="M6" s="532">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9" customFormat="1" ht="23.25" customHeight="1">
      <c r="A7" s="520">
        <f>'部门支出总表 '!D7</f>
        <v>107</v>
      </c>
      <c r="B7" s="521" t="s">
        <v>93</v>
      </c>
      <c r="C7" s="522">
        <f>SUM(E7:M7)</f>
        <v>750.3</v>
      </c>
      <c r="D7" s="523">
        <f>SUM(E7:F7)</f>
        <v>750.3</v>
      </c>
      <c r="E7" s="524">
        <f>'财政拨款收支总表'!B26</f>
        <v>750.3</v>
      </c>
      <c r="F7" s="522">
        <f>'财政拨款收支总表'!B8</f>
        <v>0</v>
      </c>
      <c r="G7" s="522"/>
      <c r="H7" s="522">
        <f>'财政拨款收支总表'!B9</f>
        <v>0</v>
      </c>
      <c r="I7" s="533"/>
      <c r="J7" s="533"/>
      <c r="K7" s="533"/>
      <c r="L7" s="533"/>
      <c r="M7" s="534"/>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ht="29.25" customHeight="1">
      <c r="A8" s="525"/>
      <c r="B8" s="525"/>
      <c r="C8" s="525"/>
      <c r="D8" s="525"/>
      <c r="E8" s="525"/>
      <c r="F8" s="525"/>
      <c r="G8" s="525"/>
      <c r="H8" s="525"/>
      <c r="I8" s="525"/>
      <c r="J8" s="525"/>
      <c r="K8" s="525"/>
      <c r="L8" s="525"/>
      <c r="M8" s="525"/>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25"/>
      <c r="B9" s="525"/>
      <c r="C9" s="525"/>
      <c r="D9" s="525"/>
      <c r="E9" s="525"/>
      <c r="F9" s="525"/>
      <c r="G9" s="525"/>
      <c r="H9" s="525"/>
      <c r="I9" s="525"/>
      <c r="J9" s="525"/>
      <c r="K9" s="525"/>
      <c r="L9" s="525"/>
      <c r="M9" s="52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25"/>
      <c r="B10" s="525"/>
      <c r="C10" s="526"/>
      <c r="D10" s="525"/>
      <c r="E10" s="525"/>
      <c r="F10" s="525"/>
      <c r="G10" s="525"/>
      <c r="H10" s="525"/>
      <c r="I10" s="525"/>
      <c r="J10" s="525"/>
      <c r="K10" s="525"/>
      <c r="L10" s="525"/>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25"/>
      <c r="C11" s="525"/>
      <c r="D11" s="525"/>
      <c r="E11" s="525"/>
      <c r="F11" s="525"/>
      <c r="G11" s="525"/>
      <c r="H11" s="525"/>
      <c r="I11" s="525"/>
      <c r="J11" s="525"/>
      <c r="K11" s="525"/>
      <c r="L11" s="52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25"/>
      <c r="D12" s="525"/>
      <c r="G12" s="525"/>
      <c r="H12" s="525"/>
      <c r="I12" s="525"/>
      <c r="J12" s="525"/>
      <c r="K12" s="525"/>
      <c r="L12" s="525"/>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25"/>
      <c r="I13" s="525"/>
      <c r="J13" s="52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25"/>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25"/>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2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sheet="1"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K7" sqref="K7"/>
    </sheetView>
  </sheetViews>
  <sheetFormatPr defaultColWidth="9.00390625" defaultRowHeight="14.25"/>
  <cols>
    <col min="1" max="3" width="5.875" style="0" customWidth="1"/>
    <col min="5" max="5" width="14.875" style="0" customWidth="1"/>
    <col min="6" max="6" width="10.375" style="0" customWidth="1"/>
  </cols>
  <sheetData>
    <row r="1" ht="14.25" customHeight="1">
      <c r="K1" t="s">
        <v>234</v>
      </c>
    </row>
    <row r="2" spans="1:11" ht="31.5" customHeight="1">
      <c r="A2" s="85" t="s">
        <v>235</v>
      </c>
      <c r="B2" s="85"/>
      <c r="C2" s="85"/>
      <c r="D2" s="85"/>
      <c r="E2" s="85"/>
      <c r="F2" s="85"/>
      <c r="G2" s="85"/>
      <c r="H2" s="85"/>
      <c r="I2" s="85"/>
      <c r="J2" s="85"/>
      <c r="K2" s="85"/>
    </row>
    <row r="3" spans="10:11" ht="14.25" customHeight="1">
      <c r="J3" s="254" t="s">
        <v>77</v>
      </c>
      <c r="K3" s="254"/>
    </row>
    <row r="4" spans="1:11" ht="33" customHeight="1">
      <c r="A4" s="250" t="s">
        <v>96</v>
      </c>
      <c r="B4" s="250"/>
      <c r="C4" s="250"/>
      <c r="D4" s="90" t="s">
        <v>188</v>
      </c>
      <c r="E4" s="90" t="s">
        <v>125</v>
      </c>
      <c r="F4" s="90" t="s">
        <v>113</v>
      </c>
      <c r="G4" s="90"/>
      <c r="H4" s="90"/>
      <c r="I4" s="90"/>
      <c r="J4" s="90"/>
      <c r="K4" s="90"/>
    </row>
    <row r="5" spans="1:11" ht="14.25" customHeight="1">
      <c r="A5" s="90" t="s">
        <v>99</v>
      </c>
      <c r="B5" s="90" t="s">
        <v>100</v>
      </c>
      <c r="C5" s="90" t="s">
        <v>101</v>
      </c>
      <c r="D5" s="90"/>
      <c r="E5" s="90"/>
      <c r="F5" s="90" t="s">
        <v>89</v>
      </c>
      <c r="G5" s="90" t="s">
        <v>205</v>
      </c>
      <c r="H5" s="90" t="s">
        <v>202</v>
      </c>
      <c r="I5" s="90" t="s">
        <v>206</v>
      </c>
      <c r="J5" s="90" t="s">
        <v>198</v>
      </c>
      <c r="K5" s="90" t="s">
        <v>207</v>
      </c>
    </row>
    <row r="6" spans="1:11" ht="32.25" customHeight="1">
      <c r="A6" s="90"/>
      <c r="B6" s="90"/>
      <c r="C6" s="90"/>
      <c r="D6" s="90"/>
      <c r="E6" s="90"/>
      <c r="F6" s="90"/>
      <c r="G6" s="90"/>
      <c r="H6" s="90"/>
      <c r="I6" s="90"/>
      <c r="J6" s="90"/>
      <c r="K6" s="90"/>
    </row>
    <row r="7" spans="1:11" s="30" customFormat="1" ht="24.75" customHeight="1">
      <c r="A7" s="125" t="str">
        <f>'一般-工资福利'!A8</f>
        <v>201</v>
      </c>
      <c r="B7" s="125" t="str">
        <f>'一般-工资福利'!B8</f>
        <v>31</v>
      </c>
      <c r="C7" s="125" t="str">
        <f>'一般-工资福利'!C8</f>
        <v>01</v>
      </c>
      <c r="D7" s="125">
        <f>'一般-工资福利'!D8</f>
        <v>107</v>
      </c>
      <c r="E7" s="125" t="str">
        <f>'一般-工资福利'!E8</f>
        <v>行政运行</v>
      </c>
      <c r="F7" s="251">
        <f>'一般-个人和家庭'!F8</f>
        <v>46.2</v>
      </c>
      <c r="G7" s="252">
        <f>F7-SUM(H7:K7)</f>
        <v>0</v>
      </c>
      <c r="H7" s="253">
        <f>'一般-个人和家庭'!K8</f>
        <v>0</v>
      </c>
      <c r="I7" s="253"/>
      <c r="J7" s="253">
        <f>'一般-个人和家庭'!G8+'一般-个人和家庭'!H8</f>
        <v>46.2</v>
      </c>
      <c r="K7" s="253">
        <f>'一般-个人和家庭'!L8</f>
        <v>0</v>
      </c>
    </row>
  </sheetData>
  <sheetProtection sheet="1"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G7" sqref="G7"/>
    </sheetView>
  </sheetViews>
  <sheetFormatPr defaultColWidth="6.875" defaultRowHeight="12.75" customHeight="1"/>
  <cols>
    <col min="1" max="1" width="8.75390625" style="217" customWidth="1"/>
    <col min="2" max="2" width="15.875" style="217" customWidth="1"/>
    <col min="3" max="3" width="21.75390625" style="217" customWidth="1"/>
    <col min="4" max="5" width="11.125" style="217" customWidth="1"/>
    <col min="6" max="14" width="10.125" style="217" customWidth="1"/>
    <col min="15" max="16384" width="6.875" style="217" customWidth="1"/>
  </cols>
  <sheetData>
    <row r="1" spans="1:255" ht="22.5" customHeight="1">
      <c r="A1" s="218"/>
      <c r="B1" s="218"/>
      <c r="C1" s="218"/>
      <c r="D1" s="218"/>
      <c r="E1" s="218"/>
      <c r="F1" s="218"/>
      <c r="G1" s="218"/>
      <c r="H1" s="218"/>
      <c r="I1" s="218"/>
      <c r="J1" s="218"/>
      <c r="K1" s="238"/>
      <c r="L1" s="239"/>
      <c r="N1" s="240" t="s">
        <v>236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9" t="s">
        <v>237</v>
      </c>
      <c r="B2" s="219"/>
      <c r="C2" s="219"/>
      <c r="D2" s="219"/>
      <c r="E2" s="219"/>
      <c r="F2" s="219"/>
      <c r="G2" s="219"/>
      <c r="H2" s="219"/>
      <c r="I2" s="219"/>
      <c r="J2" s="219"/>
      <c r="K2" s="219"/>
      <c r="L2" s="219"/>
      <c r="M2" s="219"/>
      <c r="N2" s="21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20"/>
      <c r="B3" s="221"/>
      <c r="C3" s="221"/>
      <c r="D3" s="220"/>
      <c r="E3" s="221"/>
      <c r="F3" s="221"/>
      <c r="G3" s="221"/>
      <c r="H3" s="220"/>
      <c r="I3" s="220"/>
      <c r="J3" s="220"/>
      <c r="K3" s="238"/>
      <c r="L3" s="241"/>
      <c r="N3" s="242"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22" t="s">
        <v>238</v>
      </c>
      <c r="B4" s="222" t="s">
        <v>125</v>
      </c>
      <c r="C4" s="223" t="s">
        <v>239</v>
      </c>
      <c r="D4" s="224" t="s">
        <v>98</v>
      </c>
      <c r="E4" s="225" t="s">
        <v>81</v>
      </c>
      <c r="F4" s="225"/>
      <c r="G4" s="225"/>
      <c r="H4" s="226" t="s">
        <v>82</v>
      </c>
      <c r="I4" s="222" t="s">
        <v>83</v>
      </c>
      <c r="J4" s="222" t="s">
        <v>84</v>
      </c>
      <c r="K4" s="222" t="s">
        <v>85</v>
      </c>
      <c r="L4" s="243" t="s">
        <v>86</v>
      </c>
      <c r="M4" s="244" t="s">
        <v>87</v>
      </c>
      <c r="N4" s="245"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22"/>
      <c r="B5" s="222"/>
      <c r="C5" s="223"/>
      <c r="D5" s="222"/>
      <c r="E5" s="227" t="s">
        <v>89</v>
      </c>
      <c r="F5" s="227" t="s">
        <v>90</v>
      </c>
      <c r="G5" s="227" t="s">
        <v>91</v>
      </c>
      <c r="H5" s="222"/>
      <c r="I5" s="222"/>
      <c r="J5" s="222"/>
      <c r="K5" s="222"/>
      <c r="L5" s="224"/>
      <c r="M5" s="244"/>
      <c r="N5" s="24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8" t="s">
        <v>92</v>
      </c>
      <c r="B6" s="228" t="s">
        <v>92</v>
      </c>
      <c r="C6" s="228" t="s">
        <v>92</v>
      </c>
      <c r="D6" s="228">
        <v>1</v>
      </c>
      <c r="E6" s="228">
        <v>2</v>
      </c>
      <c r="F6" s="228">
        <v>3</v>
      </c>
      <c r="G6" s="228">
        <v>4</v>
      </c>
      <c r="H6" s="228">
        <v>5</v>
      </c>
      <c r="I6" s="228">
        <v>6</v>
      </c>
      <c r="J6" s="228">
        <v>7</v>
      </c>
      <c r="K6" s="228">
        <v>8</v>
      </c>
      <c r="L6" s="228">
        <v>9</v>
      </c>
      <c r="M6" s="246">
        <v>10</v>
      </c>
      <c r="N6" s="247">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6" customFormat="1" ht="23.25" customHeight="1">
      <c r="A7" s="229">
        <v>2013102</v>
      </c>
      <c r="B7" s="230" t="s">
        <v>240</v>
      </c>
      <c r="C7" s="231" t="s">
        <v>241</v>
      </c>
      <c r="D7" s="232">
        <f>SUM(F7:N7)</f>
        <v>178.5</v>
      </c>
      <c r="E7" s="233">
        <f>SUM(F7:G7)</f>
        <v>178.5</v>
      </c>
      <c r="F7" s="234">
        <v>178.5</v>
      </c>
      <c r="G7" s="235"/>
      <c r="H7" s="235"/>
      <c r="I7" s="235"/>
      <c r="J7" s="235"/>
      <c r="K7" s="235"/>
      <c r="L7" s="248"/>
      <c r="M7" s="249"/>
      <c r="N7" s="248"/>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ht="22.5" customHeight="1">
      <c r="A8" s="236"/>
      <c r="B8" s="236"/>
      <c r="C8" s="236"/>
      <c r="D8" s="236"/>
      <c r="E8" s="236"/>
      <c r="F8" s="236"/>
      <c r="G8" s="237"/>
      <c r="H8" s="236"/>
      <c r="I8" s="236"/>
      <c r="J8" s="236"/>
      <c r="K8" s="236"/>
      <c r="L8" s="236"/>
      <c r="M8" s="236"/>
      <c r="N8" s="23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36"/>
      <c r="B9" s="236"/>
      <c r="C9" s="236"/>
      <c r="D9" s="236"/>
      <c r="E9" s="236"/>
      <c r="F9" s="236"/>
      <c r="G9" s="236"/>
      <c r="H9" s="236"/>
      <c r="I9" s="236"/>
      <c r="J9" s="236"/>
      <c r="K9" s="236"/>
      <c r="L9" s="236"/>
      <c r="M9" s="236"/>
      <c r="N9" s="23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36"/>
      <c r="B10" s="236"/>
      <c r="C10" s="236"/>
      <c r="D10" s="238"/>
      <c r="E10" s="236"/>
      <c r="F10" s="238"/>
      <c r="G10" s="236"/>
      <c r="H10" s="236"/>
      <c r="I10" s="236"/>
      <c r="J10" s="236"/>
      <c r="K10" s="236"/>
      <c r="L10" s="236"/>
      <c r="M10" s="236"/>
      <c r="N10" s="23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36"/>
      <c r="B11" s="236"/>
      <c r="C11" s="236"/>
      <c r="D11" s="236"/>
      <c r="E11" s="236"/>
      <c r="F11" s="236"/>
      <c r="G11" s="236"/>
      <c r="H11" s="236"/>
      <c r="I11" s="236"/>
      <c r="J11" s="236"/>
      <c r="K11" s="236"/>
      <c r="L11" s="236"/>
      <c r="M11" s="236"/>
      <c r="N11" s="23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6"/>
      <c r="B12" s="236"/>
      <c r="C12" s="236"/>
      <c r="D12" s="236"/>
      <c r="E12" s="236"/>
      <c r="F12" s="236"/>
      <c r="G12" s="236"/>
      <c r="H12" s="236"/>
      <c r="I12" s="236"/>
      <c r="J12" s="236"/>
      <c r="K12" s="236"/>
      <c r="L12" s="236"/>
      <c r="M12" s="236"/>
      <c r="N12" s="238"/>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36"/>
      <c r="B13" s="236"/>
      <c r="C13" s="236"/>
      <c r="D13" s="238"/>
      <c r="E13" s="238"/>
      <c r="F13" s="236"/>
      <c r="G13" s="236"/>
      <c r="H13" s="236"/>
      <c r="I13" s="238"/>
      <c r="J13" s="236"/>
      <c r="K13" s="236"/>
      <c r="L13" s="236"/>
      <c r="M13" s="236"/>
      <c r="N13" s="238"/>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6"/>
      <c r="B14" s="236"/>
      <c r="C14" s="236"/>
      <c r="D14" s="238"/>
      <c r="E14" s="238"/>
      <c r="F14" s="238"/>
      <c r="G14" s="236"/>
      <c r="H14" s="238"/>
      <c r="I14" s="238"/>
      <c r="J14" s="236"/>
      <c r="K14" s="236"/>
      <c r="L14" s="238"/>
      <c r="M14" s="236"/>
      <c r="N14" s="238"/>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8"/>
      <c r="B15" s="238"/>
      <c r="C15" s="236"/>
      <c r="D15" s="238"/>
      <c r="E15" s="238"/>
      <c r="F15" s="238"/>
      <c r="G15" s="236"/>
      <c r="H15" s="238"/>
      <c r="I15" s="238"/>
      <c r="J15" s="236"/>
      <c r="K15" s="238"/>
      <c r="L15" s="238"/>
      <c r="M15" s="238"/>
      <c r="N15" s="238"/>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8"/>
      <c r="B16" s="238"/>
      <c r="C16" s="238"/>
      <c r="D16" s="238"/>
      <c r="E16" s="238"/>
      <c r="F16" s="238"/>
      <c r="G16" s="236"/>
      <c r="H16" s="238"/>
      <c r="I16" s="238"/>
      <c r="J16" s="238"/>
      <c r="K16" s="238"/>
      <c r="L16" s="238"/>
      <c r="M16" s="238"/>
      <c r="N16" s="238"/>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8"/>
      <c r="B19" s="238"/>
      <c r="C19" s="238"/>
      <c r="D19" s="238"/>
      <c r="E19" s="238"/>
      <c r="F19" s="238"/>
      <c r="G19" s="238"/>
      <c r="H19" s="238"/>
      <c r="I19" s="236"/>
      <c r="J19" s="238"/>
      <c r="K19" s="238"/>
      <c r="L19" s="238"/>
      <c r="M19" s="238"/>
      <c r="N19" s="23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sheet="1"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E9" sqref="E9"/>
    </sheetView>
  </sheetViews>
  <sheetFormatPr defaultColWidth="6.875" defaultRowHeight="12.75" customHeight="1"/>
  <cols>
    <col min="1" max="3" width="4.00390625" style="171" customWidth="1"/>
    <col min="4" max="4" width="9.625" style="171" customWidth="1"/>
    <col min="5" max="5" width="23.125" style="171" customWidth="1"/>
    <col min="6" max="6" width="8.875" style="171" customWidth="1"/>
    <col min="7" max="7" width="8.125" style="171" customWidth="1"/>
    <col min="8" max="10" width="7.125" style="171" customWidth="1"/>
    <col min="11" max="11" width="7.75390625" style="171" customWidth="1"/>
    <col min="12" max="19" width="7.125" style="171" customWidth="1"/>
    <col min="20" max="21" width="7.25390625" style="171" customWidth="1"/>
    <col min="22" max="16384" width="6.875" style="171" customWidth="1"/>
  </cols>
  <sheetData>
    <row r="1" spans="1:21" ht="24.75" customHeight="1">
      <c r="A1" s="172"/>
      <c r="B1" s="172"/>
      <c r="C1" s="172"/>
      <c r="D1" s="172"/>
      <c r="E1" s="172"/>
      <c r="F1" s="172"/>
      <c r="G1" s="172"/>
      <c r="H1" s="172"/>
      <c r="I1" s="172"/>
      <c r="J1" s="172"/>
      <c r="K1" s="172"/>
      <c r="L1" s="172"/>
      <c r="M1" s="172"/>
      <c r="N1" s="172"/>
      <c r="O1" s="172"/>
      <c r="P1" s="172"/>
      <c r="Q1" s="195"/>
      <c r="R1" s="195"/>
      <c r="S1" s="202"/>
      <c r="T1" s="202"/>
      <c r="U1" s="172" t="s">
        <v>242</v>
      </c>
    </row>
    <row r="2" spans="1:21" ht="24.75" customHeight="1">
      <c r="A2" s="173" t="s">
        <v>243</v>
      </c>
      <c r="B2" s="173"/>
      <c r="C2" s="173"/>
      <c r="D2" s="173"/>
      <c r="E2" s="173"/>
      <c r="F2" s="173"/>
      <c r="G2" s="173"/>
      <c r="H2" s="173"/>
      <c r="I2" s="173"/>
      <c r="J2" s="173"/>
      <c r="K2" s="173"/>
      <c r="L2" s="173"/>
      <c r="M2" s="173"/>
      <c r="N2" s="173"/>
      <c r="O2" s="173"/>
      <c r="P2" s="173"/>
      <c r="Q2" s="173"/>
      <c r="R2" s="173"/>
      <c r="S2" s="173"/>
      <c r="T2" s="173"/>
      <c r="U2" s="173"/>
    </row>
    <row r="3" spans="1:22" ht="24.75" customHeight="1">
      <c r="A3" s="174"/>
      <c r="B3" s="175"/>
      <c r="C3" s="176"/>
      <c r="D3" s="172"/>
      <c r="E3" s="172"/>
      <c r="F3" s="172"/>
      <c r="G3" s="172"/>
      <c r="H3" s="172"/>
      <c r="I3" s="172"/>
      <c r="J3" s="172"/>
      <c r="K3" s="172"/>
      <c r="L3" s="172"/>
      <c r="M3" s="172"/>
      <c r="N3" s="172"/>
      <c r="O3" s="172"/>
      <c r="P3" s="172"/>
      <c r="Q3" s="203"/>
      <c r="R3" s="203"/>
      <c r="S3" s="204"/>
      <c r="T3" s="205" t="s">
        <v>77</v>
      </c>
      <c r="U3" s="205"/>
      <c r="V3" s="206"/>
    </row>
    <row r="4" spans="1:22" ht="24.75" customHeight="1">
      <c r="A4" s="177" t="s">
        <v>104</v>
      </c>
      <c r="B4" s="177"/>
      <c r="C4" s="178"/>
      <c r="D4" s="179" t="s">
        <v>78</v>
      </c>
      <c r="E4" s="179" t="s">
        <v>97</v>
      </c>
      <c r="F4" s="180" t="s">
        <v>105</v>
      </c>
      <c r="G4" s="181" t="s">
        <v>106</v>
      </c>
      <c r="H4" s="177"/>
      <c r="I4" s="177"/>
      <c r="J4" s="178"/>
      <c r="K4" s="182" t="s">
        <v>107</v>
      </c>
      <c r="L4" s="198"/>
      <c r="M4" s="198"/>
      <c r="N4" s="198"/>
      <c r="O4" s="198"/>
      <c r="P4" s="198"/>
      <c r="Q4" s="198"/>
      <c r="R4" s="207"/>
      <c r="S4" s="208" t="s">
        <v>108</v>
      </c>
      <c r="T4" s="209" t="s">
        <v>109</v>
      </c>
      <c r="U4" s="209" t="s">
        <v>110</v>
      </c>
      <c r="V4" s="206"/>
    </row>
    <row r="5" spans="1:22" ht="24.75" customHeight="1">
      <c r="A5" s="182" t="s">
        <v>99</v>
      </c>
      <c r="B5" s="179" t="s">
        <v>100</v>
      </c>
      <c r="C5" s="179" t="s">
        <v>101</v>
      </c>
      <c r="D5" s="179"/>
      <c r="E5" s="179"/>
      <c r="F5" s="180"/>
      <c r="G5" s="179" t="s">
        <v>80</v>
      </c>
      <c r="H5" s="179" t="s">
        <v>111</v>
      </c>
      <c r="I5" s="179" t="s">
        <v>112</v>
      </c>
      <c r="J5" s="180" t="s">
        <v>113</v>
      </c>
      <c r="K5" s="199" t="s">
        <v>80</v>
      </c>
      <c r="L5" s="156" t="s">
        <v>114</v>
      </c>
      <c r="M5" s="156" t="s">
        <v>115</v>
      </c>
      <c r="N5" s="156" t="s">
        <v>116</v>
      </c>
      <c r="O5" s="156" t="s">
        <v>117</v>
      </c>
      <c r="P5" s="156" t="s">
        <v>118</v>
      </c>
      <c r="Q5" s="156" t="s">
        <v>119</v>
      </c>
      <c r="R5" s="156" t="s">
        <v>120</v>
      </c>
      <c r="S5" s="210"/>
      <c r="T5" s="209"/>
      <c r="U5" s="209"/>
      <c r="V5" s="206"/>
    </row>
    <row r="6" spans="1:21" ht="30.75" customHeight="1">
      <c r="A6" s="182"/>
      <c r="B6" s="179"/>
      <c r="C6" s="179"/>
      <c r="D6" s="179"/>
      <c r="E6" s="180"/>
      <c r="F6" s="183" t="s">
        <v>98</v>
      </c>
      <c r="G6" s="179"/>
      <c r="H6" s="179"/>
      <c r="I6" s="179"/>
      <c r="J6" s="180"/>
      <c r="K6" s="200"/>
      <c r="L6" s="156"/>
      <c r="M6" s="156"/>
      <c r="N6" s="156"/>
      <c r="O6" s="156"/>
      <c r="P6" s="156"/>
      <c r="Q6" s="156"/>
      <c r="R6" s="156"/>
      <c r="S6" s="211"/>
      <c r="T6" s="209"/>
      <c r="U6" s="209"/>
    </row>
    <row r="7" spans="1:21" ht="24.75" customHeight="1">
      <c r="A7" s="184" t="s">
        <v>92</v>
      </c>
      <c r="B7" s="184" t="s">
        <v>92</v>
      </c>
      <c r="C7" s="184" t="s">
        <v>92</v>
      </c>
      <c r="D7" s="184" t="s">
        <v>92</v>
      </c>
      <c r="E7" s="184" t="s">
        <v>92</v>
      </c>
      <c r="F7" s="185">
        <v>1</v>
      </c>
      <c r="G7" s="184">
        <v>2</v>
      </c>
      <c r="H7" s="184">
        <v>3</v>
      </c>
      <c r="I7" s="184">
        <v>4</v>
      </c>
      <c r="J7" s="184">
        <v>5</v>
      </c>
      <c r="K7" s="184">
        <v>6</v>
      </c>
      <c r="L7" s="184">
        <v>7</v>
      </c>
      <c r="M7" s="184">
        <v>8</v>
      </c>
      <c r="N7" s="184">
        <v>9</v>
      </c>
      <c r="O7" s="184">
        <v>10</v>
      </c>
      <c r="P7" s="184">
        <v>11</v>
      </c>
      <c r="Q7" s="184">
        <v>12</v>
      </c>
      <c r="R7" s="184">
        <v>13</v>
      </c>
      <c r="S7" s="184">
        <v>14</v>
      </c>
      <c r="T7" s="185">
        <v>15</v>
      </c>
      <c r="U7" s="185">
        <v>16</v>
      </c>
    </row>
    <row r="8" spans="1:21" s="170" customFormat="1" ht="24.75" customHeight="1">
      <c r="A8" s="186"/>
      <c r="B8" s="186"/>
      <c r="C8" s="187"/>
      <c r="D8" s="188"/>
      <c r="E8" s="189"/>
      <c r="F8" s="190"/>
      <c r="G8" s="191"/>
      <c r="H8" s="191"/>
      <c r="I8" s="191"/>
      <c r="J8" s="191"/>
      <c r="K8" s="191"/>
      <c r="L8" s="191"/>
      <c r="M8" s="201"/>
      <c r="N8" s="191"/>
      <c r="O8" s="191"/>
      <c r="P8" s="191"/>
      <c r="Q8" s="191"/>
      <c r="R8" s="191"/>
      <c r="S8" s="212"/>
      <c r="T8" s="212"/>
      <c r="U8" s="213"/>
    </row>
    <row r="9" spans="1:21" ht="24.75" customHeight="1">
      <c r="A9" s="192"/>
      <c r="B9" s="192"/>
      <c r="C9" s="192"/>
      <c r="D9" s="192"/>
      <c r="E9" s="193" t="s">
        <v>244</v>
      </c>
      <c r="F9" s="194"/>
      <c r="G9" s="194"/>
      <c r="H9" s="194"/>
      <c r="I9" s="194"/>
      <c r="J9" s="194"/>
      <c r="K9" s="194"/>
      <c r="L9" s="194"/>
      <c r="M9" s="194"/>
      <c r="N9" s="194"/>
      <c r="O9" s="194"/>
      <c r="P9" s="194"/>
      <c r="Q9" s="194"/>
      <c r="R9" s="194"/>
      <c r="S9" s="214"/>
      <c r="T9" s="214"/>
      <c r="U9" s="214"/>
    </row>
    <row r="10" spans="1:21" ht="18.75" customHeight="1">
      <c r="A10" s="192"/>
      <c r="B10" s="192"/>
      <c r="C10" s="192"/>
      <c r="D10" s="192"/>
      <c r="E10" s="193"/>
      <c r="F10" s="194"/>
      <c r="G10" s="195"/>
      <c r="H10" s="194"/>
      <c r="I10" s="194"/>
      <c r="J10" s="194"/>
      <c r="K10" s="194"/>
      <c r="L10" s="194"/>
      <c r="M10" s="194"/>
      <c r="N10" s="194"/>
      <c r="O10" s="194"/>
      <c r="P10" s="194"/>
      <c r="Q10" s="194"/>
      <c r="R10" s="194"/>
      <c r="S10" s="214"/>
      <c r="T10" s="214"/>
      <c r="U10" s="214"/>
    </row>
    <row r="11" spans="1:21" ht="18.75" customHeight="1">
      <c r="A11" s="196"/>
      <c r="B11" s="192"/>
      <c r="C11" s="192"/>
      <c r="D11" s="192"/>
      <c r="E11" s="193"/>
      <c r="F11" s="194"/>
      <c r="G11" s="195"/>
      <c r="H11" s="194"/>
      <c r="I11" s="194"/>
      <c r="J11" s="194"/>
      <c r="K11" s="194"/>
      <c r="L11" s="194"/>
      <c r="M11" s="194"/>
      <c r="N11" s="194"/>
      <c r="O11" s="194"/>
      <c r="P11" s="194"/>
      <c r="Q11" s="194"/>
      <c r="R11" s="194"/>
      <c r="S11" s="214"/>
      <c r="T11" s="214"/>
      <c r="U11" s="214"/>
    </row>
    <row r="12" spans="1:21" ht="18.75" customHeight="1">
      <c r="A12" s="196"/>
      <c r="B12" s="192"/>
      <c r="C12" s="192"/>
      <c r="D12" s="192"/>
      <c r="E12" s="193"/>
      <c r="F12" s="194"/>
      <c r="G12" s="194"/>
      <c r="H12" s="194"/>
      <c r="I12" s="194"/>
      <c r="J12" s="194"/>
      <c r="K12" s="194"/>
      <c r="L12" s="194"/>
      <c r="M12" s="194"/>
      <c r="N12" s="194"/>
      <c r="O12" s="194"/>
      <c r="P12" s="194"/>
      <c r="Q12" s="194"/>
      <c r="R12" s="194"/>
      <c r="S12" s="214"/>
      <c r="T12" s="214"/>
      <c r="U12" s="215"/>
    </row>
    <row r="13" spans="1:21" ht="18.75" customHeight="1">
      <c r="A13" s="196"/>
      <c r="B13" s="196"/>
      <c r="C13" s="192"/>
      <c r="D13" s="192"/>
      <c r="E13" s="193"/>
      <c r="F13" s="194"/>
      <c r="G13" s="194"/>
      <c r="H13" s="194"/>
      <c r="I13" s="194"/>
      <c r="J13" s="194"/>
      <c r="K13" s="194"/>
      <c r="L13" s="194"/>
      <c r="M13" s="194"/>
      <c r="N13" s="194"/>
      <c r="O13" s="194"/>
      <c r="P13" s="194"/>
      <c r="Q13" s="194"/>
      <c r="R13" s="194"/>
      <c r="S13" s="214"/>
      <c r="T13" s="214"/>
      <c r="U13" s="215"/>
    </row>
    <row r="14" spans="1:21" ht="18.75" customHeight="1">
      <c r="A14" s="196"/>
      <c r="B14" s="196"/>
      <c r="C14" s="196"/>
      <c r="D14" s="192"/>
      <c r="E14" s="193"/>
      <c r="F14" s="194"/>
      <c r="G14" s="194"/>
      <c r="H14" s="194"/>
      <c r="I14" s="194"/>
      <c r="J14" s="194"/>
      <c r="K14" s="194"/>
      <c r="L14" s="194"/>
      <c r="M14" s="194"/>
      <c r="N14" s="194"/>
      <c r="O14" s="194"/>
      <c r="P14" s="194"/>
      <c r="Q14" s="194"/>
      <c r="R14" s="194"/>
      <c r="S14" s="214"/>
      <c r="T14" s="214"/>
      <c r="U14" s="215"/>
    </row>
    <row r="15" spans="1:21" ht="18.75" customHeight="1">
      <c r="A15" s="196"/>
      <c r="B15" s="196"/>
      <c r="C15" s="196"/>
      <c r="D15" s="192"/>
      <c r="E15" s="193"/>
      <c r="F15" s="194"/>
      <c r="G15" s="194"/>
      <c r="H15" s="194"/>
      <c r="I15" s="194"/>
      <c r="J15" s="194"/>
      <c r="K15" s="194"/>
      <c r="L15" s="194"/>
      <c r="M15" s="194"/>
      <c r="N15" s="194"/>
      <c r="O15" s="194"/>
      <c r="P15" s="194"/>
      <c r="Q15" s="194"/>
      <c r="R15" s="194"/>
      <c r="S15" s="214"/>
      <c r="T15" s="215"/>
      <c r="U15" s="215"/>
    </row>
    <row r="16" spans="1:21" ht="18.75" customHeight="1">
      <c r="A16" s="196"/>
      <c r="B16" s="196"/>
      <c r="C16" s="196"/>
      <c r="D16" s="196"/>
      <c r="E16" s="197"/>
      <c r="F16" s="194"/>
      <c r="G16" s="195"/>
      <c r="H16" s="195"/>
      <c r="I16" s="195"/>
      <c r="J16" s="195"/>
      <c r="K16" s="195"/>
      <c r="L16" s="195"/>
      <c r="M16" s="195"/>
      <c r="N16" s="195"/>
      <c r="O16" s="195"/>
      <c r="P16" s="194"/>
      <c r="Q16" s="194"/>
      <c r="R16" s="194"/>
      <c r="S16" s="215"/>
      <c r="T16" s="215"/>
      <c r="U16" s="215"/>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E8" sqref="E8"/>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245</v>
      </c>
    </row>
    <row r="2" spans="1:21" ht="24.75" customHeight="1">
      <c r="A2" s="85" t="s">
        <v>246</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77</v>
      </c>
      <c r="U3" s="98"/>
    </row>
    <row r="4" spans="1:21" ht="27.75" customHeight="1">
      <c r="A4" s="86" t="s">
        <v>104</v>
      </c>
      <c r="B4" s="87"/>
      <c r="C4" s="88"/>
      <c r="D4" s="89" t="s">
        <v>124</v>
      </c>
      <c r="E4" s="89" t="s">
        <v>125</v>
      </c>
      <c r="F4" s="89" t="s">
        <v>98</v>
      </c>
      <c r="G4" s="90" t="s">
        <v>126</v>
      </c>
      <c r="H4" s="90" t="s">
        <v>127</v>
      </c>
      <c r="I4" s="90" t="s">
        <v>128</v>
      </c>
      <c r="J4" s="90" t="s">
        <v>129</v>
      </c>
      <c r="K4" s="90" t="s">
        <v>130</v>
      </c>
      <c r="L4" s="90" t="s">
        <v>131</v>
      </c>
      <c r="M4" s="90" t="s">
        <v>115</v>
      </c>
      <c r="N4" s="90" t="s">
        <v>132</v>
      </c>
      <c r="O4" s="90" t="s">
        <v>113</v>
      </c>
      <c r="P4" s="90" t="s">
        <v>117</v>
      </c>
      <c r="Q4" s="90" t="s">
        <v>116</v>
      </c>
      <c r="R4" s="90" t="s">
        <v>133</v>
      </c>
      <c r="S4" s="90" t="s">
        <v>134</v>
      </c>
      <c r="T4" s="90" t="s">
        <v>135</v>
      </c>
      <c r="U4" s="90" t="s">
        <v>120</v>
      </c>
    </row>
    <row r="5" spans="1:21" ht="13.5" customHeight="1">
      <c r="A5" s="89" t="s">
        <v>99</v>
      </c>
      <c r="B5" s="89" t="s">
        <v>100</v>
      </c>
      <c r="C5" s="89" t="s">
        <v>101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30" customFormat="1" ht="29.25" customHeight="1">
      <c r="A7" s="125"/>
      <c r="B7" s="125"/>
      <c r="C7" s="125"/>
      <c r="D7" s="125"/>
      <c r="E7" s="93"/>
      <c r="F7" s="94"/>
      <c r="G7" s="95"/>
      <c r="H7" s="95"/>
      <c r="I7" s="95"/>
      <c r="J7" s="95"/>
      <c r="K7" s="95"/>
      <c r="L7" s="95"/>
      <c r="M7" s="95"/>
      <c r="N7" s="95"/>
      <c r="O7" s="95"/>
      <c r="P7" s="95"/>
      <c r="Q7" s="95"/>
      <c r="R7" s="95"/>
      <c r="S7" s="95"/>
      <c r="T7" s="95"/>
      <c r="U7" s="95"/>
    </row>
    <row r="8" ht="14.25">
      <c r="E8" s="169" t="str">
        <f>'政府性基金'!E9</f>
        <v>说明：中共岳阳县委办公室没有政府性基金预算收入，也没有使用政府性基金安排的支出，故本表无数据。</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K13" sqref="K13"/>
    </sheetView>
  </sheetViews>
  <sheetFormatPr defaultColWidth="6.875" defaultRowHeight="12.75" customHeight="1"/>
  <cols>
    <col min="1" max="3" width="4.00390625" style="128" customWidth="1"/>
    <col min="4" max="4" width="9.625" style="128" customWidth="1"/>
    <col min="5" max="5" width="22.50390625" style="128" customWidth="1"/>
    <col min="6" max="7" width="8.50390625" style="128" customWidth="1"/>
    <col min="8" max="10" width="7.25390625" style="128" customWidth="1"/>
    <col min="11" max="11" width="8.50390625" style="128" customWidth="1"/>
    <col min="12" max="19" width="7.25390625" style="128" customWidth="1"/>
    <col min="20" max="21" width="7.75390625" style="128" customWidth="1"/>
    <col min="22" max="16384" width="6.875" style="128" customWidth="1"/>
  </cols>
  <sheetData>
    <row r="1" spans="1:21" ht="24.75" customHeight="1">
      <c r="A1" s="129"/>
      <c r="B1" s="129"/>
      <c r="C1" s="129"/>
      <c r="D1" s="129"/>
      <c r="E1" s="129"/>
      <c r="F1" s="129"/>
      <c r="G1" s="129"/>
      <c r="H1" s="129"/>
      <c r="I1" s="129"/>
      <c r="J1" s="129"/>
      <c r="K1" s="129"/>
      <c r="L1" s="129"/>
      <c r="M1" s="129"/>
      <c r="N1" s="129"/>
      <c r="O1" s="129"/>
      <c r="P1" s="129"/>
      <c r="Q1" s="152"/>
      <c r="R1" s="152"/>
      <c r="S1" s="157"/>
      <c r="T1" s="157"/>
      <c r="U1" s="129" t="s">
        <v>247</v>
      </c>
    </row>
    <row r="2" spans="1:21" ht="24.75" customHeight="1">
      <c r="A2" s="130" t="s">
        <v>248</v>
      </c>
      <c r="B2" s="130"/>
      <c r="C2" s="130"/>
      <c r="D2" s="130"/>
      <c r="E2" s="130"/>
      <c r="F2" s="130"/>
      <c r="G2" s="130"/>
      <c r="H2" s="130"/>
      <c r="I2" s="130"/>
      <c r="J2" s="130"/>
      <c r="K2" s="130"/>
      <c r="L2" s="130"/>
      <c r="M2" s="130"/>
      <c r="N2" s="130"/>
      <c r="O2" s="130"/>
      <c r="P2" s="130"/>
      <c r="Q2" s="130"/>
      <c r="R2" s="130"/>
      <c r="S2" s="130"/>
      <c r="T2" s="130"/>
      <c r="U2" s="130"/>
    </row>
    <row r="3" spans="1:22" ht="24.75" customHeight="1">
      <c r="A3" s="131"/>
      <c r="B3" s="132"/>
      <c r="C3" s="133"/>
      <c r="D3" s="129"/>
      <c r="E3" s="129"/>
      <c r="F3" s="129"/>
      <c r="G3" s="129"/>
      <c r="H3" s="129"/>
      <c r="I3" s="129"/>
      <c r="J3" s="129"/>
      <c r="K3" s="129"/>
      <c r="L3" s="129"/>
      <c r="M3" s="129"/>
      <c r="N3" s="129"/>
      <c r="O3" s="129"/>
      <c r="P3" s="129"/>
      <c r="Q3" s="158"/>
      <c r="R3" s="158"/>
      <c r="S3" s="159"/>
      <c r="T3" s="160" t="s">
        <v>77</v>
      </c>
      <c r="U3" s="160"/>
      <c r="V3" s="161"/>
    </row>
    <row r="4" spans="1:22" ht="24.75" customHeight="1">
      <c r="A4" s="134" t="s">
        <v>104</v>
      </c>
      <c r="B4" s="134"/>
      <c r="C4" s="134"/>
      <c r="D4" s="135" t="s">
        <v>78</v>
      </c>
      <c r="E4" s="136" t="s">
        <v>97</v>
      </c>
      <c r="F4" s="136" t="s">
        <v>105</v>
      </c>
      <c r="G4" s="134" t="s">
        <v>106</v>
      </c>
      <c r="H4" s="134"/>
      <c r="I4" s="134"/>
      <c r="J4" s="136"/>
      <c r="K4" s="136" t="s">
        <v>107</v>
      </c>
      <c r="L4" s="135"/>
      <c r="M4" s="135"/>
      <c r="N4" s="135"/>
      <c r="O4" s="135"/>
      <c r="P4" s="135"/>
      <c r="Q4" s="135"/>
      <c r="R4" s="162"/>
      <c r="S4" s="163" t="s">
        <v>108</v>
      </c>
      <c r="T4" s="164" t="s">
        <v>109</v>
      </c>
      <c r="U4" s="164" t="s">
        <v>110</v>
      </c>
      <c r="V4" s="161"/>
    </row>
    <row r="5" spans="1:22" ht="24.75" customHeight="1">
      <c r="A5" s="137" t="s">
        <v>99</v>
      </c>
      <c r="B5" s="137" t="s">
        <v>100</v>
      </c>
      <c r="C5" s="137" t="s">
        <v>101</v>
      </c>
      <c r="D5" s="136"/>
      <c r="E5" s="136"/>
      <c r="F5" s="134"/>
      <c r="G5" s="137" t="s">
        <v>80</v>
      </c>
      <c r="H5" s="137" t="s">
        <v>111</v>
      </c>
      <c r="I5" s="137" t="s">
        <v>112</v>
      </c>
      <c r="J5" s="154" t="s">
        <v>113</v>
      </c>
      <c r="K5" s="155" t="s">
        <v>80</v>
      </c>
      <c r="L5" s="156" t="s">
        <v>114</v>
      </c>
      <c r="M5" s="156" t="s">
        <v>115</v>
      </c>
      <c r="N5" s="156" t="s">
        <v>116</v>
      </c>
      <c r="O5" s="156" t="s">
        <v>117</v>
      </c>
      <c r="P5" s="156" t="s">
        <v>118</v>
      </c>
      <c r="Q5" s="156" t="s">
        <v>119</v>
      </c>
      <c r="R5" s="156" t="s">
        <v>120</v>
      </c>
      <c r="S5" s="164"/>
      <c r="T5" s="164"/>
      <c r="U5" s="164"/>
      <c r="V5" s="161"/>
    </row>
    <row r="6" spans="1:21" ht="30.75" customHeight="1">
      <c r="A6" s="136"/>
      <c r="B6" s="136"/>
      <c r="C6" s="136"/>
      <c r="D6" s="136"/>
      <c r="E6" s="134"/>
      <c r="F6" s="138" t="s">
        <v>98</v>
      </c>
      <c r="G6" s="136"/>
      <c r="H6" s="136"/>
      <c r="I6" s="136"/>
      <c r="J6" s="134"/>
      <c r="K6" s="135"/>
      <c r="L6" s="156"/>
      <c r="M6" s="156"/>
      <c r="N6" s="156"/>
      <c r="O6" s="156"/>
      <c r="P6" s="156"/>
      <c r="Q6" s="156"/>
      <c r="R6" s="156"/>
      <c r="S6" s="164"/>
      <c r="T6" s="164"/>
      <c r="U6" s="164"/>
    </row>
    <row r="7" spans="1:21" ht="24.75" customHeight="1">
      <c r="A7" s="139" t="s">
        <v>92</v>
      </c>
      <c r="B7" s="139" t="s">
        <v>92</v>
      </c>
      <c r="C7" s="139" t="s">
        <v>92</v>
      </c>
      <c r="D7" s="139" t="s">
        <v>92</v>
      </c>
      <c r="E7" s="139" t="s">
        <v>92</v>
      </c>
      <c r="F7" s="140">
        <v>1</v>
      </c>
      <c r="G7" s="139">
        <v>2</v>
      </c>
      <c r="H7" s="139">
        <v>3</v>
      </c>
      <c r="I7" s="139">
        <v>4</v>
      </c>
      <c r="J7" s="139">
        <v>5</v>
      </c>
      <c r="K7" s="139">
        <v>6</v>
      </c>
      <c r="L7" s="139">
        <v>7</v>
      </c>
      <c r="M7" s="139">
        <v>8</v>
      </c>
      <c r="N7" s="139">
        <v>9</v>
      </c>
      <c r="O7" s="139">
        <v>10</v>
      </c>
      <c r="P7" s="139">
        <v>11</v>
      </c>
      <c r="Q7" s="139">
        <v>12</v>
      </c>
      <c r="R7" s="139">
        <v>13</v>
      </c>
      <c r="S7" s="139">
        <v>14</v>
      </c>
      <c r="T7" s="140">
        <v>15</v>
      </c>
      <c r="U7" s="140">
        <v>16</v>
      </c>
    </row>
    <row r="8" spans="1:21" s="127" customFormat="1" ht="24.75" customHeight="1">
      <c r="A8" s="141"/>
      <c r="B8" s="141"/>
      <c r="C8" s="142"/>
      <c r="D8" s="143"/>
      <c r="E8" s="144"/>
      <c r="F8" s="145"/>
      <c r="G8" s="146"/>
      <c r="H8" s="147"/>
      <c r="I8" s="147"/>
      <c r="J8" s="147"/>
      <c r="K8" s="147"/>
      <c r="L8" s="147"/>
      <c r="M8" s="147"/>
      <c r="N8" s="147"/>
      <c r="O8" s="147"/>
      <c r="P8" s="147"/>
      <c r="Q8" s="147"/>
      <c r="R8" s="147"/>
      <c r="S8" s="165"/>
      <c r="T8" s="165"/>
      <c r="U8" s="166"/>
    </row>
    <row r="9" spans="1:21" ht="27" customHeight="1">
      <c r="A9" s="148"/>
      <c r="B9" s="148"/>
      <c r="C9" s="148"/>
      <c r="D9" s="148"/>
      <c r="E9" s="149" t="s">
        <v>249</v>
      </c>
      <c r="F9" s="150"/>
      <c r="G9" s="150"/>
      <c r="H9" s="150"/>
      <c r="I9" s="150"/>
      <c r="J9" s="150"/>
      <c r="K9" s="150"/>
      <c r="L9" s="150"/>
      <c r="M9" s="150"/>
      <c r="N9" s="150"/>
      <c r="O9" s="150"/>
      <c r="P9" s="150"/>
      <c r="Q9" s="150"/>
      <c r="R9" s="150"/>
      <c r="S9" s="167"/>
      <c r="T9" s="167"/>
      <c r="U9" s="167"/>
    </row>
    <row r="10" spans="1:21" ht="18.75" customHeight="1">
      <c r="A10" s="148"/>
      <c r="B10" s="148"/>
      <c r="C10" s="148"/>
      <c r="D10" s="148"/>
      <c r="E10" s="149"/>
      <c r="F10" s="150"/>
      <c r="G10" s="150"/>
      <c r="H10" s="150"/>
      <c r="I10" s="150"/>
      <c r="J10" s="150"/>
      <c r="K10" s="150"/>
      <c r="L10" s="150"/>
      <c r="M10" s="150"/>
      <c r="N10" s="150"/>
      <c r="O10" s="150"/>
      <c r="P10" s="150"/>
      <c r="Q10" s="150"/>
      <c r="R10" s="150"/>
      <c r="S10" s="167"/>
      <c r="T10" s="167"/>
      <c r="U10" s="167"/>
    </row>
    <row r="11" spans="1:21" ht="18.75" customHeight="1">
      <c r="A11" s="148"/>
      <c r="B11" s="148"/>
      <c r="C11" s="148"/>
      <c r="D11" s="148"/>
      <c r="E11" s="149"/>
      <c r="F11" s="150"/>
      <c r="G11" s="150"/>
      <c r="H11" s="150"/>
      <c r="I11" s="150"/>
      <c r="J11" s="150"/>
      <c r="K11" s="150"/>
      <c r="L11" s="150"/>
      <c r="M11" s="150"/>
      <c r="N11" s="150"/>
      <c r="O11" s="150"/>
      <c r="P11" s="150"/>
      <c r="Q11" s="150"/>
      <c r="R11" s="150"/>
      <c r="S11" s="167"/>
      <c r="T11" s="167"/>
      <c r="U11" s="167"/>
    </row>
    <row r="12" spans="1:21" ht="18.75" customHeight="1">
      <c r="A12" s="148"/>
      <c r="B12" s="148"/>
      <c r="C12" s="148"/>
      <c r="D12" s="148"/>
      <c r="E12" s="149"/>
      <c r="F12" s="150"/>
      <c r="G12" s="150"/>
      <c r="H12" s="150"/>
      <c r="I12" s="150"/>
      <c r="J12" s="150"/>
      <c r="K12" s="150"/>
      <c r="L12" s="150"/>
      <c r="M12" s="150"/>
      <c r="N12" s="150"/>
      <c r="O12" s="150"/>
      <c r="P12" s="150"/>
      <c r="Q12" s="150"/>
      <c r="R12" s="150"/>
      <c r="S12" s="167"/>
      <c r="T12" s="167"/>
      <c r="U12" s="167"/>
    </row>
    <row r="13" spans="1:21" ht="18.75" customHeight="1">
      <c r="A13" s="148"/>
      <c r="B13" s="148"/>
      <c r="C13" s="148"/>
      <c r="D13" s="148"/>
      <c r="E13" s="150"/>
      <c r="F13" s="150"/>
      <c r="G13" s="150"/>
      <c r="H13" s="150"/>
      <c r="I13" s="150"/>
      <c r="J13" s="150"/>
      <c r="K13" s="150"/>
      <c r="L13" s="150"/>
      <c r="M13" s="150"/>
      <c r="N13" s="150"/>
      <c r="O13" s="150"/>
      <c r="P13" s="150"/>
      <c r="Q13" s="150"/>
      <c r="R13" s="150"/>
      <c r="S13" s="167"/>
      <c r="T13" s="167"/>
      <c r="U13" s="168"/>
    </row>
    <row r="14" spans="1:21" ht="18.75" customHeight="1">
      <c r="A14" s="151"/>
      <c r="B14" s="151"/>
      <c r="C14" s="151"/>
      <c r="D14" s="148"/>
      <c r="E14" s="149"/>
      <c r="F14" s="150"/>
      <c r="G14" s="152"/>
      <c r="H14" s="150"/>
      <c r="I14" s="150"/>
      <c r="J14" s="150"/>
      <c r="K14" s="152"/>
      <c r="L14" s="150"/>
      <c r="M14" s="150"/>
      <c r="N14" s="150"/>
      <c r="O14" s="150"/>
      <c r="P14" s="150"/>
      <c r="Q14" s="150"/>
      <c r="R14" s="150"/>
      <c r="S14" s="167"/>
      <c r="T14" s="167"/>
      <c r="U14" s="168"/>
    </row>
    <row r="15" spans="1:21" ht="18.75" customHeight="1">
      <c r="A15" s="151"/>
      <c r="B15" s="151"/>
      <c r="C15" s="151"/>
      <c r="D15" s="151"/>
      <c r="E15" s="153"/>
      <c r="F15" s="150"/>
      <c r="G15" s="152"/>
      <c r="H15" s="152"/>
      <c r="I15" s="152"/>
      <c r="J15" s="152"/>
      <c r="K15" s="152"/>
      <c r="L15" s="152"/>
      <c r="M15" s="150"/>
      <c r="N15" s="150"/>
      <c r="O15" s="150"/>
      <c r="P15" s="150"/>
      <c r="Q15" s="150"/>
      <c r="R15" s="150"/>
      <c r="S15" s="167"/>
      <c r="T15" s="168"/>
      <c r="U15" s="168"/>
    </row>
    <row r="16" spans="1:21" ht="18.75" customHeight="1">
      <c r="A16" s="151"/>
      <c r="B16" s="151"/>
      <c r="C16" s="151"/>
      <c r="D16" s="151"/>
      <c r="E16" s="153"/>
      <c r="F16" s="150"/>
      <c r="G16" s="152"/>
      <c r="H16" s="152"/>
      <c r="I16" s="152"/>
      <c r="J16" s="152"/>
      <c r="K16" s="152"/>
      <c r="L16" s="152"/>
      <c r="M16" s="150"/>
      <c r="N16" s="150"/>
      <c r="O16" s="150"/>
      <c r="P16" s="150"/>
      <c r="Q16" s="150"/>
      <c r="R16" s="150"/>
      <c r="S16" s="168"/>
      <c r="T16" s="168"/>
      <c r="U16" s="168"/>
    </row>
    <row r="17" spans="1:22" ht="12.75" customHeight="1">
      <c r="A17"/>
      <c r="B17"/>
      <c r="C17"/>
      <c r="D17"/>
      <c r="E17"/>
      <c r="F17"/>
      <c r="G17"/>
      <c r="H17"/>
      <c r="I17"/>
      <c r="J17"/>
      <c r="K17"/>
      <c r="L17" s="127"/>
      <c r="M17" s="127"/>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J15" sqref="J15"/>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250</v>
      </c>
    </row>
    <row r="2" spans="1:21" ht="24.75" customHeight="1">
      <c r="A2" s="85" t="s">
        <v>251</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77</v>
      </c>
      <c r="U3" s="98"/>
    </row>
    <row r="4" spans="1:21" ht="27.75" customHeight="1">
      <c r="A4" s="86" t="s">
        <v>104</v>
      </c>
      <c r="B4" s="87"/>
      <c r="C4" s="88"/>
      <c r="D4" s="89" t="s">
        <v>124</v>
      </c>
      <c r="E4" s="89" t="s">
        <v>125</v>
      </c>
      <c r="F4" s="89" t="s">
        <v>98</v>
      </c>
      <c r="G4" s="90" t="s">
        <v>126</v>
      </c>
      <c r="H4" s="90" t="s">
        <v>127</v>
      </c>
      <c r="I4" s="90" t="s">
        <v>128</v>
      </c>
      <c r="J4" s="90" t="s">
        <v>129</v>
      </c>
      <c r="K4" s="90" t="s">
        <v>130</v>
      </c>
      <c r="L4" s="90" t="s">
        <v>131</v>
      </c>
      <c r="M4" s="90" t="s">
        <v>115</v>
      </c>
      <c r="N4" s="90" t="s">
        <v>132</v>
      </c>
      <c r="O4" s="90" t="s">
        <v>113</v>
      </c>
      <c r="P4" s="90" t="s">
        <v>117</v>
      </c>
      <c r="Q4" s="90" t="s">
        <v>116</v>
      </c>
      <c r="R4" s="90" t="s">
        <v>133</v>
      </c>
      <c r="S4" s="90" t="s">
        <v>134</v>
      </c>
      <c r="T4" s="90" t="s">
        <v>135</v>
      </c>
      <c r="U4" s="90" t="s">
        <v>120</v>
      </c>
    </row>
    <row r="5" spans="1:21" ht="13.5" customHeight="1">
      <c r="A5" s="89" t="s">
        <v>99</v>
      </c>
      <c r="B5" s="89" t="s">
        <v>100</v>
      </c>
      <c r="C5" s="89" t="s">
        <v>101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30" customFormat="1" ht="29.25" customHeight="1">
      <c r="A7" s="125"/>
      <c r="B7" s="125"/>
      <c r="C7" s="125"/>
      <c r="D7" s="125"/>
      <c r="E7" s="93"/>
      <c r="F7" s="95"/>
      <c r="G7" s="95"/>
      <c r="H7" s="95"/>
      <c r="I7" s="95"/>
      <c r="J7" s="95"/>
      <c r="K7" s="95"/>
      <c r="L7" s="95"/>
      <c r="M7" s="95"/>
      <c r="N7" s="95"/>
      <c r="O7" s="95"/>
      <c r="P7" s="95"/>
      <c r="Q7" s="95"/>
      <c r="R7" s="95"/>
      <c r="S7" s="95"/>
      <c r="T7" s="95"/>
      <c r="U7" s="95"/>
    </row>
    <row r="8" ht="14.25">
      <c r="E8" s="126" t="str">
        <f>'专户'!E9</f>
        <v>说明：中共岳阳县委办公室没有纳入专户管理的非税收入及支出，故本表无数据。</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3"/>
  <sheetViews>
    <sheetView showGridLines="0" showZeros="0" workbookViewId="0" topLeftCell="A1">
      <selection activeCell="O7" sqref="O7"/>
    </sheetView>
  </sheetViews>
  <sheetFormatPr defaultColWidth="6.875" defaultRowHeight="12.75" customHeight="1"/>
  <cols>
    <col min="1" max="3" width="3.625" style="101" customWidth="1"/>
    <col min="4" max="4" width="6.875" style="101" customWidth="1"/>
    <col min="5" max="5" width="22.625" style="101" customWidth="1"/>
    <col min="6" max="6" width="9.375" style="101" customWidth="1"/>
    <col min="7" max="7" width="8.625" style="101" customWidth="1"/>
    <col min="8" max="10" width="7.50390625" style="101" customWidth="1"/>
    <col min="11" max="11" width="8.375" style="101" customWidth="1"/>
    <col min="12" max="21" width="7.50390625" style="101" customWidth="1"/>
    <col min="22" max="41" width="6.875" style="101" customWidth="1"/>
    <col min="42" max="42" width="6.625" style="101" customWidth="1"/>
    <col min="43" max="253" width="6.875" style="101" customWidth="1"/>
    <col min="254" max="256" width="6.875" style="102" customWidth="1"/>
  </cols>
  <sheetData>
    <row r="1" spans="22:255" ht="27" customHeight="1">
      <c r="V1" s="118" t="s">
        <v>252</v>
      </c>
      <c r="W1" s="102"/>
      <c r="X1" s="102"/>
      <c r="Y1" s="102"/>
      <c r="Z1" s="102"/>
      <c r="AA1" s="102"/>
      <c r="AB1" s="102"/>
      <c r="AC1" s="102"/>
      <c r="AD1" s="102"/>
      <c r="AE1" s="102"/>
      <c r="AF1" s="102"/>
      <c r="AG1" s="102"/>
      <c r="AH1" s="102"/>
      <c r="AI1" s="102"/>
      <c r="AJ1" s="102"/>
      <c r="AK1" s="102"/>
      <c r="AL1" s="102"/>
      <c r="IT1"/>
      <c r="IU1"/>
    </row>
    <row r="2" spans="1:255" ht="33" customHeight="1">
      <c r="A2" s="103" t="s">
        <v>253</v>
      </c>
      <c r="B2" s="103"/>
      <c r="C2" s="103"/>
      <c r="D2" s="103"/>
      <c r="E2" s="103"/>
      <c r="F2" s="103"/>
      <c r="G2" s="103"/>
      <c r="H2" s="103"/>
      <c r="I2" s="103"/>
      <c r="J2" s="103"/>
      <c r="K2" s="103"/>
      <c r="L2" s="103"/>
      <c r="M2" s="103"/>
      <c r="N2" s="103"/>
      <c r="O2" s="103"/>
      <c r="P2" s="103"/>
      <c r="Q2" s="103"/>
      <c r="R2" s="103"/>
      <c r="S2" s="103"/>
      <c r="T2" s="103"/>
      <c r="U2" s="103"/>
      <c r="V2" s="103"/>
      <c r="W2" s="102"/>
      <c r="X2" s="102"/>
      <c r="Y2" s="102"/>
      <c r="Z2" s="102"/>
      <c r="AA2" s="102"/>
      <c r="AB2" s="102"/>
      <c r="AC2" s="102"/>
      <c r="AD2" s="102"/>
      <c r="AE2" s="102"/>
      <c r="AF2" s="102"/>
      <c r="AG2" s="102"/>
      <c r="AH2" s="102"/>
      <c r="AI2" s="102"/>
      <c r="AJ2" s="102"/>
      <c r="AK2" s="102"/>
      <c r="AL2" s="102"/>
      <c r="IT2"/>
      <c r="IU2"/>
    </row>
    <row r="3" spans="1:255" ht="18.75" customHeight="1">
      <c r="A3" s="104"/>
      <c r="B3" s="104"/>
      <c r="C3" s="104"/>
      <c r="D3" s="104"/>
      <c r="E3" s="104"/>
      <c r="F3" s="104"/>
      <c r="G3" s="104"/>
      <c r="H3" s="104"/>
      <c r="I3" s="104"/>
      <c r="J3" s="104"/>
      <c r="K3" s="104"/>
      <c r="L3" s="104"/>
      <c r="M3" s="104"/>
      <c r="N3" s="104"/>
      <c r="O3" s="104"/>
      <c r="P3" s="104"/>
      <c r="Q3" s="104"/>
      <c r="R3" s="104"/>
      <c r="S3" s="104"/>
      <c r="T3" s="119"/>
      <c r="U3" s="120" t="s">
        <v>77</v>
      </c>
      <c r="V3" s="119"/>
      <c r="W3" s="102"/>
      <c r="X3" s="102"/>
      <c r="Y3" s="102"/>
      <c r="Z3" s="102"/>
      <c r="AA3" s="102"/>
      <c r="AB3" s="102"/>
      <c r="AC3" s="102"/>
      <c r="AD3" s="102"/>
      <c r="AE3" s="102"/>
      <c r="AF3" s="102"/>
      <c r="AG3" s="102"/>
      <c r="AH3" s="102"/>
      <c r="AI3" s="102"/>
      <c r="AJ3" s="102"/>
      <c r="AK3" s="102"/>
      <c r="AL3" s="102"/>
      <c r="IT3"/>
      <c r="IU3"/>
    </row>
    <row r="4" spans="1:255" s="99" customFormat="1" ht="23.25" customHeight="1">
      <c r="A4" s="105" t="s">
        <v>104</v>
      </c>
      <c r="B4" s="105"/>
      <c r="C4" s="105"/>
      <c r="D4" s="106" t="s">
        <v>78</v>
      </c>
      <c r="E4" s="107" t="s">
        <v>97</v>
      </c>
      <c r="F4" s="106" t="s">
        <v>105</v>
      </c>
      <c r="G4" s="108" t="s">
        <v>106</v>
      </c>
      <c r="H4" s="108"/>
      <c r="I4" s="108"/>
      <c r="J4" s="108"/>
      <c r="K4" s="108" t="s">
        <v>107</v>
      </c>
      <c r="L4" s="108"/>
      <c r="M4" s="108"/>
      <c r="N4" s="108"/>
      <c r="O4" s="108"/>
      <c r="P4" s="108"/>
      <c r="Q4" s="108"/>
      <c r="R4" s="108"/>
      <c r="S4" s="109" t="s">
        <v>254</v>
      </c>
      <c r="T4" s="109"/>
      <c r="U4" s="109"/>
      <c r="V4" s="109"/>
      <c r="IT4"/>
      <c r="IU4"/>
    </row>
    <row r="5" spans="1:255" s="99" customFormat="1" ht="23.25" customHeight="1">
      <c r="A5" s="109" t="s">
        <v>99</v>
      </c>
      <c r="B5" s="106" t="s">
        <v>100</v>
      </c>
      <c r="C5" s="106" t="s">
        <v>101</v>
      </c>
      <c r="D5" s="106"/>
      <c r="E5" s="107"/>
      <c r="F5" s="106"/>
      <c r="G5" s="106" t="s">
        <v>80</v>
      </c>
      <c r="H5" s="106" t="s">
        <v>111</v>
      </c>
      <c r="I5" s="106" t="s">
        <v>112</v>
      </c>
      <c r="J5" s="106" t="s">
        <v>113</v>
      </c>
      <c r="K5" s="106" t="s">
        <v>80</v>
      </c>
      <c r="L5" s="106" t="s">
        <v>114</v>
      </c>
      <c r="M5" s="106" t="s">
        <v>115</v>
      </c>
      <c r="N5" s="106" t="s">
        <v>116</v>
      </c>
      <c r="O5" s="106" t="s">
        <v>117</v>
      </c>
      <c r="P5" s="106" t="s">
        <v>118</v>
      </c>
      <c r="Q5" s="106" t="s">
        <v>119</v>
      </c>
      <c r="R5" s="106" t="s">
        <v>120</v>
      </c>
      <c r="S5" s="109" t="s">
        <v>80</v>
      </c>
      <c r="T5" s="109" t="s">
        <v>255</v>
      </c>
      <c r="U5" s="109" t="s">
        <v>256</v>
      </c>
      <c r="V5" s="109" t="s">
        <v>257</v>
      </c>
      <c r="IT5"/>
      <c r="IU5"/>
    </row>
    <row r="6" spans="1:255" ht="31.5" customHeight="1">
      <c r="A6" s="109"/>
      <c r="B6" s="106"/>
      <c r="C6" s="106"/>
      <c r="D6" s="106"/>
      <c r="E6" s="107"/>
      <c r="F6" s="110" t="s">
        <v>98</v>
      </c>
      <c r="G6" s="106"/>
      <c r="H6" s="106"/>
      <c r="I6" s="106"/>
      <c r="J6" s="106"/>
      <c r="K6" s="106"/>
      <c r="L6" s="106"/>
      <c r="M6" s="106"/>
      <c r="N6" s="106"/>
      <c r="O6" s="106"/>
      <c r="P6" s="106"/>
      <c r="Q6" s="106"/>
      <c r="R6" s="106"/>
      <c r="S6" s="109"/>
      <c r="T6" s="109"/>
      <c r="U6" s="109"/>
      <c r="V6" s="10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02"/>
      <c r="IR6" s="102"/>
      <c r="IS6" s="102"/>
      <c r="IT6"/>
      <c r="IU6"/>
    </row>
    <row r="7" spans="1:255" ht="23.25" customHeight="1">
      <c r="A7" s="110" t="s">
        <v>92</v>
      </c>
      <c r="B7" s="110" t="s">
        <v>92</v>
      </c>
      <c r="C7" s="110" t="s">
        <v>92</v>
      </c>
      <c r="D7" s="110" t="s">
        <v>92</v>
      </c>
      <c r="E7" s="110" t="s">
        <v>92</v>
      </c>
      <c r="F7" s="110">
        <v>1</v>
      </c>
      <c r="G7" s="110">
        <v>2</v>
      </c>
      <c r="H7" s="110">
        <v>3</v>
      </c>
      <c r="I7" s="117">
        <v>4</v>
      </c>
      <c r="J7" s="117">
        <v>5</v>
      </c>
      <c r="K7" s="110">
        <v>6</v>
      </c>
      <c r="L7" s="110">
        <v>7</v>
      </c>
      <c r="M7" s="110">
        <v>8</v>
      </c>
      <c r="N7" s="117">
        <v>9</v>
      </c>
      <c r="O7" s="117">
        <v>10</v>
      </c>
      <c r="P7" s="110">
        <v>11</v>
      </c>
      <c r="Q7" s="110">
        <v>12</v>
      </c>
      <c r="R7" s="110">
        <v>13</v>
      </c>
      <c r="S7" s="110">
        <v>14</v>
      </c>
      <c r="T7" s="110">
        <v>15</v>
      </c>
      <c r="U7" s="110">
        <v>16</v>
      </c>
      <c r="V7" s="110">
        <v>17</v>
      </c>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02"/>
      <c r="IR7" s="102"/>
      <c r="IS7" s="102"/>
      <c r="IT7"/>
      <c r="IU7"/>
    </row>
    <row r="8" spans="1:255" s="100" customFormat="1" ht="23.25" customHeight="1">
      <c r="A8" s="111" t="str">
        <f>'一般预算支出'!A9</f>
        <v>201</v>
      </c>
      <c r="B8" s="111" t="str">
        <f>'一般预算支出'!B9</f>
        <v>31</v>
      </c>
      <c r="C8" s="112" t="str">
        <f>'部门支出总表 '!C7</f>
        <v>01</v>
      </c>
      <c r="D8" s="112">
        <f>'一般预算支出'!C8</f>
        <v>107</v>
      </c>
      <c r="E8" s="112" t="str">
        <f>'工资福利(政府预算)(2)'!E7</f>
        <v>行政运行</v>
      </c>
      <c r="F8" s="113">
        <f>'一般预算支出'!E8</f>
        <v>571.8</v>
      </c>
      <c r="G8" s="113">
        <f>'一般预算支出'!F8</f>
        <v>571.8</v>
      </c>
      <c r="H8" s="113">
        <f>'一般预算支出'!G8</f>
        <v>444.09999999999997</v>
      </c>
      <c r="I8" s="113">
        <f>'一般预算支出'!H8</f>
        <v>81.49999999999999</v>
      </c>
      <c r="J8" s="113">
        <f>'一般预算支出'!I8</f>
        <v>46.2</v>
      </c>
      <c r="K8" s="113">
        <f>'一般预算支出'!J8</f>
        <v>0</v>
      </c>
      <c r="L8" s="113">
        <f>'一般预算支出'!K8</f>
        <v>0</v>
      </c>
      <c r="M8" s="113">
        <f>'一般预算支出'!L8</f>
        <v>0</v>
      </c>
      <c r="N8" s="113">
        <f>'一般预算支出'!M8</f>
        <v>0</v>
      </c>
      <c r="O8" s="113">
        <f>'一般预算支出'!N8</f>
        <v>0</v>
      </c>
      <c r="P8" s="113">
        <f>'一般预算支出'!O8</f>
        <v>0</v>
      </c>
      <c r="Q8" s="113">
        <f>'一般预算支出'!P8</f>
        <v>0</v>
      </c>
      <c r="R8" s="113">
        <f>'一般预算支出'!Q8</f>
        <v>0</v>
      </c>
      <c r="S8" s="122">
        <f>SUM(T8:V8)</f>
        <v>571.8</v>
      </c>
      <c r="T8" s="122">
        <f>H8+I8</f>
        <v>525.5999999999999</v>
      </c>
      <c r="U8" s="122"/>
      <c r="V8" s="123">
        <f>J8</f>
        <v>46.2</v>
      </c>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30"/>
      <c r="IU8" s="30"/>
    </row>
    <row r="9" spans="1:255" ht="26.25" customHeight="1">
      <c r="A9" s="114" t="str">
        <f>A8</f>
        <v>201</v>
      </c>
      <c r="B9" s="114" t="str">
        <f>B8</f>
        <v>31</v>
      </c>
      <c r="C9" s="115" t="str">
        <f>'部门支出总表 '!C8</f>
        <v>02</v>
      </c>
      <c r="D9" s="115">
        <f>D8</f>
        <v>107</v>
      </c>
      <c r="E9" s="115" t="str">
        <f>'部门支出总表 '!E8</f>
        <v>一般行政管理事务</v>
      </c>
      <c r="F9" s="113">
        <f>'一般预算支出'!E9</f>
        <v>178.5</v>
      </c>
      <c r="G9" s="113">
        <f>'一般预算支出'!F9</f>
        <v>0</v>
      </c>
      <c r="H9" s="113">
        <f>'一般预算支出'!G9</f>
        <v>0</v>
      </c>
      <c r="I9" s="113">
        <f>'一般预算支出'!H9</f>
        <v>0</v>
      </c>
      <c r="J9" s="113">
        <f>'一般预算支出'!I9</f>
        <v>0</v>
      </c>
      <c r="K9" s="113">
        <f>'一般预算支出'!J9</f>
        <v>178.5</v>
      </c>
      <c r="L9" s="113">
        <f>'一般预算支出'!K9</f>
        <v>178.5</v>
      </c>
      <c r="M9" s="113">
        <f>'一般预算支出'!L9</f>
        <v>0</v>
      </c>
      <c r="N9" s="113">
        <f>'一般预算支出'!M9</f>
        <v>0</v>
      </c>
      <c r="O9" s="113">
        <f>'一般预算支出'!N9</f>
        <v>0</v>
      </c>
      <c r="P9" s="113">
        <f>'一般预算支出'!O9</f>
        <v>0</v>
      </c>
      <c r="Q9" s="113">
        <f>'一般预算支出'!P9</f>
        <v>0</v>
      </c>
      <c r="R9" s="113">
        <f>'一般预算支出'!Q9</f>
        <v>0</v>
      </c>
      <c r="S9" s="122">
        <f>SUM(T9:V9)</f>
        <v>178.5</v>
      </c>
      <c r="T9" s="122">
        <f>F9</f>
        <v>178.5</v>
      </c>
      <c r="U9" s="114"/>
      <c r="V9" s="124"/>
      <c r="IT9"/>
      <c r="IU9"/>
    </row>
    <row r="10" spans="1:255" ht="12.75" customHeight="1">
      <c r="A10" s="116"/>
      <c r="B10" s="116"/>
      <c r="C10" s="116"/>
      <c r="D10" s="116"/>
      <c r="E10" s="116"/>
      <c r="F10" s="116"/>
      <c r="G10" s="116"/>
      <c r="H10" s="116"/>
      <c r="I10" s="116"/>
      <c r="J10" s="116"/>
      <c r="K10" s="116"/>
      <c r="L10" s="116"/>
      <c r="M10" s="116"/>
      <c r="N10" s="116"/>
      <c r="O10" s="116"/>
      <c r="P10" s="116"/>
      <c r="IT10"/>
      <c r="IU10"/>
    </row>
    <row r="11" spans="1:255" ht="12.75" customHeight="1">
      <c r="A11" s="116"/>
      <c r="B11" s="116"/>
      <c r="C11" s="116"/>
      <c r="D11" s="116"/>
      <c r="E11" s="116"/>
      <c r="F11" s="116"/>
      <c r="G11" s="116"/>
      <c r="H11" s="116"/>
      <c r="I11" s="116"/>
      <c r="J11" s="116"/>
      <c r="K11" s="116"/>
      <c r="L11" s="116"/>
      <c r="M11" s="116"/>
      <c r="N11" s="116"/>
      <c r="O11" s="116"/>
      <c r="IT11"/>
      <c r="IU11"/>
    </row>
    <row r="12" spans="1:255" ht="12.75" customHeight="1">
      <c r="A12" s="116"/>
      <c r="B12" s="116"/>
      <c r="C12" s="116"/>
      <c r="D12" s="116"/>
      <c r="E12" s="116"/>
      <c r="F12" s="116"/>
      <c r="G12" s="116"/>
      <c r="H12" s="116"/>
      <c r="I12" s="116"/>
      <c r="J12" s="116"/>
      <c r="K12" s="116"/>
      <c r="L12" s="116"/>
      <c r="M12" s="116"/>
      <c r="N12" s="116"/>
      <c r="O12" s="116"/>
      <c r="IT12"/>
      <c r="IU12"/>
    </row>
    <row r="13" spans="1:255" ht="12.75" customHeight="1">
      <c r="A13" s="116"/>
      <c r="B13" s="116"/>
      <c r="C13" s="116"/>
      <c r="D13" s="116"/>
      <c r="E13" s="116"/>
      <c r="F13" s="116"/>
      <c r="G13" s="116"/>
      <c r="H13" s="116"/>
      <c r="I13" s="116"/>
      <c r="J13" s="116"/>
      <c r="K13" s="116"/>
      <c r="L13" s="116"/>
      <c r="M13" s="116"/>
      <c r="N13" s="116"/>
      <c r="O13" s="116"/>
      <c r="IT13"/>
      <c r="IU13"/>
    </row>
    <row r="31" ht="11.25" customHeight="1"/>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L12" sqref="L1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258</v>
      </c>
    </row>
    <row r="2" spans="1:21" ht="24.75" customHeight="1">
      <c r="A2" s="85" t="s">
        <v>259</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77</v>
      </c>
      <c r="U3" s="98"/>
    </row>
    <row r="4" spans="1:21" ht="27.75" customHeight="1">
      <c r="A4" s="86" t="s">
        <v>104</v>
      </c>
      <c r="B4" s="87"/>
      <c r="C4" s="88"/>
      <c r="D4" s="89" t="s">
        <v>124</v>
      </c>
      <c r="E4" s="89" t="s">
        <v>125</v>
      </c>
      <c r="F4" s="89" t="s">
        <v>98</v>
      </c>
      <c r="G4" s="90" t="s">
        <v>126</v>
      </c>
      <c r="H4" s="90" t="s">
        <v>127</v>
      </c>
      <c r="I4" s="90" t="s">
        <v>128</v>
      </c>
      <c r="J4" s="90" t="s">
        <v>129</v>
      </c>
      <c r="K4" s="90" t="s">
        <v>130</v>
      </c>
      <c r="L4" s="90" t="s">
        <v>131</v>
      </c>
      <c r="M4" s="90" t="s">
        <v>115</v>
      </c>
      <c r="N4" s="90" t="s">
        <v>132</v>
      </c>
      <c r="O4" s="90" t="s">
        <v>113</v>
      </c>
      <c r="P4" s="90" t="s">
        <v>117</v>
      </c>
      <c r="Q4" s="90" t="s">
        <v>116</v>
      </c>
      <c r="R4" s="90" t="s">
        <v>133</v>
      </c>
      <c r="S4" s="90" t="s">
        <v>134</v>
      </c>
      <c r="T4" s="90" t="s">
        <v>135</v>
      </c>
      <c r="U4" s="90" t="s">
        <v>120</v>
      </c>
    </row>
    <row r="5" spans="1:21" ht="13.5" customHeight="1">
      <c r="A5" s="89" t="s">
        <v>99</v>
      </c>
      <c r="B5" s="89" t="s">
        <v>100</v>
      </c>
      <c r="C5" s="89" t="s">
        <v>101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30" customFormat="1" ht="21" customHeight="1">
      <c r="A7" s="93" t="str">
        <f>'经费拨款'!A8</f>
        <v>201</v>
      </c>
      <c r="B7" s="93" t="str">
        <f>'经费拨款'!B8</f>
        <v>31</v>
      </c>
      <c r="C7" s="93" t="str">
        <f>'经费拨款'!C8</f>
        <v>01</v>
      </c>
      <c r="D7" s="93">
        <f>'经费拨款'!D8</f>
        <v>107</v>
      </c>
      <c r="E7" s="93" t="str">
        <f>'经费拨款'!E8</f>
        <v>行政运行</v>
      </c>
      <c r="F7" s="94">
        <f>SUM(G7:U7)</f>
        <v>571.8</v>
      </c>
      <c r="G7" s="95">
        <f>'经费拨款'!H8</f>
        <v>444.09999999999997</v>
      </c>
      <c r="H7" s="95">
        <f>'经费拨款'!I8</f>
        <v>81.49999999999999</v>
      </c>
      <c r="I7" s="95"/>
      <c r="J7" s="95"/>
      <c r="K7" s="95"/>
      <c r="L7" s="95"/>
      <c r="M7" s="95"/>
      <c r="N7" s="95"/>
      <c r="O7" s="95">
        <f>'经费拨款'!J8</f>
        <v>46.2</v>
      </c>
      <c r="P7" s="95"/>
      <c r="Q7" s="95"/>
      <c r="R7" s="95"/>
      <c r="S7" s="95"/>
      <c r="T7" s="95"/>
      <c r="U7" s="95"/>
    </row>
    <row r="8" spans="1:21" ht="21.75" customHeight="1">
      <c r="A8" s="93" t="str">
        <f>'经费拨款'!A9</f>
        <v>201</v>
      </c>
      <c r="B8" s="93" t="str">
        <f>'经费拨款'!B9</f>
        <v>31</v>
      </c>
      <c r="C8" s="93" t="str">
        <f>'经费拨款'!C9</f>
        <v>02</v>
      </c>
      <c r="D8" s="93">
        <f>'经费拨款'!D9</f>
        <v>107</v>
      </c>
      <c r="E8" s="93" t="str">
        <f>'经费拨款'!E9</f>
        <v>一般行政管理事务</v>
      </c>
      <c r="F8" s="94">
        <f>SUM(G8:U8)</f>
        <v>178.5</v>
      </c>
      <c r="G8" s="96"/>
      <c r="H8" s="94">
        <f>'经费拨款'!L9</f>
        <v>178.5</v>
      </c>
      <c r="I8" s="96">
        <f>'经费拨款'!Q9</f>
        <v>0</v>
      </c>
      <c r="J8" s="96"/>
      <c r="K8" s="96"/>
      <c r="L8" s="96"/>
      <c r="M8" s="96"/>
      <c r="N8" s="96"/>
      <c r="O8" s="96"/>
      <c r="P8" s="96"/>
      <c r="Q8" s="96"/>
      <c r="R8" s="96"/>
      <c r="S8" s="96"/>
      <c r="T8" s="96"/>
      <c r="U8" s="9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B8" sqref="B8"/>
    </sheetView>
  </sheetViews>
  <sheetFormatPr defaultColWidth="6.875" defaultRowHeight="12.75" customHeight="1"/>
  <cols>
    <col min="1" max="1" width="15.50390625" style="57" customWidth="1"/>
    <col min="2" max="2" width="9.125" style="57" customWidth="1"/>
    <col min="3" max="8" width="7.875" style="57" customWidth="1"/>
    <col min="9" max="9" width="9.125" style="57" customWidth="1"/>
    <col min="10" max="15" width="7.875" style="57" customWidth="1"/>
    <col min="16" max="16384" width="6.875" style="57" customWidth="1"/>
  </cols>
  <sheetData>
    <row r="1" spans="15:250" ht="12.75" customHeight="1">
      <c r="O1" s="76" t="s">
        <v>260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8" t="s">
        <v>261</v>
      </c>
      <c r="B2" s="58"/>
      <c r="C2" s="58"/>
      <c r="D2" s="58"/>
      <c r="E2" s="58"/>
      <c r="F2" s="58"/>
      <c r="G2" s="58"/>
      <c r="H2" s="58"/>
      <c r="I2" s="58"/>
      <c r="J2" s="58"/>
      <c r="K2" s="58"/>
      <c r="L2" s="58"/>
      <c r="M2" s="58"/>
      <c r="N2" s="58"/>
      <c r="O2" s="5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9"/>
      <c r="F3" s="59"/>
      <c r="G3" s="59"/>
      <c r="H3" s="59"/>
      <c r="I3" s="59"/>
      <c r="J3" s="59"/>
      <c r="K3" s="59"/>
      <c r="L3" s="59"/>
      <c r="M3" s="59"/>
      <c r="N3" s="59"/>
      <c r="O3" s="59"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60" t="s">
        <v>262</v>
      </c>
      <c r="B4" s="61" t="s">
        <v>263</v>
      </c>
      <c r="C4" s="61"/>
      <c r="D4" s="61"/>
      <c r="E4" s="61"/>
      <c r="F4" s="61"/>
      <c r="G4" s="61"/>
      <c r="H4" s="61"/>
      <c r="I4" s="77" t="s">
        <v>264</v>
      </c>
      <c r="J4" s="78"/>
      <c r="K4" s="78"/>
      <c r="L4" s="78"/>
      <c r="M4" s="78"/>
      <c r="N4" s="78"/>
      <c r="O4" s="78"/>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60"/>
      <c r="B5" s="62" t="s">
        <v>80</v>
      </c>
      <c r="C5" s="62" t="s">
        <v>177</v>
      </c>
      <c r="D5" s="62" t="s">
        <v>265</v>
      </c>
      <c r="E5" s="63" t="s">
        <v>266</v>
      </c>
      <c r="F5" s="64" t="s">
        <v>180</v>
      </c>
      <c r="G5" s="64" t="s">
        <v>267</v>
      </c>
      <c r="H5" s="65" t="s">
        <v>182</v>
      </c>
      <c r="I5" s="67" t="s">
        <v>80</v>
      </c>
      <c r="J5" s="68" t="s">
        <v>177</v>
      </c>
      <c r="K5" s="68" t="s">
        <v>265</v>
      </c>
      <c r="L5" s="68" t="s">
        <v>266</v>
      </c>
      <c r="M5" s="68" t="s">
        <v>180</v>
      </c>
      <c r="N5" s="68" t="s">
        <v>267</v>
      </c>
      <c r="O5" s="68" t="s">
        <v>182</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60"/>
      <c r="B6" s="66"/>
      <c r="C6" s="66"/>
      <c r="D6" s="66"/>
      <c r="E6" s="67"/>
      <c r="F6" s="68"/>
      <c r="G6" s="68"/>
      <c r="H6" s="69"/>
      <c r="I6" s="67"/>
      <c r="J6" s="68"/>
      <c r="K6" s="68"/>
      <c r="L6" s="68"/>
      <c r="M6" s="68"/>
      <c r="N6" s="68"/>
      <c r="O6" s="6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70" t="s">
        <v>92</v>
      </c>
      <c r="B7" s="71">
        <v>7</v>
      </c>
      <c r="C7" s="71">
        <v>8</v>
      </c>
      <c r="D7" s="71">
        <v>9</v>
      </c>
      <c r="E7" s="71">
        <v>10</v>
      </c>
      <c r="F7" s="71">
        <v>11</v>
      </c>
      <c r="G7" s="71">
        <v>12</v>
      </c>
      <c r="H7" s="71">
        <v>13</v>
      </c>
      <c r="I7" s="71">
        <v>14</v>
      </c>
      <c r="J7" s="71">
        <v>15</v>
      </c>
      <c r="K7" s="71">
        <v>16</v>
      </c>
      <c r="L7" s="71">
        <v>17</v>
      </c>
      <c r="M7" s="71">
        <v>18</v>
      </c>
      <c r="N7" s="71">
        <v>19</v>
      </c>
      <c r="O7" s="71">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6" customFormat="1" ht="28.5" customHeight="1">
      <c r="A8" s="72" t="str">
        <f>'部门收入总表'!B7</f>
        <v>中共岳阳县委员会办公室</v>
      </c>
      <c r="B8" s="73">
        <f>SUM(C8:H8)</f>
        <v>12</v>
      </c>
      <c r="C8" s="74">
        <v>12</v>
      </c>
      <c r="D8" s="74"/>
      <c r="E8" s="74"/>
      <c r="F8" s="74"/>
      <c r="G8" s="74"/>
      <c r="H8" s="75">
        <f>'基本-一般商品服务'!W8</f>
        <v>0</v>
      </c>
      <c r="I8" s="79">
        <f>SUM(J8:O8)</f>
        <v>11.5</v>
      </c>
      <c r="J8" s="80">
        <v>11.5</v>
      </c>
      <c r="K8" s="81"/>
      <c r="L8" s="81"/>
      <c r="M8" s="81"/>
      <c r="N8" s="81"/>
      <c r="O8" s="82">
        <f>H8</f>
        <v>0</v>
      </c>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row>
    <row r="9" spans="1:250" ht="30.75" customHeight="1">
      <c r="A9" s="56"/>
      <c r="C9" s="56"/>
      <c r="D9" s="56"/>
      <c r="E9" s="56"/>
      <c r="F9" s="56"/>
      <c r="G9" s="56"/>
      <c r="H9" s="56"/>
      <c r="I9" s="56"/>
      <c r="J9" s="56"/>
      <c r="K9" s="56"/>
      <c r="L9" s="56"/>
      <c r="M9" s="56"/>
      <c r="N9" s="56"/>
      <c r="O9" s="56"/>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6"/>
      <c r="D10" s="56"/>
      <c r="E10" s="56"/>
      <c r="F10" s="56"/>
      <c r="G10" s="56"/>
      <c r="H10" s="56"/>
      <c r="I10" s="56"/>
      <c r="J10" s="56"/>
      <c r="L10" s="56"/>
      <c r="N10" s="83"/>
      <c r="O10" s="56"/>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6"/>
      <c r="G11" s="56"/>
      <c r="H11" s="56"/>
      <c r="I11" s="56"/>
      <c r="K11" s="56"/>
      <c r="O11" s="56"/>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6"/>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sheet="1"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4">
      <selection activeCell="H7" sqref="H7"/>
    </sheetView>
  </sheetViews>
  <sheetFormatPr defaultColWidth="6.875" defaultRowHeight="12.75" customHeight="1"/>
  <cols>
    <col min="1" max="1" width="8.75390625" style="32" customWidth="1"/>
    <col min="2" max="2" width="16.625" style="32" customWidth="1"/>
    <col min="3" max="3" width="9.50390625" style="32" customWidth="1"/>
    <col min="4" max="4" width="9.25390625" style="32" customWidth="1"/>
    <col min="5" max="5" width="10.625" style="32" customWidth="1"/>
    <col min="6" max="6" width="35.75390625" style="32" customWidth="1"/>
    <col min="7" max="7" width="23.625" style="32" customWidth="1"/>
    <col min="8" max="8" width="23.50390625" style="32" customWidth="1"/>
    <col min="9" max="9" width="20.625" style="32" customWidth="1"/>
    <col min="10" max="10" width="8.75390625" style="32" customWidth="1"/>
    <col min="11" max="16384" width="6.875" style="32" customWidth="1"/>
  </cols>
  <sheetData>
    <row r="1" spans="1:10" ht="18.75" customHeight="1">
      <c r="A1" s="33"/>
      <c r="B1" s="33"/>
      <c r="C1" s="33"/>
      <c r="D1" s="33"/>
      <c r="E1" s="34"/>
      <c r="F1" s="33"/>
      <c r="G1" s="33"/>
      <c r="H1" s="33"/>
      <c r="I1" s="33" t="s">
        <v>268</v>
      </c>
      <c r="J1" s="33"/>
    </row>
    <row r="2" spans="1:10" ht="18.75" customHeight="1">
      <c r="A2" s="35" t="s">
        <v>269</v>
      </c>
      <c r="B2" s="35"/>
      <c r="C2" s="35"/>
      <c r="D2" s="35"/>
      <c r="E2" s="35"/>
      <c r="F2" s="35"/>
      <c r="G2" s="35"/>
      <c r="H2" s="35"/>
      <c r="I2" s="35"/>
      <c r="J2" s="33"/>
    </row>
    <row r="3" ht="18.75" customHeight="1">
      <c r="I3" s="54" t="s">
        <v>77</v>
      </c>
    </row>
    <row r="4" spans="1:10" ht="32.25" customHeight="1">
      <c r="A4" s="36" t="s">
        <v>124</v>
      </c>
      <c r="B4" s="37" t="s">
        <v>79</v>
      </c>
      <c r="C4" s="38" t="s">
        <v>270</v>
      </c>
      <c r="D4" s="39"/>
      <c r="E4" s="40"/>
      <c r="F4" s="39" t="s">
        <v>271</v>
      </c>
      <c r="G4" s="38" t="s">
        <v>272</v>
      </c>
      <c r="H4" s="38" t="s">
        <v>273</v>
      </c>
      <c r="I4" s="39"/>
      <c r="J4" s="33"/>
    </row>
    <row r="5" spans="1:10" ht="24.75" customHeight="1">
      <c r="A5" s="36"/>
      <c r="B5" s="37"/>
      <c r="C5" s="41" t="s">
        <v>274</v>
      </c>
      <c r="D5" s="42" t="s">
        <v>106</v>
      </c>
      <c r="E5" s="43" t="s">
        <v>107</v>
      </c>
      <c r="F5" s="39"/>
      <c r="G5" s="38"/>
      <c r="H5" s="44" t="s">
        <v>275</v>
      </c>
      <c r="I5" s="55" t="s">
        <v>276</v>
      </c>
      <c r="J5" s="33"/>
    </row>
    <row r="6" spans="1:10" ht="24.75" customHeight="1">
      <c r="A6" s="45" t="s">
        <v>92</v>
      </c>
      <c r="B6" s="45" t="s">
        <v>92</v>
      </c>
      <c r="C6" s="46" t="s">
        <v>92</v>
      </c>
      <c r="D6" s="46" t="s">
        <v>92</v>
      </c>
      <c r="E6" s="46" t="s">
        <v>92</v>
      </c>
      <c r="F6" s="45" t="s">
        <v>92</v>
      </c>
      <c r="G6" s="45" t="s">
        <v>92</v>
      </c>
      <c r="H6" s="46" t="s">
        <v>92</v>
      </c>
      <c r="I6" s="45" t="s">
        <v>92</v>
      </c>
      <c r="J6" s="33"/>
    </row>
    <row r="7" spans="1:10" s="31" customFormat="1" ht="225" customHeight="1">
      <c r="A7" s="47">
        <f>'一般-工资福利'!D8</f>
        <v>107</v>
      </c>
      <c r="B7" s="48" t="str">
        <f>'三公'!A8</f>
        <v>中共岳阳县委员会办公室</v>
      </c>
      <c r="C7" s="49">
        <f>SUM(D7:E7)</f>
        <v>750.3</v>
      </c>
      <c r="D7" s="49">
        <f>'部门收支总表'!F6</f>
        <v>571.8</v>
      </c>
      <c r="E7" s="49">
        <f>'部门收支总表'!F10</f>
        <v>178.5</v>
      </c>
      <c r="F7" s="50" t="s">
        <v>277</v>
      </c>
      <c r="G7" s="50" t="s">
        <v>278</v>
      </c>
      <c r="H7" s="51" t="s">
        <v>279</v>
      </c>
      <c r="I7" s="51" t="s">
        <v>280</v>
      </c>
      <c r="J7" s="52"/>
    </row>
    <row r="8" spans="1:10" ht="49.5" customHeight="1">
      <c r="A8" s="52"/>
      <c r="B8" s="52"/>
      <c r="C8" s="52"/>
      <c r="D8" s="52"/>
      <c r="E8" s="53"/>
      <c r="F8" s="52"/>
      <c r="G8" s="52"/>
      <c r="H8" s="52"/>
      <c r="I8" s="52"/>
      <c r="J8" s="33"/>
    </row>
    <row r="9" spans="1:10" ht="18.75" customHeight="1">
      <c r="A9" s="33"/>
      <c r="B9" s="52"/>
      <c r="C9" s="52"/>
      <c r="D9" s="52"/>
      <c r="E9" s="34"/>
      <c r="F9" s="33"/>
      <c r="G9" s="33"/>
      <c r="H9" s="52"/>
      <c r="I9" s="52"/>
      <c r="J9" s="33"/>
    </row>
    <row r="10" spans="1:10" ht="18.75" customHeight="1">
      <c r="A10" s="33"/>
      <c r="B10" s="52"/>
      <c r="C10" s="52"/>
      <c r="D10" s="52"/>
      <c r="E10" s="53"/>
      <c r="F10" s="33"/>
      <c r="G10" s="33"/>
      <c r="H10" s="33"/>
      <c r="I10" s="33"/>
      <c r="J10" s="33"/>
    </row>
    <row r="11" spans="1:10" ht="18.75" customHeight="1">
      <c r="A11" s="33"/>
      <c r="B11" s="52"/>
      <c r="C11" s="33"/>
      <c r="D11" s="52"/>
      <c r="E11" s="34"/>
      <c r="F11" s="33"/>
      <c r="G11" s="33"/>
      <c r="H11" s="52"/>
      <c r="I11" s="52"/>
      <c r="J11" s="33"/>
    </row>
    <row r="12" spans="1:10" ht="18.75" customHeight="1">
      <c r="A12" s="33"/>
      <c r="B12" s="33"/>
      <c r="C12" s="52"/>
      <c r="D12" s="52"/>
      <c r="E12" s="34"/>
      <c r="F12" s="33"/>
      <c r="G12" s="33"/>
      <c r="H12" s="33"/>
      <c r="I12" s="33"/>
      <c r="J12" s="33"/>
    </row>
    <row r="13" spans="1:10" ht="18.75" customHeight="1">
      <c r="A13" s="33"/>
      <c r="B13" s="33"/>
      <c r="C13" s="52"/>
      <c r="D13" s="52"/>
      <c r="E13" s="53"/>
      <c r="F13" s="33"/>
      <c r="G13" s="52"/>
      <c r="H13" s="52"/>
      <c r="I13" s="33"/>
      <c r="J13" s="33"/>
    </row>
    <row r="14" spans="1:10" ht="18.75" customHeight="1">
      <c r="A14" s="33"/>
      <c r="B14" s="33"/>
      <c r="C14" s="33"/>
      <c r="D14" s="33"/>
      <c r="E14" s="34"/>
      <c r="F14" s="33"/>
      <c r="G14" s="33"/>
      <c r="H14" s="33"/>
      <c r="I14" s="33"/>
      <c r="J14" s="33"/>
    </row>
  </sheetData>
  <sheetProtection sheet="1"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showGridLines="0" showZeros="0" workbookViewId="0" topLeftCell="A1">
      <selection activeCell="A8" sqref="A8"/>
    </sheetView>
  </sheetViews>
  <sheetFormatPr defaultColWidth="6.875" defaultRowHeight="22.5" customHeight="1"/>
  <cols>
    <col min="1" max="3" width="3.375" style="482" customWidth="1"/>
    <col min="4" max="4" width="7.375" style="482" customWidth="1"/>
    <col min="5" max="5" width="21.75390625" style="482" customWidth="1"/>
    <col min="6" max="6" width="12.50390625" style="482" customWidth="1"/>
    <col min="7" max="7" width="11.625" style="482" customWidth="1"/>
    <col min="8" max="16" width="10.50390625" style="482" customWidth="1"/>
    <col min="17" max="247" width="6.75390625" style="482" customWidth="1"/>
    <col min="248" max="16384" width="6.875" style="483" customWidth="1"/>
  </cols>
  <sheetData>
    <row r="1" spans="2:247" ht="22.5" customHeight="1">
      <c r="B1" s="484"/>
      <c r="C1" s="484"/>
      <c r="D1" s="484"/>
      <c r="E1" s="484"/>
      <c r="F1" s="484"/>
      <c r="G1" s="484"/>
      <c r="H1" s="484"/>
      <c r="I1" s="484"/>
      <c r="J1" s="484"/>
      <c r="K1" s="484"/>
      <c r="L1" s="484"/>
      <c r="P1" s="499" t="s">
        <v>94</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85" t="s">
        <v>95</v>
      </c>
      <c r="B2" s="485"/>
      <c r="C2" s="485"/>
      <c r="D2" s="485"/>
      <c r="E2" s="485"/>
      <c r="F2" s="485"/>
      <c r="G2" s="485"/>
      <c r="H2" s="485"/>
      <c r="I2" s="485"/>
      <c r="J2" s="485"/>
      <c r="K2" s="485"/>
      <c r="L2" s="485"/>
      <c r="M2" s="485"/>
      <c r="N2" s="485"/>
      <c r="O2" s="485"/>
      <c r="P2" s="485"/>
      <c r="Q2" s="50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86"/>
      <c r="B3" s="486"/>
      <c r="C3" s="486"/>
      <c r="D3" s="487"/>
      <c r="E3" s="488"/>
      <c r="F3" s="487"/>
      <c r="G3" s="489"/>
      <c r="H3" s="489"/>
      <c r="I3" s="489"/>
      <c r="J3" s="487"/>
      <c r="K3" s="487"/>
      <c r="L3" s="487"/>
      <c r="O3" s="500" t="s">
        <v>77</v>
      </c>
      <c r="P3" s="500"/>
      <c r="Q3" s="489"/>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90" t="s">
        <v>96</v>
      </c>
      <c r="B4" s="490"/>
      <c r="C4" s="490"/>
      <c r="D4" s="491" t="s">
        <v>78</v>
      </c>
      <c r="E4" s="492" t="s">
        <v>97</v>
      </c>
      <c r="F4" s="493" t="s">
        <v>98</v>
      </c>
      <c r="G4" s="494" t="s">
        <v>81</v>
      </c>
      <c r="H4" s="494"/>
      <c r="I4" s="494"/>
      <c r="J4" s="491" t="s">
        <v>82</v>
      </c>
      <c r="K4" s="491" t="s">
        <v>83</v>
      </c>
      <c r="L4" s="491" t="s">
        <v>84</v>
      </c>
      <c r="M4" s="491" t="s">
        <v>85</v>
      </c>
      <c r="N4" s="491" t="s">
        <v>86</v>
      </c>
      <c r="O4" s="501" t="s">
        <v>87</v>
      </c>
      <c r="P4" s="502"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91" t="s">
        <v>99</v>
      </c>
      <c r="B5" s="491" t="s">
        <v>100</v>
      </c>
      <c r="C5" s="491" t="s">
        <v>101</v>
      </c>
      <c r="D5" s="491"/>
      <c r="E5" s="492"/>
      <c r="F5" s="491"/>
      <c r="G5" s="491" t="s">
        <v>89</v>
      </c>
      <c r="H5" s="491" t="s">
        <v>90</v>
      </c>
      <c r="I5" s="491" t="s">
        <v>91</v>
      </c>
      <c r="J5" s="491"/>
      <c r="K5" s="491"/>
      <c r="L5" s="491"/>
      <c r="M5" s="491"/>
      <c r="N5" s="491"/>
      <c r="O5" s="503"/>
      <c r="P5" s="50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95" t="s">
        <v>92</v>
      </c>
      <c r="B6" s="495" t="s">
        <v>92</v>
      </c>
      <c r="C6" s="495" t="s">
        <v>92</v>
      </c>
      <c r="D6" s="495" t="s">
        <v>92</v>
      </c>
      <c r="E6" s="495" t="s">
        <v>92</v>
      </c>
      <c r="F6" s="495">
        <v>1</v>
      </c>
      <c r="G6" s="495">
        <v>2</v>
      </c>
      <c r="H6" s="495">
        <v>3</v>
      </c>
      <c r="I6" s="495">
        <v>4</v>
      </c>
      <c r="J6" s="495">
        <v>5</v>
      </c>
      <c r="K6" s="495">
        <v>6</v>
      </c>
      <c r="L6" s="495">
        <v>7</v>
      </c>
      <c r="M6" s="495">
        <v>8</v>
      </c>
      <c r="N6" s="495">
        <v>9</v>
      </c>
      <c r="O6" s="505">
        <v>10</v>
      </c>
      <c r="P6" s="506">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81" customFormat="1" ht="24.75" customHeight="1">
      <c r="A7" s="496" t="str">
        <f>'部门支出总表（分类）'!A8</f>
        <v>201</v>
      </c>
      <c r="B7" s="496" t="str">
        <f>'部门支出总表（分类）'!B8</f>
        <v>31</v>
      </c>
      <c r="C7" s="496" t="str">
        <f>'部门支出总表（分类）'!C8</f>
        <v>01</v>
      </c>
      <c r="D7" s="496">
        <f>'部门支出总表（分类）'!D8</f>
        <v>107</v>
      </c>
      <c r="E7" s="496" t="str">
        <f>'部门支出总表（分类）'!E8</f>
        <v>行政运行</v>
      </c>
      <c r="F7" s="497">
        <f>SUM(H7:P7)</f>
        <v>571.8</v>
      </c>
      <c r="G7" s="497">
        <f>SUM(H7:I7)</f>
        <v>571.8</v>
      </c>
      <c r="H7" s="497">
        <f>'一般预算支出'!E8</f>
        <v>571.8</v>
      </c>
      <c r="I7" s="497">
        <f>'财政拨款收支总表'!B8</f>
        <v>0</v>
      </c>
      <c r="J7" s="497"/>
      <c r="K7" s="497"/>
      <c r="L7" s="497"/>
      <c r="M7" s="497"/>
      <c r="N7" s="497"/>
      <c r="O7" s="497"/>
      <c r="P7" s="497"/>
      <c r="Q7" s="498"/>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row>
    <row r="8" spans="1:247" ht="27" customHeight="1">
      <c r="A8" s="496" t="str">
        <f>'部门支出总表（分类）'!A9</f>
        <v>201</v>
      </c>
      <c r="B8" s="496" t="str">
        <f>'部门支出总表（分类）'!B9</f>
        <v>31</v>
      </c>
      <c r="C8" s="496" t="str">
        <f>'部门支出总表（分类）'!C9</f>
        <v>02</v>
      </c>
      <c r="D8" s="496">
        <f>'部门支出总表（分类）'!D9</f>
        <v>107</v>
      </c>
      <c r="E8" s="496" t="str">
        <f>'部门支出总表（分类）'!E9</f>
        <v>一般行政管理事务</v>
      </c>
      <c r="F8" s="497">
        <f>SUM(H8:P8)</f>
        <v>178.5</v>
      </c>
      <c r="G8" s="497">
        <f>SUM(H8:I8)</f>
        <v>178.5</v>
      </c>
      <c r="H8" s="497">
        <f>'一般预算支出'!E9</f>
        <v>178.5</v>
      </c>
      <c r="I8" s="507"/>
      <c r="J8" s="507"/>
      <c r="K8" s="507"/>
      <c r="L8" s="507"/>
      <c r="M8" s="507"/>
      <c r="N8" s="507"/>
      <c r="O8" s="507"/>
      <c r="P8" s="507"/>
      <c r="Q8" s="49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498"/>
      <c r="B9" s="498"/>
      <c r="C9" s="498"/>
      <c r="D9" s="498"/>
      <c r="E9" s="498"/>
      <c r="F9" s="498"/>
      <c r="G9" s="498"/>
      <c r="H9" s="498"/>
      <c r="I9" s="498"/>
      <c r="J9" s="498"/>
      <c r="K9" s="498"/>
      <c r="L9" s="498"/>
      <c r="M9" s="498"/>
      <c r="N9" s="498"/>
      <c r="O9" s="498"/>
      <c r="P9" s="498"/>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498"/>
      <c r="B10" s="498"/>
      <c r="C10" s="498"/>
      <c r="D10" s="498"/>
      <c r="E10" s="498"/>
      <c r="H10" s="498"/>
      <c r="I10" s="498"/>
      <c r="J10" s="498"/>
      <c r="K10" s="498"/>
      <c r="L10" s="498"/>
      <c r="M10" s="498"/>
      <c r="N10" s="498"/>
      <c r="O10" s="498"/>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498"/>
      <c r="B11" s="498"/>
      <c r="C11" s="498"/>
      <c r="D11" s="498"/>
      <c r="E11" s="498"/>
      <c r="F11" s="498"/>
      <c r="H11" s="498"/>
      <c r="I11" s="498"/>
      <c r="J11" s="498"/>
      <c r="K11" s="498"/>
      <c r="L11" s="498"/>
      <c r="M11" s="498"/>
      <c r="N11" s="498"/>
      <c r="O11" s="498"/>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22.5" customHeight="1">
      <c r="B12" s="498"/>
      <c r="C12" s="498"/>
      <c r="D12" s="498"/>
      <c r="E12" s="498"/>
      <c r="H12" s="498"/>
      <c r="I12" s="498"/>
      <c r="J12" s="498"/>
      <c r="K12" s="498"/>
      <c r="L12" s="498"/>
      <c r="M12" s="498"/>
      <c r="N12" s="498"/>
      <c r="O12" s="498"/>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3:247" ht="22.5" customHeight="1">
      <c r="C13" s="498"/>
      <c r="D13" s="498"/>
      <c r="E13" s="498"/>
      <c r="I13" s="498"/>
      <c r="L13" s="498"/>
      <c r="M13" s="498"/>
      <c r="N13" s="49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4:247" ht="22.5" customHeight="1">
      <c r="D14" s="498"/>
      <c r="E14" s="498"/>
      <c r="M14" s="498"/>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5:247" ht="22.5" customHeight="1">
      <c r="E15" s="498"/>
      <c r="L15" s="49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sheetData>
  <sheetProtection sheet="1"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tabSelected="1" workbookViewId="0" topLeftCell="A1">
      <selection activeCell="H6" sqref="A6:IV6"/>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9" width="16.625" style="2" customWidth="1"/>
    <col min="10" max="10" width="26.875" style="2" customWidth="1"/>
    <col min="11" max="11" width="25.875" style="2" customWidth="1"/>
    <col min="12"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281</v>
      </c>
      <c r="O1" s="3"/>
      <c r="P1"/>
      <c r="Q1"/>
      <c r="R1"/>
      <c r="S1"/>
    </row>
    <row r="2" spans="1:19" ht="18.75" customHeight="1">
      <c r="A2" s="5" t="s">
        <v>282</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124</v>
      </c>
      <c r="B4" s="7" t="s">
        <v>79</v>
      </c>
      <c r="C4" s="8" t="s">
        <v>283</v>
      </c>
      <c r="D4" s="6" t="s">
        <v>284</v>
      </c>
      <c r="E4" s="6" t="s">
        <v>285</v>
      </c>
      <c r="F4" s="6"/>
      <c r="G4" s="6" t="s">
        <v>286</v>
      </c>
      <c r="H4" s="9" t="s">
        <v>287</v>
      </c>
      <c r="I4" s="6" t="s">
        <v>288</v>
      </c>
      <c r="J4" s="6" t="s">
        <v>289</v>
      </c>
      <c r="K4" s="6" t="s">
        <v>290</v>
      </c>
      <c r="L4" s="6" t="s">
        <v>291</v>
      </c>
      <c r="M4" s="6" t="s">
        <v>292</v>
      </c>
      <c r="N4" s="6" t="s">
        <v>293</v>
      </c>
      <c r="O4" s="3"/>
      <c r="P4"/>
      <c r="Q4"/>
      <c r="R4"/>
      <c r="S4"/>
    </row>
    <row r="5" spans="1:19" ht="24.75" customHeight="1">
      <c r="A5" s="6"/>
      <c r="B5" s="10"/>
      <c r="C5" s="8"/>
      <c r="D5" s="6"/>
      <c r="E5" s="6" t="s">
        <v>165</v>
      </c>
      <c r="F5" s="11" t="s">
        <v>294</v>
      </c>
      <c r="G5" s="6"/>
      <c r="H5" s="9"/>
      <c r="I5" s="6"/>
      <c r="J5" s="6"/>
      <c r="K5" s="6"/>
      <c r="L5" s="6"/>
      <c r="M5" s="6"/>
      <c r="N5" s="6"/>
      <c r="O5" s="3"/>
      <c r="P5"/>
      <c r="Q5"/>
      <c r="R5"/>
      <c r="S5"/>
    </row>
    <row r="6" spans="1:19" ht="24"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93" customHeight="1">
      <c r="A7" s="15">
        <f>'整体绩效'!A7</f>
        <v>107</v>
      </c>
      <c r="B7" s="16" t="str">
        <f>'整体绩效'!B7</f>
        <v>中共岳阳县委员会办公室</v>
      </c>
      <c r="C7" s="16" t="str">
        <f>'项目明细表'!C7</f>
        <v>县委一般性工作项目</v>
      </c>
      <c r="D7" s="17" t="s">
        <v>295</v>
      </c>
      <c r="E7" s="18">
        <f>F7</f>
        <v>178.5</v>
      </c>
      <c r="F7" s="19">
        <f>'项目明细表'!E7</f>
        <v>178.5</v>
      </c>
      <c r="G7" s="20"/>
      <c r="H7" s="21" t="s">
        <v>296</v>
      </c>
      <c r="I7" s="25" t="s">
        <v>297</v>
      </c>
      <c r="J7" s="26" t="s">
        <v>298</v>
      </c>
      <c r="K7" s="27" t="s">
        <v>298</v>
      </c>
      <c r="L7" s="28"/>
      <c r="M7" s="29"/>
      <c r="N7" s="29"/>
      <c r="O7" s="22"/>
      <c r="P7" s="30"/>
      <c r="Q7" s="30"/>
      <c r="R7" s="30"/>
      <c r="S7" s="30"/>
    </row>
    <row r="8" spans="1:19" ht="45" customHeight="1">
      <c r="A8" s="22"/>
      <c r="B8" s="22"/>
      <c r="C8" s="22"/>
      <c r="D8" s="22"/>
      <c r="E8" s="22"/>
      <c r="F8" s="22"/>
      <c r="G8" s="23"/>
      <c r="H8" s="22"/>
      <c r="I8" s="22"/>
      <c r="J8" s="22"/>
      <c r="K8" s="22"/>
      <c r="L8" s="22"/>
      <c r="M8" s="22"/>
      <c r="N8" s="22"/>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sheet="1"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F8" sqref="F8:F9"/>
    </sheetView>
  </sheetViews>
  <sheetFormatPr defaultColWidth="6.875" defaultRowHeight="18.75" customHeight="1"/>
  <cols>
    <col min="1" max="3" width="3.50390625" style="438" customWidth="1"/>
    <col min="4" max="4" width="7.125" style="438" customWidth="1"/>
    <col min="5" max="5" width="25.625" style="439" customWidth="1"/>
    <col min="6" max="6" width="9.75390625" style="440" customWidth="1"/>
    <col min="7" max="10" width="8.50390625" style="440" customWidth="1"/>
    <col min="11" max="12" width="8.625" style="440" customWidth="1"/>
    <col min="13" max="17" width="8.00390625" style="440" customWidth="1"/>
    <col min="18" max="18" width="8.00390625" style="441" customWidth="1"/>
    <col min="19" max="21" width="8.00390625" style="442" customWidth="1"/>
    <col min="22" max="16384" width="6.875" style="441" customWidth="1"/>
  </cols>
  <sheetData>
    <row r="1" spans="1:21" ht="24.75" customHeight="1">
      <c r="A1" s="417"/>
      <c r="B1" s="417"/>
      <c r="C1" s="417"/>
      <c r="D1" s="417"/>
      <c r="E1" s="417"/>
      <c r="F1" s="417"/>
      <c r="G1" s="417"/>
      <c r="H1" s="417"/>
      <c r="I1" s="417"/>
      <c r="J1" s="417"/>
      <c r="K1" s="417"/>
      <c r="L1" s="417"/>
      <c r="M1" s="417"/>
      <c r="N1" s="417"/>
      <c r="O1" s="417"/>
      <c r="S1" s="472"/>
      <c r="T1" s="472"/>
      <c r="U1" s="417" t="s">
        <v>102</v>
      </c>
    </row>
    <row r="2" spans="1:21" ht="24.75" customHeight="1">
      <c r="A2" s="443" t="s">
        <v>103</v>
      </c>
      <c r="B2" s="443"/>
      <c r="C2" s="443"/>
      <c r="D2" s="443"/>
      <c r="E2" s="443"/>
      <c r="F2" s="443"/>
      <c r="G2" s="443"/>
      <c r="H2" s="443"/>
      <c r="I2" s="443"/>
      <c r="J2" s="443"/>
      <c r="K2" s="443"/>
      <c r="L2" s="443"/>
      <c r="M2" s="443"/>
      <c r="N2" s="443"/>
      <c r="O2" s="443"/>
      <c r="P2" s="443"/>
      <c r="Q2" s="443"/>
      <c r="R2" s="443"/>
      <c r="S2" s="443"/>
      <c r="T2" s="443"/>
      <c r="U2" s="443"/>
    </row>
    <row r="3" spans="1:21" s="436" customFormat="1" ht="24.75" customHeight="1">
      <c r="A3" s="444"/>
      <c r="B3" s="445"/>
      <c r="C3" s="446"/>
      <c r="D3" s="417"/>
      <c r="E3" s="417"/>
      <c r="F3" s="417"/>
      <c r="G3" s="417"/>
      <c r="H3" s="417"/>
      <c r="I3" s="417"/>
      <c r="J3" s="417"/>
      <c r="K3" s="417"/>
      <c r="L3" s="417"/>
      <c r="M3" s="417"/>
      <c r="N3" s="417"/>
      <c r="O3" s="417"/>
      <c r="P3" s="466"/>
      <c r="Q3" s="466"/>
      <c r="S3" s="473"/>
      <c r="T3" s="474" t="s">
        <v>77</v>
      </c>
      <c r="U3" s="474"/>
    </row>
    <row r="4" spans="1:21" s="436" customFormat="1" ht="21.75" customHeight="1">
      <c r="A4" s="447" t="s">
        <v>104</v>
      </c>
      <c r="B4" s="447"/>
      <c r="C4" s="448"/>
      <c r="D4" s="449" t="s">
        <v>78</v>
      </c>
      <c r="E4" s="450" t="s">
        <v>97</v>
      </c>
      <c r="F4" s="451" t="s">
        <v>105</v>
      </c>
      <c r="G4" s="452" t="s">
        <v>106</v>
      </c>
      <c r="H4" s="447"/>
      <c r="I4" s="447"/>
      <c r="J4" s="448"/>
      <c r="K4" s="467" t="s">
        <v>107</v>
      </c>
      <c r="L4" s="467"/>
      <c r="M4" s="467"/>
      <c r="N4" s="467"/>
      <c r="O4" s="467"/>
      <c r="P4" s="467"/>
      <c r="Q4" s="467"/>
      <c r="R4" s="467"/>
      <c r="S4" s="475" t="s">
        <v>108</v>
      </c>
      <c r="T4" s="476" t="s">
        <v>109</v>
      </c>
      <c r="U4" s="476" t="s">
        <v>110</v>
      </c>
    </row>
    <row r="5" spans="1:21" s="436" customFormat="1" ht="21.75" customHeight="1">
      <c r="A5" s="453" t="s">
        <v>99</v>
      </c>
      <c r="B5" s="449" t="s">
        <v>100</v>
      </c>
      <c r="C5" s="449" t="s">
        <v>101</v>
      </c>
      <c r="D5" s="449"/>
      <c r="E5" s="450"/>
      <c r="F5" s="451"/>
      <c r="G5" s="449" t="s">
        <v>80</v>
      </c>
      <c r="H5" s="449" t="s">
        <v>111</v>
      </c>
      <c r="I5" s="449" t="s">
        <v>112</v>
      </c>
      <c r="J5" s="451" t="s">
        <v>113</v>
      </c>
      <c r="K5" s="468" t="s">
        <v>80</v>
      </c>
      <c r="L5" s="469" t="s">
        <v>114</v>
      </c>
      <c r="M5" s="469" t="s">
        <v>115</v>
      </c>
      <c r="N5" s="468" t="s">
        <v>116</v>
      </c>
      <c r="O5" s="470" t="s">
        <v>117</v>
      </c>
      <c r="P5" s="470" t="s">
        <v>118</v>
      </c>
      <c r="Q5" s="470" t="s">
        <v>119</v>
      </c>
      <c r="R5" s="470" t="s">
        <v>120</v>
      </c>
      <c r="S5" s="477"/>
      <c r="T5" s="478"/>
      <c r="U5" s="478"/>
    </row>
    <row r="6" spans="1:21" ht="29.25" customHeight="1">
      <c r="A6" s="453"/>
      <c r="B6" s="449"/>
      <c r="C6" s="449"/>
      <c r="D6" s="449"/>
      <c r="E6" s="454"/>
      <c r="F6" s="455" t="s">
        <v>98</v>
      </c>
      <c r="G6" s="449"/>
      <c r="H6" s="449"/>
      <c r="I6" s="449"/>
      <c r="J6" s="451"/>
      <c r="K6" s="451"/>
      <c r="L6" s="471"/>
      <c r="M6" s="471"/>
      <c r="N6" s="451"/>
      <c r="O6" s="468"/>
      <c r="P6" s="468"/>
      <c r="Q6" s="468"/>
      <c r="R6" s="468"/>
      <c r="S6" s="478"/>
      <c r="T6" s="478"/>
      <c r="U6" s="478"/>
    </row>
    <row r="7" spans="1:21" ht="24.75" customHeight="1">
      <c r="A7" s="456" t="s">
        <v>92</v>
      </c>
      <c r="B7" s="456" t="s">
        <v>92</v>
      </c>
      <c r="C7" s="456" t="s">
        <v>92</v>
      </c>
      <c r="D7" s="456" t="s">
        <v>92</v>
      </c>
      <c r="E7" s="456" t="s">
        <v>92</v>
      </c>
      <c r="F7" s="457">
        <v>1</v>
      </c>
      <c r="G7" s="456">
        <v>2</v>
      </c>
      <c r="H7" s="456">
        <v>3</v>
      </c>
      <c r="I7" s="456">
        <v>4</v>
      </c>
      <c r="J7" s="456">
        <v>5</v>
      </c>
      <c r="K7" s="456">
        <v>6</v>
      </c>
      <c r="L7" s="456">
        <v>7</v>
      </c>
      <c r="M7" s="456">
        <v>8</v>
      </c>
      <c r="N7" s="456">
        <v>9</v>
      </c>
      <c r="O7" s="456">
        <v>10</v>
      </c>
      <c r="P7" s="456">
        <v>11</v>
      </c>
      <c r="Q7" s="456">
        <v>12</v>
      </c>
      <c r="R7" s="456">
        <v>13</v>
      </c>
      <c r="S7" s="457">
        <v>14</v>
      </c>
      <c r="T7" s="457">
        <v>15</v>
      </c>
      <c r="U7" s="457">
        <v>16</v>
      </c>
    </row>
    <row r="8" spans="1:21" s="437" customFormat="1" ht="24.75" customHeight="1">
      <c r="A8" s="458" t="str">
        <f>'一般-工资福利'!A8</f>
        <v>201</v>
      </c>
      <c r="B8" s="458" t="str">
        <f>'一般-工资福利'!B8</f>
        <v>31</v>
      </c>
      <c r="C8" s="458" t="str">
        <f>'一般-工资福利'!C8</f>
        <v>01</v>
      </c>
      <c r="D8" s="458">
        <f>'一般-工资福利'!D8</f>
        <v>107</v>
      </c>
      <c r="E8" s="458" t="str">
        <f>'一般-工资福利'!E8</f>
        <v>行政运行</v>
      </c>
      <c r="F8" s="459">
        <f>'一般预算支出'!E8</f>
        <v>571.8</v>
      </c>
      <c r="G8" s="459">
        <f>'一般预算支出'!F8</f>
        <v>571.8</v>
      </c>
      <c r="H8" s="459">
        <f>'一般预算支出'!G8</f>
        <v>444.09999999999997</v>
      </c>
      <c r="I8" s="459">
        <f>'一般预算支出'!H8</f>
        <v>81.49999999999999</v>
      </c>
      <c r="J8" s="459">
        <f>'一般预算支出'!I8</f>
        <v>46.2</v>
      </c>
      <c r="K8" s="459">
        <f>'一般预算支出'!J8</f>
        <v>0</v>
      </c>
      <c r="L8" s="459">
        <f>'一般预算支出'!K8</f>
        <v>0</v>
      </c>
      <c r="M8" s="459">
        <f>'一般预算支出'!L8</f>
        <v>0</v>
      </c>
      <c r="N8" s="459">
        <f>'一般预算支出'!M8</f>
        <v>0</v>
      </c>
      <c r="O8" s="459">
        <f>'一般预算支出'!N8</f>
        <v>0</v>
      </c>
      <c r="P8" s="459">
        <f>'一般预算支出'!O8</f>
        <v>0</v>
      </c>
      <c r="Q8" s="459">
        <f>'一般预算支出'!P8</f>
        <v>0</v>
      </c>
      <c r="R8" s="459">
        <f>'一般预算支出'!Q8</f>
        <v>0</v>
      </c>
      <c r="S8" s="459">
        <f>'一般预算支出'!R8</f>
        <v>0</v>
      </c>
      <c r="T8" s="459">
        <f>'一般预算支出'!S8</f>
        <v>0</v>
      </c>
      <c r="U8" s="459">
        <f>'一般预算支出'!R8</f>
        <v>0</v>
      </c>
    </row>
    <row r="9" spans="1:21" ht="25.5" customHeight="1">
      <c r="A9" s="460" t="str">
        <f>A8</f>
        <v>201</v>
      </c>
      <c r="B9" s="460" t="str">
        <f>B8</f>
        <v>31</v>
      </c>
      <c r="C9" s="460" t="s">
        <v>121</v>
      </c>
      <c r="D9" s="460">
        <f>D8</f>
        <v>107</v>
      </c>
      <c r="E9" s="461" t="str">
        <f>'项目明细表'!B7</f>
        <v>一般行政管理事务</v>
      </c>
      <c r="F9" s="462">
        <f>K9</f>
        <v>178.5</v>
      </c>
      <c r="G9" s="462"/>
      <c r="H9" s="462"/>
      <c r="I9" s="462"/>
      <c r="J9" s="462"/>
      <c r="K9" s="462">
        <f>SUM(L9:R9)</f>
        <v>178.5</v>
      </c>
      <c r="L9" s="462">
        <f>'一般预算支出'!K9</f>
        <v>178.5</v>
      </c>
      <c r="M9" s="462">
        <f>'一般预算支出'!L9</f>
        <v>0</v>
      </c>
      <c r="N9" s="462">
        <f>'一般预算支出'!M9</f>
        <v>0</v>
      </c>
      <c r="O9" s="462">
        <f>'一般预算支出'!N9</f>
        <v>0</v>
      </c>
      <c r="P9" s="462">
        <f>'一般预算支出'!O9</f>
        <v>0</v>
      </c>
      <c r="Q9" s="462">
        <f>'一般预算支出'!P9</f>
        <v>0</v>
      </c>
      <c r="R9" s="462">
        <f>'一般预算支出'!Q9</f>
        <v>0</v>
      </c>
      <c r="S9" s="462"/>
      <c r="T9" s="462"/>
      <c r="U9" s="462">
        <f>'一般预算支出'!T9</f>
        <v>0</v>
      </c>
    </row>
    <row r="10" spans="1:21" ht="18.75" customHeight="1">
      <c r="A10" s="463"/>
      <c r="B10" s="463"/>
      <c r="C10" s="463"/>
      <c r="D10" s="463"/>
      <c r="E10" s="464"/>
      <c r="F10" s="465"/>
      <c r="G10" s="465"/>
      <c r="H10" s="465"/>
      <c r="I10" s="465"/>
      <c r="J10" s="465"/>
      <c r="K10" s="465"/>
      <c r="L10" s="465"/>
      <c r="M10" s="465"/>
      <c r="N10" s="465"/>
      <c r="O10" s="465"/>
      <c r="P10" s="465"/>
      <c r="Q10" s="465"/>
      <c r="R10" s="479"/>
      <c r="S10" s="480"/>
      <c r="T10" s="480"/>
      <c r="U10" s="480"/>
    </row>
    <row r="11" spans="1:21" ht="18.75" customHeight="1">
      <c r="A11" s="463"/>
      <c r="B11" s="463"/>
      <c r="C11" s="463"/>
      <c r="D11" s="463"/>
      <c r="E11" s="464"/>
      <c r="F11" s="465"/>
      <c r="G11" s="465"/>
      <c r="H11" s="465"/>
      <c r="I11" s="465"/>
      <c r="J11" s="465"/>
      <c r="K11" s="465"/>
      <c r="L11" s="465"/>
      <c r="M11" s="465"/>
      <c r="N11" s="465"/>
      <c r="O11" s="465"/>
      <c r="P11" s="465"/>
      <c r="Q11" s="465"/>
      <c r="R11" s="479"/>
      <c r="S11" s="480"/>
      <c r="T11" s="480"/>
      <c r="U11" s="480"/>
    </row>
    <row r="12" spans="4:21" ht="18.75" customHeight="1">
      <c r="D12" s="463"/>
      <c r="E12" s="464"/>
      <c r="F12" s="465"/>
      <c r="H12" s="465"/>
      <c r="I12" s="465"/>
      <c r="J12" s="465"/>
      <c r="K12" s="465"/>
      <c r="L12" s="465"/>
      <c r="M12" s="465"/>
      <c r="N12" s="465"/>
      <c r="O12" s="465"/>
      <c r="P12" s="465"/>
      <c r="Q12" s="465"/>
      <c r="R12" s="479"/>
      <c r="S12" s="480"/>
      <c r="T12" s="480"/>
      <c r="U12" s="480"/>
    </row>
    <row r="13" spans="4:20" ht="18.75" customHeight="1">
      <c r="D13" s="463"/>
      <c r="E13" s="464"/>
      <c r="F13" s="465"/>
      <c r="J13" s="465"/>
      <c r="K13" s="465"/>
      <c r="L13" s="465"/>
      <c r="M13" s="465"/>
      <c r="N13" s="465"/>
      <c r="O13" s="465"/>
      <c r="P13" s="465"/>
      <c r="Q13" s="465"/>
      <c r="R13" s="479"/>
      <c r="S13" s="480"/>
      <c r="T13" s="480"/>
    </row>
    <row r="14" spans="4:20" ht="18.75" customHeight="1">
      <c r="D14" s="463"/>
      <c r="F14" s="465"/>
      <c r="J14" s="465"/>
      <c r="L14" s="465"/>
      <c r="M14" s="465"/>
      <c r="N14" s="465"/>
      <c r="O14" s="465"/>
      <c r="P14" s="465"/>
      <c r="Q14" s="465"/>
      <c r="R14" s="479"/>
      <c r="S14" s="480"/>
      <c r="T14" s="480"/>
    </row>
    <row r="15" spans="6:19" ht="18.75" customHeight="1">
      <c r="F15" s="465"/>
      <c r="O15" s="465"/>
      <c r="P15" s="465"/>
      <c r="Q15" s="465"/>
      <c r="S15" s="480"/>
    </row>
    <row r="16" spans="6:17" ht="18.75" customHeight="1">
      <c r="F16" s="465"/>
      <c r="O16" s="465"/>
      <c r="P16" s="465"/>
      <c r="Q16" s="465"/>
    </row>
    <row r="17" spans="1:22" ht="18.75" customHeight="1">
      <c r="A17"/>
      <c r="B17"/>
      <c r="C17"/>
      <c r="D17"/>
      <c r="E17"/>
      <c r="F17"/>
      <c r="O17" s="465"/>
      <c r="P17"/>
      <c r="Q17"/>
      <c r="R17"/>
      <c r="S17"/>
      <c r="T17"/>
      <c r="U17"/>
      <c r="V17"/>
    </row>
    <row r="18" spans="1:22" ht="18.75" customHeight="1">
      <c r="A18"/>
      <c r="B18"/>
      <c r="C18"/>
      <c r="D18"/>
      <c r="E18"/>
      <c r="F18"/>
      <c r="G18" s="465"/>
      <c r="P18"/>
      <c r="Q18"/>
      <c r="R18"/>
      <c r="S18"/>
      <c r="T18"/>
      <c r="U18"/>
      <c r="V18"/>
    </row>
  </sheetData>
  <sheetProtection sheet="1"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G7" sqref="G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417" t="s">
        <v>122</v>
      </c>
    </row>
    <row r="2" spans="1:21" ht="24.75" customHeight="1">
      <c r="A2" s="85" t="s">
        <v>123</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435" t="s">
        <v>77</v>
      </c>
      <c r="U3" s="435"/>
    </row>
    <row r="4" spans="1:21" ht="27.75" customHeight="1">
      <c r="A4" s="86" t="s">
        <v>104</v>
      </c>
      <c r="B4" s="87"/>
      <c r="C4" s="88"/>
      <c r="D4" s="89" t="s">
        <v>124</v>
      </c>
      <c r="E4" s="89" t="s">
        <v>125</v>
      </c>
      <c r="F4" s="89" t="s">
        <v>98</v>
      </c>
      <c r="G4" s="90" t="s">
        <v>126</v>
      </c>
      <c r="H4" s="90" t="s">
        <v>127</v>
      </c>
      <c r="I4" s="90" t="s">
        <v>128</v>
      </c>
      <c r="J4" s="90" t="s">
        <v>129</v>
      </c>
      <c r="K4" s="90" t="s">
        <v>130</v>
      </c>
      <c r="L4" s="90" t="s">
        <v>131</v>
      </c>
      <c r="M4" s="90" t="s">
        <v>115</v>
      </c>
      <c r="N4" s="90" t="s">
        <v>132</v>
      </c>
      <c r="O4" s="90" t="s">
        <v>113</v>
      </c>
      <c r="P4" s="90" t="s">
        <v>117</v>
      </c>
      <c r="Q4" s="90" t="s">
        <v>116</v>
      </c>
      <c r="R4" s="90" t="s">
        <v>133</v>
      </c>
      <c r="S4" s="90" t="s">
        <v>134</v>
      </c>
      <c r="T4" s="90" t="s">
        <v>135</v>
      </c>
      <c r="U4" s="90" t="s">
        <v>120</v>
      </c>
    </row>
    <row r="5" spans="1:21" ht="13.5" customHeight="1">
      <c r="A5" s="89" t="s">
        <v>99</v>
      </c>
      <c r="B5" s="89" t="s">
        <v>100</v>
      </c>
      <c r="C5" s="89" t="s">
        <v>101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30" customFormat="1" ht="29.25" customHeight="1">
      <c r="A7" s="125" t="str">
        <f>'基本-工资福利'!A8</f>
        <v>201</v>
      </c>
      <c r="B7" s="125" t="str">
        <f>'基本-工资福利'!B8</f>
        <v>31</v>
      </c>
      <c r="C7" s="125" t="str">
        <f>'基本-工资福利'!C8</f>
        <v>01</v>
      </c>
      <c r="D7" s="125">
        <f>'基本-工资福利'!D8</f>
        <v>107</v>
      </c>
      <c r="E7" s="125" t="str">
        <f>'基本-工资福利'!E8</f>
        <v>行政运行</v>
      </c>
      <c r="F7" s="125">
        <f>SUM(G7:U7)</f>
        <v>571.8</v>
      </c>
      <c r="G7" s="125">
        <f>'一般预算支出'!G8</f>
        <v>444.09999999999997</v>
      </c>
      <c r="H7" s="93">
        <f>'一般预算支出'!H8+'一般预算支出'!K8</f>
        <v>81.49999999999999</v>
      </c>
      <c r="I7" s="93">
        <f>'一般预算支出'!P8</f>
        <v>0</v>
      </c>
      <c r="J7" s="93">
        <f>'一般预算支出'!O8</f>
        <v>0</v>
      </c>
      <c r="K7" s="93"/>
      <c r="L7" s="93">
        <f>'一般预算支出'!L8</f>
        <v>0</v>
      </c>
      <c r="M7" s="93">
        <f>'一般预算支出'!M8</f>
        <v>0</v>
      </c>
      <c r="N7" s="93">
        <f>'一般预算支出'!N8</f>
        <v>0</v>
      </c>
      <c r="O7" s="93">
        <f>'一般预算支出'!I8</f>
        <v>46.2</v>
      </c>
      <c r="P7" s="93">
        <f>'一般预算支出'!P8</f>
        <v>0</v>
      </c>
      <c r="Q7" s="93">
        <f>'一般预算支出'!Q8</f>
        <v>0</v>
      </c>
      <c r="R7" s="93">
        <f>'一般预算支出'!R8</f>
        <v>0</v>
      </c>
      <c r="S7" s="93">
        <f>'一般预算支出'!S8</f>
        <v>0</v>
      </c>
      <c r="T7" s="93">
        <f>'一般预算支出'!T8</f>
        <v>0</v>
      </c>
      <c r="U7" s="93">
        <f>'一般预算支出'!U8</f>
        <v>0</v>
      </c>
    </row>
    <row r="8" spans="1:21" ht="24" customHeight="1">
      <c r="A8" s="93" t="str">
        <f>'部门支出总表（分类）'!A9</f>
        <v>201</v>
      </c>
      <c r="B8" s="93" t="str">
        <f>'部门支出总表（分类）'!B9</f>
        <v>31</v>
      </c>
      <c r="C8" s="93" t="str">
        <f>'部门支出总表（分类）'!C9</f>
        <v>02</v>
      </c>
      <c r="D8" s="93">
        <f>'部门支出总表（分类）'!D9</f>
        <v>107</v>
      </c>
      <c r="E8" s="93" t="str">
        <f>'部门支出总表（分类）'!E9</f>
        <v>一般行政管理事务</v>
      </c>
      <c r="F8" s="125">
        <f>SUM(G8:U8)</f>
        <v>178.5</v>
      </c>
      <c r="G8" s="125">
        <f>'一般预算支出'!G9</f>
        <v>0</v>
      </c>
      <c r="H8" s="93">
        <f>'一般预算支出'!H9+'一般预算支出'!K9</f>
        <v>178.5</v>
      </c>
      <c r="I8" s="93">
        <f>'一般预算支出'!P9</f>
        <v>0</v>
      </c>
      <c r="J8" s="93">
        <f>'一般预算支出'!O9</f>
        <v>0</v>
      </c>
      <c r="K8" s="93"/>
      <c r="L8" s="93">
        <f>'一般预算支出'!L9</f>
        <v>0</v>
      </c>
      <c r="M8" s="93">
        <f>'一般预算支出'!M9</f>
        <v>0</v>
      </c>
      <c r="N8" s="93">
        <f>'一般预算支出'!N9</f>
        <v>0</v>
      </c>
      <c r="O8" s="93">
        <f>'一般预算支出'!I9</f>
        <v>0</v>
      </c>
      <c r="P8" s="93">
        <f>'一般预算支出'!P9</f>
        <v>0</v>
      </c>
      <c r="Q8" s="93">
        <f>'一般预算支出'!Q9</f>
        <v>0</v>
      </c>
      <c r="R8" s="93">
        <f>'一般预算支出'!R9</f>
        <v>0</v>
      </c>
      <c r="S8" s="93">
        <f>'一般预算支出'!S9</f>
        <v>0</v>
      </c>
      <c r="T8" s="93">
        <f>'一般预算支出'!T9</f>
        <v>0</v>
      </c>
      <c r="U8" s="93">
        <f>'一般预算支出'!U9</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F8" sqref="F8"/>
    </sheetView>
  </sheetViews>
  <sheetFormatPr defaultColWidth="6.75390625" defaultRowHeight="22.5" customHeight="1"/>
  <cols>
    <col min="1" max="3" width="3.625" style="418" customWidth="1"/>
    <col min="4" max="4" width="7.25390625" style="418" customWidth="1"/>
    <col min="5" max="5" width="19.50390625" style="418" customWidth="1"/>
    <col min="6" max="6" width="9.00390625" style="418" customWidth="1"/>
    <col min="7" max="7" width="8.50390625" style="418" customWidth="1"/>
    <col min="8" max="12" width="7.50390625" style="418" customWidth="1"/>
    <col min="13" max="13" width="7.50390625" style="419" customWidth="1"/>
    <col min="14" max="14" width="8.50390625" style="418" customWidth="1"/>
    <col min="15" max="23" width="7.50390625" style="418" customWidth="1"/>
    <col min="24" max="24" width="8.125" style="418" customWidth="1"/>
    <col min="25" max="27" width="7.50390625" style="418" customWidth="1"/>
    <col min="28" max="16384" width="6.75390625" style="418" customWidth="1"/>
  </cols>
  <sheetData>
    <row r="1" spans="2:28" ht="22.5" customHeight="1">
      <c r="B1" s="420"/>
      <c r="C1" s="420"/>
      <c r="D1" s="420"/>
      <c r="E1" s="420"/>
      <c r="F1" s="420"/>
      <c r="G1" s="420"/>
      <c r="H1" s="420"/>
      <c r="I1" s="420"/>
      <c r="J1" s="420"/>
      <c r="K1" s="420"/>
      <c r="L1" s="420"/>
      <c r="N1" s="420"/>
      <c r="O1" s="420"/>
      <c r="P1" s="420"/>
      <c r="Q1" s="420"/>
      <c r="R1" s="420"/>
      <c r="S1" s="420"/>
      <c r="T1" s="420"/>
      <c r="U1" s="420"/>
      <c r="V1" s="420"/>
      <c r="W1" s="420"/>
      <c r="AA1" s="430" t="s">
        <v>136</v>
      </c>
      <c r="AB1" s="431"/>
    </row>
    <row r="2" spans="1:27" ht="22.5" customHeight="1">
      <c r="A2" s="421" t="s">
        <v>137</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8" ht="22.5" customHeight="1">
      <c r="A3" s="422"/>
      <c r="B3" s="422"/>
      <c r="C3" s="422"/>
      <c r="D3" s="423"/>
      <c r="E3" s="423"/>
      <c r="F3" s="423"/>
      <c r="G3" s="423"/>
      <c r="H3" s="423"/>
      <c r="I3" s="423"/>
      <c r="J3" s="423"/>
      <c r="K3" s="423"/>
      <c r="L3" s="423"/>
      <c r="N3" s="423"/>
      <c r="O3" s="423"/>
      <c r="P3" s="423"/>
      <c r="Q3" s="423"/>
      <c r="R3" s="423"/>
      <c r="S3" s="423"/>
      <c r="T3" s="423"/>
      <c r="U3" s="423"/>
      <c r="V3" s="423"/>
      <c r="W3" s="423"/>
      <c r="Z3" s="432" t="s">
        <v>77</v>
      </c>
      <c r="AA3" s="432"/>
      <c r="AB3" s="433"/>
    </row>
    <row r="4" spans="1:27" ht="27" customHeight="1">
      <c r="A4" s="424" t="s">
        <v>96</v>
      </c>
      <c r="B4" s="424"/>
      <c r="C4" s="424"/>
      <c r="D4" s="425" t="s">
        <v>78</v>
      </c>
      <c r="E4" s="425" t="s">
        <v>97</v>
      </c>
      <c r="F4" s="425" t="s">
        <v>98</v>
      </c>
      <c r="G4" s="426" t="s">
        <v>138</v>
      </c>
      <c r="H4" s="426"/>
      <c r="I4" s="426"/>
      <c r="J4" s="426"/>
      <c r="K4" s="426"/>
      <c r="L4" s="426"/>
      <c r="M4" s="426"/>
      <c r="N4" s="426"/>
      <c r="O4" s="426" t="s">
        <v>139</v>
      </c>
      <c r="P4" s="426"/>
      <c r="Q4" s="426"/>
      <c r="R4" s="426"/>
      <c r="S4" s="426"/>
      <c r="T4" s="426"/>
      <c r="U4" s="426"/>
      <c r="V4" s="426"/>
      <c r="W4" s="312" t="s">
        <v>140</v>
      </c>
      <c r="X4" s="425" t="s">
        <v>141</v>
      </c>
      <c r="Y4" s="425"/>
      <c r="Z4" s="425"/>
      <c r="AA4" s="425"/>
    </row>
    <row r="5" spans="1:27" ht="27" customHeight="1">
      <c r="A5" s="425" t="s">
        <v>99</v>
      </c>
      <c r="B5" s="425" t="s">
        <v>100</v>
      </c>
      <c r="C5" s="425" t="s">
        <v>101</v>
      </c>
      <c r="D5" s="425"/>
      <c r="E5" s="425"/>
      <c r="F5" s="425"/>
      <c r="G5" s="425" t="s">
        <v>80</v>
      </c>
      <c r="H5" s="425" t="s">
        <v>142</v>
      </c>
      <c r="I5" s="425" t="s">
        <v>143</v>
      </c>
      <c r="J5" s="425" t="s">
        <v>144</v>
      </c>
      <c r="K5" s="425" t="s">
        <v>145</v>
      </c>
      <c r="L5" s="308" t="s">
        <v>146</v>
      </c>
      <c r="M5" s="425" t="s">
        <v>147</v>
      </c>
      <c r="N5" s="425" t="s">
        <v>148</v>
      </c>
      <c r="O5" s="425" t="s">
        <v>80</v>
      </c>
      <c r="P5" s="425" t="s">
        <v>149</v>
      </c>
      <c r="Q5" s="425" t="s">
        <v>150</v>
      </c>
      <c r="R5" s="425" t="s">
        <v>151</v>
      </c>
      <c r="S5" s="308" t="s">
        <v>152</v>
      </c>
      <c r="T5" s="425" t="s">
        <v>153</v>
      </c>
      <c r="U5" s="425" t="s">
        <v>154</v>
      </c>
      <c r="V5" s="425" t="s">
        <v>155</v>
      </c>
      <c r="W5" s="313"/>
      <c r="X5" s="425" t="s">
        <v>80</v>
      </c>
      <c r="Y5" s="425" t="s">
        <v>156</v>
      </c>
      <c r="Z5" s="425" t="s">
        <v>157</v>
      </c>
      <c r="AA5" s="425" t="s">
        <v>141</v>
      </c>
    </row>
    <row r="6" spans="1:27" ht="27" customHeight="1">
      <c r="A6" s="425"/>
      <c r="B6" s="425"/>
      <c r="C6" s="425"/>
      <c r="D6" s="425"/>
      <c r="E6" s="425"/>
      <c r="F6" s="425"/>
      <c r="G6" s="425"/>
      <c r="H6" s="425"/>
      <c r="I6" s="425"/>
      <c r="J6" s="425"/>
      <c r="K6" s="425"/>
      <c r="L6" s="308"/>
      <c r="M6" s="425"/>
      <c r="N6" s="425"/>
      <c r="O6" s="425"/>
      <c r="P6" s="425"/>
      <c r="Q6" s="425"/>
      <c r="R6" s="425"/>
      <c r="S6" s="308"/>
      <c r="T6" s="425"/>
      <c r="U6" s="425"/>
      <c r="V6" s="425"/>
      <c r="W6" s="314"/>
      <c r="X6" s="425"/>
      <c r="Y6" s="425"/>
      <c r="Z6" s="425"/>
      <c r="AA6" s="425"/>
    </row>
    <row r="7" spans="1:27" ht="22.5" customHeight="1">
      <c r="A7" s="424" t="s">
        <v>92</v>
      </c>
      <c r="B7" s="424" t="s">
        <v>92</v>
      </c>
      <c r="C7" s="424" t="s">
        <v>92</v>
      </c>
      <c r="D7" s="424" t="s">
        <v>92</v>
      </c>
      <c r="E7" s="424" t="s">
        <v>92</v>
      </c>
      <c r="F7" s="424">
        <v>1</v>
      </c>
      <c r="G7" s="424">
        <v>2</v>
      </c>
      <c r="H7" s="424">
        <v>3</v>
      </c>
      <c r="I7" s="424">
        <v>4</v>
      </c>
      <c r="J7" s="424">
        <v>5</v>
      </c>
      <c r="K7" s="424">
        <v>6</v>
      </c>
      <c r="L7" s="424">
        <v>7</v>
      </c>
      <c r="M7" s="424">
        <v>8</v>
      </c>
      <c r="N7" s="424">
        <v>9</v>
      </c>
      <c r="O7" s="424">
        <v>10</v>
      </c>
      <c r="P7" s="424">
        <v>11</v>
      </c>
      <c r="Q7" s="424">
        <v>12</v>
      </c>
      <c r="R7" s="424">
        <v>13</v>
      </c>
      <c r="S7" s="424">
        <v>14</v>
      </c>
      <c r="T7" s="424">
        <v>15</v>
      </c>
      <c r="U7" s="424">
        <v>16</v>
      </c>
      <c r="V7" s="424">
        <v>17</v>
      </c>
      <c r="W7" s="424">
        <v>18</v>
      </c>
      <c r="X7" s="424">
        <v>19</v>
      </c>
      <c r="Y7" s="424">
        <v>20</v>
      </c>
      <c r="Z7" s="424">
        <v>21</v>
      </c>
      <c r="AA7" s="424">
        <v>22</v>
      </c>
    </row>
    <row r="8" spans="1:256" s="30" customFormat="1" ht="26.25" customHeight="1">
      <c r="A8" s="427" t="str">
        <f>'一般-工资福利'!A8</f>
        <v>201</v>
      </c>
      <c r="B8" s="427" t="str">
        <f>'一般-工资福利'!B8</f>
        <v>31</v>
      </c>
      <c r="C8" s="427" t="str">
        <f>'一般-工资福利'!C8</f>
        <v>01</v>
      </c>
      <c r="D8" s="427">
        <f>'一般-工资福利'!D8</f>
        <v>107</v>
      </c>
      <c r="E8" s="427" t="str">
        <f>'一般-工资福利'!E8</f>
        <v>行政运行</v>
      </c>
      <c r="F8" s="427">
        <f>'一般-工资福利'!F8</f>
        <v>444.09999999999997</v>
      </c>
      <c r="G8" s="427">
        <f>'一般-工资福利'!G8</f>
        <v>328.29999999999995</v>
      </c>
      <c r="H8" s="427">
        <f>'一般-工资福利'!H8</f>
        <v>218.2</v>
      </c>
      <c r="I8" s="427">
        <f>'一般-工资福利'!I8</f>
        <v>0</v>
      </c>
      <c r="J8" s="427">
        <f>'一般-工资福利'!J8</f>
        <v>110.1</v>
      </c>
      <c r="K8" s="427">
        <f>'一般-工资福利'!K8</f>
        <v>0</v>
      </c>
      <c r="L8" s="427">
        <f>'一般-工资福利'!L8</f>
        <v>0</v>
      </c>
      <c r="M8" s="427">
        <f>'一般-工资福利'!M8</f>
        <v>0</v>
      </c>
      <c r="N8" s="427">
        <f>'一般-工资福利'!N8</f>
        <v>0</v>
      </c>
      <c r="O8" s="427">
        <f>'一般-工资福利'!O8</f>
        <v>79.1</v>
      </c>
      <c r="P8" s="427">
        <f>'一般-工资福利'!P8</f>
        <v>53</v>
      </c>
      <c r="Q8" s="427">
        <f>'一般-工资福利'!Q8</f>
        <v>26.1</v>
      </c>
      <c r="R8" s="427">
        <f>'一般-工资福利'!R8</f>
        <v>0</v>
      </c>
      <c r="S8" s="427">
        <f>'一般-工资福利'!S8</f>
        <v>0</v>
      </c>
      <c r="T8" s="427">
        <f>'一般-工资福利'!T8</f>
        <v>0</v>
      </c>
      <c r="U8" s="427">
        <f>'一般-工资福利'!U8</f>
        <v>0</v>
      </c>
      <c r="V8" s="427">
        <f>'一般-工资福利'!V8</f>
        <v>0</v>
      </c>
      <c r="W8" s="427">
        <f>'一般-工资福利'!W8</f>
        <v>36.7</v>
      </c>
      <c r="X8" s="427">
        <f>'一般-工资福利'!X8</f>
        <v>0</v>
      </c>
      <c r="Y8" s="427">
        <f>'一般-工资福利'!Y8</f>
        <v>0</v>
      </c>
      <c r="Z8" s="427">
        <f>'一般-工资福利'!Z8</f>
        <v>0</v>
      </c>
      <c r="AA8" s="427">
        <f>'一般-工资福利'!AA8</f>
        <v>0</v>
      </c>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c r="FB8" s="434"/>
      <c r="FC8" s="434"/>
      <c r="FD8" s="434"/>
      <c r="FE8" s="434"/>
      <c r="FF8" s="434"/>
      <c r="FG8" s="434"/>
      <c r="FH8" s="434"/>
      <c r="FI8" s="434"/>
      <c r="FJ8" s="434"/>
      <c r="FK8" s="434"/>
      <c r="FL8" s="434"/>
      <c r="FM8" s="434"/>
      <c r="FN8" s="434"/>
      <c r="FO8" s="434"/>
      <c r="FP8" s="434"/>
      <c r="FQ8" s="434"/>
      <c r="FR8" s="434"/>
      <c r="FS8" s="434"/>
      <c r="FT8" s="434"/>
      <c r="FU8" s="434"/>
      <c r="FV8" s="434"/>
      <c r="FW8" s="434"/>
      <c r="FX8" s="434"/>
      <c r="FY8" s="434"/>
      <c r="FZ8" s="434"/>
      <c r="GA8" s="434"/>
      <c r="GB8" s="434"/>
      <c r="GC8" s="434"/>
      <c r="GD8" s="434"/>
      <c r="GE8" s="434"/>
      <c r="GF8" s="434"/>
      <c r="GG8" s="434"/>
      <c r="GH8" s="434"/>
      <c r="GI8" s="434"/>
      <c r="GJ8" s="434"/>
      <c r="GK8" s="434"/>
      <c r="GL8" s="434"/>
      <c r="GM8" s="434"/>
      <c r="GN8" s="434"/>
      <c r="GO8" s="434"/>
      <c r="GP8" s="434"/>
      <c r="GQ8" s="434"/>
      <c r="GR8" s="434"/>
      <c r="GS8" s="434"/>
      <c r="GT8" s="434"/>
      <c r="GU8" s="434"/>
      <c r="GV8" s="434"/>
      <c r="GW8" s="434"/>
      <c r="GX8" s="434"/>
      <c r="GY8" s="434"/>
      <c r="GZ8" s="434"/>
      <c r="HA8" s="434"/>
      <c r="HB8" s="434"/>
      <c r="HC8" s="434"/>
      <c r="HD8" s="434"/>
      <c r="HE8" s="434"/>
      <c r="HF8" s="434"/>
      <c r="HG8" s="434"/>
      <c r="HH8" s="434"/>
      <c r="HI8" s="434"/>
      <c r="HJ8" s="434"/>
      <c r="HK8" s="434"/>
      <c r="HL8" s="434"/>
      <c r="HM8" s="434"/>
      <c r="HN8" s="434"/>
      <c r="HO8" s="434"/>
      <c r="HP8" s="434"/>
      <c r="HQ8" s="434"/>
      <c r="HR8" s="434"/>
      <c r="HS8" s="434"/>
      <c r="HT8" s="434"/>
      <c r="HU8" s="434"/>
      <c r="HV8" s="434"/>
      <c r="HW8" s="434"/>
      <c r="HX8" s="434"/>
      <c r="HY8" s="434"/>
      <c r="HZ8" s="434"/>
      <c r="IA8" s="434"/>
      <c r="IB8" s="434"/>
      <c r="IC8" s="434"/>
      <c r="ID8" s="434"/>
      <c r="IE8" s="434"/>
      <c r="IF8" s="434"/>
      <c r="IG8" s="434"/>
      <c r="IH8" s="434"/>
      <c r="II8" s="434"/>
      <c r="IJ8" s="434"/>
      <c r="IK8" s="434"/>
      <c r="IL8" s="434"/>
      <c r="IM8" s="434"/>
      <c r="IN8" s="434"/>
      <c r="IO8" s="434"/>
      <c r="IP8" s="434"/>
      <c r="IQ8" s="434"/>
      <c r="IR8" s="434"/>
      <c r="IS8" s="434"/>
      <c r="IT8" s="434"/>
      <c r="IU8" s="434"/>
      <c r="IV8" s="434"/>
    </row>
    <row r="9" spans="1:28" ht="22.5" customHeight="1">
      <c r="A9" s="428"/>
      <c r="B9" s="428"/>
      <c r="C9" s="428"/>
      <c r="D9" s="428"/>
      <c r="E9" s="428"/>
      <c r="F9" s="428"/>
      <c r="G9" s="428"/>
      <c r="H9" s="428"/>
      <c r="I9" s="428"/>
      <c r="J9" s="428"/>
      <c r="K9" s="428"/>
      <c r="L9" s="428"/>
      <c r="M9" s="429"/>
      <c r="N9" s="428"/>
      <c r="O9" s="428"/>
      <c r="P9" s="428"/>
      <c r="Q9" s="428"/>
      <c r="R9" s="428"/>
      <c r="S9" s="428"/>
      <c r="T9" s="428"/>
      <c r="U9" s="428"/>
      <c r="V9" s="428"/>
      <c r="W9" s="428"/>
      <c r="X9" s="428"/>
      <c r="Y9" s="428"/>
      <c r="Z9" s="428"/>
      <c r="AA9" s="428"/>
      <c r="AB9" s="428"/>
    </row>
    <row r="10" spans="1:28" ht="22.5" customHeight="1">
      <c r="A10" s="428"/>
      <c r="B10" s="428"/>
      <c r="C10" s="428"/>
      <c r="D10" s="428"/>
      <c r="E10" s="428"/>
      <c r="F10" s="428"/>
      <c r="G10" s="428"/>
      <c r="H10" s="428"/>
      <c r="I10" s="428"/>
      <c r="J10" s="428"/>
      <c r="K10" s="428"/>
      <c r="L10" s="428"/>
      <c r="N10" s="428"/>
      <c r="O10" s="428"/>
      <c r="P10" s="428"/>
      <c r="Q10" s="428"/>
      <c r="R10" s="428"/>
      <c r="S10" s="428"/>
      <c r="T10" s="428"/>
      <c r="U10" s="428"/>
      <c r="V10" s="428"/>
      <c r="W10" s="428"/>
      <c r="X10" s="428"/>
      <c r="Y10" s="428"/>
      <c r="Z10" s="428"/>
      <c r="AA10" s="428"/>
      <c r="AB10" s="428"/>
    </row>
    <row r="11" spans="1:27" ht="22.5" customHeight="1">
      <c r="A11" s="428"/>
      <c r="B11" s="428"/>
      <c r="C11" s="428"/>
      <c r="D11" s="428"/>
      <c r="E11" s="428"/>
      <c r="F11" s="428"/>
      <c r="G11" s="428"/>
      <c r="H11" s="428"/>
      <c r="I11" s="428"/>
      <c r="J11" s="428"/>
      <c r="K11" s="428"/>
      <c r="L11" s="428"/>
      <c r="N11" s="428"/>
      <c r="O11" s="428"/>
      <c r="P11" s="428"/>
      <c r="Q11" s="428"/>
      <c r="R11" s="428"/>
      <c r="S11" s="428"/>
      <c r="T11" s="428"/>
      <c r="U11" s="428"/>
      <c r="V11" s="428"/>
      <c r="W11" s="428"/>
      <c r="X11" s="428"/>
      <c r="Y11" s="428"/>
      <c r="Z11" s="428"/>
      <c r="AA11" s="428"/>
    </row>
    <row r="12" spans="1:27" ht="22.5" customHeight="1">
      <c r="A12" s="428"/>
      <c r="B12" s="428"/>
      <c r="C12" s="428"/>
      <c r="D12" s="428"/>
      <c r="E12" s="428"/>
      <c r="F12" s="428"/>
      <c r="G12" s="428"/>
      <c r="H12" s="428"/>
      <c r="I12" s="428"/>
      <c r="J12" s="428"/>
      <c r="K12" s="428"/>
      <c r="L12" s="428"/>
      <c r="N12" s="428"/>
      <c r="O12" s="428"/>
      <c r="P12" s="428"/>
      <c r="Q12" s="428"/>
      <c r="R12" s="428"/>
      <c r="S12" s="428"/>
      <c r="T12" s="428"/>
      <c r="U12" s="428"/>
      <c r="V12" s="428"/>
      <c r="W12" s="428"/>
      <c r="X12" s="428"/>
      <c r="Y12" s="428"/>
      <c r="Z12" s="428"/>
      <c r="AA12" s="428"/>
    </row>
    <row r="13" spans="1:26" ht="22.5" customHeight="1">
      <c r="A13" s="428"/>
      <c r="B13" s="428"/>
      <c r="C13" s="428"/>
      <c r="D13" s="428"/>
      <c r="E13" s="428"/>
      <c r="F13" s="428"/>
      <c r="J13" s="428"/>
      <c r="K13" s="428"/>
      <c r="L13" s="428"/>
      <c r="N13" s="428"/>
      <c r="O13" s="428"/>
      <c r="P13" s="428"/>
      <c r="Q13" s="428"/>
      <c r="R13" s="428"/>
      <c r="S13" s="428"/>
      <c r="T13" s="428"/>
      <c r="U13" s="428"/>
      <c r="V13" s="428"/>
      <c r="W13" s="428"/>
      <c r="X13" s="428"/>
      <c r="Y13" s="428"/>
      <c r="Z13" s="428"/>
    </row>
    <row r="14" spans="1:25" ht="22.5" customHeight="1">
      <c r="A14" s="428"/>
      <c r="B14" s="428"/>
      <c r="C14" s="428"/>
      <c r="D14" s="428"/>
      <c r="E14" s="428"/>
      <c r="F14" s="428"/>
      <c r="O14" s="428"/>
      <c r="P14" s="428"/>
      <c r="Q14" s="428"/>
      <c r="R14" s="428"/>
      <c r="S14" s="428"/>
      <c r="T14" s="428"/>
      <c r="U14" s="428"/>
      <c r="V14" s="428"/>
      <c r="W14" s="428"/>
      <c r="X14" s="428"/>
      <c r="Y14" s="428"/>
    </row>
    <row r="15" spans="15:24" ht="22.5" customHeight="1">
      <c r="O15" s="428"/>
      <c r="P15" s="428"/>
      <c r="Q15" s="428"/>
      <c r="R15" s="428"/>
      <c r="S15" s="428"/>
      <c r="T15" s="428"/>
      <c r="U15" s="428"/>
      <c r="V15" s="428"/>
      <c r="W15" s="428"/>
      <c r="X15" s="428"/>
    </row>
    <row r="16" spans="15:17" ht="22.5" customHeight="1">
      <c r="O16" s="428"/>
      <c r="P16" s="428"/>
      <c r="Q16" s="428"/>
    </row>
    <row r="17" ht="22.5" customHeight="1"/>
  </sheetData>
  <sheetProtection sheet="1"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G7" sqref="G7"/>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17" t="s">
        <v>158</v>
      </c>
    </row>
    <row r="2" spans="1:14" ht="33" customHeight="1">
      <c r="A2" s="289" t="s">
        <v>159</v>
      </c>
      <c r="B2" s="289"/>
      <c r="C2" s="289"/>
      <c r="D2" s="289"/>
      <c r="E2" s="289"/>
      <c r="F2" s="289"/>
      <c r="G2" s="289"/>
      <c r="H2" s="289"/>
      <c r="I2" s="289"/>
      <c r="J2" s="289"/>
      <c r="K2" s="289"/>
      <c r="L2" s="289"/>
      <c r="M2" s="289"/>
      <c r="N2" s="289"/>
    </row>
    <row r="3" spans="13:14" ht="14.25" customHeight="1">
      <c r="M3" s="401" t="s">
        <v>77</v>
      </c>
      <c r="N3" s="401"/>
    </row>
    <row r="4" spans="1:14" ht="22.5" customHeight="1">
      <c r="A4" s="250" t="s">
        <v>96</v>
      </c>
      <c r="B4" s="250"/>
      <c r="C4" s="250"/>
      <c r="D4" s="90" t="s">
        <v>124</v>
      </c>
      <c r="E4" s="90" t="s">
        <v>79</v>
      </c>
      <c r="F4" s="90" t="s">
        <v>80</v>
      </c>
      <c r="G4" s="90" t="s">
        <v>126</v>
      </c>
      <c r="H4" s="90"/>
      <c r="I4" s="90"/>
      <c r="J4" s="90"/>
      <c r="K4" s="90"/>
      <c r="L4" s="90" t="s">
        <v>130</v>
      </c>
      <c r="M4" s="90"/>
      <c r="N4" s="90"/>
    </row>
    <row r="5" spans="1:14" ht="17.25" customHeight="1">
      <c r="A5" s="90" t="s">
        <v>99</v>
      </c>
      <c r="B5" s="93" t="s">
        <v>100</v>
      </c>
      <c r="C5" s="90" t="s">
        <v>101</v>
      </c>
      <c r="D5" s="90"/>
      <c r="E5" s="90"/>
      <c r="F5" s="90"/>
      <c r="G5" s="90" t="s">
        <v>160</v>
      </c>
      <c r="H5" s="90" t="s">
        <v>161</v>
      </c>
      <c r="I5" s="90" t="s">
        <v>139</v>
      </c>
      <c r="J5" s="90" t="s">
        <v>140</v>
      </c>
      <c r="K5" s="90" t="s">
        <v>141</v>
      </c>
      <c r="L5" s="90" t="s">
        <v>160</v>
      </c>
      <c r="M5" s="90" t="s">
        <v>111</v>
      </c>
      <c r="N5" s="90" t="s">
        <v>162</v>
      </c>
    </row>
    <row r="6" spans="1:14" ht="20.25" customHeight="1">
      <c r="A6" s="90"/>
      <c r="B6" s="93"/>
      <c r="C6" s="90"/>
      <c r="D6" s="90"/>
      <c r="E6" s="90"/>
      <c r="F6" s="90"/>
      <c r="G6" s="90"/>
      <c r="H6" s="90"/>
      <c r="I6" s="90"/>
      <c r="J6" s="90"/>
      <c r="K6" s="90"/>
      <c r="L6" s="90"/>
      <c r="M6" s="90"/>
      <c r="N6" s="90"/>
    </row>
    <row r="7" spans="1:14" s="30" customFormat="1" ht="36" customHeight="1">
      <c r="A7" s="125" t="str">
        <f>'工资福利(政府预算)(2)'!A7</f>
        <v>201</v>
      </c>
      <c r="B7" s="125" t="str">
        <f>'工资福利(政府预算)(2)'!B7</f>
        <v>31</v>
      </c>
      <c r="C7" s="125" t="str">
        <f>'工资福利(政府预算)(2)'!C7</f>
        <v>01</v>
      </c>
      <c r="D7" s="125">
        <f>'工资福利(政府预算)(2)'!D7</f>
        <v>107</v>
      </c>
      <c r="E7" s="125" t="str">
        <f>'工资福利(政府预算)(2)'!E7</f>
        <v>行政运行</v>
      </c>
      <c r="F7" s="125">
        <f>'工资福利(政府预算)(2)'!F7</f>
        <v>444.09999999999997</v>
      </c>
      <c r="G7" s="125">
        <f>'工资福利(政府预算)(2)'!G7</f>
        <v>444.09999999999997</v>
      </c>
      <c r="H7" s="125">
        <f>'工资福利(政府预算)(2)'!H7</f>
        <v>328.29999999999995</v>
      </c>
      <c r="I7" s="125">
        <f>'工资福利(政府预算)(2)'!I7</f>
        <v>79.1</v>
      </c>
      <c r="J7" s="125">
        <f>'工资福利(政府预算)(2)'!J7</f>
        <v>36.7</v>
      </c>
      <c r="K7" s="125">
        <f>'工资福利(政府预算)(2)'!K7</f>
        <v>0</v>
      </c>
      <c r="L7" s="125">
        <f>'工资福利(政府预算)(2)'!L7</f>
        <v>0</v>
      </c>
      <c r="M7" s="125">
        <f>'工资福利(政府预算)(2)'!M7</f>
        <v>0</v>
      </c>
      <c r="N7" s="125">
        <f>'工资福利(政府预算)(2)'!N7</f>
        <v>0</v>
      </c>
    </row>
  </sheetData>
  <sheetProtection sheet="1"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Q17" sqref="Q17"/>
    </sheetView>
  </sheetViews>
  <sheetFormatPr defaultColWidth="6.75390625" defaultRowHeight="22.5" customHeight="1"/>
  <cols>
    <col min="1" max="3" width="3.625" style="403" customWidth="1"/>
    <col min="4" max="4" width="10.00390625" style="403" customWidth="1"/>
    <col min="5" max="5" width="17.375" style="403" customWidth="1"/>
    <col min="6" max="6" width="8.125" style="403" customWidth="1"/>
    <col min="7" max="21" width="6.50390625" style="403" customWidth="1"/>
    <col min="22" max="25" width="6.875" style="403" customWidth="1"/>
    <col min="26" max="26" width="6.50390625" style="403" customWidth="1"/>
    <col min="27" max="16384" width="6.75390625" style="403" customWidth="1"/>
  </cols>
  <sheetData>
    <row r="1" spans="2:26" ht="22.5" customHeight="1">
      <c r="B1" s="404"/>
      <c r="C1" s="404"/>
      <c r="D1" s="404"/>
      <c r="E1" s="404"/>
      <c r="F1" s="404"/>
      <c r="G1" s="404"/>
      <c r="H1" s="404"/>
      <c r="I1" s="404"/>
      <c r="J1" s="404"/>
      <c r="K1" s="404"/>
      <c r="L1" s="404"/>
      <c r="M1" s="404"/>
      <c r="N1" s="404"/>
      <c r="O1" s="404"/>
      <c r="P1" s="404"/>
      <c r="Q1" s="404"/>
      <c r="R1" s="404"/>
      <c r="T1" s="412"/>
      <c r="V1" s="412"/>
      <c r="W1" s="412"/>
      <c r="X1" s="412"/>
      <c r="Y1" s="414" t="s">
        <v>163</v>
      </c>
      <c r="Z1" s="414"/>
    </row>
    <row r="2" spans="1:26" ht="22.5" customHeight="1">
      <c r="A2" s="405" t="s">
        <v>164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row>
    <row r="3" spans="1:26" ht="22.5" customHeight="1">
      <c r="A3" s="406"/>
      <c r="B3" s="406"/>
      <c r="C3" s="406"/>
      <c r="D3" s="407"/>
      <c r="E3" s="407"/>
      <c r="F3" s="407"/>
      <c r="G3" s="407"/>
      <c r="H3" s="407"/>
      <c r="I3" s="407"/>
      <c r="J3" s="407"/>
      <c r="K3" s="407"/>
      <c r="L3" s="407"/>
      <c r="M3" s="407"/>
      <c r="N3" s="407"/>
      <c r="O3" s="407"/>
      <c r="P3" s="407"/>
      <c r="Q3" s="407"/>
      <c r="R3" s="407"/>
      <c r="V3" s="413"/>
      <c r="W3" s="413"/>
      <c r="X3" s="413"/>
      <c r="Y3" s="415" t="s">
        <v>2</v>
      </c>
      <c r="Z3" s="415"/>
    </row>
    <row r="4" spans="1:26" ht="22.5" customHeight="1">
      <c r="A4" s="408" t="s">
        <v>96</v>
      </c>
      <c r="B4" s="408"/>
      <c r="C4" s="408"/>
      <c r="D4" s="409" t="s">
        <v>78</v>
      </c>
      <c r="E4" s="409" t="s">
        <v>97</v>
      </c>
      <c r="F4" s="409" t="s">
        <v>165</v>
      </c>
      <c r="G4" s="409" t="s">
        <v>166</v>
      </c>
      <c r="H4" s="409" t="s">
        <v>167</v>
      </c>
      <c r="I4" s="409" t="s">
        <v>168</v>
      </c>
      <c r="J4" s="409" t="s">
        <v>169</v>
      </c>
      <c r="K4" s="409" t="s">
        <v>170</v>
      </c>
      <c r="L4" s="409" t="s">
        <v>171</v>
      </c>
      <c r="M4" s="409" t="s">
        <v>172</v>
      </c>
      <c r="N4" s="409" t="s">
        <v>173</v>
      </c>
      <c r="O4" s="409" t="s">
        <v>174</v>
      </c>
      <c r="P4" s="409" t="s">
        <v>175</v>
      </c>
      <c r="Q4" s="409" t="s">
        <v>176</v>
      </c>
      <c r="R4" s="409" t="s">
        <v>177</v>
      </c>
      <c r="S4" s="409" t="s">
        <v>178</v>
      </c>
      <c r="T4" s="409" t="s">
        <v>179</v>
      </c>
      <c r="U4" s="409" t="s">
        <v>180</v>
      </c>
      <c r="V4" s="409" t="s">
        <v>181</v>
      </c>
      <c r="W4" s="409" t="s">
        <v>182</v>
      </c>
      <c r="X4" s="409" t="s">
        <v>183</v>
      </c>
      <c r="Y4" s="409" t="s">
        <v>184</v>
      </c>
      <c r="Z4" s="416" t="s">
        <v>185</v>
      </c>
    </row>
    <row r="5" spans="1:26" ht="13.5" customHeight="1">
      <c r="A5" s="409" t="s">
        <v>99</v>
      </c>
      <c r="B5" s="409" t="s">
        <v>100</v>
      </c>
      <c r="C5" s="409" t="s">
        <v>101</v>
      </c>
      <c r="D5" s="409"/>
      <c r="E5" s="409"/>
      <c r="F5" s="409"/>
      <c r="G5" s="409"/>
      <c r="H5" s="409"/>
      <c r="I5" s="409"/>
      <c r="J5" s="409"/>
      <c r="K5" s="409"/>
      <c r="L5" s="409"/>
      <c r="M5" s="409"/>
      <c r="N5" s="409"/>
      <c r="O5" s="409"/>
      <c r="P5" s="409"/>
      <c r="Q5" s="409"/>
      <c r="R5" s="409"/>
      <c r="S5" s="409"/>
      <c r="T5" s="409"/>
      <c r="U5" s="409"/>
      <c r="V5" s="409"/>
      <c r="W5" s="409"/>
      <c r="X5" s="409"/>
      <c r="Y5" s="409"/>
      <c r="Z5" s="416"/>
    </row>
    <row r="6" spans="1:26" ht="13.5" customHeight="1">
      <c r="A6" s="409"/>
      <c r="B6" s="409"/>
      <c r="C6" s="409"/>
      <c r="D6" s="409"/>
      <c r="E6" s="409"/>
      <c r="F6" s="409"/>
      <c r="G6" s="409"/>
      <c r="H6" s="409"/>
      <c r="I6" s="409"/>
      <c r="J6" s="409"/>
      <c r="K6" s="409"/>
      <c r="L6" s="409"/>
      <c r="M6" s="409"/>
      <c r="N6" s="409"/>
      <c r="O6" s="409"/>
      <c r="P6" s="409"/>
      <c r="Q6" s="409"/>
      <c r="R6" s="409"/>
      <c r="S6" s="409"/>
      <c r="T6" s="409"/>
      <c r="U6" s="409"/>
      <c r="V6" s="409"/>
      <c r="W6" s="409"/>
      <c r="X6" s="409"/>
      <c r="Y6" s="409"/>
      <c r="Z6" s="416"/>
    </row>
    <row r="7" spans="1:26" ht="22.5" customHeight="1">
      <c r="A7" s="408" t="s">
        <v>92</v>
      </c>
      <c r="B7" s="408" t="s">
        <v>92</v>
      </c>
      <c r="C7" s="408" t="s">
        <v>92</v>
      </c>
      <c r="D7" s="408" t="s">
        <v>92</v>
      </c>
      <c r="E7" s="408" t="s">
        <v>92</v>
      </c>
      <c r="F7" s="408">
        <v>1</v>
      </c>
      <c r="G7" s="408">
        <v>2</v>
      </c>
      <c r="H7" s="408">
        <v>3</v>
      </c>
      <c r="I7" s="408">
        <v>4</v>
      </c>
      <c r="J7" s="408">
        <v>5</v>
      </c>
      <c r="K7" s="408">
        <v>6</v>
      </c>
      <c r="L7" s="408">
        <v>7</v>
      </c>
      <c r="M7" s="408">
        <v>8</v>
      </c>
      <c r="N7" s="408">
        <v>9</v>
      </c>
      <c r="O7" s="408">
        <v>10</v>
      </c>
      <c r="P7" s="408">
        <v>11</v>
      </c>
      <c r="Q7" s="408">
        <v>12</v>
      </c>
      <c r="R7" s="408">
        <v>13</v>
      </c>
      <c r="S7" s="408">
        <v>14</v>
      </c>
      <c r="T7" s="408">
        <v>15</v>
      </c>
      <c r="U7" s="408">
        <v>16</v>
      </c>
      <c r="V7" s="408">
        <v>17</v>
      </c>
      <c r="W7" s="408">
        <v>18</v>
      </c>
      <c r="X7" s="408">
        <v>19</v>
      </c>
      <c r="Y7" s="408">
        <v>20</v>
      </c>
      <c r="Z7" s="408">
        <v>21</v>
      </c>
    </row>
    <row r="8" spans="1:26" s="402" customFormat="1" ht="26.25" customHeight="1">
      <c r="A8" s="410" t="str">
        <f>'一般-商品和服务'!A8</f>
        <v>201</v>
      </c>
      <c r="B8" s="410" t="str">
        <f>'一般-商品和服务'!B8</f>
        <v>31</v>
      </c>
      <c r="C8" s="410" t="str">
        <f>'一般-商品和服务'!C8</f>
        <v>01</v>
      </c>
      <c r="D8" s="410">
        <f>'一般-商品和服务'!D8</f>
        <v>107</v>
      </c>
      <c r="E8" s="410" t="str">
        <f>'一般-商品和服务'!E8</f>
        <v>行政运行</v>
      </c>
      <c r="F8" s="411">
        <f>'一般-商品和服务'!F8</f>
        <v>81.49999999999999</v>
      </c>
      <c r="G8" s="410">
        <f>'一般-商品和服务'!G8</f>
        <v>7</v>
      </c>
      <c r="H8" s="410">
        <f>'一般-商品和服务'!H8</f>
        <v>1.8</v>
      </c>
      <c r="I8" s="410">
        <f>'一般-商品和服务'!I8</f>
        <v>0.7</v>
      </c>
      <c r="J8" s="410">
        <f>'一般-商品和服务'!J8</f>
        <v>4.6</v>
      </c>
      <c r="K8" s="410">
        <f>'一般-商品和服务'!K8</f>
        <v>12.7</v>
      </c>
      <c r="L8" s="410">
        <f>'一般-商品和服务'!L8</f>
        <v>5.6</v>
      </c>
      <c r="M8" s="410">
        <f>'一般-商品和服务'!M8</f>
        <v>11.2</v>
      </c>
      <c r="N8" s="410">
        <f>'一般-商品和服务'!N8</f>
        <v>0</v>
      </c>
      <c r="O8" s="410">
        <f>'一般-商品和服务'!O8</f>
        <v>1.4</v>
      </c>
      <c r="P8" s="410">
        <f>'一般-商品和服务'!P8</f>
        <v>5</v>
      </c>
      <c r="Q8" s="410">
        <f>'一般-商品和服务'!Q8</f>
        <v>5.6</v>
      </c>
      <c r="R8" s="410">
        <f>'一般-商品和服务'!R8</f>
        <v>3.8</v>
      </c>
      <c r="S8" s="410">
        <f>'一般-商品和服务'!S8</f>
        <v>0</v>
      </c>
      <c r="T8" s="410">
        <f>'一般-商品和服务'!T8</f>
        <v>0</v>
      </c>
      <c r="U8" s="410">
        <f>'一般-商品和服务'!U8</f>
        <v>0</v>
      </c>
      <c r="V8" s="410">
        <f>'一般-商品和服务'!V8</f>
        <v>20.9</v>
      </c>
      <c r="W8" s="410">
        <f>'一般-商品和服务'!W8</f>
        <v>0</v>
      </c>
      <c r="X8" s="410">
        <f>'一般-商品和服务'!X8</f>
        <v>0</v>
      </c>
      <c r="Y8" s="410">
        <f>'一般-商品和服务'!Y8</f>
        <v>0</v>
      </c>
      <c r="Z8" s="410">
        <f>'一般-商品和服务'!Z8</f>
        <v>1.2</v>
      </c>
    </row>
    <row r="9" spans="1:26" ht="23.25" customHeight="1">
      <c r="A9" s="402"/>
      <c r="B9" s="402"/>
      <c r="C9" s="402"/>
      <c r="D9" s="402"/>
      <c r="E9" s="402"/>
      <c r="F9" s="402"/>
      <c r="G9" s="402"/>
      <c r="H9" s="402"/>
      <c r="I9" s="402"/>
      <c r="J9" s="402"/>
      <c r="K9" s="402"/>
      <c r="L9" s="402"/>
      <c r="M9" s="402"/>
      <c r="N9" s="402"/>
      <c r="O9" s="402"/>
      <c r="P9" s="402"/>
      <c r="Q9" s="402"/>
      <c r="R9" s="402"/>
      <c r="S9" s="402"/>
      <c r="T9" s="402"/>
      <c r="U9" s="402"/>
      <c r="V9" s="402"/>
      <c r="W9" s="402"/>
      <c r="X9" s="402"/>
      <c r="Y9" s="402"/>
      <c r="Z9" s="402"/>
    </row>
    <row r="10" spans="1:27" ht="22.5" customHeight="1">
      <c r="A10" s="402"/>
      <c r="B10" s="402"/>
      <c r="C10" s="402"/>
      <c r="D10" s="402"/>
      <c r="E10" s="402"/>
      <c r="F10" s="402"/>
      <c r="G10" s="402"/>
      <c r="H10" s="402"/>
      <c r="I10" s="402"/>
      <c r="J10" s="402"/>
      <c r="K10" s="402"/>
      <c r="L10" s="402"/>
      <c r="M10" s="402"/>
      <c r="N10" s="402"/>
      <c r="P10" s="402"/>
      <c r="Q10" s="402"/>
      <c r="R10" s="402"/>
      <c r="S10" s="402"/>
      <c r="T10" s="402"/>
      <c r="U10" s="402"/>
      <c r="V10" s="402"/>
      <c r="W10" s="402"/>
      <c r="X10" s="402"/>
      <c r="Y10" s="402"/>
      <c r="Z10" s="402"/>
      <c r="AA10" s="402"/>
    </row>
    <row r="11" spans="3:27" ht="22.5" customHeight="1">
      <c r="C11" s="402"/>
      <c r="D11" s="402"/>
      <c r="E11" s="402"/>
      <c r="F11" s="402"/>
      <c r="G11" s="402"/>
      <c r="I11" s="402"/>
      <c r="J11" s="402"/>
      <c r="K11" s="402"/>
      <c r="L11" s="402"/>
      <c r="M11" s="402"/>
      <c r="N11" s="402"/>
      <c r="P11" s="402"/>
      <c r="Q11" s="402"/>
      <c r="R11" s="402"/>
      <c r="S11" s="402"/>
      <c r="T11" s="402"/>
      <c r="U11" s="402"/>
      <c r="V11" s="402"/>
      <c r="W11" s="402"/>
      <c r="X11" s="402"/>
      <c r="Y11" s="402"/>
      <c r="Z11" s="402"/>
      <c r="AA11" s="402"/>
    </row>
    <row r="12" spans="1:26" ht="22.5" customHeight="1">
      <c r="A12" s="402"/>
      <c r="C12" s="402"/>
      <c r="D12" s="402"/>
      <c r="E12" s="402"/>
      <c r="F12" s="402"/>
      <c r="J12" s="402"/>
      <c r="K12" s="402"/>
      <c r="L12" s="402"/>
      <c r="M12" s="402"/>
      <c r="P12" s="402"/>
      <c r="Q12" s="402"/>
      <c r="R12" s="402"/>
      <c r="S12" s="402"/>
      <c r="T12" s="402"/>
      <c r="Z12" s="402"/>
    </row>
    <row r="13" spans="1:26" ht="22.5" customHeight="1">
      <c r="A13" s="402"/>
      <c r="B13" s="402"/>
      <c r="D13" s="402"/>
      <c r="E13" s="402"/>
      <c r="K13" s="402"/>
      <c r="L13" s="402"/>
      <c r="M13" s="402"/>
      <c r="P13" s="402"/>
      <c r="Q13" s="402"/>
      <c r="R13" s="402"/>
      <c r="S13" s="402"/>
      <c r="T13" s="402"/>
      <c r="Z13" s="402"/>
    </row>
    <row r="14" spans="2:26" ht="22.5" customHeight="1">
      <c r="B14" s="402"/>
      <c r="C14" s="402"/>
      <c r="E14" s="402"/>
      <c r="K14" s="402"/>
      <c r="L14" s="402"/>
      <c r="M14" s="402"/>
      <c r="P14" s="402"/>
      <c r="Q14" s="402"/>
      <c r="R14" s="402"/>
      <c r="S14" s="402"/>
      <c r="Z14" s="402"/>
    </row>
    <row r="15" spans="11:19" ht="22.5" customHeight="1">
      <c r="K15" s="402"/>
      <c r="L15" s="402"/>
      <c r="M15" s="402"/>
      <c r="S15" s="402"/>
    </row>
    <row r="16" spans="11:13" ht="22.5" customHeight="1">
      <c r="K16" s="402"/>
      <c r="L16" s="402"/>
      <c r="M16" s="402"/>
    </row>
    <row r="17" spans="1:27" ht="22.5" customHeight="1">
      <c r="A17"/>
      <c r="B17"/>
      <c r="C17"/>
      <c r="D17"/>
      <c r="E17"/>
      <c r="F17"/>
      <c r="G17"/>
      <c r="H17"/>
      <c r="I17"/>
      <c r="J17"/>
      <c r="K17" s="402"/>
      <c r="L17"/>
      <c r="M17"/>
      <c r="N17"/>
      <c r="O17"/>
      <c r="P17"/>
      <c r="Q17"/>
      <c r="R17"/>
      <c r="S17"/>
      <c r="T17"/>
      <c r="U17"/>
      <c r="V17"/>
      <c r="W17"/>
      <c r="X17"/>
      <c r="Y17"/>
      <c r="Z17"/>
      <c r="AA17"/>
    </row>
  </sheetData>
  <sheetProtection sheet="1"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F7" sqref="F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186</v>
      </c>
    </row>
    <row r="2" spans="1:20" ht="33.75" customHeight="1">
      <c r="A2" s="85" t="s">
        <v>187</v>
      </c>
      <c r="B2" s="85"/>
      <c r="C2" s="85"/>
      <c r="D2" s="85"/>
      <c r="E2" s="85"/>
      <c r="F2" s="85"/>
      <c r="G2" s="85"/>
      <c r="H2" s="85"/>
      <c r="I2" s="85"/>
      <c r="J2" s="85"/>
      <c r="K2" s="85"/>
      <c r="L2" s="85"/>
      <c r="M2" s="85"/>
      <c r="N2" s="85"/>
      <c r="O2" s="85"/>
      <c r="P2" s="85"/>
      <c r="Q2" s="85"/>
      <c r="R2" s="85"/>
      <c r="S2" s="85"/>
      <c r="T2" s="85"/>
    </row>
    <row r="3" spans="19:20" ht="14.25" customHeight="1">
      <c r="S3" s="401" t="s">
        <v>77</v>
      </c>
      <c r="T3" s="401"/>
    </row>
    <row r="4" spans="1:20" ht="22.5" customHeight="1">
      <c r="A4" s="272" t="s">
        <v>96</v>
      </c>
      <c r="B4" s="272"/>
      <c r="C4" s="272"/>
      <c r="D4" s="90" t="s">
        <v>188</v>
      </c>
      <c r="E4" s="90" t="s">
        <v>125</v>
      </c>
      <c r="F4" s="89" t="s">
        <v>165</v>
      </c>
      <c r="G4" s="90" t="s">
        <v>127</v>
      </c>
      <c r="H4" s="90"/>
      <c r="I4" s="90"/>
      <c r="J4" s="90"/>
      <c r="K4" s="90"/>
      <c r="L4" s="90"/>
      <c r="M4" s="90"/>
      <c r="N4" s="90"/>
      <c r="O4" s="90"/>
      <c r="P4" s="90"/>
      <c r="Q4" s="90"/>
      <c r="R4" s="90" t="s">
        <v>130</v>
      </c>
      <c r="S4" s="90"/>
      <c r="T4" s="90"/>
    </row>
    <row r="5" spans="1:20" ht="14.25" customHeight="1">
      <c r="A5" s="272"/>
      <c r="B5" s="272"/>
      <c r="C5" s="272"/>
      <c r="D5" s="90"/>
      <c r="E5" s="90"/>
      <c r="F5" s="91"/>
      <c r="G5" s="90" t="s">
        <v>89</v>
      </c>
      <c r="H5" s="90" t="s">
        <v>189</v>
      </c>
      <c r="I5" s="90" t="s">
        <v>175</v>
      </c>
      <c r="J5" s="90" t="s">
        <v>176</v>
      </c>
      <c r="K5" s="90" t="s">
        <v>190</v>
      </c>
      <c r="L5" s="90" t="s">
        <v>191</v>
      </c>
      <c r="M5" s="90" t="s">
        <v>177</v>
      </c>
      <c r="N5" s="90" t="s">
        <v>192</v>
      </c>
      <c r="O5" s="90" t="s">
        <v>180</v>
      </c>
      <c r="P5" s="90" t="s">
        <v>193</v>
      </c>
      <c r="Q5" s="90" t="s">
        <v>194</v>
      </c>
      <c r="R5" s="90" t="s">
        <v>89</v>
      </c>
      <c r="S5" s="90" t="s">
        <v>195</v>
      </c>
      <c r="T5" s="90" t="s">
        <v>162</v>
      </c>
    </row>
    <row r="6" spans="1:20" ht="42.75" customHeight="1">
      <c r="A6" s="90" t="s">
        <v>99</v>
      </c>
      <c r="B6" s="90" t="s">
        <v>100</v>
      </c>
      <c r="C6" s="90" t="s">
        <v>101</v>
      </c>
      <c r="D6" s="90"/>
      <c r="E6" s="90"/>
      <c r="F6" s="92"/>
      <c r="G6" s="90"/>
      <c r="H6" s="90"/>
      <c r="I6" s="90"/>
      <c r="J6" s="90"/>
      <c r="K6" s="90"/>
      <c r="L6" s="90"/>
      <c r="M6" s="90"/>
      <c r="N6" s="90"/>
      <c r="O6" s="90"/>
      <c r="P6" s="90"/>
      <c r="Q6" s="90"/>
      <c r="R6" s="90"/>
      <c r="S6" s="90"/>
      <c r="T6" s="90"/>
    </row>
    <row r="7" spans="1:20" s="30" customFormat="1" ht="35.25" customHeight="1">
      <c r="A7" s="125" t="str">
        <f>'商品服务(政府预算)(2)'!A7</f>
        <v>201</v>
      </c>
      <c r="B7" s="125" t="str">
        <f>'商品服务(政府预算)(2)'!B7</f>
        <v>31</v>
      </c>
      <c r="C7" s="125" t="str">
        <f>'商品服务(政府预算)(2)'!C7</f>
        <v>01</v>
      </c>
      <c r="D7" s="125">
        <f>'商品服务(政府预算)(2)'!D7</f>
        <v>107</v>
      </c>
      <c r="E7" s="125" t="str">
        <f>'商品服务(政府预算)(2)'!E7</f>
        <v>行政运行</v>
      </c>
      <c r="F7" s="125">
        <f>'商品服务(政府预算)(2)'!F7</f>
        <v>81.49999999999999</v>
      </c>
      <c r="G7" s="125">
        <f>'商品服务(政府预算)(2)'!G7</f>
        <v>81.49999999999999</v>
      </c>
      <c r="H7" s="125">
        <f>'商品服务(政府预算)(2)'!H7</f>
        <v>64.49999999999999</v>
      </c>
      <c r="I7" s="125">
        <f>'商品服务(政府预算)(2)'!I7</f>
        <v>5</v>
      </c>
      <c r="J7" s="125">
        <f>'商品服务(政府预算)(2)'!J7</f>
        <v>5.6</v>
      </c>
      <c r="K7" s="125">
        <f>'商品服务(政府预算)(2)'!K7</f>
        <v>0</v>
      </c>
      <c r="L7" s="125">
        <f>'商品服务(政府预算)(2)'!L7</f>
        <v>0</v>
      </c>
      <c r="M7" s="125">
        <f>'商品服务(政府预算)(2)'!M7</f>
        <v>3.8</v>
      </c>
      <c r="N7" s="125">
        <f>'商品服务(政府预算)(2)'!N7</f>
        <v>0</v>
      </c>
      <c r="O7" s="125">
        <f>'商品服务(政府预算)(2)'!O7</f>
        <v>0</v>
      </c>
      <c r="P7" s="125">
        <f>'商品服务(政府预算)(2)'!P7</f>
        <v>1.4</v>
      </c>
      <c r="Q7" s="125">
        <f>'商品服务(政府预算)(2)'!Q7</f>
        <v>1.2</v>
      </c>
      <c r="R7" s="125">
        <f>'商品服务(政府预算)(2)'!R7</f>
        <v>0</v>
      </c>
      <c r="S7" s="125">
        <f>'商品服务(政府预算)(2)'!S7</f>
        <v>0</v>
      </c>
      <c r="T7" s="125">
        <f>'商品服务(政府预算)(2)'!T7</f>
        <v>0</v>
      </c>
    </row>
  </sheetData>
  <sheetProtection sheet="1"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陪伴是最长情的告白</cp:lastModifiedBy>
  <cp:lastPrinted>2018-04-04T08:51:43Z</cp:lastPrinted>
  <dcterms:created xsi:type="dcterms:W3CDTF">1996-12-17T01:32:42Z</dcterms:created>
  <dcterms:modified xsi:type="dcterms:W3CDTF">2019-12-14T07:23:12Z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2052-11.1.0.9305</vt:lpwstr>
  </property>
</Properties>
</file>