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97" firstSheet="20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'部门支出总表（分类）'!$A$1:$U$25</definedName>
    <definedName name="_xlnm.Print_Area" localSheetId="11">'财政拨款收支总表'!$A$1:$F$26</definedName>
    <definedName name="_xlnm.Print_Area" localSheetId="10">'个人家庭(政府预算)'!$A$1:$K$11</definedName>
    <definedName name="_xlnm.Print_Area" localSheetId="19">'个人家庭(政府预算)(2)'!$A$1:$K$11</definedName>
    <definedName name="_xlnm.Print_Area" localSheetId="6">'工资福利(政府预算)'!$A$1:$N$13</definedName>
    <definedName name="_xlnm.Print_Area" localSheetId="15">'工资福利(政府预算)(2)'!$A$1:$N$13</definedName>
    <definedName name="_xlnm.Print_Area" localSheetId="9">'基本-个人和家庭'!$A$1:$L$12</definedName>
    <definedName name="_xlnm.Print_Area" localSheetId="5">'基本-工资福利'!$A$1:$AA$8</definedName>
    <definedName name="_xlnm.Print_Area" localSheetId="7">'基本-一般商品服务'!$A$1:$Z$18</definedName>
    <definedName name="_xlnm.Print_Area" localSheetId="25">'经费拔款'!$A$1:$V$8</definedName>
    <definedName name="_xlnm.Print_Area" localSheetId="26">'经费拨款(政府预算)'!$A$1:$U$23</definedName>
    <definedName name="_xlnm.Print_Area" localSheetId="27">'三公'!$A$1:$O$8</definedName>
    <definedName name="_xlnm.Print_Area" localSheetId="8">'商品服务(政府预算)'!$A$1:$T$17</definedName>
    <definedName name="_xlnm.Print_Area" localSheetId="17">'商品服务(政府预算)(2)'!$A$1:$T$17</definedName>
    <definedName name="_xlnm.Print_Area" localSheetId="29">'项目绩效'!$A$1:$N$7</definedName>
    <definedName name="_xlnm.Print_Area" localSheetId="20">'项目明细表'!$A$1:$N$17</definedName>
    <definedName name="_xlnm.Print_Area" localSheetId="18">'一般-个人和家庭'!$A$1:$L$12</definedName>
    <definedName name="_xlnm.Print_Area" localSheetId="14">'一般-工资福利'!$A$1:$AA$14</definedName>
    <definedName name="_xlnm.Print_Area" localSheetId="16">'一般-商品和服务'!$A$1:$Z$18</definedName>
    <definedName name="_xlnm.Print_Area" localSheetId="13">'一般预算基本支出表'!$A$1:$I$14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'政府性基金(政府预算)'!$A$1:$U$8</definedName>
    <definedName name="_xlnm.Print_Area" localSheetId="4">'支出分类(政府预算)'!$1:$23</definedName>
    <definedName name="_xlnm.Print_Area" localSheetId="23">'专户'!$A$1:$U$10</definedName>
    <definedName name="_xlnm.Print_Area" localSheetId="24">'专户(政府预算)'!$A$1:$U$8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<sst xmlns="http://schemas.openxmlformats.org/spreadsheetml/2006/main" count="1643" uniqueCount="340">
  <si>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</si>
  <si>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</si>
  <si>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</si>
  <si>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</si>
  <si>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</si>
  <si>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</si>
  <si>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</si>
  <si>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</si>
  <si>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</si>
  <si>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</si>
  <si>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</si>
  <si>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</si>
  <si>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</si>
  <si>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</si>
  <si>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</si>
  <si>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</si>
  <si>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</si>
  <si>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</si>
  <si>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</si>
  <si>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</si>
  <si>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</si>
  <si>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</si>
  <si>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</si>
  <si>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</si>
  <si>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</si>
  <si>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</si>
  <si>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</si>
  <si>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</si>
  <si>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</si>
  <si>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</si>
  <si>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</si>
  <si>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</si>
  <si>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</si>
  <si>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</si>
  <si>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</si>
  <si>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</si>
  <si>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</si>
  <si>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</si>
  <si>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</si>
  <si>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</si>
  <si>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</si>
  <si>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</si>
  <si>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</si>
  <si>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</si>
  <si>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</si>
  <si>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</si>
  <si>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</si>
  <si>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</si>
  <si>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</si>
  <si>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</si>
  <si>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</si>
  <si>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</si>
  <si>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</si>
  <si>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</si>
  <si>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</si>
  <si>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</si>
  <si>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</si>
  <si>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</si>
  <si>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</si>
  <si>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</si>
  <si>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</si>
  <si>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</si>
  <si>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</si>
  <si>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</si>
  <si>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</si>
  <si>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</si>
  <si>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</si>
  <si>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</si>
  <si>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</si>
  <si>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</si>
  <si>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</si>
  <si>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</si>
  <si>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</si>
  <si>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</si>
  <si>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</si>
  <si>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</si>
  <si>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</si>
  <si>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</si>
  <si>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</si>
  <si>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</si>
  <si>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</si>
  <si>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</si>
  <si>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</si>
  <si>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</si>
  <si>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</si>
  <si>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</si>
  <si>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</si>
  <si>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</si>
  <si>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</si>
  <si>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</si>
  <si>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</si>
  <si>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</si>
  <si>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</si>
  <si>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2</t>
    </r>
    <r>
      <rPr>
        <sz val="10"/>
        <rFont val="宋体"/>
        <family val="0"/>
      </rPr>
      <t>47001</t>
    </r>
  </si>
  <si>
    <t>岳阳县农业农村局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</si>
  <si>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</si>
  <si>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</si>
  <si>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</si>
  <si>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</si>
  <si>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</si>
  <si>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</si>
  <si>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</si>
  <si>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</si>
  <si>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247001</t>
  </si>
  <si>
    <t>节能环保支出</t>
  </si>
  <si>
    <t>211</t>
  </si>
  <si>
    <t>14</t>
  </si>
  <si>
    <t>01</t>
  </si>
  <si>
    <t>行政运行</t>
  </si>
  <si>
    <t>213</t>
  </si>
  <si>
    <t>农林水支出</t>
  </si>
  <si>
    <t>02</t>
  </si>
  <si>
    <t>一般行政管理事务</t>
  </si>
  <si>
    <t>03</t>
  </si>
  <si>
    <t>机关服务</t>
  </si>
  <si>
    <t>06</t>
  </si>
  <si>
    <t>科技转化与推广</t>
  </si>
  <si>
    <t>09</t>
  </si>
  <si>
    <t>农产品质量安全</t>
  </si>
  <si>
    <t>10</t>
  </si>
  <si>
    <t>执法监管</t>
  </si>
  <si>
    <t>99</t>
  </si>
  <si>
    <t>其他农业支出</t>
  </si>
  <si>
    <t>05</t>
  </si>
  <si>
    <t>04</t>
  </si>
  <si>
    <t>农村基础设施建设</t>
  </si>
  <si>
    <t>08</t>
  </si>
  <si>
    <t>病虫害控制</t>
  </si>
  <si>
    <t>35</t>
  </si>
  <si>
    <t>农业资源保护修复与利用</t>
  </si>
  <si>
    <t>25</t>
  </si>
  <si>
    <t>农产品加工与促销</t>
  </si>
  <si>
    <t>26</t>
  </si>
  <si>
    <t>农村公益事业</t>
  </si>
  <si>
    <t>12</t>
  </si>
  <si>
    <t>农业行业业务管理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</si>
  <si>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</si>
  <si>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</si>
  <si>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</si>
  <si>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</si>
  <si>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</si>
  <si>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</si>
  <si>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</si>
  <si>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</si>
  <si>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</si>
  <si>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</si>
  <si>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</si>
  <si>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</si>
  <si>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</si>
  <si>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</si>
  <si>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</si>
  <si>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</si>
  <si>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</si>
  <si>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</si>
  <si>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</si>
  <si>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</si>
  <si>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</si>
  <si>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</si>
  <si>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</si>
  <si>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</si>
  <si>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</si>
  <si>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</si>
  <si>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</si>
  <si>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</si>
  <si>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</si>
  <si>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</si>
  <si>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</si>
  <si>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</si>
  <si>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</si>
  <si>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</si>
  <si>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</si>
  <si>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</si>
  <si>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</si>
  <si>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</si>
  <si>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</si>
  <si>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</si>
  <si>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</si>
  <si>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</si>
  <si>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</si>
  <si>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</si>
  <si>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</si>
  <si>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</si>
  <si>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</si>
  <si>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</si>
  <si>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</si>
  <si>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</si>
  <si>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</si>
  <si>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</si>
  <si>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</si>
  <si>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</si>
  <si>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</si>
  <si>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</si>
  <si>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</si>
  <si>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</si>
  <si>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</si>
  <si>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</si>
  <si>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</si>
  <si>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</si>
  <si>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</si>
  <si>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</si>
  <si>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</si>
  <si>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</si>
  <si>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</si>
  <si>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</si>
  <si>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</si>
  <si>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</si>
  <si>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</si>
  <si>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</si>
  <si>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</si>
  <si>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</si>
  <si>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</si>
  <si>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</si>
  <si>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</si>
  <si>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</si>
  <si>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</si>
  <si>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</si>
  <si>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</si>
  <si>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</si>
  <si>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</si>
  <si>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</si>
  <si>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</si>
  <si>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</si>
  <si>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</si>
  <si>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</si>
  <si>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</si>
  <si>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</si>
  <si>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</si>
  <si>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</si>
  <si>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</si>
  <si>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</si>
  <si>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</si>
  <si>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</si>
  <si>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</si>
  <si>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</si>
  <si>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</si>
  <si>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</si>
  <si>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</si>
  <si>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</si>
  <si>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</si>
  <si>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</si>
  <si>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</si>
  <si>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</si>
  <si>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</si>
  <si>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</si>
  <si>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</si>
  <si>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</si>
  <si>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</si>
  <si>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</si>
  <si>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</si>
  <si>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</si>
  <si>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</si>
  <si>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</si>
  <si>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</si>
  <si>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</si>
  <si>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</si>
  <si>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</si>
  <si>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</si>
  <si>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</si>
  <si>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</si>
  <si>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</si>
  <si>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</si>
  <si>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</si>
  <si>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</si>
  <si>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</si>
  <si>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</si>
  <si>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</si>
  <si>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</si>
  <si>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</si>
  <si>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</si>
  <si>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</si>
  <si>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项目一般商品与服务</t>
  </si>
  <si>
    <t>农技推广项目</t>
  </si>
  <si>
    <t>生猪定点执法经费等</t>
  </si>
  <si>
    <t>各项项目</t>
  </si>
  <si>
    <t>高标准农田建设等</t>
  </si>
  <si>
    <t>病虫害项目等</t>
  </si>
  <si>
    <t>面源污染专项</t>
  </si>
  <si>
    <t>品牌创建等</t>
  </si>
  <si>
    <t>表-22</t>
  </si>
  <si>
    <t>政府性基金拨款支出预算表</t>
  </si>
  <si>
    <t>注：本单位无政府性基金拨款，所以空表列示。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</si>
  <si>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</si>
  <si>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</si>
  <si>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</si>
  <si>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</si>
  <si>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注：本单位无纳入专户管理的非税收入拨款，所以空表列示。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</si>
  <si>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</si>
  <si>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</si>
  <si>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</si>
  <si>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</si>
  <si>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</si>
  <si>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</si>
  <si>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</si>
  <si>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</si>
  <si>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</si>
  <si>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</si>
  <si>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</si>
  <si>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年“三公”经费预算公开表</t>
    </r>
  </si>
  <si>
    <t xml:space="preserve">单位名称
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</si>
  <si>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年"三公"经费预算支出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</si>
  <si>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年"三公"经费预算支出</t>
    </r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</si>
  <si>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</si>
  <si>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</si>
  <si>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</si>
  <si>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</si>
  <si>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</si>
  <si>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</si>
  <si>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</si>
  <si>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</si>
  <si>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</si>
  <si>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</si>
  <si>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</si>
  <si>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</si>
  <si>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全县农业、农村工作的协调和综合工作，贯彻执行国家和省市种植业、畜牧业、渔业、农业机械化等农业各产业发展的方针政策，指导粮食等主要农产品生产，承担提升农产品质量安全水平及农业防灾防损的责任，承办县委、县政府交办的其他事项。</t>
  </si>
  <si>
    <t>目标1：抓好“安全”保供给：促进粮食等主要农产品生产，确保农产品质量安全；                                                                                            目标2：抓好“升级”促转型：推进农业品牌建设，培育新型经营主体，发展休闲农业；                                                                      目标3：抓好“覆盖”优服务：在全县范围推广水稻集中育秧、病虫害绿色防控、测土配方施肥等农业生产新技术；                                                                       目标4：抓好“增量”强基础：加大农业项目争取力度，提升农业生产基础设施水平；              目标5：抓好“统筹”惠民生：加大美丽乡村建设、精准扶贫、争项引资力度。</t>
  </si>
  <si>
    <r>
      <t>质量目标（指标）：固定资产利用率1</t>
    </r>
    <r>
      <rPr>
        <sz val="10"/>
        <rFont val="宋体"/>
        <family val="0"/>
      </rPr>
      <t>00%；         进度目标（指标）：2019年6月完成全局工作目标的60%，12月完成全局工作目标；</t>
    </r>
  </si>
  <si>
    <r>
      <t>社会效益（指标）：全县粮食增产0.6万吨，农民人平增收900元；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经济效益（指标）：为农民节省农业生产成本</t>
    </r>
    <r>
      <rPr>
        <sz val="10"/>
        <rFont val="宋体"/>
        <family val="0"/>
      </rPr>
      <t>2000</t>
    </r>
    <r>
      <rPr>
        <sz val="10"/>
        <rFont val="宋体"/>
        <family val="0"/>
      </rPr>
      <t>万元以上；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生态效益（指标）：减少农业生产用药、用肥、用水，节省浇灌，减少农业生产面源污染，减少农民生活垃圾环境污染；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可持续影响（指标）：长期</t>
    </r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</si>
  <si>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</si>
  <si>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</si>
  <si>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</si>
  <si>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</si>
  <si>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</si>
  <si>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</si>
  <si>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</si>
  <si>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</si>
  <si>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</si>
  <si>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</si>
  <si>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</si>
  <si>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</si>
  <si>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</si>
  <si>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</si>
  <si>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农村环境卫生整治</t>
  </si>
  <si>
    <t>延续项目</t>
  </si>
  <si>
    <t>政府文件（岳县农[2017]8号、岳县乡振指[2019]8号、岳县乡振办[2019]12号、岳县发[2017]10号、岳县发[2018]3号、岳县办[2018]21号）</t>
  </si>
  <si>
    <t>根据《岳阳县规范村民建房开展村庄整治工作方案》已制定村庄整治总体方案、试点示范方案、建房管理审批权下放通知、考核办法、资金管理使用办法、责任追究办法。</t>
  </si>
  <si>
    <t>以规范村民建房，开展村庄整治作为美丽乡村建设的切入点，选定4个集中建房示范点，18个村庄整治示范点，推广农村垃圾分类减量试点</t>
  </si>
  <si>
    <t>乡村垃圾减量并实行无害化处理，以达到美丽乡村建设的目的。</t>
  </si>
  <si>
    <t>对全县所有农村垃圾做到“减量化、资源化、无害化”处理，以达到美化乡村环境，节约资源，建设农村清洁家园的目标。</t>
  </si>
  <si>
    <t>农村垃圾收集转运全覆盖；争取全市排名前三</t>
  </si>
  <si>
    <t>节省资源，减少农村垃圾污染量，形成美丽乡村建设示范效益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</si>
</sst>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41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0" fontId="1" fillId="0" borderId="0">
      <alignment vertical="center"/>
      <protection/>
    </xf>
    <xf numFmtId="0" fontId="15" fillId="6" borderId="0" applyNumberFormat="0" applyBorder="0" applyAlignment="0" applyProtection="0"/>
    <xf numFmtId="0" fontId="20" fillId="8" borderId="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8" borderId="1" applyNumberFormat="0" applyAlignment="0" applyProtection="0"/>
    <xf numFmtId="0" fontId="13" fillId="9" borderId="6" applyNumberForma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18" fillId="5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41" fontId="1" fillId="0" borderId="0" applyFont="0" applyFill="0" applyBorder="0" applyAlignment="0" applyProtection="0"/>
    <xf numFmtId="0" fontId="15" fillId="15" borderId="0" applyNumberFormat="0" applyBorder="0" applyAlignment="0" applyProtection="0"/>
    <xf numFmtId="41" fontId="1" fillId="0" borderId="0" applyFont="0" applyFill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41" fontId="1" fillId="0" borderId="0" applyFont="0" applyFill="0" applyBorder="0" applyAlignment="0" applyProtection="0"/>
    <xf numFmtId="0" fontId="15" fillId="16" borderId="0" applyNumberFormat="0" applyBorder="0" applyAlignment="0" applyProtection="0"/>
    <xf numFmtId="0" fontId="11" fillId="14" borderId="0" applyNumberFormat="0" applyBorder="0" applyAlignment="0" applyProtection="0"/>
    <xf numFmtId="0" fontId="1" fillId="0" borderId="0">
      <alignment vertical="center"/>
      <protection/>
    </xf>
    <xf numFmtId="0" fontId="15" fillId="17" borderId="0" applyNumberFormat="0" applyBorder="0" applyAlignment="0" applyProtection="0"/>
    <xf numFmtId="41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1" fontId="1" fillId="0" borderId="0" applyFont="0" applyFill="0" applyBorder="0" applyAlignment="0" applyProtection="0"/>
    <xf numFmtId="0" fontId="1" fillId="0" borderId="0">
      <alignment vertical="center"/>
      <protection/>
    </xf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1" fillId="0" borderId="0" applyFont="0" applyFill="0" applyBorder="0" applyAlignment="0" applyProtection="0"/>
    <xf numFmtId="0" fontId="0" fillId="0" borderId="0">
      <alignment vertical="center"/>
      <protection/>
    </xf>
    <xf numFmtId="44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35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318" applyFill="1">
      <alignment/>
      <protection/>
    </xf>
    <xf numFmtId="0" fontId="1" fillId="0" borderId="0" xfId="318">
      <alignment/>
      <protection/>
    </xf>
    <xf numFmtId="0" fontId="2" fillId="0" borderId="0" xfId="318" applyFont="1" applyAlignment="1">
      <alignment horizontal="center" vertical="center"/>
      <protection/>
    </xf>
    <xf numFmtId="0" fontId="2" fillId="0" borderId="0" xfId="318" applyNumberFormat="1" applyFont="1" applyAlignment="1">
      <alignment horizontal="center" vertical="center"/>
      <protection/>
    </xf>
    <xf numFmtId="0" fontId="3" fillId="0" borderId="0" xfId="318" applyNumberFormat="1" applyFont="1" applyFill="1" applyAlignment="1" applyProtection="1">
      <alignment horizontal="center" vertical="center"/>
      <protection/>
    </xf>
    <xf numFmtId="0" fontId="4" fillId="8" borderId="9" xfId="318" applyNumberFormat="1" applyFont="1" applyFill="1" applyBorder="1" applyAlignment="1" applyProtection="1">
      <alignment horizontal="center" vertical="center" wrapText="1"/>
      <protection/>
    </xf>
    <xf numFmtId="0" fontId="4" fillId="8" borderId="10" xfId="318" applyNumberFormat="1" applyFont="1" applyFill="1" applyBorder="1" applyAlignment="1" applyProtection="1">
      <alignment horizontal="center" vertical="center" wrapText="1"/>
      <protection/>
    </xf>
    <xf numFmtId="0" fontId="4" fillId="8" borderId="11" xfId="318" applyNumberFormat="1" applyFont="1" applyFill="1" applyBorder="1" applyAlignment="1" applyProtection="1">
      <alignment horizontal="center" vertical="center" wrapText="1"/>
      <protection/>
    </xf>
    <xf numFmtId="0" fontId="4" fillId="8" borderId="12" xfId="318" applyNumberFormat="1" applyFont="1" applyFill="1" applyBorder="1" applyAlignment="1" applyProtection="1">
      <alignment horizontal="center" vertical="center" wrapText="1"/>
      <protection/>
    </xf>
    <xf numFmtId="0" fontId="4" fillId="8" borderId="13" xfId="318" applyNumberFormat="1" applyFont="1" applyFill="1" applyBorder="1" applyAlignment="1" applyProtection="1">
      <alignment horizontal="center" vertical="center" wrapText="1"/>
      <protection/>
    </xf>
    <xf numFmtId="0" fontId="4" fillId="8" borderId="9" xfId="318" applyNumberFormat="1" applyFont="1" applyFill="1" applyBorder="1" applyAlignment="1" applyProtection="1">
      <alignment vertical="center" wrapText="1"/>
      <protection/>
    </xf>
    <xf numFmtId="0" fontId="2" fillId="8" borderId="14" xfId="318" applyFont="1" applyFill="1" applyBorder="1" applyAlignment="1">
      <alignment horizontal="center" vertical="center"/>
      <protection/>
    </xf>
    <xf numFmtId="0" fontId="2" fillId="8" borderId="9" xfId="318" applyFont="1" applyFill="1" applyBorder="1" applyAlignment="1">
      <alignment horizontal="center" vertical="center"/>
      <protection/>
    </xf>
    <xf numFmtId="0" fontId="2" fillId="8" borderId="10" xfId="318" applyFont="1" applyFill="1" applyBorder="1" applyAlignment="1">
      <alignment horizontal="center" vertical="center"/>
      <protection/>
    </xf>
    <xf numFmtId="49" fontId="2" fillId="0" borderId="15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310" applyNumberFormat="1" applyFont="1" applyFill="1" applyBorder="1" applyAlignment="1" applyProtection="1">
      <alignment horizontal="left" vertical="center" wrapText="1"/>
      <protection/>
    </xf>
    <xf numFmtId="49" fontId="2" fillId="0" borderId="9" xfId="318" applyNumberFormat="1" applyFont="1" applyFill="1" applyBorder="1" applyAlignment="1" applyProtection="1">
      <alignment horizontal="left" vertical="center" wrapText="1"/>
      <protection/>
    </xf>
    <xf numFmtId="49" fontId="2" fillId="0" borderId="15" xfId="318" applyNumberFormat="1" applyFont="1" applyFill="1" applyBorder="1" applyAlignment="1" applyProtection="1">
      <alignment horizontal="left" vertical="center" wrapText="1"/>
      <protection/>
    </xf>
    <xf numFmtId="176" fontId="2" fillId="0" borderId="11" xfId="318" applyNumberFormat="1" applyFont="1" applyFill="1" applyBorder="1" applyAlignment="1" applyProtection="1">
      <alignment horizontal="right" vertical="center" wrapText="1"/>
      <protection/>
    </xf>
    <xf numFmtId="176" fontId="2" fillId="0" borderId="9" xfId="318" applyNumberFormat="1" applyFont="1" applyFill="1" applyBorder="1" applyAlignment="1" applyProtection="1">
      <alignment horizontal="right" vertical="center" wrapText="1"/>
      <protection/>
    </xf>
    <xf numFmtId="49" fontId="2" fillId="0" borderId="11" xfId="318" applyNumberFormat="1" applyFont="1" applyFill="1" applyBorder="1" applyAlignment="1" applyProtection="1">
      <alignment horizontal="left" vertical="center" wrapText="1"/>
      <protection/>
    </xf>
    <xf numFmtId="0" fontId="2" fillId="0" borderId="0" xfId="318" applyFont="1" applyFill="1" applyAlignment="1">
      <alignment horizontal="center" vertical="center"/>
      <protection/>
    </xf>
    <xf numFmtId="0" fontId="2" fillId="0" borderId="0" xfId="318" applyNumberFormat="1" applyFont="1" applyFill="1" applyAlignment="1">
      <alignment horizontal="center" vertical="center"/>
      <protection/>
    </xf>
    <xf numFmtId="0" fontId="1" fillId="0" borderId="0" xfId="318" applyAlignment="1">
      <alignment horizontal="center"/>
      <protection/>
    </xf>
    <xf numFmtId="49" fontId="2" fillId="0" borderId="12" xfId="318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22" applyFill="1">
      <alignment/>
      <protection/>
    </xf>
    <xf numFmtId="0" fontId="1" fillId="0" borderId="0" xfId="22">
      <alignment/>
      <protection/>
    </xf>
    <xf numFmtId="0" fontId="2" fillId="0" borderId="0" xfId="22" applyFont="1" applyAlignment="1">
      <alignment horizontal="center" vertical="center"/>
      <protection/>
    </xf>
    <xf numFmtId="0" fontId="2" fillId="0" borderId="0" xfId="22" applyNumberFormat="1" applyFont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4" fillId="8" borderId="9" xfId="22" applyNumberFormat="1" applyFont="1" applyFill="1" applyBorder="1" applyAlignment="1" applyProtection="1">
      <alignment horizontal="center" vertical="center" wrapText="1"/>
      <protection/>
    </xf>
    <xf numFmtId="0" fontId="4" fillId="8" borderId="12" xfId="22" applyNumberFormat="1" applyFont="1" applyFill="1" applyBorder="1" applyAlignment="1" applyProtection="1">
      <alignment horizontal="center" vertical="center" wrapText="1"/>
      <protection/>
    </xf>
    <xf numFmtId="0" fontId="4" fillId="8" borderId="12" xfId="22" applyNumberFormat="1" applyFont="1" applyFill="1" applyBorder="1" applyAlignment="1" applyProtection="1">
      <alignment horizontal="center" vertical="center"/>
      <protection/>
    </xf>
    <xf numFmtId="0" fontId="4" fillId="8" borderId="9" xfId="22" applyNumberFormat="1" applyFont="1" applyFill="1" applyBorder="1" applyAlignment="1" applyProtection="1">
      <alignment horizontal="center" vertical="center"/>
      <protection/>
    </xf>
    <xf numFmtId="0" fontId="4" fillId="8" borderId="11" xfId="22" applyNumberFormat="1" applyFont="1" applyFill="1" applyBorder="1" applyAlignment="1" applyProtection="1">
      <alignment horizontal="center" vertical="center"/>
      <protection/>
    </xf>
    <xf numFmtId="0" fontId="4" fillId="8" borderId="16" xfId="22" applyNumberFormat="1" applyFont="1" applyFill="1" applyBorder="1" applyAlignment="1" applyProtection="1">
      <alignment horizontal="center" vertical="center" wrapText="1"/>
      <protection/>
    </xf>
    <xf numFmtId="0" fontId="4" fillId="8" borderId="14" xfId="22" applyNumberFormat="1" applyFont="1" applyFill="1" applyBorder="1" applyAlignment="1" applyProtection="1">
      <alignment horizontal="center" vertical="center"/>
      <protection/>
    </xf>
    <xf numFmtId="0" fontId="4" fillId="8" borderId="17" xfId="22" applyNumberFormat="1" applyFont="1" applyFill="1" applyBorder="1" applyAlignment="1" applyProtection="1">
      <alignment horizontal="center" vertical="center"/>
      <protection/>
    </xf>
    <xf numFmtId="0" fontId="4" fillId="8" borderId="0" xfId="22" applyNumberFormat="1" applyFont="1" applyFill="1" applyAlignment="1" applyProtection="1">
      <alignment horizontal="center" vertical="center" wrapText="1"/>
      <protection/>
    </xf>
    <xf numFmtId="0" fontId="2" fillId="8" borderId="14" xfId="22" applyFont="1" applyFill="1" applyBorder="1" applyAlignment="1">
      <alignment horizontal="center" vertical="center"/>
      <protection/>
    </xf>
    <xf numFmtId="0" fontId="2" fillId="8" borderId="10" xfId="22" applyFont="1" applyFill="1" applyBorder="1" applyAlignment="1">
      <alignment horizontal="center" vertical="center"/>
      <protection/>
    </xf>
    <xf numFmtId="176" fontId="2" fillId="0" borderId="11" xfId="22" applyNumberFormat="1" applyFont="1" applyFill="1" applyBorder="1" applyAlignment="1" applyProtection="1">
      <alignment horizontal="right" vertical="center" wrapText="1"/>
      <protection/>
    </xf>
    <xf numFmtId="49" fontId="2" fillId="0" borderId="11" xfId="22" applyNumberFormat="1" applyFont="1" applyFill="1" applyBorder="1" applyAlignment="1" applyProtection="1">
      <alignment horizontal="left" vertical="center" wrapText="1"/>
      <protection/>
    </xf>
    <xf numFmtId="0" fontId="2" fillId="0" borderId="11" xfId="22" applyNumberFormat="1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center" vertical="center"/>
      <protection/>
    </xf>
    <xf numFmtId="0" fontId="2" fillId="0" borderId="0" xfId="22" applyNumberFormat="1" applyFont="1" applyFill="1" applyAlignment="1">
      <alignment horizontal="center" vertical="center"/>
      <protection/>
    </xf>
    <xf numFmtId="0" fontId="1" fillId="0" borderId="0" xfId="22" applyAlignment="1">
      <alignment horizontal="center"/>
      <protection/>
    </xf>
    <xf numFmtId="0" fontId="4" fillId="8" borderId="13" xfId="22" applyNumberFormat="1" applyFont="1" applyFill="1" applyBorder="1" applyAlignment="1" applyProtection="1">
      <alignment horizontal="center" vertical="center"/>
      <protection/>
    </xf>
    <xf numFmtId="49" fontId="2" fillId="0" borderId="9" xfId="22" applyNumberFormat="1" applyFont="1" applyFill="1" applyBorder="1" applyAlignment="1" applyProtection="1">
      <alignment horizontal="left" vertical="center" wrapText="1"/>
      <protection/>
    </xf>
    <xf numFmtId="0" fontId="1" fillId="0" borderId="0" xfId="110" applyFill="1">
      <alignment vertical="center"/>
      <protection/>
    </xf>
    <xf numFmtId="0" fontId="1" fillId="0" borderId="0" xfId="110">
      <alignment vertical="center"/>
      <protection/>
    </xf>
    <xf numFmtId="0" fontId="5" fillId="0" borderId="0" xfId="110" applyNumberFormat="1" applyFont="1" applyFill="1" applyAlignment="1" applyProtection="1">
      <alignment horizontal="center" vertical="center"/>
      <protection/>
    </xf>
    <xf numFmtId="0" fontId="1" fillId="0" borderId="0" xfId="110" applyAlignment="1">
      <alignment horizontal="center" vertical="center"/>
      <protection/>
    </xf>
    <xf numFmtId="0" fontId="1" fillId="0" borderId="11" xfId="110" applyNumberFormat="1" applyFont="1" applyFill="1" applyBorder="1" applyAlignment="1" applyProtection="1">
      <alignment horizontal="center" vertical="center" wrapText="1"/>
      <protection/>
    </xf>
    <xf numFmtId="0" fontId="1" fillId="0" borderId="9" xfId="110" applyNumberFormat="1" applyFont="1" applyFill="1" applyBorder="1" applyAlignment="1" applyProtection="1">
      <alignment horizontal="center" vertical="center" wrapText="1"/>
      <protection/>
    </xf>
    <xf numFmtId="0" fontId="2" fillId="8" borderId="18" xfId="110" applyNumberFormat="1" applyFont="1" applyFill="1" applyBorder="1" applyAlignment="1" applyProtection="1">
      <alignment horizontal="center" vertical="center" wrapText="1"/>
      <protection/>
    </xf>
    <xf numFmtId="0" fontId="2" fillId="8" borderId="13" xfId="110" applyNumberFormat="1" applyFont="1" applyFill="1" applyBorder="1" applyAlignment="1" applyProtection="1">
      <alignment horizontal="center" vertical="center" wrapText="1"/>
      <protection/>
    </xf>
    <xf numFmtId="0" fontId="2" fillId="8" borderId="19" xfId="110" applyNumberFormat="1" applyFont="1" applyFill="1" applyBorder="1" applyAlignment="1" applyProtection="1">
      <alignment horizontal="center" vertical="center" wrapText="1"/>
      <protection/>
    </xf>
    <xf numFmtId="0" fontId="2" fillId="8" borderId="20" xfId="110" applyNumberFormat="1" applyFont="1" applyFill="1" applyBorder="1" applyAlignment="1" applyProtection="1">
      <alignment horizontal="center" vertical="center" wrapText="1"/>
      <protection/>
    </xf>
    <xf numFmtId="0" fontId="2" fillId="8" borderId="11" xfId="110" applyNumberFormat="1" applyFont="1" applyFill="1" applyBorder="1" applyAlignment="1" applyProtection="1">
      <alignment horizontal="center" vertical="center" wrapText="1"/>
      <protection/>
    </xf>
    <xf numFmtId="0" fontId="2" fillId="8" borderId="9" xfId="110" applyNumberFormat="1" applyFont="1" applyFill="1" applyBorder="1" applyAlignment="1" applyProtection="1">
      <alignment horizontal="center" vertical="center" wrapText="1"/>
      <protection/>
    </xf>
    <xf numFmtId="0" fontId="2" fillId="8" borderId="12" xfId="110" applyNumberFormat="1" applyFont="1" applyFill="1" applyBorder="1" applyAlignment="1" applyProtection="1">
      <alignment horizontal="center" vertical="center" wrapText="1"/>
      <protection/>
    </xf>
    <xf numFmtId="0" fontId="2" fillId="8" borderId="15" xfId="110" applyNumberFormat="1" applyFont="1" applyFill="1" applyBorder="1" applyAlignment="1" applyProtection="1">
      <alignment horizontal="center" vertical="center" wrapText="1"/>
      <protection/>
    </xf>
    <xf numFmtId="0" fontId="1" fillId="8" borderId="10" xfId="110" applyFill="1" applyBorder="1" applyAlignment="1">
      <alignment horizontal="center" vertical="center" wrapText="1"/>
      <protection/>
    </xf>
    <xf numFmtId="0" fontId="1" fillId="8" borderId="14" xfId="110" applyFill="1" applyBorder="1" applyAlignment="1">
      <alignment horizontal="center" vertical="center" wrapText="1"/>
      <protection/>
    </xf>
    <xf numFmtId="49" fontId="1" fillId="0" borderId="9" xfId="110" applyNumberFormat="1" applyFont="1" applyFill="1" applyBorder="1" applyAlignment="1" applyProtection="1">
      <alignment vertical="center" wrapText="1"/>
      <protection/>
    </xf>
    <xf numFmtId="176" fontId="1" fillId="0" borderId="11" xfId="110" applyNumberFormat="1" applyFont="1" applyFill="1" applyBorder="1" applyAlignment="1" applyProtection="1">
      <alignment horizontal="right" vertical="center" wrapText="1"/>
      <protection/>
    </xf>
    <xf numFmtId="176" fontId="1" fillId="20" borderId="11" xfId="110" applyNumberFormat="1" applyFont="1" applyFill="1" applyBorder="1" applyAlignment="1" applyProtection="1">
      <alignment horizontal="right" vertical="center" wrapText="1"/>
      <protection/>
    </xf>
    <xf numFmtId="176" fontId="1" fillId="20" borderId="9" xfId="110" applyNumberFormat="1" applyFont="1" applyFill="1" applyBorder="1" applyAlignment="1" applyProtection="1">
      <alignment horizontal="right" vertical="center" wrapText="1"/>
      <protection/>
    </xf>
    <xf numFmtId="0" fontId="1" fillId="0" borderId="0" xfId="110" applyFont="1" applyAlignment="1">
      <alignment horizontal="right" vertical="center"/>
      <protection/>
    </xf>
    <xf numFmtId="0" fontId="1" fillId="0" borderId="21" xfId="110" applyNumberFormat="1" applyFont="1" applyFill="1" applyBorder="1" applyAlignment="1" applyProtection="1">
      <alignment horizontal="center" vertical="center" wrapText="1"/>
      <protection/>
    </xf>
    <xf numFmtId="0" fontId="1" fillId="0" borderId="10" xfId="110" applyNumberFormat="1" applyFont="1" applyFill="1" applyBorder="1" applyAlignment="1" applyProtection="1">
      <alignment horizontal="center" vertical="center" wrapText="1"/>
      <protection/>
    </xf>
    <xf numFmtId="177" fontId="1" fillId="20" borderId="15" xfId="110" applyNumberFormat="1" applyFont="1" applyFill="1" applyBorder="1" applyAlignment="1" applyProtection="1">
      <alignment horizontal="right" vertical="center" wrapText="1"/>
      <protection/>
    </xf>
    <xf numFmtId="177" fontId="1" fillId="20" borderId="11" xfId="110" applyNumberFormat="1" applyFont="1" applyFill="1" applyBorder="1" applyAlignment="1" applyProtection="1">
      <alignment horizontal="right" vertical="center" wrapText="1"/>
      <protection/>
    </xf>
    <xf numFmtId="177" fontId="1" fillId="0" borderId="11" xfId="110" applyNumberFormat="1" applyFont="1" applyFill="1" applyBorder="1" applyAlignment="1" applyProtection="1">
      <alignment horizontal="right" vertical="center" wrapText="1"/>
      <protection/>
    </xf>
    <xf numFmtId="177" fontId="1" fillId="0" borderId="9" xfId="110" applyNumberFormat="1" applyFont="1" applyFill="1" applyBorder="1" applyAlignment="1" applyProtection="1">
      <alignment horizontal="right" vertical="center" wrapText="1"/>
      <protection/>
    </xf>
    <xf numFmtId="4" fontId="1" fillId="0" borderId="0" xfId="11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10" xfId="315" applyFont="1" applyFill="1" applyBorder="1" applyAlignment="1">
      <alignment horizontal="center" vertical="center" wrapText="1"/>
      <protection/>
    </xf>
    <xf numFmtId="49" fontId="4" fillId="0" borderId="9" xfId="315" applyNumberFormat="1" applyFont="1" applyFill="1" applyBorder="1" applyAlignment="1" applyProtection="1">
      <alignment horizontal="left" vertical="center" wrapText="1"/>
      <protection/>
    </xf>
    <xf numFmtId="0" fontId="4" fillId="0" borderId="9" xfId="315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8" borderId="10" xfId="123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9" xfId="380" applyNumberFormat="1" applyFont="1" applyFill="1" applyBorder="1" applyAlignment="1" applyProtection="1">
      <alignment horizontal="right" vertical="center" wrapText="1"/>
      <protection/>
    </xf>
    <xf numFmtId="176" fontId="4" fillId="0" borderId="13" xfId="381" applyNumberFormat="1" applyFont="1" applyFill="1" applyBorder="1" applyAlignment="1" applyProtection="1">
      <alignment horizontal="right" vertical="center" wrapText="1"/>
      <protection/>
    </xf>
    <xf numFmtId="49" fontId="2" fillId="0" borderId="9" xfId="235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235" applyFont="1" applyBorder="1" applyAlignment="1">
      <alignment horizontal="left" vertical="center"/>
      <protection/>
    </xf>
    <xf numFmtId="176" fontId="2" fillId="0" borderId="13" xfId="0" applyNumberFormat="1" applyFont="1" applyFill="1" applyBorder="1" applyAlignment="1">
      <alignment horizontal="right" vertical="center" wrapText="1"/>
    </xf>
    <xf numFmtId="176" fontId="2" fillId="0" borderId="9" xfId="380" applyNumberFormat="1" applyFont="1" applyFill="1" applyBorder="1" applyAlignment="1" applyProtection="1">
      <alignment horizontal="right" vertical="center" wrapText="1"/>
      <protection/>
    </xf>
    <xf numFmtId="176" fontId="2" fillId="0" borderId="13" xfId="381" applyNumberFormat="1" applyFont="1" applyFill="1" applyBorder="1" applyAlignment="1" applyProtection="1">
      <alignment horizontal="right" vertical="center" wrapText="1"/>
      <protection/>
    </xf>
    <xf numFmtId="49" fontId="4" fillId="0" borderId="9" xfId="235" applyNumberFormat="1" applyFont="1" applyFill="1" applyBorder="1" applyAlignment="1">
      <alignment horizontal="center" vertical="center"/>
      <protection/>
    </xf>
    <xf numFmtId="0" fontId="4" fillId="0" borderId="9" xfId="235" applyFont="1" applyBorder="1" applyAlignment="1">
      <alignment horizontal="left" vertical="center"/>
      <protection/>
    </xf>
    <xf numFmtId="176" fontId="6" fillId="0" borderId="9" xfId="235" applyNumberFormat="1" applyFont="1" applyBorder="1" applyAlignment="1">
      <alignment horizontal="right" vertical="center"/>
      <protection/>
    </xf>
    <xf numFmtId="0" fontId="2" fillId="0" borderId="9" xfId="235" applyFont="1" applyFill="1" applyBorder="1" applyAlignment="1">
      <alignment horizontal="left" vertical="center"/>
      <protection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329" applyNumberFormat="1" applyFont="1" applyFill="1" applyBorder="1" applyAlignment="1" applyProtection="1">
      <alignment horizontal="right" vertical="center" wrapText="1"/>
      <protection/>
    </xf>
    <xf numFmtId="176" fontId="4" fillId="0" borderId="9" xfId="33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9" xfId="329" applyNumberFormat="1" applyFont="1" applyFill="1" applyBorder="1" applyAlignment="1" applyProtection="1">
      <alignment horizontal="right" vertical="center" wrapText="1"/>
      <protection/>
    </xf>
    <xf numFmtId="176" fontId="2" fillId="0" borderId="9" xfId="33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wrapText="1"/>
    </xf>
    <xf numFmtId="176" fontId="0" fillId="0" borderId="9" xfId="235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310" applyFont="1" applyFill="1" applyAlignment="1">
      <alignment vertical="center"/>
      <protection/>
    </xf>
    <xf numFmtId="0" fontId="1" fillId="0" borderId="0" xfId="310" applyFill="1" applyAlignment="1">
      <alignment vertical="center"/>
      <protection/>
    </xf>
    <xf numFmtId="0" fontId="1" fillId="0" borderId="0" xfId="310" applyAlignment="1">
      <alignment horizontal="center" vertical="center" wrapText="1"/>
      <protection/>
    </xf>
    <xf numFmtId="0" fontId="1" fillId="0" borderId="0" xfId="310">
      <alignment vertical="center"/>
      <protection/>
    </xf>
    <xf numFmtId="0" fontId="7" fillId="0" borderId="0" xfId="310" applyNumberFormat="1" applyFont="1" applyFill="1" applyAlignment="1" applyProtection="1">
      <alignment horizontal="center" vertical="center" wrapText="1"/>
      <protection/>
    </xf>
    <xf numFmtId="0" fontId="1" fillId="0" borderId="0" xfId="310" applyNumberFormat="1" applyFont="1" applyFill="1" applyAlignment="1" applyProtection="1">
      <alignment vertical="center"/>
      <protection/>
    </xf>
    <xf numFmtId="0" fontId="2" fillId="8" borderId="9" xfId="310" applyFont="1" applyFill="1" applyBorder="1" applyAlignment="1">
      <alignment horizontal="centerContinuous" vertical="center"/>
      <protection/>
    </xf>
    <xf numFmtId="0" fontId="2" fillId="8" borderId="9" xfId="310" applyNumberFormat="1" applyFont="1" applyFill="1" applyBorder="1" applyAlignment="1" applyProtection="1">
      <alignment horizontal="center" vertical="center" wrapText="1"/>
      <protection/>
    </xf>
    <xf numFmtId="0" fontId="2" fillId="0" borderId="9" xfId="310" applyNumberFormat="1" applyFont="1" applyFill="1" applyBorder="1" applyAlignment="1" applyProtection="1">
      <alignment horizontal="center" vertical="center" wrapText="1"/>
      <protection/>
    </xf>
    <xf numFmtId="0" fontId="2" fillId="8" borderId="9" xfId="310" applyNumberFormat="1" applyFont="1" applyFill="1" applyBorder="1" applyAlignment="1" applyProtection="1">
      <alignment horizontal="centerContinuous" vertical="center"/>
      <protection/>
    </xf>
    <xf numFmtId="0" fontId="2" fillId="8" borderId="9" xfId="310" applyNumberFormat="1" applyFont="1" applyFill="1" applyBorder="1" applyAlignment="1" applyProtection="1">
      <alignment horizontal="center" vertical="center"/>
      <protection/>
    </xf>
    <xf numFmtId="0" fontId="2" fillId="8" borderId="9" xfId="310" applyFont="1" applyFill="1" applyBorder="1" applyAlignment="1">
      <alignment horizontal="center" vertical="center" wrapText="1"/>
      <protection/>
    </xf>
    <xf numFmtId="178" fontId="4" fillId="0" borderId="9" xfId="315" applyNumberFormat="1" applyFont="1" applyFill="1" applyBorder="1" applyAlignment="1" applyProtection="1">
      <alignment horizontal="right" vertical="center" wrapText="1"/>
      <protection/>
    </xf>
    <xf numFmtId="0" fontId="4" fillId="8" borderId="9" xfId="315" applyFont="1" applyFill="1" applyBorder="1" applyAlignment="1">
      <alignment horizontal="center" vertical="center" wrapText="1"/>
      <protection/>
    </xf>
    <xf numFmtId="0" fontId="2" fillId="8" borderId="9" xfId="315" applyFont="1" applyFill="1" applyBorder="1" applyAlignment="1">
      <alignment horizontal="center" vertical="center" wrapText="1"/>
      <protection/>
    </xf>
    <xf numFmtId="0" fontId="2" fillId="0" borderId="9" xfId="310" applyFont="1" applyFill="1" applyBorder="1" applyAlignment="1">
      <alignment horizontal="center" vertical="center" wrapText="1"/>
      <protection/>
    </xf>
    <xf numFmtId="0" fontId="1" fillId="0" borderId="0" xfId="310" applyNumberFormat="1" applyFont="1" applyFill="1" applyAlignment="1" applyProtection="1">
      <alignment horizontal="center" vertical="center" wrapText="1"/>
      <protection/>
    </xf>
    <xf numFmtId="0" fontId="1" fillId="0" borderId="20" xfId="310" applyBorder="1" applyAlignment="1">
      <alignment horizontal="right" vertical="center"/>
      <protection/>
    </xf>
    <xf numFmtId="0" fontId="1" fillId="0" borderId="20" xfId="310" applyFont="1" applyBorder="1" applyAlignment="1">
      <alignment horizontal="right" vertical="center"/>
      <protection/>
    </xf>
    <xf numFmtId="0" fontId="2" fillId="8" borderId="0" xfId="310" applyFont="1" applyFill="1" applyAlignment="1">
      <alignment horizontal="center" vertical="center"/>
      <protection/>
    </xf>
    <xf numFmtId="178" fontId="8" fillId="0" borderId="9" xfId="315" applyNumberFormat="1" applyFont="1" applyFill="1" applyBorder="1" applyAlignment="1" applyProtection="1">
      <alignment horizontal="right" vertical="center" wrapText="1"/>
      <protection/>
    </xf>
    <xf numFmtId="178" fontId="1" fillId="0" borderId="9" xfId="310" applyNumberFormat="1" applyFill="1" applyBorder="1" applyAlignment="1">
      <alignment horizontal="right" vertical="center" wrapText="1"/>
      <protection/>
    </xf>
    <xf numFmtId="0" fontId="1" fillId="0" borderId="9" xfId="310" applyBorder="1" applyAlignment="1">
      <alignment horizontal="center" vertical="center" wrapText="1"/>
      <protection/>
    </xf>
    <xf numFmtId="0" fontId="1" fillId="0" borderId="0" xfId="310" applyFill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0" xfId="311" applyFill="1">
      <alignment vertical="center"/>
      <protection/>
    </xf>
    <xf numFmtId="0" fontId="1" fillId="0" borderId="0" xfId="311">
      <alignment vertical="center"/>
      <protection/>
    </xf>
    <xf numFmtId="0" fontId="2" fillId="0" borderId="0" xfId="311" applyFont="1" applyAlignment="1">
      <alignment horizontal="center" vertical="center" wrapText="1"/>
      <protection/>
    </xf>
    <xf numFmtId="0" fontId="5" fillId="0" borderId="0" xfId="311" applyNumberFormat="1" applyFont="1" applyFill="1" applyAlignment="1" applyProtection="1">
      <alignment horizontal="center" vertical="center"/>
      <protection/>
    </xf>
    <xf numFmtId="49" fontId="2" fillId="8" borderId="0" xfId="311" applyNumberFormat="1" applyFont="1" applyFill="1" applyAlignment="1">
      <alignment vertical="center"/>
      <protection/>
    </xf>
    <xf numFmtId="0" fontId="2" fillId="0" borderId="0" xfId="311" applyFont="1" applyFill="1" applyAlignment="1">
      <alignment horizontal="centerContinuous" vertical="center"/>
      <protection/>
    </xf>
    <xf numFmtId="0" fontId="2" fillId="0" borderId="0" xfId="311" applyFont="1" applyAlignment="1">
      <alignment horizontal="centerContinuous" vertical="center"/>
      <protection/>
    </xf>
    <xf numFmtId="0" fontId="2" fillId="8" borderId="9" xfId="311" applyNumberFormat="1" applyFont="1" applyFill="1" applyBorder="1" applyAlignment="1" applyProtection="1">
      <alignment horizontal="center" vertical="center" wrapText="1"/>
      <protection/>
    </xf>
    <xf numFmtId="0" fontId="2" fillId="8" borderId="15" xfId="311" applyNumberFormat="1" applyFont="1" applyFill="1" applyBorder="1" applyAlignment="1" applyProtection="1">
      <alignment horizontal="center" vertical="center" wrapText="1"/>
      <protection/>
    </xf>
    <xf numFmtId="0" fontId="2" fillId="8" borderId="11" xfId="311" applyNumberFormat="1" applyFont="1" applyFill="1" applyBorder="1" applyAlignment="1" applyProtection="1">
      <alignment horizontal="center" vertical="center" wrapText="1"/>
      <protection/>
    </xf>
    <xf numFmtId="0" fontId="2" fillId="8" borderId="18" xfId="311" applyNumberFormat="1" applyFont="1" applyFill="1" applyBorder="1" applyAlignment="1" applyProtection="1">
      <alignment horizontal="center" vertical="center" wrapText="1"/>
      <protection/>
    </xf>
    <xf numFmtId="0" fontId="2" fillId="8" borderId="20" xfId="311" applyFont="1" applyFill="1" applyBorder="1" applyAlignment="1">
      <alignment horizontal="center" vertical="center" wrapText="1"/>
      <protection/>
    </xf>
    <xf numFmtId="0" fontId="2" fillId="8" borderId="14" xfId="311" applyFont="1" applyFill="1" applyBorder="1" applyAlignment="1">
      <alignment horizontal="center" vertical="center" wrapText="1"/>
      <protection/>
    </xf>
    <xf numFmtId="0" fontId="2" fillId="8" borderId="10" xfId="311" applyFont="1" applyFill="1" applyBorder="1" applyAlignment="1">
      <alignment horizontal="center" vertical="center" wrapText="1"/>
      <protection/>
    </xf>
    <xf numFmtId="0" fontId="2" fillId="8" borderId="17" xfId="311" applyFont="1" applyFill="1" applyBorder="1" applyAlignment="1">
      <alignment horizontal="center" vertical="center" wrapText="1"/>
      <protection/>
    </xf>
    <xf numFmtId="0" fontId="2" fillId="8" borderId="0" xfId="311" applyFont="1" applyFill="1" applyBorder="1" applyAlignment="1">
      <alignment horizontal="center" vertical="center" wrapText="1"/>
      <protection/>
    </xf>
    <xf numFmtId="0" fontId="2" fillId="8" borderId="9" xfId="311" applyFont="1" applyFill="1" applyBorder="1" applyAlignment="1">
      <alignment horizontal="center" vertical="center" wrapText="1"/>
      <protection/>
    </xf>
    <xf numFmtId="49" fontId="2" fillId="0" borderId="11" xfId="311" applyNumberFormat="1" applyFont="1" applyFill="1" applyBorder="1" applyAlignment="1" applyProtection="1">
      <alignment horizontal="left" vertical="center" wrapText="1"/>
      <protection/>
    </xf>
    <xf numFmtId="49" fontId="2" fillId="0" borderId="15" xfId="311" applyNumberFormat="1" applyFont="1" applyFill="1" applyBorder="1" applyAlignment="1" applyProtection="1">
      <alignment horizontal="left" vertical="center" wrapText="1"/>
      <protection/>
    </xf>
    <xf numFmtId="49" fontId="2" fillId="0" borderId="0" xfId="311" applyNumberFormat="1" applyFont="1" applyFill="1" applyAlignment="1">
      <alignment horizontal="center" vertical="center"/>
      <protection/>
    </xf>
    <xf numFmtId="0" fontId="2" fillId="0" borderId="0" xfId="311" applyFont="1" applyFill="1" applyAlignment="1">
      <alignment horizontal="left" vertical="center"/>
      <protection/>
    </xf>
    <xf numFmtId="179" fontId="2" fillId="0" borderId="0" xfId="311" applyNumberFormat="1" applyFont="1" applyFill="1" applyAlignment="1">
      <alignment horizontal="center" vertical="center"/>
      <protection/>
    </xf>
    <xf numFmtId="49" fontId="2" fillId="8" borderId="0" xfId="311" applyNumberFormat="1" applyFont="1" applyFill="1" applyAlignment="1">
      <alignment horizontal="center" vertical="center"/>
      <protection/>
    </xf>
    <xf numFmtId="179" fontId="2" fillId="8" borderId="0" xfId="311" applyNumberFormat="1" applyFont="1" applyFill="1" applyAlignment="1">
      <alignment horizontal="center" vertical="center"/>
      <protection/>
    </xf>
    <xf numFmtId="0" fontId="2" fillId="8" borderId="0" xfId="311" applyFont="1" applyFill="1" applyAlignment="1">
      <alignment horizontal="left" vertical="center"/>
      <protection/>
    </xf>
    <xf numFmtId="0" fontId="2" fillId="8" borderId="13" xfId="311" applyNumberFormat="1" applyFont="1" applyFill="1" applyBorder="1" applyAlignment="1" applyProtection="1">
      <alignment horizontal="center" vertical="center" wrapText="1"/>
      <protection/>
    </xf>
    <xf numFmtId="0" fontId="2" fillId="8" borderId="20" xfId="311" applyNumberFormat="1" applyFont="1" applyFill="1" applyBorder="1" applyAlignment="1" applyProtection="1">
      <alignment horizontal="center" vertical="center" wrapText="1"/>
      <protection/>
    </xf>
    <xf numFmtId="0" fontId="2" fillId="8" borderId="9" xfId="313" applyNumberFormat="1" applyFont="1" applyFill="1" applyBorder="1" applyAlignment="1" applyProtection="1">
      <alignment horizontal="center" vertical="center" wrapText="1"/>
      <protection/>
    </xf>
    <xf numFmtId="0" fontId="1" fillId="0" borderId="0" xfId="311" applyFont="1" applyAlignment="1">
      <alignment horizontal="right" vertical="center" wrapText="1"/>
      <protection/>
    </xf>
    <xf numFmtId="179" fontId="2" fillId="8" borderId="0" xfId="311" applyNumberFormat="1" applyFont="1" applyFill="1" applyAlignment="1">
      <alignment vertical="center"/>
      <protection/>
    </xf>
    <xf numFmtId="0" fontId="1" fillId="0" borderId="20" xfId="311" applyFont="1" applyBorder="1" applyAlignment="1">
      <alignment horizontal="left" vertical="center" wrapText="1"/>
      <protection/>
    </xf>
    <xf numFmtId="0" fontId="2" fillId="0" borderId="20" xfId="311" applyNumberFormat="1" applyFont="1" applyFill="1" applyBorder="1" applyAlignment="1" applyProtection="1">
      <alignment horizontal="right" vertical="center"/>
      <protection/>
    </xf>
    <xf numFmtId="0" fontId="2" fillId="8" borderId="0" xfId="311" applyFont="1" applyFill="1" applyAlignment="1">
      <alignment vertical="center"/>
      <protection/>
    </xf>
    <xf numFmtId="0" fontId="2" fillId="8" borderId="12" xfId="311" applyNumberFormat="1" applyFont="1" applyFill="1" applyBorder="1" applyAlignment="1" applyProtection="1">
      <alignment horizontal="center" vertical="center" wrapText="1"/>
      <protection/>
    </xf>
    <xf numFmtId="0" fontId="1" fillId="8" borderId="12" xfId="311" applyFont="1" applyFill="1" applyBorder="1" applyAlignment="1">
      <alignment horizontal="center" vertical="center" wrapText="1"/>
      <protection/>
    </xf>
    <xf numFmtId="0" fontId="1" fillId="8" borderId="9" xfId="311" applyFont="1" applyFill="1" applyBorder="1" applyAlignment="1">
      <alignment horizontal="center" vertical="center" wrapText="1"/>
      <protection/>
    </xf>
    <xf numFmtId="0" fontId="2" fillId="8" borderId="22" xfId="311" applyFont="1" applyFill="1" applyBorder="1" applyAlignment="1">
      <alignment horizontal="center" vertical="center" wrapText="1"/>
      <protection/>
    </xf>
    <xf numFmtId="49" fontId="2" fillId="0" borderId="12" xfId="311" applyNumberFormat="1" applyFont="1" applyFill="1" applyBorder="1" applyAlignment="1" applyProtection="1">
      <alignment horizontal="left" vertical="center" wrapText="1"/>
      <protection/>
    </xf>
    <xf numFmtId="0" fontId="1" fillId="0" borderId="0" xfId="311" applyFont="1" applyFill="1" applyAlignment="1">
      <alignment horizontal="centerContinuous" vertical="center"/>
      <protection/>
    </xf>
    <xf numFmtId="0" fontId="1" fillId="0" borderId="0" xfId="311" applyFont="1" applyAlignment="1">
      <alignment horizontal="centerContinuous" vertical="center"/>
      <protection/>
    </xf>
    <xf numFmtId="0" fontId="1" fillId="0" borderId="0" xfId="312" applyFill="1">
      <alignment vertical="center"/>
      <protection/>
    </xf>
    <xf numFmtId="0" fontId="1" fillId="0" borderId="0" xfId="312">
      <alignment vertical="center"/>
      <protection/>
    </xf>
    <xf numFmtId="0" fontId="2" fillId="0" borderId="0" xfId="312" applyFont="1" applyAlignment="1">
      <alignment horizontal="center" vertical="center" wrapText="1"/>
      <protection/>
    </xf>
    <xf numFmtId="0" fontId="5" fillId="0" borderId="0" xfId="312" applyNumberFormat="1" applyFont="1" applyFill="1" applyAlignment="1" applyProtection="1">
      <alignment horizontal="center" vertical="center"/>
      <protection/>
    </xf>
    <xf numFmtId="49" fontId="2" fillId="8" borderId="0" xfId="312" applyNumberFormat="1" applyFont="1" applyFill="1" applyAlignment="1">
      <alignment vertical="center"/>
      <protection/>
    </xf>
    <xf numFmtId="0" fontId="2" fillId="0" borderId="0" xfId="312" applyFont="1" applyFill="1" applyAlignment="1">
      <alignment horizontal="centerContinuous" vertical="center"/>
      <protection/>
    </xf>
    <xf numFmtId="0" fontId="2" fillId="0" borderId="0" xfId="312" applyFont="1" applyAlignment="1">
      <alignment horizontal="centerContinuous" vertical="center"/>
      <protection/>
    </xf>
    <xf numFmtId="0" fontId="2" fillId="8" borderId="10" xfId="312" applyFont="1" applyFill="1" applyBorder="1" applyAlignment="1">
      <alignment horizontal="centerContinuous" vertical="center"/>
      <protection/>
    </xf>
    <xf numFmtId="0" fontId="2" fillId="8" borderId="22" xfId="312" applyFont="1" applyFill="1" applyBorder="1" applyAlignment="1">
      <alignment horizontal="centerContinuous" vertical="center"/>
      <protection/>
    </xf>
    <xf numFmtId="0" fontId="2" fillId="8" borderId="11" xfId="312" applyNumberFormat="1" applyFont="1" applyFill="1" applyBorder="1" applyAlignment="1" applyProtection="1">
      <alignment horizontal="center" vertical="center" wrapText="1"/>
      <protection/>
    </xf>
    <xf numFmtId="0" fontId="2" fillId="8" borderId="9" xfId="312" applyNumberFormat="1" applyFont="1" applyFill="1" applyBorder="1" applyAlignment="1" applyProtection="1">
      <alignment horizontal="center" vertical="center" wrapText="1"/>
      <protection/>
    </xf>
    <xf numFmtId="0" fontId="2" fillId="8" borderId="21" xfId="312" applyFont="1" applyFill="1" applyBorder="1" applyAlignment="1">
      <alignment horizontal="centerContinuous" vertical="center"/>
      <protection/>
    </xf>
    <xf numFmtId="0" fontId="2" fillId="8" borderId="11" xfId="312" applyNumberFormat="1" applyFont="1" applyFill="1" applyBorder="1" applyAlignment="1" applyProtection="1">
      <alignment horizontal="center" vertical="center"/>
      <protection/>
    </xf>
    <xf numFmtId="0" fontId="2" fillId="8" borderId="20" xfId="312" applyFont="1" applyFill="1" applyBorder="1" applyAlignment="1">
      <alignment horizontal="center" vertical="center" wrapText="1"/>
      <protection/>
    </xf>
    <xf numFmtId="0" fontId="2" fillId="8" borderId="14" xfId="312" applyFont="1" applyFill="1" applyBorder="1" applyAlignment="1">
      <alignment horizontal="center" vertical="center" wrapText="1"/>
      <protection/>
    </xf>
    <xf numFmtId="0" fontId="2" fillId="8" borderId="10" xfId="312" applyFont="1" applyFill="1" applyBorder="1" applyAlignment="1">
      <alignment horizontal="center" vertical="center" wrapText="1"/>
      <protection/>
    </xf>
    <xf numFmtId="49" fontId="2" fillId="0" borderId="11" xfId="312" applyNumberFormat="1" applyFont="1" applyFill="1" applyBorder="1" applyAlignment="1" applyProtection="1">
      <alignment horizontal="center" vertical="center" wrapText="1"/>
      <protection/>
    </xf>
    <xf numFmtId="49" fontId="2" fillId="0" borderId="9" xfId="312" applyNumberFormat="1" applyFont="1" applyFill="1" applyBorder="1" applyAlignment="1" applyProtection="1">
      <alignment horizontal="center" vertical="center" wrapText="1"/>
      <protection/>
    </xf>
    <xf numFmtId="49" fontId="2" fillId="0" borderId="15" xfId="312" applyNumberFormat="1" applyFont="1" applyFill="1" applyBorder="1" applyAlignment="1" applyProtection="1">
      <alignment horizontal="left" vertical="center" wrapText="1"/>
      <protection/>
    </xf>
    <xf numFmtId="0" fontId="2" fillId="0" borderId="9" xfId="312" applyNumberFormat="1" applyFont="1" applyFill="1" applyBorder="1" applyAlignment="1" applyProtection="1">
      <alignment horizontal="left" vertical="center" wrapText="1"/>
      <protection/>
    </xf>
    <xf numFmtId="176" fontId="2" fillId="0" borderId="15" xfId="312" applyNumberFormat="1" applyFont="1" applyFill="1" applyBorder="1" applyAlignment="1" applyProtection="1">
      <alignment horizontal="right" vertical="center" wrapText="1"/>
      <protection/>
    </xf>
    <xf numFmtId="176" fontId="2" fillId="0" borderId="11" xfId="312" applyNumberFormat="1" applyFont="1" applyFill="1" applyBorder="1" applyAlignment="1" applyProtection="1">
      <alignment horizontal="right" vertical="center" wrapText="1"/>
      <protection/>
    </xf>
    <xf numFmtId="49" fontId="2" fillId="0" borderId="11" xfId="312" applyNumberFormat="1" applyFont="1" applyFill="1" applyBorder="1" applyAlignment="1">
      <alignment horizontal="left" vertical="center"/>
      <protection/>
    </xf>
    <xf numFmtId="49" fontId="2" fillId="0" borderId="15" xfId="312" applyNumberFormat="1" applyFont="1" applyFill="1" applyBorder="1" applyAlignment="1">
      <alignment horizontal="left" vertical="center"/>
      <protection/>
    </xf>
    <xf numFmtId="49" fontId="2" fillId="0" borderId="0" xfId="312" applyNumberFormat="1" applyFont="1" applyFill="1" applyAlignment="1">
      <alignment horizontal="center" vertical="center"/>
      <protection/>
    </xf>
    <xf numFmtId="0" fontId="2" fillId="0" borderId="0" xfId="312" applyFont="1" applyFill="1" applyAlignment="1">
      <alignment horizontal="left" vertical="center"/>
      <protection/>
    </xf>
    <xf numFmtId="179" fontId="2" fillId="0" borderId="0" xfId="312" applyNumberFormat="1" applyFont="1" applyFill="1" applyAlignment="1">
      <alignment horizontal="center" vertical="center"/>
      <protection/>
    </xf>
    <xf numFmtId="179" fontId="2" fillId="8" borderId="0" xfId="312" applyNumberFormat="1" applyFont="1" applyFill="1" applyAlignment="1">
      <alignment horizontal="center" vertical="center"/>
      <protection/>
    </xf>
    <xf numFmtId="49" fontId="2" fillId="8" borderId="0" xfId="312" applyNumberFormat="1" applyFont="1" applyFill="1" applyAlignment="1">
      <alignment horizontal="center" vertical="center"/>
      <protection/>
    </xf>
    <xf numFmtId="0" fontId="2" fillId="8" borderId="0" xfId="312" applyFont="1" applyFill="1" applyAlignment="1">
      <alignment horizontal="left" vertical="center"/>
      <protection/>
    </xf>
    <xf numFmtId="0" fontId="2" fillId="8" borderId="15" xfId="312" applyNumberFormat="1" applyFont="1" applyFill="1" applyBorder="1" applyAlignment="1" applyProtection="1">
      <alignment horizontal="center" vertical="center"/>
      <protection/>
    </xf>
    <xf numFmtId="0" fontId="2" fillId="8" borderId="20" xfId="312" applyNumberFormat="1" applyFont="1" applyFill="1" applyBorder="1" applyAlignment="1" applyProtection="1">
      <alignment horizontal="center" vertical="center" wrapText="1"/>
      <protection/>
    </xf>
    <xf numFmtId="0" fontId="2" fillId="8" borderId="15" xfId="312" applyNumberFormat="1" applyFont="1" applyFill="1" applyBorder="1" applyAlignment="1" applyProtection="1">
      <alignment horizontal="center" vertical="center" wrapText="1"/>
      <protection/>
    </xf>
    <xf numFmtId="176" fontId="2" fillId="0" borderId="9" xfId="312" applyNumberFormat="1" applyFont="1" applyFill="1" applyBorder="1" applyAlignment="1" applyProtection="1">
      <alignment horizontal="right" vertical="center" wrapText="1"/>
      <protection/>
    </xf>
    <xf numFmtId="0" fontId="1" fillId="0" borderId="0" xfId="312" applyFont="1" applyAlignment="1">
      <alignment horizontal="right" vertical="center" wrapText="1"/>
      <protection/>
    </xf>
    <xf numFmtId="179" fontId="2" fillId="8" borderId="0" xfId="312" applyNumberFormat="1" applyFont="1" applyFill="1" applyAlignment="1">
      <alignment vertical="center"/>
      <protection/>
    </xf>
    <xf numFmtId="0" fontId="1" fillId="0" borderId="20" xfId="312" applyFont="1" applyBorder="1" applyAlignment="1">
      <alignment horizontal="left" vertical="center" wrapText="1"/>
      <protection/>
    </xf>
    <xf numFmtId="0" fontId="2" fillId="0" borderId="20" xfId="312" applyNumberFormat="1" applyFont="1" applyFill="1" applyBorder="1" applyAlignment="1" applyProtection="1">
      <alignment horizontal="right" vertical="center"/>
      <protection/>
    </xf>
    <xf numFmtId="0" fontId="2" fillId="8" borderId="0" xfId="312" applyFont="1" applyFill="1" applyAlignment="1">
      <alignment vertical="center"/>
      <protection/>
    </xf>
    <xf numFmtId="0" fontId="2" fillId="8" borderId="12" xfId="312" applyNumberFormat="1" applyFont="1" applyFill="1" applyBorder="1" applyAlignment="1" applyProtection="1">
      <alignment horizontal="center" vertical="center"/>
      <protection/>
    </xf>
    <xf numFmtId="0" fontId="1" fillId="8" borderId="21" xfId="312" applyFont="1" applyFill="1" applyBorder="1" applyAlignment="1">
      <alignment horizontal="center" vertical="center" wrapText="1"/>
      <protection/>
    </xf>
    <xf numFmtId="0" fontId="1" fillId="8" borderId="9" xfId="312" applyFont="1" applyFill="1" applyBorder="1" applyAlignment="1">
      <alignment horizontal="center" vertical="center" wrapText="1"/>
      <protection/>
    </xf>
    <xf numFmtId="0" fontId="1" fillId="8" borderId="16" xfId="312" applyFont="1" applyFill="1" applyBorder="1" applyAlignment="1" applyProtection="1">
      <alignment horizontal="center" vertical="center" wrapText="1"/>
      <protection locked="0"/>
    </xf>
    <xf numFmtId="0" fontId="1" fillId="8" borderId="19" xfId="312" applyFont="1" applyFill="1" applyBorder="1" applyAlignment="1">
      <alignment horizontal="center" vertical="center" wrapText="1"/>
      <protection/>
    </xf>
    <xf numFmtId="176" fontId="1" fillId="0" borderId="11" xfId="312" applyNumberFormat="1" applyFont="1" applyFill="1" applyBorder="1" applyAlignment="1" applyProtection="1">
      <alignment horizontal="right" vertical="center" wrapText="1"/>
      <protection/>
    </xf>
    <xf numFmtId="176" fontId="1" fillId="0" borderId="9" xfId="312" applyNumberFormat="1" applyFont="1" applyFill="1" applyBorder="1" applyAlignment="1" applyProtection="1">
      <alignment horizontal="right" vertical="center" wrapText="1"/>
      <protection/>
    </xf>
    <xf numFmtId="49" fontId="2" fillId="0" borderId="12" xfId="312" applyNumberFormat="1" applyFont="1" applyFill="1" applyBorder="1" applyAlignment="1">
      <alignment horizontal="left" vertical="center"/>
      <protection/>
    </xf>
    <xf numFmtId="0" fontId="1" fillId="0" borderId="0" xfId="312" applyFont="1" applyFill="1" applyAlignment="1">
      <alignment horizontal="centerContinuous" vertical="center"/>
      <protection/>
    </xf>
    <xf numFmtId="0" fontId="1" fillId="0" borderId="0" xfId="312" applyFont="1" applyAlignment="1">
      <alignment horizontal="centerContinuous" vertical="center"/>
      <protection/>
    </xf>
    <xf numFmtId="0" fontId="1" fillId="0" borderId="0" xfId="239" applyFill="1">
      <alignment vertical="center"/>
      <protection/>
    </xf>
    <xf numFmtId="0" fontId="1" fillId="0" borderId="0" xfId="239">
      <alignment vertical="center"/>
      <protection/>
    </xf>
    <xf numFmtId="0" fontId="2" fillId="0" borderId="0" xfId="239" applyFont="1" applyAlignment="1">
      <alignment horizontal="right" vertical="center" wrapText="1"/>
      <protection/>
    </xf>
    <xf numFmtId="0" fontId="5" fillId="0" borderId="0" xfId="239" applyNumberFormat="1" applyFont="1" applyFill="1" applyAlignment="1" applyProtection="1">
      <alignment horizontal="center" vertical="center" wrapText="1"/>
      <protection/>
    </xf>
    <xf numFmtId="0" fontId="2" fillId="0" borderId="20" xfId="239" applyFont="1" applyBorder="1" applyAlignment="1">
      <alignment horizontal="left" vertical="center" wrapText="1"/>
      <protection/>
    </xf>
    <xf numFmtId="0" fontId="2" fillId="0" borderId="0" xfId="239" applyFont="1" applyAlignment="1">
      <alignment horizontal="left" vertical="center" wrapText="1"/>
      <protection/>
    </xf>
    <xf numFmtId="0" fontId="2" fillId="8" borderId="9" xfId="239" applyFont="1" applyFill="1" applyBorder="1" applyAlignment="1">
      <alignment horizontal="center" vertical="center" wrapText="1"/>
      <protection/>
    </xf>
    <xf numFmtId="49" fontId="2" fillId="8" borderId="9" xfId="239" applyNumberFormat="1" applyFont="1" applyFill="1" applyBorder="1" applyAlignment="1" applyProtection="1">
      <alignment horizontal="center" vertical="center" wrapText="1"/>
      <protection/>
    </xf>
    <xf numFmtId="0" fontId="2" fillId="8" borderId="11" xfId="239" applyFont="1" applyFill="1" applyBorder="1" applyAlignment="1">
      <alignment horizontal="center" vertical="center" wrapText="1"/>
      <protection/>
    </xf>
    <xf numFmtId="0" fontId="2" fillId="8" borderId="9" xfId="239" applyNumberFormat="1" applyFont="1" applyFill="1" applyBorder="1" applyAlignment="1" applyProtection="1">
      <alignment horizontal="center" vertical="center" wrapText="1"/>
      <protection/>
    </xf>
    <xf numFmtId="0" fontId="2" fillId="8" borderId="12" xfId="239" applyFont="1" applyFill="1" applyBorder="1" applyAlignment="1">
      <alignment horizontal="center" vertical="center" wrapText="1"/>
      <protection/>
    </xf>
    <xf numFmtId="0" fontId="2" fillId="8" borderId="13" xfId="239" applyFont="1" applyFill="1" applyBorder="1" applyAlignment="1">
      <alignment horizontal="center" vertical="center" wrapText="1"/>
      <protection/>
    </xf>
    <xf numFmtId="0" fontId="2" fillId="8" borderId="10" xfId="239" applyFont="1" applyFill="1" applyBorder="1" applyAlignment="1">
      <alignment horizontal="center" vertical="center" wrapText="1"/>
      <protection/>
    </xf>
    <xf numFmtId="0" fontId="4" fillId="8" borderId="22" xfId="239" applyFont="1" applyFill="1" applyBorder="1" applyAlignment="1">
      <alignment horizontal="center" vertical="center" wrapText="1"/>
      <protection/>
    </xf>
    <xf numFmtId="0" fontId="4" fillId="8" borderId="10" xfId="239" applyFont="1" applyFill="1" applyBorder="1" applyAlignment="1">
      <alignment horizontal="center" vertical="center" wrapText="1"/>
      <protection/>
    </xf>
    <xf numFmtId="176" fontId="4" fillId="8" borderId="9" xfId="239" applyNumberFormat="1" applyFont="1" applyFill="1" applyBorder="1" applyAlignment="1">
      <alignment horizontal="right" vertical="center" wrapText="1"/>
      <protection/>
    </xf>
    <xf numFmtId="176" fontId="4" fillId="8" borderId="22" xfId="239" applyNumberFormat="1" applyFont="1" applyFill="1" applyBorder="1" applyAlignment="1">
      <alignment horizontal="right" vertical="center" wrapText="1"/>
      <protection/>
    </xf>
    <xf numFmtId="176" fontId="2" fillId="8" borderId="22" xfId="239" applyNumberFormat="1" applyFont="1" applyFill="1" applyBorder="1" applyAlignment="1">
      <alignment horizontal="right" vertical="center" wrapText="1"/>
      <protection/>
    </xf>
    <xf numFmtId="0" fontId="2" fillId="8" borderId="22" xfId="239" applyFont="1" applyFill="1" applyBorder="1" applyAlignment="1">
      <alignment horizontal="center" vertical="center" wrapText="1"/>
      <protection/>
    </xf>
    <xf numFmtId="176" fontId="2" fillId="8" borderId="23" xfId="239" applyNumberFormat="1" applyFont="1" applyFill="1" applyBorder="1" applyAlignment="1">
      <alignment horizontal="right" vertical="center" wrapText="1"/>
      <protection/>
    </xf>
    <xf numFmtId="176" fontId="2" fillId="8" borderId="10" xfId="239" applyNumberFormat="1" applyFont="1" applyFill="1" applyBorder="1" applyAlignment="1">
      <alignment horizontal="right" vertical="center" wrapText="1"/>
      <protection/>
    </xf>
    <xf numFmtId="49" fontId="2" fillId="0" borderId="9" xfId="239" applyNumberFormat="1" applyFont="1" applyFill="1" applyBorder="1" applyAlignment="1" applyProtection="1">
      <alignment horizontal="left" vertical="center"/>
      <protection/>
    </xf>
    <xf numFmtId="176" fontId="2" fillId="8" borderId="9" xfId="239" applyNumberFormat="1" applyFont="1" applyFill="1" applyBorder="1" applyAlignment="1">
      <alignment horizontal="right" vertical="center" wrapText="1"/>
      <protection/>
    </xf>
    <xf numFmtId="176" fontId="2" fillId="0" borderId="11" xfId="239" applyNumberFormat="1" applyFont="1" applyFill="1" applyBorder="1" applyAlignment="1" applyProtection="1">
      <alignment horizontal="right" vertical="center" wrapText="1"/>
      <protection/>
    </xf>
    <xf numFmtId="0" fontId="2" fillId="0" borderId="0" xfId="239" applyFont="1" applyFill="1" applyAlignment="1">
      <alignment horizontal="centerContinuous" vertical="center"/>
      <protection/>
    </xf>
    <xf numFmtId="180" fontId="2" fillId="0" borderId="0" xfId="239" applyNumberFormat="1" applyFont="1" applyFill="1" applyAlignment="1" applyProtection="1">
      <alignment horizontal="centerContinuous" vertical="center"/>
      <protection/>
    </xf>
    <xf numFmtId="0" fontId="2" fillId="0" borderId="0" xfId="239" applyFont="1" applyAlignment="1">
      <alignment horizontal="centerContinuous" vertical="center"/>
      <protection/>
    </xf>
    <xf numFmtId="0" fontId="2" fillId="0" borderId="0" xfId="239" applyNumberFormat="1" applyFont="1" applyFill="1" applyAlignment="1" applyProtection="1">
      <alignment vertical="center" wrapText="1"/>
      <protection/>
    </xf>
    <xf numFmtId="0" fontId="2" fillId="0" borderId="0" xfId="239" applyNumberFormat="1" applyFont="1" applyFill="1" applyAlignment="1" applyProtection="1">
      <alignment horizontal="right" vertical="center"/>
      <protection/>
    </xf>
    <xf numFmtId="0" fontId="2" fillId="0" borderId="20" xfId="239" applyNumberFormat="1" applyFont="1" applyFill="1" applyBorder="1" applyAlignment="1" applyProtection="1">
      <alignment wrapText="1"/>
      <protection/>
    </xf>
    <xf numFmtId="0" fontId="2" fillId="0" borderId="20" xfId="239" applyNumberFormat="1" applyFont="1" applyFill="1" applyBorder="1" applyAlignment="1" applyProtection="1">
      <alignment horizontal="right" vertical="center" wrapText="1"/>
      <protection/>
    </xf>
    <xf numFmtId="0" fontId="2" fillId="8" borderId="18" xfId="239" applyFont="1" applyFill="1" applyBorder="1" applyAlignment="1">
      <alignment horizontal="center" vertical="center" wrapText="1"/>
      <protection/>
    </xf>
    <xf numFmtId="0" fontId="2" fillId="8" borderId="11" xfId="239" applyNumberFormat="1" applyFont="1" applyFill="1" applyBorder="1" applyAlignment="1" applyProtection="1">
      <alignment horizontal="center" vertical="center" wrapText="1"/>
      <protection/>
    </xf>
    <xf numFmtId="0" fontId="2" fillId="8" borderId="9" xfId="239" applyNumberFormat="1" applyFont="1" applyFill="1" applyBorder="1" applyAlignment="1" applyProtection="1">
      <alignment horizontal="center" vertical="center"/>
      <protection/>
    </xf>
    <xf numFmtId="0" fontId="1" fillId="8" borderId="10" xfId="239" applyFill="1" applyBorder="1" applyAlignment="1">
      <alignment horizontal="center" vertical="center"/>
      <protection/>
    </xf>
    <xf numFmtId="0" fontId="2" fillId="8" borderId="9" xfId="239" applyFont="1" applyFill="1" applyBorder="1" applyAlignment="1">
      <alignment horizontal="center" vertical="center"/>
      <protection/>
    </xf>
    <xf numFmtId="176" fontId="1" fillId="8" borderId="23" xfId="239" applyNumberFormat="1" applyFill="1" applyBorder="1" applyAlignment="1">
      <alignment horizontal="right" vertical="center"/>
      <protection/>
    </xf>
    <xf numFmtId="176" fontId="2" fillId="8" borderId="9" xfId="239" applyNumberFormat="1" applyFont="1" applyFill="1" applyBorder="1" applyAlignment="1">
      <alignment horizontal="right" vertical="center"/>
      <protection/>
    </xf>
    <xf numFmtId="176" fontId="2" fillId="0" borderId="9" xfId="239" applyNumberFormat="1" applyFont="1" applyFill="1" applyBorder="1" applyAlignment="1" applyProtection="1">
      <alignment horizontal="right" vertical="center" wrapText="1"/>
      <protection/>
    </xf>
    <xf numFmtId="176" fontId="1" fillId="0" borderId="15" xfId="239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0" fontId="4" fillId="8" borderId="9" xfId="314" applyFont="1" applyFill="1" applyBorder="1" applyAlignment="1">
      <alignment horizontal="center" vertical="center" wrapText="1"/>
      <protection/>
    </xf>
    <xf numFmtId="0" fontId="2" fillId="8" borderId="9" xfId="314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176" fontId="2" fillId="8" borderId="9" xfId="314" applyNumberFormat="1" applyFont="1" applyFill="1" applyBorder="1" applyAlignment="1">
      <alignment horizontal="right" vertical="center" wrapText="1"/>
      <protection/>
    </xf>
    <xf numFmtId="0" fontId="1" fillId="0" borderId="0" xfId="276" applyFill="1">
      <alignment vertical="center"/>
      <protection/>
    </xf>
    <xf numFmtId="0" fontId="2" fillId="0" borderId="0" xfId="276" applyFont="1" applyAlignment="1">
      <alignment horizontal="center" vertical="center"/>
      <protection/>
    </xf>
    <xf numFmtId="0" fontId="2" fillId="0" borderId="0" xfId="276" applyFont="1" applyAlignment="1">
      <alignment horizontal="centerContinuous" vertical="center"/>
      <protection/>
    </xf>
    <xf numFmtId="0" fontId="1" fillId="0" borderId="0" xfId="276">
      <alignment vertical="center"/>
      <protection/>
    </xf>
    <xf numFmtId="0" fontId="5" fillId="0" borderId="0" xfId="276" applyNumberFormat="1" applyFont="1" applyFill="1" applyAlignment="1" applyProtection="1">
      <alignment horizontal="center" vertical="center"/>
      <protection/>
    </xf>
    <xf numFmtId="0" fontId="2" fillId="0" borderId="0" xfId="276" applyFont="1" applyFill="1" applyAlignment="1">
      <alignment horizontal="center" vertical="center"/>
      <protection/>
    </xf>
    <xf numFmtId="0" fontId="2" fillId="8" borderId="9" xfId="276" applyFont="1" applyFill="1" applyBorder="1" applyAlignment="1">
      <alignment horizontal="center" vertical="center" wrapText="1"/>
      <protection/>
    </xf>
    <xf numFmtId="0" fontId="2" fillId="8" borderId="9" xfId="276" applyNumberFormat="1" applyFont="1" applyFill="1" applyBorder="1" applyAlignment="1" applyProtection="1">
      <alignment horizontal="center" vertical="center" wrapText="1"/>
      <protection/>
    </xf>
    <xf numFmtId="0" fontId="2" fillId="8" borderId="9" xfId="276" applyNumberFormat="1" applyFont="1" applyFill="1" applyBorder="1" applyAlignment="1" applyProtection="1">
      <alignment horizontal="center" vertical="center"/>
      <protection/>
    </xf>
    <xf numFmtId="0" fontId="2" fillId="8" borderId="10" xfId="276" applyFont="1" applyFill="1" applyBorder="1" applyAlignment="1">
      <alignment horizontal="center" vertical="center" wrapText="1"/>
      <protection/>
    </xf>
    <xf numFmtId="176" fontId="4" fillId="8" borderId="10" xfId="276" applyNumberFormat="1" applyFont="1" applyFill="1" applyBorder="1" applyAlignment="1">
      <alignment horizontal="right" vertical="center" wrapText="1"/>
      <protection/>
    </xf>
    <xf numFmtId="176" fontId="4" fillId="8" borderId="9" xfId="276" applyNumberFormat="1" applyFont="1" applyFill="1" applyBorder="1" applyAlignment="1">
      <alignment horizontal="right" vertical="center" wrapText="1"/>
      <protection/>
    </xf>
    <xf numFmtId="176" fontId="2" fillId="8" borderId="10" xfId="276" applyNumberFormat="1" applyFont="1" applyFill="1" applyBorder="1" applyAlignment="1">
      <alignment horizontal="right" vertical="center" wrapText="1"/>
      <protection/>
    </xf>
    <xf numFmtId="176" fontId="2" fillId="8" borderId="9" xfId="276" applyNumberFormat="1" applyFont="1" applyFill="1" applyBorder="1" applyAlignment="1">
      <alignment horizontal="right" vertical="center" wrapText="1"/>
      <protection/>
    </xf>
    <xf numFmtId="176" fontId="1" fillId="0" borderId="9" xfId="276" applyNumberFormat="1" applyFill="1" applyBorder="1" applyAlignment="1">
      <alignment horizontal="right" vertical="center" wrapText="1"/>
      <protection/>
    </xf>
    <xf numFmtId="0" fontId="2" fillId="0" borderId="20" xfId="276" applyNumberFormat="1" applyFont="1" applyFill="1" applyBorder="1" applyAlignment="1" applyProtection="1">
      <alignment horizontal="right" vertical="center"/>
      <protection/>
    </xf>
    <xf numFmtId="180" fontId="2" fillId="0" borderId="0" xfId="276" applyNumberFormat="1" applyFont="1" applyFill="1" applyAlignment="1" applyProtection="1">
      <alignment horizontal="center" vertical="center"/>
      <protection/>
    </xf>
    <xf numFmtId="0" fontId="2" fillId="0" borderId="0" xfId="276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4" fillId="8" borderId="9" xfId="317" applyFont="1" applyFill="1" applyBorder="1" applyAlignment="1">
      <alignment horizontal="center" vertical="center" wrapText="1"/>
      <protection/>
    </xf>
    <xf numFmtId="0" fontId="4" fillId="8" borderId="9" xfId="53" applyFont="1" applyFill="1" applyBorder="1" applyAlignment="1">
      <alignment horizontal="center" vertical="center" wrapText="1"/>
      <protection/>
    </xf>
    <xf numFmtId="0" fontId="4" fillId="8" borderId="9" xfId="53" applyFont="1" applyFill="1" applyBorder="1" applyAlignment="1">
      <alignment horizontal="left" vertical="center" wrapText="1"/>
      <protection/>
    </xf>
    <xf numFmtId="0" fontId="2" fillId="8" borderId="9" xfId="317" applyFont="1" applyFill="1" applyBorder="1" applyAlignment="1">
      <alignment horizontal="center" vertical="center" wrapText="1"/>
      <protection/>
    </xf>
    <xf numFmtId="176" fontId="2" fillId="8" borderId="9" xfId="305" applyNumberFormat="1" applyFont="1" applyFill="1" applyBorder="1" applyAlignment="1">
      <alignment horizontal="right" vertical="center" wrapText="1"/>
      <protection/>
    </xf>
    <xf numFmtId="0" fontId="2" fillId="0" borderId="0" xfId="309" applyFont="1" applyFill="1" applyAlignment="1">
      <alignment horizontal="centerContinuous" vertical="center"/>
      <protection/>
    </xf>
    <xf numFmtId="0" fontId="2" fillId="0" borderId="0" xfId="309" applyFont="1" applyAlignment="1">
      <alignment horizontal="centerContinuous" vertical="center"/>
      <protection/>
    </xf>
    <xf numFmtId="0" fontId="2" fillId="0" borderId="0" xfId="309" applyFont="1" applyAlignment="1">
      <alignment horizontal="right" vertical="center" wrapText="1"/>
      <protection/>
    </xf>
    <xf numFmtId="0" fontId="5" fillId="0" borderId="0" xfId="309" applyNumberFormat="1" applyFont="1" applyFill="1" applyAlignment="1" applyProtection="1">
      <alignment horizontal="center" vertical="center"/>
      <protection/>
    </xf>
    <xf numFmtId="0" fontId="2" fillId="0" borderId="20" xfId="309" applyFont="1" applyBorder="1" applyAlignment="1">
      <alignment horizontal="centerContinuous" vertical="center" wrapText="1"/>
      <protection/>
    </xf>
    <xf numFmtId="0" fontId="2" fillId="0" borderId="0" xfId="309" applyFont="1" applyAlignment="1">
      <alignment horizontal="left" vertical="center" wrapText="1"/>
      <protection/>
    </xf>
    <xf numFmtId="0" fontId="2" fillId="8" borderId="9" xfId="309" applyFont="1" applyFill="1" applyBorder="1" applyAlignment="1">
      <alignment horizontal="center" vertical="center" wrapText="1"/>
      <protection/>
    </xf>
    <xf numFmtId="0" fontId="2" fillId="8" borderId="9" xfId="309" applyNumberFormat="1" applyFont="1" applyFill="1" applyBorder="1" applyAlignment="1" applyProtection="1">
      <alignment horizontal="center" vertical="center" wrapText="1"/>
      <protection/>
    </xf>
    <xf numFmtId="176" fontId="4" fillId="8" borderId="9" xfId="309" applyNumberFormat="1" applyFont="1" applyFill="1" applyBorder="1" applyAlignment="1">
      <alignment horizontal="right" vertical="center" wrapText="1"/>
      <protection/>
    </xf>
    <xf numFmtId="176" fontId="2" fillId="8" borderId="9" xfId="309" applyNumberFormat="1" applyFont="1" applyFill="1" applyBorder="1" applyAlignment="1">
      <alignment horizontal="right" vertical="center" wrapText="1"/>
      <protection/>
    </xf>
    <xf numFmtId="176" fontId="2" fillId="0" borderId="9" xfId="305" applyNumberFormat="1" applyFont="1" applyFill="1" applyBorder="1" applyAlignment="1" applyProtection="1">
      <alignment horizontal="right" vertical="center" wrapText="1"/>
      <protection/>
    </xf>
    <xf numFmtId="181" fontId="2" fillId="0" borderId="0" xfId="309" applyNumberFormat="1" applyFont="1" applyFill="1" applyAlignment="1" applyProtection="1">
      <alignment horizontal="centerContinuous" vertical="center"/>
      <protection/>
    </xf>
    <xf numFmtId="0" fontId="2" fillId="0" borderId="0" xfId="309" applyNumberFormat="1" applyFont="1" applyFill="1" applyAlignment="1" applyProtection="1">
      <alignment horizontal="right" vertical="center" wrapText="1"/>
      <protection/>
    </xf>
    <xf numFmtId="0" fontId="2" fillId="0" borderId="20" xfId="309" applyNumberFormat="1" applyFont="1" applyFill="1" applyBorder="1" applyAlignment="1" applyProtection="1">
      <alignment horizontal="right" vertical="center" wrapText="1"/>
      <protection/>
    </xf>
    <xf numFmtId="176" fontId="1" fillId="0" borderId="9" xfId="305" applyNumberFormat="1" applyFill="1" applyBorder="1" applyAlignment="1" applyProtection="1">
      <alignment horizontal="right" vertical="center" wrapText="1"/>
      <protection/>
    </xf>
    <xf numFmtId="176" fontId="1" fillId="0" borderId="9" xfId="305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2" fillId="8" borderId="9" xfId="317" applyNumberFormat="1" applyFont="1" applyFill="1" applyBorder="1" applyAlignment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2" fillId="0" borderId="0" xfId="53" applyFont="1" applyAlignment="1">
      <alignment horizontal="right" vertical="center" wrapText="1"/>
      <protection/>
    </xf>
    <xf numFmtId="0" fontId="5" fillId="0" borderId="0" xfId="53" applyNumberFormat="1" applyFont="1" applyFill="1" applyAlignment="1" applyProtection="1">
      <alignment horizontal="center" vertical="center" wrapText="1"/>
      <protection/>
    </xf>
    <xf numFmtId="0" fontId="2" fillId="0" borderId="20" xfId="53" applyFont="1" applyBorder="1" applyAlignment="1">
      <alignment horizontal="centerContinuous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176" fontId="4" fillId="8" borderId="9" xfId="53" applyNumberFormat="1" applyFont="1" applyFill="1" applyBorder="1" applyAlignment="1">
      <alignment horizontal="right" vertical="center" wrapText="1"/>
      <protection/>
    </xf>
    <xf numFmtId="176" fontId="2" fillId="8" borderId="9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 applyAlignment="1">
      <alignment horizontal="centerContinuous" vertical="center"/>
      <protection/>
    </xf>
    <xf numFmtId="180" fontId="2" fillId="0" borderId="0" xfId="53" applyNumberFormat="1" applyFont="1" applyFill="1" applyAlignment="1">
      <alignment horizontal="centerContinuous" vertical="center"/>
      <protection/>
    </xf>
    <xf numFmtId="0" fontId="1" fillId="8" borderId="9" xfId="323" applyFont="1" applyFill="1" applyBorder="1" applyAlignment="1">
      <alignment horizontal="center" vertical="center" wrapText="1"/>
      <protection/>
    </xf>
    <xf numFmtId="0" fontId="1" fillId="0" borderId="0" xfId="53" applyFill="1">
      <alignment vertical="center"/>
      <protection/>
    </xf>
    <xf numFmtId="0" fontId="1" fillId="8" borderId="10" xfId="323" applyFont="1" applyFill="1" applyBorder="1" applyAlignment="1">
      <alignment horizontal="center" vertical="center" wrapText="1"/>
      <protection/>
    </xf>
    <xf numFmtId="0" fontId="1" fillId="8" borderId="14" xfId="323" applyFont="1" applyFill="1" applyBorder="1" applyAlignment="1">
      <alignment horizontal="center" vertical="center" wrapText="1"/>
      <protection/>
    </xf>
    <xf numFmtId="0" fontId="1" fillId="8" borderId="13" xfId="32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Alignment="1" applyProtection="1">
      <alignment horizontal="right" vertical="center" wrapText="1"/>
      <protection/>
    </xf>
    <xf numFmtId="0" fontId="2" fillId="0" borderId="0" xfId="53" applyNumberFormat="1" applyFont="1" applyFill="1" applyAlignment="1" applyProtection="1">
      <alignment vertical="center" wrapText="1"/>
      <protection/>
    </xf>
    <xf numFmtId="0" fontId="2" fillId="0" borderId="20" xfId="53" applyNumberFormat="1" applyFont="1" applyFill="1" applyBorder="1" applyAlignment="1" applyProtection="1">
      <alignment horizontal="right" vertical="center" wrapText="1"/>
      <protection/>
    </xf>
    <xf numFmtId="0" fontId="2" fillId="0" borderId="0" xfId="53" applyNumberFormat="1" applyFont="1" applyFill="1" applyAlignment="1" applyProtection="1">
      <alignment horizontal="center" wrapText="1"/>
      <protection/>
    </xf>
    <xf numFmtId="176" fontId="2" fillId="0" borderId="9" xfId="53" applyNumberFormat="1" applyFont="1" applyFill="1" applyBorder="1" applyAlignment="1" applyProtection="1">
      <alignment horizontal="right" vertical="center" wrapText="1"/>
      <protection/>
    </xf>
    <xf numFmtId="178" fontId="2" fillId="0" borderId="0" xfId="53" applyNumberFormat="1" applyFont="1" applyFill="1" applyAlignment="1">
      <alignment horizontal="right" vertical="center"/>
      <protection/>
    </xf>
    <xf numFmtId="0" fontId="2" fillId="8" borderId="0" xfId="313" applyFont="1" applyFill="1" applyAlignment="1">
      <alignment vertical="center"/>
      <protection/>
    </xf>
    <xf numFmtId="182" fontId="2" fillId="8" borderId="0" xfId="313" applyNumberFormat="1" applyFont="1" applyFill="1" applyAlignment="1">
      <alignment horizontal="center" vertical="center"/>
      <protection/>
    </xf>
    <xf numFmtId="183" fontId="2" fillId="8" borderId="0" xfId="313" applyNumberFormat="1" applyFont="1" applyFill="1" applyAlignment="1">
      <alignment horizontal="center" vertical="center"/>
      <protection/>
    </xf>
    <xf numFmtId="49" fontId="2" fillId="8" borderId="0" xfId="313" applyNumberFormat="1" applyFont="1" applyFill="1" applyAlignment="1">
      <alignment horizontal="center" vertical="center"/>
      <protection/>
    </xf>
    <xf numFmtId="0" fontId="2" fillId="8" borderId="0" xfId="313" applyFont="1" applyFill="1" applyAlignment="1">
      <alignment horizontal="left" vertical="center"/>
      <protection/>
    </xf>
    <xf numFmtId="179" fontId="2" fillId="8" borderId="0" xfId="313" applyNumberFormat="1" applyFont="1" applyFill="1" applyAlignment="1">
      <alignment horizontal="center" vertical="center"/>
      <protection/>
    </xf>
    <xf numFmtId="0" fontId="2" fillId="8" borderId="0" xfId="313" applyFont="1" applyFill="1" applyAlignment="1">
      <alignment horizontal="center" vertical="center"/>
      <protection/>
    </xf>
    <xf numFmtId="0" fontId="1" fillId="0" borderId="0" xfId="313">
      <alignment vertical="center"/>
      <protection/>
    </xf>
    <xf numFmtId="0" fontId="2" fillId="0" borderId="0" xfId="313" applyFont="1" applyAlignment="1">
      <alignment horizontal="center" vertical="center" wrapText="1"/>
      <protection/>
    </xf>
    <xf numFmtId="0" fontId="5" fillId="0" borderId="0" xfId="313" applyNumberFormat="1" applyFont="1" applyFill="1" applyAlignment="1" applyProtection="1">
      <alignment horizontal="center" vertical="center"/>
      <protection/>
    </xf>
    <xf numFmtId="182" fontId="2" fillId="8" borderId="0" xfId="313" applyNumberFormat="1" applyFont="1" applyFill="1" applyAlignment="1">
      <alignment vertical="center"/>
      <protection/>
    </xf>
    <xf numFmtId="0" fontId="2" fillId="0" borderId="0" xfId="313" applyFont="1" applyFill="1" applyAlignment="1">
      <alignment horizontal="centerContinuous" vertical="center"/>
      <protection/>
    </xf>
    <xf numFmtId="0" fontId="2" fillId="8" borderId="9" xfId="313" applyFont="1" applyFill="1" applyBorder="1" applyAlignment="1">
      <alignment horizontal="centerContinuous" vertical="center"/>
      <protection/>
    </xf>
    <xf numFmtId="0" fontId="2" fillId="8" borderId="9" xfId="313" applyNumberFormat="1" applyFont="1" applyFill="1" applyBorder="1" applyAlignment="1" applyProtection="1">
      <alignment horizontal="centerContinuous" vertical="center"/>
      <protection/>
    </xf>
    <xf numFmtId="0" fontId="2" fillId="0" borderId="10" xfId="313" applyFont="1" applyFill="1" applyBorder="1" applyAlignment="1">
      <alignment horizontal="center" vertical="center" wrapText="1"/>
      <protection/>
    </xf>
    <xf numFmtId="0" fontId="2" fillId="8" borderId="10" xfId="313" applyFont="1" applyFill="1" applyBorder="1" applyAlignment="1">
      <alignment horizontal="center" vertical="center" wrapText="1"/>
      <protection/>
    </xf>
    <xf numFmtId="49" fontId="4" fillId="0" borderId="9" xfId="313" applyNumberFormat="1" applyFont="1" applyFill="1" applyBorder="1" applyAlignment="1" applyProtection="1">
      <alignment horizontal="center" vertical="center" wrapText="1"/>
      <protection/>
    </xf>
    <xf numFmtId="0" fontId="4" fillId="8" borderId="9" xfId="313" applyFont="1" applyFill="1" applyBorder="1" applyAlignment="1">
      <alignment horizontal="center" vertical="center" wrapText="1"/>
      <protection/>
    </xf>
    <xf numFmtId="178" fontId="4" fillId="0" borderId="11" xfId="313" applyNumberFormat="1" applyFont="1" applyFill="1" applyBorder="1" applyAlignment="1" applyProtection="1">
      <alignment horizontal="right" vertical="center" wrapText="1"/>
      <protection/>
    </xf>
    <xf numFmtId="178" fontId="4" fillId="0" borderId="11" xfId="315" applyNumberFormat="1" applyFont="1" applyFill="1" applyBorder="1" applyAlignment="1" applyProtection="1">
      <alignment horizontal="right" vertical="center" wrapText="1"/>
      <protection/>
    </xf>
    <xf numFmtId="176" fontId="2" fillId="0" borderId="9" xfId="381" applyNumberFormat="1" applyFont="1" applyFill="1" applyBorder="1" applyAlignment="1" applyProtection="1">
      <alignment horizontal="right" vertical="center" wrapText="1"/>
      <protection/>
    </xf>
    <xf numFmtId="182" fontId="2" fillId="8" borderId="9" xfId="313" applyNumberFormat="1" applyFont="1" applyFill="1" applyBorder="1" applyAlignment="1">
      <alignment horizontal="center" vertical="center"/>
      <protection/>
    </xf>
    <xf numFmtId="183" fontId="2" fillId="8" borderId="9" xfId="313" applyNumberFormat="1" applyFont="1" applyFill="1" applyBorder="1" applyAlignment="1">
      <alignment horizontal="center" vertical="center"/>
      <protection/>
    </xf>
    <xf numFmtId="49" fontId="2" fillId="8" borderId="9" xfId="313" applyNumberFormat="1" applyFont="1" applyFill="1" applyBorder="1" applyAlignment="1">
      <alignment horizontal="center" vertical="center"/>
      <protection/>
    </xf>
    <xf numFmtId="0" fontId="2" fillId="8" borderId="9" xfId="313" applyFont="1" applyFill="1" applyBorder="1" applyAlignment="1">
      <alignment horizontal="left" vertical="center"/>
      <protection/>
    </xf>
    <xf numFmtId="179" fontId="2" fillId="8" borderId="9" xfId="313" applyNumberFormat="1" applyFont="1" applyFill="1" applyBorder="1" applyAlignment="1">
      <alignment horizontal="center" vertical="center"/>
      <protection/>
    </xf>
    <xf numFmtId="0" fontId="2" fillId="0" borderId="9" xfId="313" applyFont="1" applyFill="1" applyBorder="1" applyAlignment="1">
      <alignment horizontal="center" vertical="center" wrapText="1"/>
      <protection/>
    </xf>
    <xf numFmtId="0" fontId="2" fillId="8" borderId="10" xfId="313" applyNumberFormat="1" applyFont="1" applyFill="1" applyBorder="1" applyAlignment="1" applyProtection="1">
      <alignment horizontal="center" vertical="center" wrapText="1"/>
      <protection/>
    </xf>
    <xf numFmtId="0" fontId="2" fillId="8" borderId="14" xfId="313" applyNumberFormat="1" applyFont="1" applyFill="1" applyBorder="1" applyAlignment="1" applyProtection="1">
      <alignment horizontal="center" vertical="center" wrapText="1"/>
      <protection/>
    </xf>
    <xf numFmtId="0" fontId="2" fillId="8" borderId="13" xfId="313" applyNumberFormat="1" applyFont="1" applyFill="1" applyBorder="1" applyAlignment="1" applyProtection="1">
      <alignment horizontal="center" vertical="center" wrapText="1"/>
      <protection/>
    </xf>
    <xf numFmtId="0" fontId="2" fillId="8" borderId="9" xfId="313" applyFont="1" applyFill="1" applyBorder="1" applyAlignment="1">
      <alignment horizontal="center" vertical="center" wrapText="1"/>
      <protection/>
    </xf>
    <xf numFmtId="178" fontId="2" fillId="8" borderId="9" xfId="313" applyNumberFormat="1" applyFont="1" applyFill="1" applyBorder="1" applyAlignment="1">
      <alignment horizontal="center" vertical="center" wrapText="1"/>
      <protection/>
    </xf>
    <xf numFmtId="178" fontId="2" fillId="0" borderId="11" xfId="315" applyNumberFormat="1" applyFont="1" applyFill="1" applyBorder="1" applyAlignment="1" applyProtection="1">
      <alignment horizontal="right" vertical="center" wrapText="1"/>
      <protection/>
    </xf>
    <xf numFmtId="182" fontId="2" fillId="0" borderId="0" xfId="313" applyNumberFormat="1" applyFont="1" applyFill="1" applyAlignment="1">
      <alignment horizontal="center" vertical="center"/>
      <protection/>
    </xf>
    <xf numFmtId="183" fontId="2" fillId="0" borderId="0" xfId="313" applyNumberFormat="1" applyFont="1" applyFill="1" applyAlignment="1">
      <alignment horizontal="center" vertical="center"/>
      <protection/>
    </xf>
    <xf numFmtId="49" fontId="2" fillId="0" borderId="0" xfId="313" applyNumberFormat="1" applyFont="1" applyFill="1" applyAlignment="1">
      <alignment horizontal="center" vertical="center"/>
      <protection/>
    </xf>
    <xf numFmtId="0" fontId="2" fillId="0" borderId="0" xfId="313" applyFont="1" applyFill="1" applyAlignment="1">
      <alignment horizontal="left" vertical="center"/>
      <protection/>
    </xf>
    <xf numFmtId="179" fontId="2" fillId="0" borderId="0" xfId="313" applyNumberFormat="1" applyFont="1" applyFill="1" applyAlignment="1">
      <alignment horizontal="center" vertical="center"/>
      <protection/>
    </xf>
    <xf numFmtId="178" fontId="2" fillId="0" borderId="9" xfId="315" applyNumberFormat="1" applyFont="1" applyFill="1" applyBorder="1" applyAlignment="1" applyProtection="1">
      <alignment horizontal="right" vertical="center" wrapText="1"/>
      <protection/>
    </xf>
    <xf numFmtId="4" fontId="2" fillId="0" borderId="0" xfId="313" applyNumberFormat="1" applyFont="1" applyFill="1" applyAlignment="1" applyProtection="1">
      <alignment horizontal="center" vertical="center"/>
      <protection/>
    </xf>
    <xf numFmtId="0" fontId="2" fillId="0" borderId="0" xfId="313" applyFont="1" applyFill="1" applyAlignment="1">
      <alignment horizontal="center" vertical="center"/>
      <protection/>
    </xf>
    <xf numFmtId="0" fontId="2" fillId="0" borderId="20" xfId="313" applyNumberFormat="1" applyFont="1" applyFill="1" applyBorder="1" applyAlignment="1" applyProtection="1">
      <alignment vertical="center"/>
      <protection/>
    </xf>
    <xf numFmtId="0" fontId="2" fillId="8" borderId="9" xfId="313" applyFont="1" applyFill="1" applyBorder="1" applyAlignment="1">
      <alignment horizontal="center" vertical="center"/>
      <protection/>
    </xf>
    <xf numFmtId="178" fontId="1" fillId="0" borderId="9" xfId="315" applyNumberFormat="1" applyFont="1" applyFill="1" applyBorder="1" applyAlignment="1" applyProtection="1">
      <alignment horizontal="right" vertical="center" wrapText="1"/>
      <protection/>
    </xf>
    <xf numFmtId="0" fontId="1" fillId="0" borderId="0" xfId="313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0" xfId="314" applyFill="1" applyAlignment="1">
      <alignment vertical="center"/>
      <protection/>
    </xf>
    <xf numFmtId="0" fontId="2" fillId="0" borderId="0" xfId="314" applyFont="1" applyAlignment="1">
      <alignment horizontal="center" vertical="center"/>
      <protection/>
    </xf>
    <xf numFmtId="0" fontId="2" fillId="0" borderId="0" xfId="314" applyFont="1" applyAlignment="1">
      <alignment horizontal="centerContinuous" vertical="center"/>
      <protection/>
    </xf>
    <xf numFmtId="0" fontId="1" fillId="0" borderId="0" xfId="314">
      <alignment vertical="center"/>
      <protection/>
    </xf>
    <xf numFmtId="0" fontId="5" fillId="0" borderId="0" xfId="314" applyNumberFormat="1" applyFont="1" applyFill="1" applyAlignment="1" applyProtection="1">
      <alignment horizontal="center" vertical="center"/>
      <protection/>
    </xf>
    <xf numFmtId="0" fontId="2" fillId="8" borderId="10" xfId="314" applyFont="1" applyFill="1" applyBorder="1" applyAlignment="1">
      <alignment horizontal="center" vertical="center" wrapText="1"/>
      <protection/>
    </xf>
    <xf numFmtId="0" fontId="2" fillId="8" borderId="22" xfId="314" applyFont="1" applyFill="1" applyBorder="1" applyAlignment="1">
      <alignment horizontal="center" vertical="center" wrapText="1"/>
      <protection/>
    </xf>
    <xf numFmtId="0" fontId="2" fillId="8" borderId="9" xfId="314" applyNumberFormat="1" applyFont="1" applyFill="1" applyBorder="1" applyAlignment="1" applyProtection="1">
      <alignment horizontal="center" vertical="center" wrapText="1"/>
      <protection/>
    </xf>
    <xf numFmtId="0" fontId="2" fillId="8" borderId="15" xfId="314" applyNumberFormat="1" applyFont="1" applyFill="1" applyBorder="1" applyAlignment="1" applyProtection="1">
      <alignment horizontal="center" vertical="center" wrapText="1"/>
      <protection/>
    </xf>
    <xf numFmtId="0" fontId="2" fillId="8" borderId="9" xfId="314" applyNumberFormat="1" applyFont="1" applyFill="1" applyBorder="1" applyAlignment="1" applyProtection="1">
      <alignment horizontal="center" vertical="center"/>
      <protection/>
    </xf>
    <xf numFmtId="0" fontId="2" fillId="8" borderId="12" xfId="314" applyNumberFormat="1" applyFont="1" applyFill="1" applyBorder="1" applyAlignment="1" applyProtection="1">
      <alignment horizontal="center" vertical="center" wrapText="1"/>
      <protection/>
    </xf>
    <xf numFmtId="0" fontId="2" fillId="8" borderId="14" xfId="314" applyFont="1" applyFill="1" applyBorder="1" applyAlignment="1">
      <alignment horizontal="center" vertical="center" wrapText="1"/>
      <protection/>
    </xf>
    <xf numFmtId="0" fontId="4" fillId="8" borderId="9" xfId="314" applyFont="1" applyFill="1" applyBorder="1" applyAlignment="1">
      <alignment horizontal="right" vertical="center" wrapText="1"/>
      <protection/>
    </xf>
    <xf numFmtId="0" fontId="2" fillId="8" borderId="9" xfId="314" applyFont="1" applyFill="1" applyBorder="1" applyAlignment="1">
      <alignment horizontal="right" vertical="center" wrapText="1"/>
      <protection/>
    </xf>
    <xf numFmtId="176" fontId="2" fillId="0" borderId="9" xfId="314" applyNumberFormat="1" applyFont="1" applyFill="1" applyBorder="1" applyAlignment="1" applyProtection="1">
      <alignment horizontal="right" vertical="center" wrapText="1"/>
      <protection/>
    </xf>
    <xf numFmtId="0" fontId="2" fillId="0" borderId="0" xfId="314" applyFont="1" applyFill="1" applyAlignment="1">
      <alignment horizontal="center" vertical="center"/>
      <protection/>
    </xf>
    <xf numFmtId="0" fontId="2" fillId="0" borderId="20" xfId="314" applyNumberFormat="1" applyFont="1" applyFill="1" applyBorder="1" applyAlignment="1" applyProtection="1">
      <alignment horizontal="right" vertical="center"/>
      <protection/>
    </xf>
    <xf numFmtId="0" fontId="2" fillId="0" borderId="0" xfId="314" applyFont="1" applyBorder="1" applyAlignment="1">
      <alignment horizontal="center" vertical="center"/>
      <protection/>
    </xf>
    <xf numFmtId="0" fontId="2" fillId="0" borderId="0" xfId="314" applyFont="1" applyFill="1" applyBorder="1" applyAlignment="1">
      <alignment horizontal="center" vertical="center"/>
      <protection/>
    </xf>
    <xf numFmtId="0" fontId="2" fillId="0" borderId="0" xfId="314" applyFont="1" applyFill="1" applyAlignment="1">
      <alignment horizontal="centerContinuous" vertical="center"/>
      <protection/>
    </xf>
    <xf numFmtId="0" fontId="4" fillId="8" borderId="9" xfId="317" applyFont="1" applyFill="1" applyBorder="1" applyAlignment="1">
      <alignment horizontal="left" vertical="center" wrapText="1"/>
      <protection/>
    </xf>
    <xf numFmtId="176" fontId="4" fillId="8" borderId="9" xfId="305" applyNumberFormat="1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 horizontal="right"/>
    </xf>
    <xf numFmtId="0" fontId="2" fillId="0" borderId="0" xfId="305" applyFont="1" applyFill="1" applyAlignment="1">
      <alignment horizontal="centerContinuous" vertical="center"/>
      <protection/>
    </xf>
    <xf numFmtId="0" fontId="2" fillId="0" borderId="0" xfId="305" applyFont="1" applyAlignment="1">
      <alignment horizontal="centerContinuous" vertical="center"/>
      <protection/>
    </xf>
    <xf numFmtId="0" fontId="2" fillId="0" borderId="0" xfId="305" applyFont="1" applyAlignment="1">
      <alignment horizontal="right" vertical="center" wrapText="1"/>
      <protection/>
    </xf>
    <xf numFmtId="0" fontId="5" fillId="0" borderId="0" xfId="305" applyNumberFormat="1" applyFont="1" applyFill="1" applyAlignment="1" applyProtection="1">
      <alignment horizontal="center" vertical="center" wrapText="1"/>
      <protection/>
    </xf>
    <xf numFmtId="0" fontId="2" fillId="0" borderId="20" xfId="305" applyFont="1" applyBorder="1" applyAlignment="1">
      <alignment horizontal="centerContinuous" vertical="center" wrapText="1"/>
      <protection/>
    </xf>
    <xf numFmtId="0" fontId="2" fillId="0" borderId="0" xfId="305" applyFont="1" applyAlignment="1">
      <alignment horizontal="left" vertical="center" wrapText="1"/>
      <protection/>
    </xf>
    <xf numFmtId="0" fontId="2" fillId="8" borderId="9" xfId="305" applyFont="1" applyFill="1" applyBorder="1" applyAlignment="1">
      <alignment horizontal="center" vertical="center" wrapText="1"/>
      <protection/>
    </xf>
    <xf numFmtId="0" fontId="2" fillId="8" borderId="9" xfId="305" applyNumberFormat="1" applyFont="1" applyFill="1" applyBorder="1" applyAlignment="1" applyProtection="1">
      <alignment horizontal="center" vertical="center" wrapText="1"/>
      <protection/>
    </xf>
    <xf numFmtId="0" fontId="4" fillId="8" borderId="9" xfId="305" applyFont="1" applyFill="1" applyBorder="1" applyAlignment="1">
      <alignment horizontal="center" vertical="center" wrapText="1"/>
      <protection/>
    </xf>
    <xf numFmtId="176" fontId="4" fillId="0" borderId="9" xfId="305" applyNumberFormat="1" applyFont="1" applyFill="1" applyBorder="1" applyAlignment="1" applyProtection="1">
      <alignment horizontal="right" vertical="center" wrapText="1"/>
      <protection/>
    </xf>
    <xf numFmtId="0" fontId="2" fillId="0" borderId="0" xfId="305" applyNumberFormat="1" applyFont="1" applyFill="1" applyAlignment="1" applyProtection="1">
      <alignment vertical="center" wrapText="1"/>
      <protection/>
    </xf>
    <xf numFmtId="0" fontId="1" fillId="0" borderId="20" xfId="305" applyNumberFormat="1" applyFont="1" applyFill="1" applyBorder="1" applyAlignment="1" applyProtection="1">
      <alignment vertical="center"/>
      <protection/>
    </xf>
    <xf numFmtId="0" fontId="2" fillId="0" borderId="0" xfId="305" applyNumberFormat="1" applyFont="1" applyFill="1" applyAlignment="1" applyProtection="1">
      <alignment horizontal="center" vertical="center" wrapText="1"/>
      <protection/>
    </xf>
    <xf numFmtId="0" fontId="1" fillId="0" borderId="20" xfId="305" applyNumberFormat="1" applyFont="1" applyFill="1" applyBorder="1" applyAlignment="1" applyProtection="1">
      <alignment horizontal="center" vertical="center"/>
      <protection/>
    </xf>
    <xf numFmtId="0" fontId="1" fillId="8" borderId="9" xfId="305" applyNumberFormat="1" applyFont="1" applyFill="1" applyBorder="1" applyAlignment="1" applyProtection="1">
      <alignment horizontal="center" vertical="center"/>
      <protection/>
    </xf>
    <xf numFmtId="0" fontId="2" fillId="0" borderId="0" xfId="315" applyFont="1" applyAlignment="1">
      <alignment horizontal="center" vertical="center" wrapText="1"/>
      <protection/>
    </xf>
    <xf numFmtId="0" fontId="2" fillId="0" borderId="0" xfId="317" applyFont="1" applyAlignment="1">
      <alignment horizontal="centerContinuous" vertical="center"/>
      <protection/>
    </xf>
    <xf numFmtId="0" fontId="1" fillId="0" borderId="0" xfId="317">
      <alignment vertical="center"/>
      <protection/>
    </xf>
    <xf numFmtId="0" fontId="2" fillId="0" borderId="0" xfId="317" applyFont="1" applyAlignment="1">
      <alignment horizontal="right" vertical="center" wrapText="1"/>
      <protection/>
    </xf>
    <xf numFmtId="0" fontId="5" fillId="0" borderId="0" xfId="317" applyNumberFormat="1" applyFont="1" applyFill="1" applyAlignment="1" applyProtection="1">
      <alignment horizontal="center" vertical="center" wrapText="1"/>
      <protection/>
    </xf>
    <xf numFmtId="0" fontId="2" fillId="0" borderId="20" xfId="317" applyFont="1" applyBorder="1" applyAlignment="1">
      <alignment horizontal="centerContinuous" vertical="center" wrapText="1"/>
      <protection/>
    </xf>
    <xf numFmtId="0" fontId="2" fillId="0" borderId="0" xfId="317" applyFont="1" applyAlignment="1">
      <alignment horizontal="left" vertical="center" wrapText="1"/>
      <protection/>
    </xf>
    <xf numFmtId="0" fontId="2" fillId="8" borderId="9" xfId="317" applyNumberFormat="1" applyFont="1" applyFill="1" applyBorder="1" applyAlignment="1" applyProtection="1">
      <alignment horizontal="center" vertical="center" wrapText="1"/>
      <protection/>
    </xf>
    <xf numFmtId="0" fontId="2" fillId="8" borderId="9" xfId="317" applyNumberFormat="1" applyFont="1" applyFill="1" applyBorder="1" applyAlignment="1" applyProtection="1">
      <alignment horizontal="center" vertical="center"/>
      <protection/>
    </xf>
    <xf numFmtId="176" fontId="4" fillId="8" borderId="9" xfId="317" applyNumberFormat="1" applyFont="1" applyFill="1" applyBorder="1" applyAlignment="1">
      <alignment horizontal="right" vertical="center" wrapText="1"/>
      <protection/>
    </xf>
    <xf numFmtId="0" fontId="2" fillId="8" borderId="0" xfId="317" applyFont="1" applyFill="1" applyBorder="1" applyAlignment="1">
      <alignment horizontal="center" vertical="center" wrapText="1"/>
      <protection/>
    </xf>
    <xf numFmtId="0" fontId="2" fillId="0" borderId="0" xfId="317" applyFont="1" applyFill="1" applyAlignment="1">
      <alignment horizontal="centerContinuous" vertical="center"/>
      <protection/>
    </xf>
    <xf numFmtId="0" fontId="1" fillId="0" borderId="0" xfId="317" applyFill="1">
      <alignment vertical="center"/>
      <protection/>
    </xf>
    <xf numFmtId="0" fontId="2" fillId="0" borderId="0" xfId="317" applyNumberFormat="1" applyFont="1" applyFill="1" applyAlignment="1" applyProtection="1">
      <alignment horizontal="right" vertical="center" wrapText="1"/>
      <protection/>
    </xf>
    <xf numFmtId="0" fontId="2" fillId="0" borderId="0" xfId="317" applyNumberFormat="1" applyFont="1" applyFill="1" applyAlignment="1" applyProtection="1">
      <alignment vertical="center" wrapText="1"/>
      <protection/>
    </xf>
    <xf numFmtId="0" fontId="2" fillId="0" borderId="20" xfId="317" applyNumberFormat="1" applyFont="1" applyFill="1" applyBorder="1" applyAlignment="1" applyProtection="1">
      <alignment horizontal="right" vertical="center" wrapText="1"/>
      <protection/>
    </xf>
    <xf numFmtId="0" fontId="2" fillId="0" borderId="0" xfId="317" applyNumberFormat="1" applyFont="1" applyFill="1" applyAlignment="1" applyProtection="1">
      <alignment horizont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8" borderId="0" xfId="315" applyFont="1" applyFill="1" applyAlignment="1">
      <alignment vertical="center"/>
      <protection/>
    </xf>
    <xf numFmtId="49" fontId="2" fillId="8" borderId="0" xfId="315" applyNumberFormat="1" applyFont="1" applyFill="1" applyAlignment="1">
      <alignment horizontal="center" vertical="center"/>
      <protection/>
    </xf>
    <xf numFmtId="0" fontId="2" fillId="8" borderId="0" xfId="315" applyFont="1" applyFill="1" applyAlignment="1">
      <alignment horizontal="left" vertical="center"/>
      <protection/>
    </xf>
    <xf numFmtId="179" fontId="2" fillId="8" borderId="0" xfId="315" applyNumberFormat="1" applyFont="1" applyFill="1" applyAlignment="1">
      <alignment horizontal="center" vertical="center"/>
      <protection/>
    </xf>
    <xf numFmtId="0" fontId="1" fillId="0" borderId="0" xfId="315">
      <alignment vertical="center"/>
      <protection/>
    </xf>
    <xf numFmtId="0" fontId="1" fillId="0" borderId="0" xfId="315" applyFont="1" applyAlignment="1">
      <alignment horizontal="centerContinuous" vertical="center"/>
      <protection/>
    </xf>
    <xf numFmtId="0" fontId="5" fillId="0" borderId="0" xfId="315" applyNumberFormat="1" applyFont="1" applyFill="1" applyAlignment="1" applyProtection="1">
      <alignment horizontal="center" vertical="center"/>
      <protection/>
    </xf>
    <xf numFmtId="49" fontId="2" fillId="8" borderId="0" xfId="315" applyNumberFormat="1" applyFont="1" applyFill="1" applyAlignment="1">
      <alignment vertical="center"/>
      <protection/>
    </xf>
    <xf numFmtId="0" fontId="2" fillId="0" borderId="0" xfId="315" applyFont="1" applyFill="1" applyAlignment="1">
      <alignment horizontal="centerContinuous" vertical="center"/>
      <protection/>
    </xf>
    <xf numFmtId="0" fontId="2" fillId="0" borderId="0" xfId="315" applyFont="1" applyAlignment="1">
      <alignment horizontal="centerContinuous" vertical="center"/>
      <protection/>
    </xf>
    <xf numFmtId="0" fontId="2" fillId="8" borderId="9" xfId="315" applyFont="1" applyFill="1" applyBorder="1" applyAlignment="1">
      <alignment horizontal="centerContinuous" vertical="center"/>
      <protection/>
    </xf>
    <xf numFmtId="0" fontId="2" fillId="8" borderId="9" xfId="315" applyNumberFormat="1" applyFont="1" applyFill="1" applyBorder="1" applyAlignment="1" applyProtection="1">
      <alignment horizontal="center" vertical="center" wrapText="1"/>
      <protection/>
    </xf>
    <xf numFmtId="0" fontId="2" fillId="0" borderId="9" xfId="315" applyNumberFormat="1" applyFont="1" applyFill="1" applyBorder="1" applyAlignment="1" applyProtection="1">
      <alignment horizontal="center" vertical="center" wrapText="1"/>
      <protection/>
    </xf>
    <xf numFmtId="0" fontId="2" fillId="8" borderId="9" xfId="315" applyNumberFormat="1" applyFont="1" applyFill="1" applyBorder="1" applyAlignment="1" applyProtection="1">
      <alignment horizontal="center" vertical="center"/>
      <protection/>
    </xf>
    <xf numFmtId="49" fontId="2" fillId="0" borderId="0" xfId="315" applyNumberFormat="1" applyFont="1" applyFill="1" applyAlignment="1">
      <alignment horizontal="center" vertical="center"/>
      <protection/>
    </xf>
    <xf numFmtId="0" fontId="2" fillId="0" borderId="0" xfId="315" applyFont="1" applyFill="1" applyAlignment="1">
      <alignment horizontal="left" vertical="center"/>
      <protection/>
    </xf>
    <xf numFmtId="179" fontId="2" fillId="0" borderId="0" xfId="315" applyNumberFormat="1" applyFont="1" applyFill="1" applyAlignment="1">
      <alignment horizontal="center" vertical="center"/>
      <protection/>
    </xf>
    <xf numFmtId="179" fontId="2" fillId="8" borderId="0" xfId="315" applyNumberFormat="1" applyFont="1" applyFill="1" applyAlignment="1">
      <alignment vertical="center"/>
      <protection/>
    </xf>
    <xf numFmtId="179" fontId="2" fillId="8" borderId="9" xfId="315" applyNumberFormat="1" applyFont="1" applyFill="1" applyBorder="1" applyAlignment="1" applyProtection="1">
      <alignment horizontal="center" vertical="center" wrapText="1"/>
      <protection/>
    </xf>
    <xf numFmtId="0" fontId="1" fillId="0" borderId="0" xfId="315" applyFont="1" applyAlignment="1">
      <alignment horizontal="right" vertical="center" wrapText="1"/>
      <protection/>
    </xf>
    <xf numFmtId="0" fontId="1" fillId="0" borderId="20" xfId="315" applyFont="1" applyBorder="1" applyAlignment="1">
      <alignment horizontal="left" vertical="center" wrapText="1"/>
      <protection/>
    </xf>
    <xf numFmtId="0" fontId="2" fillId="8" borderId="20" xfId="315" applyNumberFormat="1" applyFont="1" applyFill="1" applyBorder="1" applyAlignment="1" applyProtection="1">
      <alignment horizontal="right" vertical="center"/>
      <protection/>
    </xf>
    <xf numFmtId="0" fontId="1" fillId="8" borderId="9" xfId="315" applyFont="1" applyFill="1" applyBorder="1" applyAlignment="1">
      <alignment horizontal="center" vertical="center" wrapText="1"/>
      <protection/>
    </xf>
    <xf numFmtId="0" fontId="1" fillId="8" borderId="9" xfId="315" applyFont="1" applyFill="1" applyBorder="1" applyAlignment="1" applyProtection="1">
      <alignment horizontal="center" vertical="center" wrapText="1"/>
      <protection locked="0"/>
    </xf>
    <xf numFmtId="0" fontId="1" fillId="0" borderId="0" xfId="315" applyFill="1">
      <alignment vertical="center"/>
      <protection/>
    </xf>
    <xf numFmtId="0" fontId="1" fillId="0" borderId="0" xfId="315" applyFont="1" applyFill="1" applyAlignment="1">
      <alignment horizontal="centerContinuous" vertical="center"/>
      <protection/>
    </xf>
    <xf numFmtId="0" fontId="1" fillId="0" borderId="0" xfId="123" applyFill="1">
      <alignment vertical="center"/>
      <protection/>
    </xf>
    <xf numFmtId="0" fontId="2" fillId="0" borderId="0" xfId="123" applyFont="1" applyAlignment="1">
      <alignment horizontal="centerContinuous" vertical="center"/>
      <protection/>
    </xf>
    <xf numFmtId="0" fontId="1" fillId="0" borderId="0" xfId="123">
      <alignment vertical="center"/>
      <protection/>
    </xf>
    <xf numFmtId="0" fontId="2" fillId="0" borderId="0" xfId="123" applyFont="1" applyAlignment="1">
      <alignment horizontal="right" vertical="center" wrapText="1"/>
      <protection/>
    </xf>
    <xf numFmtId="0" fontId="5" fillId="0" borderId="0" xfId="123" applyNumberFormat="1" applyFont="1" applyFill="1" applyAlignment="1" applyProtection="1">
      <alignment horizontal="center" vertical="center"/>
      <protection/>
    </xf>
    <xf numFmtId="0" fontId="2" fillId="0" borderId="20" xfId="123" applyFont="1" applyBorder="1" applyAlignment="1">
      <alignment horizontal="centerContinuous" vertical="center" wrapText="1"/>
      <protection/>
    </xf>
    <xf numFmtId="0" fontId="2" fillId="0" borderId="20" xfId="123" applyFont="1" applyBorder="1" applyAlignment="1">
      <alignment horizontal="left" vertical="center" wrapText="1"/>
      <protection/>
    </xf>
    <xf numFmtId="0" fontId="2" fillId="0" borderId="0" xfId="123" applyFont="1" applyFill="1" applyAlignment="1">
      <alignment horizontal="left" vertical="center" wrapText="1"/>
      <protection/>
    </xf>
    <xf numFmtId="0" fontId="2" fillId="0" borderId="0" xfId="123" applyFont="1" applyAlignment="1">
      <alignment horizontal="left" vertical="center" wrapText="1"/>
      <protection/>
    </xf>
    <xf numFmtId="0" fontId="2" fillId="0" borderId="9" xfId="123" applyFont="1" applyFill="1" applyBorder="1" applyAlignment="1">
      <alignment horizontal="center" vertical="center" wrapText="1"/>
      <protection/>
    </xf>
    <xf numFmtId="0" fontId="2" fillId="8" borderId="9" xfId="123" applyFont="1" applyFill="1" applyBorder="1" applyAlignment="1">
      <alignment horizontal="center" vertical="center" wrapText="1"/>
      <protection/>
    </xf>
    <xf numFmtId="49" fontId="2" fillId="8" borderId="9" xfId="123" applyNumberFormat="1" applyFont="1" applyFill="1" applyBorder="1" applyAlignment="1" applyProtection="1">
      <alignment horizontal="center" vertical="center" wrapText="1"/>
      <protection/>
    </xf>
    <xf numFmtId="0" fontId="2" fillId="8" borderId="11" xfId="123" applyFont="1" applyFill="1" applyBorder="1" applyAlignment="1">
      <alignment horizontal="center" vertical="center" wrapText="1"/>
      <protection/>
    </xf>
    <xf numFmtId="0" fontId="2" fillId="8" borderId="9" xfId="123" applyNumberFormat="1" applyFont="1" applyFill="1" applyBorder="1" applyAlignment="1" applyProtection="1">
      <alignment horizontal="center" vertical="center" wrapText="1"/>
      <protection/>
    </xf>
    <xf numFmtId="0" fontId="2" fillId="8" borderId="10" xfId="123" applyFont="1" applyFill="1" applyBorder="1" applyAlignment="1">
      <alignment horizontal="center" vertical="center" wrapText="1"/>
      <protection/>
    </xf>
    <xf numFmtId="0" fontId="4" fillId="0" borderId="9" xfId="235" applyFont="1" applyFill="1" applyBorder="1" applyAlignment="1">
      <alignment horizontal="left" vertical="center"/>
      <protection/>
    </xf>
    <xf numFmtId="176" fontId="4" fillId="0" borderId="11" xfId="123" applyNumberFormat="1" applyFont="1" applyFill="1" applyBorder="1" applyAlignment="1" applyProtection="1">
      <alignment horizontal="right" vertical="center" wrapText="1"/>
      <protection/>
    </xf>
    <xf numFmtId="176" fontId="4" fillId="0" borderId="9" xfId="123" applyNumberFormat="1" applyFont="1" applyFill="1" applyBorder="1" applyAlignment="1" applyProtection="1">
      <alignment horizontal="right" vertical="center" wrapText="1"/>
      <protection/>
    </xf>
    <xf numFmtId="176" fontId="4" fillId="0" borderId="15" xfId="316" applyNumberFormat="1" applyFont="1" applyFill="1" applyBorder="1" applyAlignment="1" applyProtection="1">
      <alignment horizontal="right" vertical="center" wrapText="1"/>
      <protection/>
    </xf>
    <xf numFmtId="0" fontId="4" fillId="8" borderId="22" xfId="123" applyFont="1" applyFill="1" applyBorder="1" applyAlignment="1">
      <alignment horizontal="center" vertical="center" wrapText="1"/>
      <protection/>
    </xf>
    <xf numFmtId="0" fontId="4" fillId="8" borderId="24" xfId="123" applyFont="1" applyFill="1" applyBorder="1" applyAlignment="1">
      <alignment horizontal="center" vertical="center" wrapText="1"/>
      <protection/>
    </xf>
    <xf numFmtId="0" fontId="2" fillId="8" borderId="22" xfId="123" applyFont="1" applyFill="1" applyBorder="1" applyAlignment="1">
      <alignment horizontal="center" vertical="center" wrapText="1"/>
      <protection/>
    </xf>
    <xf numFmtId="0" fontId="2" fillId="8" borderId="10" xfId="123" applyFont="1" applyFill="1" applyBorder="1" applyAlignment="1">
      <alignment horizontal="center" vertical="center" wrapText="1"/>
      <protection/>
    </xf>
    <xf numFmtId="0" fontId="2" fillId="8" borderId="24" xfId="123" applyFont="1" applyFill="1" applyBorder="1" applyAlignment="1">
      <alignment horizontal="center" vertical="center" wrapText="1"/>
      <protection/>
    </xf>
    <xf numFmtId="0" fontId="2" fillId="0" borderId="0" xfId="123" applyFont="1" applyFill="1" applyAlignment="1">
      <alignment horizontal="centerContinuous" vertical="center"/>
      <protection/>
    </xf>
    <xf numFmtId="0" fontId="2" fillId="0" borderId="0" xfId="123" applyFont="1" applyAlignment="1">
      <alignment horizontal="right" vertical="top"/>
      <protection/>
    </xf>
    <xf numFmtId="0" fontId="2" fillId="0" borderId="20" xfId="123" applyNumberFormat="1" applyFont="1" applyFill="1" applyBorder="1" applyAlignment="1" applyProtection="1">
      <alignment horizontal="right" vertical="center"/>
      <protection/>
    </xf>
    <xf numFmtId="0" fontId="2" fillId="8" borderId="18" xfId="123" applyNumberFormat="1" applyFont="1" applyFill="1" applyBorder="1" applyAlignment="1" applyProtection="1">
      <alignment horizontal="center" vertical="center"/>
      <protection/>
    </xf>
    <xf numFmtId="0" fontId="2" fillId="8" borderId="13" xfId="123" applyNumberFormat="1" applyFont="1" applyFill="1" applyBorder="1" applyAlignment="1" applyProtection="1">
      <alignment horizontal="center" vertical="center"/>
      <protection/>
    </xf>
    <xf numFmtId="0" fontId="2" fillId="8" borderId="11" xfId="123" applyNumberFormat="1" applyFont="1" applyFill="1" applyBorder="1" applyAlignment="1" applyProtection="1">
      <alignment horizontal="center" vertical="center"/>
      <protection/>
    </xf>
    <xf numFmtId="0" fontId="2" fillId="8" borderId="9" xfId="123" applyNumberFormat="1" applyFont="1" applyFill="1" applyBorder="1" applyAlignment="1" applyProtection="1">
      <alignment horizontal="center" vertical="center"/>
      <protection/>
    </xf>
    <xf numFmtId="0" fontId="1" fillId="8" borderId="10" xfId="123" applyFill="1" applyBorder="1" applyAlignment="1">
      <alignment horizontal="center" vertical="center"/>
      <protection/>
    </xf>
    <xf numFmtId="0" fontId="2" fillId="8" borderId="14" xfId="123" applyFont="1" applyFill="1" applyBorder="1" applyAlignment="1">
      <alignment horizontal="center" vertical="center"/>
      <protection/>
    </xf>
    <xf numFmtId="184" fontId="4" fillId="0" borderId="11" xfId="316" applyNumberFormat="1" applyFont="1" applyFill="1" applyBorder="1" applyAlignment="1" applyProtection="1">
      <alignment horizontal="right" vertical="center" wrapText="1"/>
      <protection/>
    </xf>
    <xf numFmtId="176" fontId="2" fillId="0" borderId="9" xfId="123" applyNumberFormat="1" applyFont="1" applyFill="1" applyBorder="1" applyAlignment="1" applyProtection="1">
      <alignment horizontal="right" vertical="center" wrapText="1"/>
      <protection/>
    </xf>
    <xf numFmtId="0" fontId="8" fillId="8" borderId="22" xfId="123" applyFont="1" applyFill="1" applyBorder="1" applyAlignment="1">
      <alignment horizontal="center" vertical="center"/>
      <protection/>
    </xf>
    <xf numFmtId="0" fontId="2" fillId="8" borderId="14" xfId="123" applyFont="1" applyFill="1" applyBorder="1" applyAlignment="1">
      <alignment horizontal="center" vertical="center"/>
      <protection/>
    </xf>
    <xf numFmtId="0" fontId="1" fillId="8" borderId="22" xfId="123" applyFill="1" applyBorder="1" applyAlignment="1">
      <alignment horizontal="center" vertical="center"/>
      <protection/>
    </xf>
    <xf numFmtId="0" fontId="1" fillId="8" borderId="9" xfId="123" applyFill="1" applyBorder="1" applyAlignment="1">
      <alignment horizontal="center" vertical="center"/>
      <protection/>
    </xf>
    <xf numFmtId="0" fontId="2" fillId="0" borderId="0" xfId="123" applyFont="1" applyAlignment="1">
      <alignment horizontal="center" vertical="center" wrapText="1"/>
      <protection/>
    </xf>
    <xf numFmtId="0" fontId="1" fillId="0" borderId="0" xfId="316" applyFill="1">
      <alignment vertical="center"/>
      <protection/>
    </xf>
    <xf numFmtId="0" fontId="2" fillId="0" borderId="0" xfId="316" applyFont="1" applyAlignment="1">
      <alignment horizontal="centerContinuous" vertical="center"/>
      <protection/>
    </xf>
    <xf numFmtId="0" fontId="1" fillId="0" borderId="0" xfId="316">
      <alignment vertical="center"/>
      <protection/>
    </xf>
    <xf numFmtId="0" fontId="2" fillId="0" borderId="0" xfId="316" applyFont="1" applyAlignment="1">
      <alignment horizontal="right" vertical="center"/>
      <protection/>
    </xf>
    <xf numFmtId="0" fontId="5" fillId="0" borderId="0" xfId="316" applyNumberFormat="1" applyFont="1" applyFill="1" applyAlignment="1" applyProtection="1">
      <alignment horizontal="center" vertical="center"/>
      <protection/>
    </xf>
    <xf numFmtId="0" fontId="2" fillId="0" borderId="20" xfId="316" applyFont="1" applyBorder="1" applyAlignment="1">
      <alignment horizontal="left" vertical="center" wrapText="1"/>
      <protection/>
    </xf>
    <xf numFmtId="0" fontId="2" fillId="0" borderId="0" xfId="316" applyFont="1" applyAlignment="1">
      <alignment horizontal="left" vertical="center" wrapText="1"/>
      <protection/>
    </xf>
    <xf numFmtId="0" fontId="2" fillId="8" borderId="9" xfId="316" applyFont="1" applyFill="1" applyBorder="1" applyAlignment="1">
      <alignment horizontal="center" vertical="center" wrapText="1"/>
      <protection/>
    </xf>
    <xf numFmtId="0" fontId="2" fillId="8" borderId="11" xfId="316" applyFont="1" applyFill="1" applyBorder="1" applyAlignment="1">
      <alignment horizontal="center" vertical="center" wrapText="1"/>
      <protection/>
    </xf>
    <xf numFmtId="0" fontId="2" fillId="8" borderId="9" xfId="316" applyNumberFormat="1" applyFont="1" applyFill="1" applyBorder="1" applyAlignment="1" applyProtection="1">
      <alignment horizontal="center" vertical="center" wrapText="1"/>
      <protection/>
    </xf>
    <xf numFmtId="0" fontId="2" fillId="8" borderId="10" xfId="316" applyFont="1" applyFill="1" applyBorder="1" applyAlignment="1">
      <alignment horizontal="center" vertical="center" wrapText="1"/>
      <protection/>
    </xf>
    <xf numFmtId="49" fontId="2" fillId="0" borderId="9" xfId="123" applyNumberFormat="1" applyFont="1" applyFill="1" applyBorder="1" applyAlignment="1" applyProtection="1">
      <alignment horizontal="center" vertical="center" wrapText="1"/>
      <protection/>
    </xf>
    <xf numFmtId="49" fontId="2" fillId="0" borderId="15" xfId="316" applyNumberFormat="1" applyFont="1" applyFill="1" applyBorder="1" applyAlignment="1" applyProtection="1">
      <alignment horizontal="left" vertical="center" wrapText="1"/>
      <protection/>
    </xf>
    <xf numFmtId="184" fontId="2" fillId="0" borderId="11" xfId="316" applyNumberFormat="1" applyFont="1" applyFill="1" applyBorder="1" applyAlignment="1" applyProtection="1">
      <alignment horizontal="right" vertical="center" wrapText="1"/>
      <protection/>
    </xf>
    <xf numFmtId="184" fontId="2" fillId="0" borderId="9" xfId="316" applyNumberFormat="1" applyFont="1" applyFill="1" applyBorder="1" applyAlignment="1" applyProtection="1">
      <alignment horizontal="right" vertical="center" wrapText="1"/>
      <protection/>
    </xf>
    <xf numFmtId="184" fontId="2" fillId="0" borderId="15" xfId="316" applyNumberFormat="1" applyFont="1" applyFill="1" applyBorder="1" applyAlignment="1" applyProtection="1">
      <alignment horizontal="right" vertical="center" wrapText="1"/>
      <protection/>
    </xf>
    <xf numFmtId="0" fontId="2" fillId="0" borderId="0" xfId="316" applyFont="1" applyFill="1" applyAlignment="1">
      <alignment horizontal="centerContinuous" vertical="center"/>
      <protection/>
    </xf>
    <xf numFmtId="0" fontId="2" fillId="0" borderId="0" xfId="316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316" applyNumberFormat="1" applyFont="1" applyFill="1" applyBorder="1" applyAlignment="1" applyProtection="1">
      <alignment horizontal="right" vertical="center" wrapText="1"/>
      <protection/>
    </xf>
    <xf numFmtId="0" fontId="2" fillId="8" borderId="13" xfId="316" applyFont="1" applyFill="1" applyBorder="1" applyAlignment="1">
      <alignment horizontal="center" vertical="center" wrapText="1"/>
      <protection/>
    </xf>
    <xf numFmtId="0" fontId="1" fillId="0" borderId="13" xfId="316" applyNumberFormat="1" applyFont="1" applyFill="1" applyBorder="1" applyAlignment="1" applyProtection="1">
      <alignment vertical="center"/>
      <protection/>
    </xf>
    <xf numFmtId="0" fontId="1" fillId="0" borderId="9" xfId="316" applyNumberFormat="1" applyFont="1" applyFill="1" applyBorder="1" applyAlignment="1" applyProtection="1">
      <alignment vertical="center"/>
      <protection/>
    </xf>
    <xf numFmtId="0" fontId="2" fillId="8" borderId="10" xfId="316" applyFont="1" applyFill="1" applyBorder="1" applyAlignment="1">
      <alignment horizontal="center" vertical="center"/>
      <protection/>
    </xf>
    <xf numFmtId="0" fontId="2" fillId="0" borderId="9" xfId="321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36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常规_10FFF10EDCCA4317905A55AF0DC4BD23" xfId="22"/>
    <cellStyle name="常规 10 3" xfId="23"/>
    <cellStyle name="Comma [0]" xfId="24"/>
    <cellStyle name="常规 2 31" xfId="25"/>
    <cellStyle name="常规 2 26" xfId="26"/>
    <cellStyle name="Comma" xfId="27"/>
    <cellStyle name="常规 7 3" xfId="28"/>
    <cellStyle name="差" xfId="29"/>
    <cellStyle name="千位分隔[0] 2 11" xfId="30"/>
    <cellStyle name="40% - 强调文字颜色 3" xfId="31"/>
    <cellStyle name="60% - 强调文字颜色 3" xfId="32"/>
    <cellStyle name="常规 4 13" xfId="33"/>
    <cellStyle name="Hyperlink" xfId="34"/>
    <cellStyle name="Percent" xfId="35"/>
    <cellStyle name="RowLevel_0" xfId="36"/>
    <cellStyle name="Followed Hyperlink" xfId="37"/>
    <cellStyle name="注释" xfId="38"/>
    <cellStyle name="常规 6" xfId="39"/>
    <cellStyle name="警告文本" xfId="40"/>
    <cellStyle name="常规 6 5" xfId="41"/>
    <cellStyle name="60% - 强调文字颜色 2" xfId="42"/>
    <cellStyle name="常规 4 12" xfId="43"/>
    <cellStyle name="标题 4" xfId="44"/>
    <cellStyle name="标题" xfId="45"/>
    <cellStyle name="常规 5 2" xfId="46"/>
    <cellStyle name="常规 12" xfId="47"/>
    <cellStyle name="解释性文本" xfId="48"/>
    <cellStyle name="标题 1" xfId="49"/>
    <cellStyle name="常规 5 2 2" xfId="50"/>
    <cellStyle name="标题 2" xfId="51"/>
    <cellStyle name="常规 4 11" xfId="52"/>
    <cellStyle name="常规_E8AF75BCA17C4A7BA79F29CA83B6F5A7" xfId="53"/>
    <cellStyle name="60% - 强调文字颜色 1" xfId="54"/>
    <cellStyle name="标题 3" xfId="55"/>
    <cellStyle name="常规 4 14" xfId="56"/>
    <cellStyle name="60% - 强调文字颜色 4" xfId="57"/>
    <cellStyle name="输出" xfId="58"/>
    <cellStyle name="常规 26" xfId="59"/>
    <cellStyle name="常规 31" xfId="60"/>
    <cellStyle name="计算" xfId="61"/>
    <cellStyle name="检查单元格" xfId="62"/>
    <cellStyle name="常规 8 3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适中" xfId="69"/>
    <cellStyle name="常规 8 2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千位分隔[0] 2" xfId="77"/>
    <cellStyle name="强调文字颜色 3" xfId="78"/>
    <cellStyle name="千位分隔[0] 3" xfId="79"/>
    <cellStyle name="强调文字颜色 4" xfId="80"/>
    <cellStyle name="20% - 强调文字颜色 4" xfId="81"/>
    <cellStyle name="40% - 强调文字颜色 4" xfId="82"/>
    <cellStyle name="千位分隔[0] 4" xfId="83"/>
    <cellStyle name="强调文字颜色 5" xfId="84"/>
    <cellStyle name="40% - 强调文字颜色 5" xfId="85"/>
    <cellStyle name="常规 4 15" xfId="86"/>
    <cellStyle name="60% - 强调文字颜色 5" xfId="87"/>
    <cellStyle name="千位分隔[0] 5" xfId="88"/>
    <cellStyle name="强调文字颜色 6" xfId="89"/>
    <cellStyle name="40% - 强调文字颜色 6" xfId="90"/>
    <cellStyle name="常规 4 16" xfId="91"/>
    <cellStyle name="60% - 强调文字颜色 6" xfId="92"/>
    <cellStyle name="常规 10 5" xfId="93"/>
    <cellStyle name="常规 10" xfId="94"/>
    <cellStyle name="常规 10 2" xfId="95"/>
    <cellStyle name=" 1" xfId="96"/>
    <cellStyle name="ColLevel_0" xfId="97"/>
    <cellStyle name="差_06一般公共预算基本支出表" xfId="98"/>
    <cellStyle name="常规 10 4" xfId="99"/>
    <cellStyle name="常规 10 6" xfId="100"/>
    <cellStyle name="常规 9 2" xfId="101"/>
    <cellStyle name="常规 10 7" xfId="102"/>
    <cellStyle name="常规 9 3" xfId="103"/>
    <cellStyle name="常规 10 8" xfId="104"/>
    <cellStyle name="常规 9 4" xfId="105"/>
    <cellStyle name="常规 10 9" xfId="106"/>
    <cellStyle name="常规 9 5" xfId="107"/>
    <cellStyle name="常规 11" xfId="108"/>
    <cellStyle name="常规 13" xfId="109"/>
    <cellStyle name="常规_16D242D3E8CA48A39E7BABAD4C2ADF34" xfId="110"/>
    <cellStyle name="常规 14" xfId="111"/>
    <cellStyle name="常规 15" xfId="112"/>
    <cellStyle name="常规 20" xfId="113"/>
    <cellStyle name="常规 16" xfId="114"/>
    <cellStyle name="常规 21" xfId="115"/>
    <cellStyle name="常规 17" xfId="116"/>
    <cellStyle name="常规 22" xfId="117"/>
    <cellStyle name="常规 18" xfId="118"/>
    <cellStyle name="常规 23" xfId="119"/>
    <cellStyle name="常规 19" xfId="120"/>
    <cellStyle name="常规 24" xfId="121"/>
    <cellStyle name="常规 2" xfId="122"/>
    <cellStyle name="常规_EA9ADEE351EC4FBE8D6B10FECBD78F3B" xfId="123"/>
    <cellStyle name="常规 2 10" xfId="124"/>
    <cellStyle name="千位分隔[0] 2 3" xfId="125"/>
    <cellStyle name="常规 2 11" xfId="126"/>
    <cellStyle name="千位分隔[0] 2 4" xfId="127"/>
    <cellStyle name="常规 2 12" xfId="128"/>
    <cellStyle name="千位分隔[0] 2 5" xfId="129"/>
    <cellStyle name="常规 2 13" xfId="130"/>
    <cellStyle name="千位分隔[0] 2 6" xfId="131"/>
    <cellStyle name="常规 2 14" xfId="132"/>
    <cellStyle name="千位分隔[0] 2 7" xfId="133"/>
    <cellStyle name="常规 2 15" xfId="134"/>
    <cellStyle name="常规 2 20" xfId="135"/>
    <cellStyle name="千位分隔[0] 2 8" xfId="136"/>
    <cellStyle name="常规 2 16" xfId="137"/>
    <cellStyle name="常规 2 21" xfId="138"/>
    <cellStyle name="千位分隔[0] 2 9" xfId="139"/>
    <cellStyle name="常规 2 17" xfId="140"/>
    <cellStyle name="常规 2 22" xfId="141"/>
    <cellStyle name="常规 2 18" xfId="142"/>
    <cellStyle name="常规 2 23" xfId="143"/>
    <cellStyle name="常规 2 19" xfId="144"/>
    <cellStyle name="常规 2 24" xfId="145"/>
    <cellStyle name="常规 2 2" xfId="146"/>
    <cellStyle name="常规 2 46" xfId="147"/>
    <cellStyle name="常规 2 51" xfId="148"/>
    <cellStyle name="常规 2 25" xfId="149"/>
    <cellStyle name="常规 2 30" xfId="150"/>
    <cellStyle name="常规 2 27" xfId="151"/>
    <cellStyle name="常规 2 32" xfId="152"/>
    <cellStyle name="常规 2 28" xfId="153"/>
    <cellStyle name="常规 2 33" xfId="154"/>
    <cellStyle name="常规 8 2 2" xfId="155"/>
    <cellStyle name="常规 2 29" xfId="156"/>
    <cellStyle name="常规 2 34" xfId="157"/>
    <cellStyle name="常规 2 3" xfId="158"/>
    <cellStyle name="常规 2 47" xfId="159"/>
    <cellStyle name="常规 2 52" xfId="160"/>
    <cellStyle name="常规 2 35" xfId="161"/>
    <cellStyle name="常规 2 40" xfId="162"/>
    <cellStyle name="常规 2 36" xfId="163"/>
    <cellStyle name="常规 2 41" xfId="164"/>
    <cellStyle name="常规 2 37" xfId="165"/>
    <cellStyle name="常规 2 42" xfId="166"/>
    <cellStyle name="常规 2 38" xfId="167"/>
    <cellStyle name="常规 2 43" xfId="168"/>
    <cellStyle name="常规 2 39" xfId="169"/>
    <cellStyle name="常规 2 44" xfId="170"/>
    <cellStyle name="常规 2 4" xfId="171"/>
    <cellStyle name="常规 2 48" xfId="172"/>
    <cellStyle name="常规 2 53" xfId="173"/>
    <cellStyle name="常规 2 45" xfId="174"/>
    <cellStyle name="常规 2 50" xfId="175"/>
    <cellStyle name="常规 2 49" xfId="176"/>
    <cellStyle name="常规 2 5" xfId="177"/>
    <cellStyle name="常规 2 54" xfId="178"/>
    <cellStyle name="常规 2 55" xfId="179"/>
    <cellStyle name="常规 2 6" xfId="180"/>
    <cellStyle name="常规 2 56" xfId="181"/>
    <cellStyle name="常规 2 7" xfId="182"/>
    <cellStyle name="常规 2 57" xfId="183"/>
    <cellStyle name="常规 2 8" xfId="184"/>
    <cellStyle name="常规 2 58" xfId="185"/>
    <cellStyle name="常规 2 9" xfId="186"/>
    <cellStyle name="常规 2 59" xfId="187"/>
    <cellStyle name="常规 25" xfId="188"/>
    <cellStyle name="常规 30" xfId="189"/>
    <cellStyle name="常规 27" xfId="190"/>
    <cellStyle name="常规 32" xfId="191"/>
    <cellStyle name="常规 28" xfId="192"/>
    <cellStyle name="常规 33" xfId="193"/>
    <cellStyle name="常规 29" xfId="194"/>
    <cellStyle name="常规 34" xfId="195"/>
    <cellStyle name="常规 3" xfId="196"/>
    <cellStyle name="常规 3 10" xfId="197"/>
    <cellStyle name="常规 6 6" xfId="198"/>
    <cellStyle name="常规 3 11" xfId="199"/>
    <cellStyle name="常规 6 7" xfId="200"/>
    <cellStyle name="常规 9 2 2" xfId="201"/>
    <cellStyle name="常规 3 12" xfId="202"/>
    <cellStyle name="常规 6 8" xfId="203"/>
    <cellStyle name="常规 3 13" xfId="204"/>
    <cellStyle name="常规 6 9" xfId="205"/>
    <cellStyle name="常规 3 15" xfId="206"/>
    <cellStyle name="常规 3 20" xfId="207"/>
    <cellStyle name="常规 3 16" xfId="208"/>
    <cellStyle name="常规 3 21" xfId="209"/>
    <cellStyle name="常规 3 17" xfId="210"/>
    <cellStyle name="常规 3 22" xfId="211"/>
    <cellStyle name="常规 3 18" xfId="212"/>
    <cellStyle name="常规 3 23" xfId="213"/>
    <cellStyle name="常规 3 19" xfId="214"/>
    <cellStyle name="常规 3 24" xfId="215"/>
    <cellStyle name="常规 3 2" xfId="216"/>
    <cellStyle name="常规 3 25" xfId="217"/>
    <cellStyle name="常规 3 26" xfId="218"/>
    <cellStyle name="常规 3 3" xfId="219"/>
    <cellStyle name="常规 3 4" xfId="220"/>
    <cellStyle name="常规 3 5" xfId="221"/>
    <cellStyle name="常规 3 6" xfId="222"/>
    <cellStyle name="常规 3 7" xfId="223"/>
    <cellStyle name="常规 3 8" xfId="224"/>
    <cellStyle name="常规 3 9" xfId="225"/>
    <cellStyle name="常规 3_06一般公共预算基本支出表" xfId="226"/>
    <cellStyle name="常规 35" xfId="227"/>
    <cellStyle name="常规 40" xfId="228"/>
    <cellStyle name="常规 36" xfId="229"/>
    <cellStyle name="常规 41" xfId="230"/>
    <cellStyle name="常规 37" xfId="231"/>
    <cellStyle name="常规 42" xfId="232"/>
    <cellStyle name="常规 38" xfId="233"/>
    <cellStyle name="常规 43" xfId="234"/>
    <cellStyle name="常规 4" xfId="235"/>
    <cellStyle name="常规 4 10" xfId="236"/>
    <cellStyle name="常规 4 17" xfId="237"/>
    <cellStyle name="常规 4 2" xfId="238"/>
    <cellStyle name="常规_9BD24174709145A1A19E8F64762D88B5" xfId="239"/>
    <cellStyle name="常规 4 3" xfId="240"/>
    <cellStyle name="常规 4 4" xfId="241"/>
    <cellStyle name="常规 4 5" xfId="242"/>
    <cellStyle name="常规 4 6" xfId="243"/>
    <cellStyle name="常规 4 7" xfId="244"/>
    <cellStyle name="常规 4 8" xfId="245"/>
    <cellStyle name="常规 4 9" xfId="246"/>
    <cellStyle name="常规 45" xfId="247"/>
    <cellStyle name="常规 50" xfId="248"/>
    <cellStyle name="常规 46" xfId="249"/>
    <cellStyle name="常规 51" xfId="250"/>
    <cellStyle name="常规 9 10" xfId="251"/>
    <cellStyle name="常规 47" xfId="252"/>
    <cellStyle name="常规 52" xfId="253"/>
    <cellStyle name="常规 9 11" xfId="254"/>
    <cellStyle name="常规 48" xfId="255"/>
    <cellStyle name="常规 53" xfId="256"/>
    <cellStyle name="常规 9 12" xfId="257"/>
    <cellStyle name="常规 49" xfId="258"/>
    <cellStyle name="常规 54" xfId="259"/>
    <cellStyle name="常规 5" xfId="260"/>
    <cellStyle name="常规 5 10" xfId="261"/>
    <cellStyle name="常规 5 11" xfId="262"/>
    <cellStyle name="常规 5 12" xfId="263"/>
    <cellStyle name="常规 5 13" xfId="264"/>
    <cellStyle name="常规 5 14" xfId="265"/>
    <cellStyle name="常规 5 15" xfId="266"/>
    <cellStyle name="常规 5 16" xfId="267"/>
    <cellStyle name="常规 5 3" xfId="268"/>
    <cellStyle name="常规 5 3 2" xfId="269"/>
    <cellStyle name="常规 5 4" xfId="270"/>
    <cellStyle name="常规 5 5" xfId="271"/>
    <cellStyle name="常规 5 6" xfId="272"/>
    <cellStyle name="常规 5 7" xfId="273"/>
    <cellStyle name="常规 5 8" xfId="274"/>
    <cellStyle name="常规 5 9" xfId="275"/>
    <cellStyle name="常规_01024199FB0E4AA990B5AE7002822FBB" xfId="276"/>
    <cellStyle name="常规 55" xfId="277"/>
    <cellStyle name="常规 56" xfId="278"/>
    <cellStyle name="常规 6 2" xfId="279"/>
    <cellStyle name="常规 6 3" xfId="280"/>
    <cellStyle name="常规 6 4" xfId="281"/>
    <cellStyle name="常规 7" xfId="282"/>
    <cellStyle name="常规 7 10" xfId="283"/>
    <cellStyle name="千位分隔[0] 6" xfId="284"/>
    <cellStyle name="常规 7 11" xfId="285"/>
    <cellStyle name="千位分隔[0] 7" xfId="286"/>
    <cellStyle name="常规 7 2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4" xfId="295"/>
    <cellStyle name="常规 8 5" xfId="296"/>
    <cellStyle name="常规 8 6" xfId="297"/>
    <cellStyle name="货币 4 2" xfId="298"/>
    <cellStyle name="常规 8 7" xfId="299"/>
    <cellStyle name="货币 4 3" xfId="300"/>
    <cellStyle name="常规 8 8" xfId="301"/>
    <cellStyle name="常规 8 9" xfId="302"/>
    <cellStyle name="常规 9" xfId="303"/>
    <cellStyle name="常规 9 6" xfId="304"/>
    <cellStyle name="常规_39487248717147F198562F069F2ADD01" xfId="305"/>
    <cellStyle name="常规 9 7" xfId="306"/>
    <cellStyle name="常规 9 8" xfId="307"/>
    <cellStyle name="常规 9 9" xfId="308"/>
    <cellStyle name="常规_0B6CD2B80CC44853A61EA0F3C70718A7" xfId="309"/>
    <cellStyle name="常规_234CAB730E9A49B381A8B2597D07D694" xfId="310"/>
    <cellStyle name="常规_385200E607F04804B5C7988757B03D63" xfId="311"/>
    <cellStyle name="常规_5E9FB8AE66E14E3CBF0A58F4E691094F" xfId="312"/>
    <cellStyle name="常规_76F45534EFC8460DA0F4824A8C8A34BC" xfId="313"/>
    <cellStyle name="常规_895BA4DC252E44F38DB6B1093505760C" xfId="314"/>
    <cellStyle name="常规_AB1B1E38243A4EE5BA45BBBA49A942B7" xfId="315"/>
    <cellStyle name="常规_F2C9F44EAE6D41698431DB70DDBCF964" xfId="316"/>
    <cellStyle name="常规_FA85956AF29D46888C80C611E9FB4855" xfId="317"/>
    <cellStyle name="常规_FDEBF98641054675A285ACB70D2F65A1" xfId="318"/>
    <cellStyle name="千位分隔[0] 36" xfId="319"/>
    <cellStyle name="样式 1" xfId="320"/>
    <cellStyle name="常规_部门收支总表" xfId="321"/>
    <cellStyle name="货币 3" xfId="322"/>
    <cellStyle name="常规_工资福利" xfId="323"/>
    <cellStyle name="好_06一般公共预算基本支出表" xfId="324"/>
    <cellStyle name="货币 2" xfId="325"/>
    <cellStyle name="货币 4" xfId="326"/>
    <cellStyle name="货币 5" xfId="327"/>
    <cellStyle name="货币 6" xfId="328"/>
    <cellStyle name="千位分隔[0] 10" xfId="329"/>
    <cellStyle name="千位分隔[0] 11" xfId="330"/>
    <cellStyle name="千位分隔[0] 12" xfId="331"/>
    <cellStyle name="千位分隔[0] 13" xfId="332"/>
    <cellStyle name="千位分隔[0] 14" xfId="333"/>
    <cellStyle name="千位分隔[0] 15" xfId="334"/>
    <cellStyle name="千位分隔[0] 20" xfId="335"/>
    <cellStyle name="千位分隔[0] 16" xfId="336"/>
    <cellStyle name="千位分隔[0] 21" xfId="337"/>
    <cellStyle name="千位分隔[0] 17" xfId="338"/>
    <cellStyle name="千位分隔[0] 22" xfId="339"/>
    <cellStyle name="千位分隔[0] 18" xfId="340"/>
    <cellStyle name="千位分隔[0] 23" xfId="341"/>
    <cellStyle name="千位分隔[0] 19" xfId="342"/>
    <cellStyle name="千位分隔[0] 24" xfId="343"/>
    <cellStyle name="千位分隔[0] 2 10" xfId="344"/>
    <cellStyle name="千位分隔[0] 2 12" xfId="345"/>
    <cellStyle name="千位分隔[0] 2 13" xfId="346"/>
    <cellStyle name="千位分隔[0] 2 14" xfId="347"/>
    <cellStyle name="千位分隔[0] 2 15" xfId="348"/>
    <cellStyle name="千位分隔[0] 2 20" xfId="349"/>
    <cellStyle name="千位分隔[0] 2 16" xfId="350"/>
    <cellStyle name="千位分隔[0] 2 21" xfId="351"/>
    <cellStyle name="千位分隔[0] 2 17" xfId="352"/>
    <cellStyle name="千位分隔[0] 2 22" xfId="353"/>
    <cellStyle name="千位分隔[0] 2 18" xfId="354"/>
    <cellStyle name="千位分隔[0] 2 23" xfId="355"/>
    <cellStyle name="千位分隔[0] 2 19" xfId="356"/>
    <cellStyle name="千位分隔[0] 2 24" xfId="357"/>
    <cellStyle name="千位分隔[0] 2 2" xfId="358"/>
    <cellStyle name="千位分隔[0] 2 25" xfId="359"/>
    <cellStyle name="千位分隔[0] 2 30" xfId="360"/>
    <cellStyle name="千位分隔[0] 2 26" xfId="361"/>
    <cellStyle name="千位分隔[0] 2 31" xfId="362"/>
    <cellStyle name="千位分隔[0] 2 27" xfId="363"/>
    <cellStyle name="千位分隔[0] 2 32" xfId="364"/>
    <cellStyle name="千位分隔[0] 2 28" xfId="365"/>
    <cellStyle name="千位分隔[0] 2 33" xfId="366"/>
    <cellStyle name="千位分隔[0] 2 29" xfId="367"/>
    <cellStyle name="千位分隔[0] 25" xfId="368"/>
    <cellStyle name="千位分隔[0] 30" xfId="369"/>
    <cellStyle name="千位分隔[0] 26" xfId="370"/>
    <cellStyle name="千位分隔[0] 31" xfId="371"/>
    <cellStyle name="千位分隔[0] 27" xfId="372"/>
    <cellStyle name="千位分隔[0] 32" xfId="373"/>
    <cellStyle name="千位分隔[0] 28" xfId="374"/>
    <cellStyle name="千位分隔[0] 33" xfId="375"/>
    <cellStyle name="千位分隔[0] 29" xfId="376"/>
    <cellStyle name="千位分隔[0] 34" xfId="377"/>
    <cellStyle name="千位分隔[0] 35" xfId="378"/>
    <cellStyle name="千位分隔[0] 37" xfId="379"/>
    <cellStyle name="千位分隔[0] 8" xfId="380"/>
    <cellStyle name="千位分隔[0] 9" xfId="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B26" sqref="B26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95"/>
      <c r="B1" s="396"/>
      <c r="C1" s="396"/>
      <c r="D1" s="396"/>
      <c r="E1" s="396"/>
      <c r="H1" s="558" t="s">
        <v>0</v>
      </c>
    </row>
    <row r="2" spans="1:8" ht="20.25" customHeight="1">
      <c r="A2" s="398" t="s">
        <v>1</v>
      </c>
      <c r="B2" s="398"/>
      <c r="C2" s="398"/>
      <c r="D2" s="398"/>
      <c r="E2" s="398"/>
      <c r="F2" s="398"/>
      <c r="G2" s="398"/>
      <c r="H2" s="398"/>
    </row>
    <row r="3" spans="1:8" ht="16.5" customHeight="1">
      <c r="A3" s="399"/>
      <c r="B3" s="399"/>
      <c r="C3" s="399"/>
      <c r="D3" s="400"/>
      <c r="E3" s="400"/>
      <c r="H3" s="401" t="s">
        <v>2</v>
      </c>
    </row>
    <row r="4" spans="1:8" ht="16.5" customHeight="1">
      <c r="A4" s="402" t="s">
        <v>3</v>
      </c>
      <c r="B4" s="402"/>
      <c r="C4" s="404" t="s">
        <v>4</v>
      </c>
      <c r="D4" s="404"/>
      <c r="E4" s="404"/>
      <c r="F4" s="404"/>
      <c r="G4" s="404"/>
      <c r="H4" s="404"/>
    </row>
    <row r="5" spans="1:8" ht="15" customHeight="1">
      <c r="A5" s="403" t="s">
        <v>5</v>
      </c>
      <c r="B5" s="403" t="s">
        <v>6</v>
      </c>
      <c r="C5" s="404" t="s">
        <v>7</v>
      </c>
      <c r="D5" s="403" t="s">
        <v>6</v>
      </c>
      <c r="E5" s="404" t="s">
        <v>8</v>
      </c>
      <c r="F5" s="403" t="s">
        <v>6</v>
      </c>
      <c r="G5" s="404" t="s">
        <v>9</v>
      </c>
      <c r="H5" s="403" t="s">
        <v>6</v>
      </c>
    </row>
    <row r="6" spans="1:8" s="26" customFormat="1" ht="15" customHeight="1">
      <c r="A6" s="405" t="s">
        <v>10</v>
      </c>
      <c r="B6" s="406">
        <f>B7+B8</f>
        <v>12823.36</v>
      </c>
      <c r="C6" s="405" t="s">
        <v>11</v>
      </c>
      <c r="D6" s="406"/>
      <c r="E6" s="405" t="s">
        <v>12</v>
      </c>
      <c r="F6" s="406">
        <f>F7+F8+F9</f>
        <v>2161.6299999999997</v>
      </c>
      <c r="G6" s="408" t="s">
        <v>13</v>
      </c>
      <c r="H6" s="112">
        <v>1830.53</v>
      </c>
    </row>
    <row r="7" spans="1:8" s="26" customFormat="1" ht="15" customHeight="1">
      <c r="A7" s="405" t="s">
        <v>14</v>
      </c>
      <c r="B7" s="406">
        <v>12733.36</v>
      </c>
      <c r="C7" s="408" t="s">
        <v>15</v>
      </c>
      <c r="D7" s="406"/>
      <c r="E7" s="405" t="s">
        <v>16</v>
      </c>
      <c r="F7" s="406">
        <v>1830.53</v>
      </c>
      <c r="G7" s="408" t="s">
        <v>17</v>
      </c>
      <c r="H7" s="112">
        <v>748.79</v>
      </c>
    </row>
    <row r="8" spans="1:8" s="26" customFormat="1" ht="15" customHeight="1">
      <c r="A8" s="405" t="s">
        <v>18</v>
      </c>
      <c r="B8" s="406">
        <v>90</v>
      </c>
      <c r="C8" s="405" t="s">
        <v>19</v>
      </c>
      <c r="D8" s="406"/>
      <c r="E8" s="405" t="s">
        <v>20</v>
      </c>
      <c r="F8" s="406">
        <v>301.69</v>
      </c>
      <c r="G8" s="408" t="s">
        <v>21</v>
      </c>
      <c r="H8" s="112"/>
    </row>
    <row r="9" spans="1:8" s="26" customFormat="1" ht="15" customHeight="1">
      <c r="A9" s="405" t="s">
        <v>22</v>
      </c>
      <c r="B9" s="406"/>
      <c r="C9" s="405" t="s">
        <v>23</v>
      </c>
      <c r="D9" s="406"/>
      <c r="E9" s="405" t="s">
        <v>24</v>
      </c>
      <c r="F9" s="406">
        <v>29.41</v>
      </c>
      <c r="G9" s="408" t="s">
        <v>25</v>
      </c>
      <c r="H9" s="112">
        <v>10219</v>
      </c>
    </row>
    <row r="10" spans="1:8" s="26" customFormat="1" ht="15" customHeight="1">
      <c r="A10" s="405" t="s">
        <v>26</v>
      </c>
      <c r="B10" s="406"/>
      <c r="C10" s="405" t="s">
        <v>27</v>
      </c>
      <c r="D10" s="406"/>
      <c r="E10" s="405" t="s">
        <v>28</v>
      </c>
      <c r="F10" s="406">
        <f>SUM(F11:F17)</f>
        <v>10914.2</v>
      </c>
      <c r="G10" s="408" t="s">
        <v>29</v>
      </c>
      <c r="H10" s="112"/>
    </row>
    <row r="11" spans="1:8" s="26" customFormat="1" ht="15" customHeight="1">
      <c r="A11" s="405" t="s">
        <v>30</v>
      </c>
      <c r="B11" s="406">
        <v>198.47</v>
      </c>
      <c r="C11" s="405" t="s">
        <v>31</v>
      </c>
      <c r="D11" s="406"/>
      <c r="E11" s="564" t="s">
        <v>32</v>
      </c>
      <c r="F11" s="406">
        <v>447.1</v>
      </c>
      <c r="G11" s="408" t="s">
        <v>33</v>
      </c>
      <c r="H11" s="112"/>
    </row>
    <row r="12" spans="1:8" s="26" customFormat="1" ht="15" customHeight="1">
      <c r="A12" s="405" t="s">
        <v>34</v>
      </c>
      <c r="B12" s="406"/>
      <c r="C12" s="405" t="s">
        <v>35</v>
      </c>
      <c r="D12" s="406"/>
      <c r="E12" s="564" t="s">
        <v>36</v>
      </c>
      <c r="F12" s="406"/>
      <c r="G12" s="408" t="s">
        <v>37</v>
      </c>
      <c r="H12" s="112"/>
    </row>
    <row r="13" spans="1:8" s="26" customFormat="1" ht="15" customHeight="1">
      <c r="A13" s="405" t="s">
        <v>38</v>
      </c>
      <c r="B13" s="406"/>
      <c r="C13" s="405" t="s">
        <v>39</v>
      </c>
      <c r="D13" s="406"/>
      <c r="E13" s="564" t="s">
        <v>40</v>
      </c>
      <c r="F13" s="406"/>
      <c r="G13" s="408" t="s">
        <v>41</v>
      </c>
      <c r="H13" s="112"/>
    </row>
    <row r="14" spans="1:8" s="26" customFormat="1" ht="15" customHeight="1">
      <c r="A14" s="405" t="s">
        <v>42</v>
      </c>
      <c r="B14" s="406">
        <v>54</v>
      </c>
      <c r="C14" s="405" t="s">
        <v>43</v>
      </c>
      <c r="D14" s="406">
        <v>172.76</v>
      </c>
      <c r="E14" s="564" t="s">
        <v>44</v>
      </c>
      <c r="F14" s="406"/>
      <c r="G14" s="408" t="s">
        <v>45</v>
      </c>
      <c r="H14" s="112">
        <v>29.41</v>
      </c>
    </row>
    <row r="15" spans="1:8" s="26" customFormat="1" ht="15" customHeight="1">
      <c r="A15" s="405"/>
      <c r="B15" s="406"/>
      <c r="C15" s="405" t="s">
        <v>46</v>
      </c>
      <c r="D15" s="406"/>
      <c r="E15" s="564" t="s">
        <v>47</v>
      </c>
      <c r="F15" s="406"/>
      <c r="G15" s="408" t="s">
        <v>48</v>
      </c>
      <c r="H15" s="112"/>
    </row>
    <row r="16" spans="1:8" s="26" customFormat="1" ht="15" customHeight="1">
      <c r="A16" s="410"/>
      <c r="B16" s="406"/>
      <c r="C16" s="405" t="s">
        <v>49</v>
      </c>
      <c r="D16" s="406">
        <v>12903.07</v>
      </c>
      <c r="E16" s="564" t="s">
        <v>50</v>
      </c>
      <c r="F16" s="406">
        <v>10219</v>
      </c>
      <c r="G16" s="408" t="s">
        <v>51</v>
      </c>
      <c r="H16" s="112"/>
    </row>
    <row r="17" spans="1:8" s="26" customFormat="1" ht="15" customHeight="1">
      <c r="A17" s="405"/>
      <c r="B17" s="406"/>
      <c r="C17" s="405" t="s">
        <v>52</v>
      </c>
      <c r="D17" s="406"/>
      <c r="E17" s="564" t="s">
        <v>53</v>
      </c>
      <c r="F17" s="406">
        <v>248.1</v>
      </c>
      <c r="G17" s="408" t="s">
        <v>54</v>
      </c>
      <c r="H17" s="112"/>
    </row>
    <row r="18" spans="1:8" s="26" customFormat="1" ht="15" customHeight="1">
      <c r="A18" s="405"/>
      <c r="B18" s="406"/>
      <c r="C18" s="411" t="s">
        <v>55</v>
      </c>
      <c r="D18" s="406"/>
      <c r="E18" s="405" t="s">
        <v>56</v>
      </c>
      <c r="F18" s="406"/>
      <c r="G18" s="408" t="s">
        <v>57</v>
      </c>
      <c r="H18" s="112"/>
    </row>
    <row r="19" spans="1:8" s="26" customFormat="1" ht="15" customHeight="1">
      <c r="A19" s="410"/>
      <c r="B19" s="406"/>
      <c r="C19" s="411" t="s">
        <v>58</v>
      </c>
      <c r="D19" s="406"/>
      <c r="E19" s="405" t="s">
        <v>59</v>
      </c>
      <c r="F19" s="406"/>
      <c r="G19" s="408" t="s">
        <v>60</v>
      </c>
      <c r="H19" s="112"/>
    </row>
    <row r="20" spans="1:8" s="26" customFormat="1" ht="15" customHeight="1">
      <c r="A20" s="410"/>
      <c r="B20" s="406"/>
      <c r="C20" s="411" t="s">
        <v>61</v>
      </c>
      <c r="D20" s="406"/>
      <c r="E20" s="405" t="s">
        <v>62</v>
      </c>
      <c r="F20" s="406"/>
      <c r="G20" s="408" t="s">
        <v>63</v>
      </c>
      <c r="H20" s="112">
        <v>248.1</v>
      </c>
    </row>
    <row r="21" spans="1:8" s="26" customFormat="1" ht="15" customHeight="1">
      <c r="A21" s="405"/>
      <c r="B21" s="406"/>
      <c r="C21" s="411" t="s">
        <v>64</v>
      </c>
      <c r="D21" s="406"/>
      <c r="E21" s="405"/>
      <c r="F21" s="406"/>
      <c r="G21" s="408"/>
      <c r="H21" s="112"/>
    </row>
    <row r="22" spans="1:8" s="26" customFormat="1" ht="15" customHeight="1">
      <c r="A22" s="405"/>
      <c r="B22" s="406"/>
      <c r="C22" s="411" t="s">
        <v>65</v>
      </c>
      <c r="D22" s="406"/>
      <c r="E22" s="405"/>
      <c r="F22" s="406"/>
      <c r="G22" s="408"/>
      <c r="H22" s="112"/>
    </row>
    <row r="23" spans="1:8" s="26" customFormat="1" ht="15" customHeight="1">
      <c r="A23" s="405"/>
      <c r="B23" s="406"/>
      <c r="C23" s="411" t="s">
        <v>66</v>
      </c>
      <c r="D23" s="406"/>
      <c r="E23" s="405"/>
      <c r="F23" s="406"/>
      <c r="G23" s="408"/>
      <c r="H23" s="112"/>
    </row>
    <row r="24" spans="1:8" s="26" customFormat="1" ht="15" customHeight="1">
      <c r="A24" s="405"/>
      <c r="B24" s="406"/>
      <c r="C24" s="411" t="s">
        <v>67</v>
      </c>
      <c r="D24" s="406"/>
      <c r="E24" s="405"/>
      <c r="F24" s="406"/>
      <c r="G24" s="408"/>
      <c r="H24" s="112"/>
    </row>
    <row r="25" spans="1:8" s="26" customFormat="1" ht="15" customHeight="1">
      <c r="A25" s="405"/>
      <c r="B25" s="406"/>
      <c r="C25" s="411" t="s">
        <v>68</v>
      </c>
      <c r="D25" s="406"/>
      <c r="E25" s="405"/>
      <c r="F25" s="406"/>
      <c r="G25" s="408"/>
      <c r="H25" s="112"/>
    </row>
    <row r="26" spans="1:8" s="26" customFormat="1" ht="15" customHeight="1">
      <c r="A26" s="412" t="s">
        <v>69</v>
      </c>
      <c r="B26" s="406">
        <f>B6+B9+B10+B11+B12+B13+B14</f>
        <v>13075.83</v>
      </c>
      <c r="C26" s="412" t="s">
        <v>70</v>
      </c>
      <c r="D26" s="406">
        <v>13075.83</v>
      </c>
      <c r="E26" s="412" t="s">
        <v>70</v>
      </c>
      <c r="F26" s="406">
        <f>F6+F10+F18+F19+F20</f>
        <v>13075.83</v>
      </c>
      <c r="G26" s="565" t="s">
        <v>71</v>
      </c>
      <c r="H26" s="112">
        <f>SUM(H6:H20)</f>
        <v>13075.83</v>
      </c>
    </row>
    <row r="27" spans="1:8" s="26" customFormat="1" ht="15" customHeight="1">
      <c r="A27" s="405" t="s">
        <v>72</v>
      </c>
      <c r="B27" s="406"/>
      <c r="C27" s="405"/>
      <c r="D27" s="406"/>
      <c r="E27" s="405"/>
      <c r="F27" s="406"/>
      <c r="G27" s="565"/>
      <c r="H27" s="112"/>
    </row>
    <row r="28" spans="1:8" s="26" customFormat="1" ht="13.5" customHeight="1">
      <c r="A28" s="412" t="s">
        <v>73</v>
      </c>
      <c r="B28" s="406">
        <f>B26</f>
        <v>13075.83</v>
      </c>
      <c r="C28" s="412" t="s">
        <v>74</v>
      </c>
      <c r="D28" s="406">
        <v>13075.83</v>
      </c>
      <c r="E28" s="412" t="s">
        <v>74</v>
      </c>
      <c r="F28" s="406">
        <f>F26</f>
        <v>13075.83</v>
      </c>
      <c r="G28" s="565" t="s">
        <v>74</v>
      </c>
      <c r="H28" s="112">
        <f>H26</f>
        <v>13075.83</v>
      </c>
    </row>
    <row r="29" spans="1:6" ht="14.25" customHeight="1">
      <c r="A29" s="566"/>
      <c r="B29" s="566"/>
      <c r="C29" s="566"/>
      <c r="D29" s="566"/>
      <c r="E29" s="566"/>
      <c r="F29" s="56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"/>
  <sheetViews>
    <sheetView showGridLines="0" showZeros="0" workbookViewId="0" topLeftCell="A1">
      <selection activeCell="E8" sqref="E8"/>
    </sheetView>
  </sheetViews>
  <sheetFormatPr defaultColWidth="9.00390625" defaultRowHeight="22.5" customHeight="1"/>
  <cols>
    <col min="1" max="3" width="3.625" style="415" customWidth="1"/>
    <col min="4" max="4" width="11.125" style="415" customWidth="1"/>
    <col min="5" max="5" width="22.875" style="415" customWidth="1"/>
    <col min="6" max="6" width="12.125" style="415" customWidth="1"/>
    <col min="7" max="12" width="10.375" style="415" customWidth="1"/>
    <col min="13" max="246" width="6.75390625" style="415" customWidth="1"/>
    <col min="247" max="251" width="6.75390625" style="416" customWidth="1"/>
    <col min="252" max="252" width="6.875" style="417" customWidth="1"/>
    <col min="253" max="16384" width="9.00390625" style="417" customWidth="1"/>
  </cols>
  <sheetData>
    <row r="1" spans="12:252" ht="22.5" customHeight="1">
      <c r="L1" s="415" t="s">
        <v>229</v>
      </c>
      <c r="IR1"/>
    </row>
    <row r="2" spans="1:252" ht="22.5" customHeight="1">
      <c r="A2" s="418" t="s">
        <v>230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IR2"/>
    </row>
    <row r="3" spans="11:252" ht="22.5" customHeight="1">
      <c r="K3" s="430" t="s">
        <v>77</v>
      </c>
      <c r="L3" s="430"/>
      <c r="IR3"/>
    </row>
    <row r="4" spans="1:252" ht="22.5" customHeight="1">
      <c r="A4" s="419" t="s">
        <v>97</v>
      </c>
      <c r="B4" s="419"/>
      <c r="C4" s="420"/>
      <c r="D4" s="421" t="s">
        <v>157</v>
      </c>
      <c r="E4" s="422" t="s">
        <v>98</v>
      </c>
      <c r="F4" s="421" t="s">
        <v>198</v>
      </c>
      <c r="G4" s="423" t="s">
        <v>231</v>
      </c>
      <c r="H4" s="421" t="s">
        <v>232</v>
      </c>
      <c r="I4" s="421" t="s">
        <v>233</v>
      </c>
      <c r="J4" s="421" t="s">
        <v>234</v>
      </c>
      <c r="K4" s="421" t="s">
        <v>235</v>
      </c>
      <c r="L4" s="421" t="s">
        <v>218</v>
      </c>
      <c r="IR4"/>
    </row>
    <row r="5" spans="1:252" ht="18" customHeight="1">
      <c r="A5" s="421" t="s">
        <v>100</v>
      </c>
      <c r="B5" s="424" t="s">
        <v>101</v>
      </c>
      <c r="C5" s="422" t="s">
        <v>102</v>
      </c>
      <c r="D5" s="421"/>
      <c r="E5" s="422"/>
      <c r="F5" s="421"/>
      <c r="G5" s="423"/>
      <c r="H5" s="421"/>
      <c r="I5" s="421"/>
      <c r="J5" s="421"/>
      <c r="K5" s="421"/>
      <c r="L5" s="421"/>
      <c r="IR5"/>
    </row>
    <row r="6" spans="1:252" ht="18" customHeight="1">
      <c r="A6" s="421"/>
      <c r="B6" s="424"/>
      <c r="C6" s="422"/>
      <c r="D6" s="421"/>
      <c r="E6" s="422"/>
      <c r="F6" s="421"/>
      <c r="G6" s="423"/>
      <c r="H6" s="421"/>
      <c r="I6" s="421"/>
      <c r="J6" s="421"/>
      <c r="K6" s="421"/>
      <c r="L6" s="421"/>
      <c r="IR6"/>
    </row>
    <row r="7" spans="1:252" ht="22.5" customHeight="1">
      <c r="A7" s="425" t="s">
        <v>92</v>
      </c>
      <c r="B7" s="425" t="s">
        <v>92</v>
      </c>
      <c r="C7" s="425" t="s">
        <v>92</v>
      </c>
      <c r="D7" s="425" t="s">
        <v>92</v>
      </c>
      <c r="E7" s="425" t="s">
        <v>92</v>
      </c>
      <c r="F7" s="425">
        <v>1</v>
      </c>
      <c r="G7" s="425">
        <v>2</v>
      </c>
      <c r="H7" s="425">
        <v>3</v>
      </c>
      <c r="I7" s="425">
        <v>4</v>
      </c>
      <c r="J7" s="425">
        <v>5</v>
      </c>
      <c r="K7" s="425">
        <v>6</v>
      </c>
      <c r="L7" s="425">
        <v>7</v>
      </c>
      <c r="M7" s="429"/>
      <c r="N7" s="431"/>
      <c r="IR7"/>
    </row>
    <row r="8" spans="1:252" ht="22.5" customHeight="1">
      <c r="A8" s="276">
        <v>213</v>
      </c>
      <c r="B8" s="276"/>
      <c r="C8" s="276"/>
      <c r="D8" s="276">
        <v>247001</v>
      </c>
      <c r="E8" s="106" t="s">
        <v>110</v>
      </c>
      <c r="F8" s="426">
        <f>F9+F10+F11+F12</f>
        <v>29.41</v>
      </c>
      <c r="G8" s="426"/>
      <c r="H8" s="426"/>
      <c r="I8" s="426"/>
      <c r="J8" s="426"/>
      <c r="K8" s="426"/>
      <c r="L8" s="426">
        <f>L9+L10+L11+L12</f>
        <v>29.41</v>
      </c>
      <c r="M8" s="429"/>
      <c r="N8" s="431"/>
      <c r="IR8"/>
    </row>
    <row r="9" spans="1:252" ht="22.5" customHeight="1">
      <c r="A9" s="99" t="s">
        <v>109</v>
      </c>
      <c r="B9" s="99" t="s">
        <v>107</v>
      </c>
      <c r="C9" s="99" t="s">
        <v>111</v>
      </c>
      <c r="D9" s="277">
        <v>247001</v>
      </c>
      <c r="E9" s="101" t="s">
        <v>112</v>
      </c>
      <c r="F9" s="427">
        <f>SUM(G9:L9)</f>
        <v>20.41</v>
      </c>
      <c r="G9" s="427"/>
      <c r="H9" s="427"/>
      <c r="I9" s="427"/>
      <c r="J9" s="427"/>
      <c r="K9" s="427"/>
      <c r="L9" s="427">
        <v>20.41</v>
      </c>
      <c r="M9" s="429"/>
      <c r="N9" s="431"/>
      <c r="IR9"/>
    </row>
    <row r="10" spans="1:252" ht="22.5" customHeight="1">
      <c r="A10" s="99" t="s">
        <v>109</v>
      </c>
      <c r="B10" s="99" t="s">
        <v>107</v>
      </c>
      <c r="C10" s="99" t="s">
        <v>113</v>
      </c>
      <c r="D10" s="277">
        <v>247001</v>
      </c>
      <c r="E10" s="101" t="s">
        <v>114</v>
      </c>
      <c r="F10" s="427">
        <f>SUM(G10:L10)</f>
        <v>5.7</v>
      </c>
      <c r="G10" s="427"/>
      <c r="H10" s="427"/>
      <c r="I10" s="427"/>
      <c r="J10" s="427"/>
      <c r="K10" s="427"/>
      <c r="L10" s="427">
        <v>5.7</v>
      </c>
      <c r="M10" s="429"/>
      <c r="N10" s="431"/>
      <c r="IR10"/>
    </row>
    <row r="11" spans="1:252" ht="22.5" customHeight="1">
      <c r="A11" s="99" t="s">
        <v>109</v>
      </c>
      <c r="B11" s="99" t="s">
        <v>107</v>
      </c>
      <c r="C11" s="99" t="s">
        <v>132</v>
      </c>
      <c r="D11" s="277">
        <v>247001</v>
      </c>
      <c r="E11" s="108" t="s">
        <v>133</v>
      </c>
      <c r="F11" s="427">
        <f>SUM(G11:L11)</f>
        <v>1.7</v>
      </c>
      <c r="G11" s="427"/>
      <c r="H11" s="427"/>
      <c r="I11" s="427"/>
      <c r="J11" s="427"/>
      <c r="K11" s="427"/>
      <c r="L11" s="427">
        <v>1.7</v>
      </c>
      <c r="M11" s="429"/>
      <c r="N11" s="431"/>
      <c r="IR11"/>
    </row>
    <row r="12" spans="1:252" s="414" customFormat="1" ht="23.25" customHeight="1">
      <c r="A12" s="99" t="s">
        <v>109</v>
      </c>
      <c r="B12" s="99" t="s">
        <v>107</v>
      </c>
      <c r="C12" s="99" t="s">
        <v>134</v>
      </c>
      <c r="D12" s="277">
        <v>247001</v>
      </c>
      <c r="E12" s="108" t="s">
        <v>135</v>
      </c>
      <c r="F12" s="427">
        <f>SUM(G12:L12)</f>
        <v>1.6</v>
      </c>
      <c r="G12" s="428"/>
      <c r="H12" s="428"/>
      <c r="I12" s="428"/>
      <c r="J12" s="428"/>
      <c r="K12" s="428"/>
      <c r="L12" s="427">
        <v>1.6</v>
      </c>
      <c r="M12" s="429"/>
      <c r="N12" s="432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  <c r="FL12" s="429"/>
      <c r="FM12" s="429"/>
      <c r="FN12" s="429"/>
      <c r="FO12" s="429"/>
      <c r="FP12" s="429"/>
      <c r="FQ12" s="429"/>
      <c r="FR12" s="429"/>
      <c r="FS12" s="429"/>
      <c r="FT12" s="429"/>
      <c r="FU12" s="429"/>
      <c r="FV12" s="429"/>
      <c r="FW12" s="429"/>
      <c r="FX12" s="429"/>
      <c r="FY12" s="429"/>
      <c r="FZ12" s="429"/>
      <c r="GA12" s="429"/>
      <c r="GB12" s="429"/>
      <c r="GC12" s="429"/>
      <c r="GD12" s="429"/>
      <c r="GE12" s="429"/>
      <c r="GF12" s="429"/>
      <c r="GG12" s="429"/>
      <c r="GH12" s="429"/>
      <c r="GI12" s="429"/>
      <c r="GJ12" s="429"/>
      <c r="GK12" s="429"/>
      <c r="GL12" s="429"/>
      <c r="GM12" s="429"/>
      <c r="GN12" s="429"/>
      <c r="GO12" s="429"/>
      <c r="GP12" s="429"/>
      <c r="GQ12" s="429"/>
      <c r="GR12" s="429"/>
      <c r="GS12" s="429"/>
      <c r="GT12" s="429"/>
      <c r="GU12" s="429"/>
      <c r="GV12" s="429"/>
      <c r="GW12" s="429"/>
      <c r="GX12" s="429"/>
      <c r="GY12" s="429"/>
      <c r="GZ12" s="429"/>
      <c r="HA12" s="429"/>
      <c r="HB12" s="429"/>
      <c r="HC12" s="429"/>
      <c r="HD12" s="429"/>
      <c r="HE12" s="429"/>
      <c r="HF12" s="429"/>
      <c r="HG12" s="429"/>
      <c r="HH12" s="429"/>
      <c r="HI12" s="429"/>
      <c r="HJ12" s="429"/>
      <c r="HK12" s="429"/>
      <c r="HL12" s="429"/>
      <c r="HM12" s="429"/>
      <c r="HN12" s="429"/>
      <c r="HO12" s="429"/>
      <c r="HP12" s="429"/>
      <c r="HQ12" s="429"/>
      <c r="HR12" s="429"/>
      <c r="HS12" s="429"/>
      <c r="HT12" s="429"/>
      <c r="HU12" s="429"/>
      <c r="HV12" s="429"/>
      <c r="HW12" s="429"/>
      <c r="HX12" s="429"/>
      <c r="HY12" s="429"/>
      <c r="HZ12" s="429"/>
      <c r="IA12" s="429"/>
      <c r="IB12" s="429"/>
      <c r="IC12" s="429"/>
      <c r="ID12" s="429"/>
      <c r="IE12" s="429"/>
      <c r="IF12" s="429"/>
      <c r="IG12" s="429"/>
      <c r="IH12" s="429"/>
      <c r="II12" s="429"/>
      <c r="IJ12" s="429"/>
      <c r="IK12" s="429"/>
      <c r="IL12" s="429"/>
      <c r="IM12" s="433"/>
      <c r="IN12" s="433"/>
      <c r="IO12" s="433"/>
      <c r="IP12" s="433"/>
      <c r="IQ12" s="433"/>
      <c r="IR12" s="26"/>
    </row>
    <row r="13" spans="1:252" ht="27.7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IR13"/>
    </row>
    <row r="14" spans="1:252" ht="22.5" customHeight="1">
      <c r="A14" s="429"/>
      <c r="B14" s="429"/>
      <c r="C14" s="429"/>
      <c r="D14" s="429"/>
      <c r="E14" s="429"/>
      <c r="F14" s="429"/>
      <c r="H14" s="429"/>
      <c r="I14" s="429"/>
      <c r="J14" s="429"/>
      <c r="K14" s="429"/>
      <c r="L14" s="429"/>
      <c r="M14" s="432"/>
      <c r="IR14"/>
    </row>
    <row r="15" spans="1:252" ht="22.5" customHeight="1">
      <c r="A15" s="429"/>
      <c r="B15" s="429"/>
      <c r="C15" s="429"/>
      <c r="D15" s="429"/>
      <c r="E15" s="429"/>
      <c r="F15" s="429"/>
      <c r="H15" s="429"/>
      <c r="I15" s="429"/>
      <c r="J15" s="429"/>
      <c r="K15" s="429"/>
      <c r="L15" s="429"/>
      <c r="M15" s="431"/>
      <c r="IR15"/>
    </row>
    <row r="16" spans="1:252" ht="22.5" customHeight="1">
      <c r="A16" s="429"/>
      <c r="B16" s="429"/>
      <c r="C16" s="429"/>
      <c r="D16" s="429"/>
      <c r="E16" s="429"/>
      <c r="F16" s="429"/>
      <c r="H16" s="429"/>
      <c r="I16" s="429"/>
      <c r="J16" s="429"/>
      <c r="K16" s="429"/>
      <c r="L16" s="429"/>
      <c r="M16" s="431"/>
      <c r="IR16"/>
    </row>
    <row r="17" spans="1:252" ht="22.5" customHeight="1">
      <c r="A17" s="429"/>
      <c r="E17" s="429"/>
      <c r="F17" s="429"/>
      <c r="H17" s="429"/>
      <c r="I17" s="429"/>
      <c r="J17" s="429"/>
      <c r="K17" s="429"/>
      <c r="L17" s="429"/>
      <c r="M17" s="431"/>
      <c r="IR17"/>
    </row>
    <row r="18" spans="1:252" ht="22.5" customHeight="1">
      <c r="A18" s="429"/>
      <c r="H18" s="429"/>
      <c r="I18" s="429"/>
      <c r="J18" s="429"/>
      <c r="K18" s="429"/>
      <c r="L18" s="429"/>
      <c r="M18" s="431"/>
      <c r="IR18"/>
    </row>
    <row r="19" spans="8:252" ht="22.5" customHeight="1">
      <c r="H19" s="429"/>
      <c r="I19" s="429"/>
      <c r="J19" s="429"/>
      <c r="K19" s="429"/>
      <c r="L19" s="429"/>
      <c r="M19" s="431"/>
      <c r="IR19"/>
    </row>
    <row r="20" spans="8:252" ht="22.5" customHeight="1">
      <c r="H20" s="429"/>
      <c r="I20" s="429"/>
      <c r="J20" s="429"/>
      <c r="K20" s="429"/>
      <c r="M20" s="431"/>
      <c r="IR20"/>
    </row>
    <row r="21" spans="1:252" ht="22.5" customHeight="1">
      <c r="A21"/>
      <c r="B21"/>
      <c r="C21"/>
      <c r="D21"/>
      <c r="E21"/>
      <c r="F21"/>
      <c r="G21"/>
      <c r="H21" s="429"/>
      <c r="M21" s="43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3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3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3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3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3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3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3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2.5" customHeight="1">
      <c r="A30"/>
      <c r="B30"/>
      <c r="C30"/>
      <c r="D30"/>
      <c r="E30"/>
      <c r="F30"/>
      <c r="G30"/>
      <c r="M30" s="43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A7" sqref="A7:K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236</v>
      </c>
    </row>
    <row r="2" spans="1:11" ht="27" customHeight="1">
      <c r="A2" s="80" t="s">
        <v>237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0:11" ht="14.25" customHeight="1">
      <c r="J3" s="278" t="s">
        <v>77</v>
      </c>
      <c r="K3" s="278"/>
    </row>
    <row r="4" spans="1:11" ht="33" customHeight="1">
      <c r="A4" s="275" t="s">
        <v>97</v>
      </c>
      <c r="B4" s="275"/>
      <c r="C4" s="275"/>
      <c r="D4" s="85" t="s">
        <v>221</v>
      </c>
      <c r="E4" s="85" t="s">
        <v>158</v>
      </c>
      <c r="F4" s="85" t="s">
        <v>147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89</v>
      </c>
      <c r="G5" s="85" t="s">
        <v>238</v>
      </c>
      <c r="H5" s="85" t="s">
        <v>235</v>
      </c>
      <c r="I5" s="85" t="s">
        <v>239</v>
      </c>
      <c r="J5" s="85" t="s">
        <v>240</v>
      </c>
      <c r="K5" s="85" t="s">
        <v>241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32.25" customHeight="1">
      <c r="A7" s="92">
        <v>213</v>
      </c>
      <c r="B7" s="92"/>
      <c r="C7" s="92"/>
      <c r="D7" s="276">
        <v>247001</v>
      </c>
      <c r="E7" s="106" t="s">
        <v>110</v>
      </c>
      <c r="F7" s="109">
        <f>G7+H7+I7+J7+K7</f>
        <v>29.41</v>
      </c>
      <c r="G7" s="109"/>
      <c r="H7" s="109"/>
      <c r="I7" s="109"/>
      <c r="J7" s="109"/>
      <c r="K7" s="109">
        <f>K8+K9+K10+K11</f>
        <v>29.41</v>
      </c>
    </row>
    <row r="8" spans="1:11" ht="32.25" customHeight="1">
      <c r="A8" s="99" t="s">
        <v>109</v>
      </c>
      <c r="B8" s="99" t="s">
        <v>107</v>
      </c>
      <c r="C8" s="99" t="s">
        <v>111</v>
      </c>
      <c r="D8" s="277">
        <v>247001</v>
      </c>
      <c r="E8" s="101" t="s">
        <v>112</v>
      </c>
      <c r="F8" s="112">
        <f>G8+H8+I8+J8+K8</f>
        <v>20.41</v>
      </c>
      <c r="G8" s="112"/>
      <c r="H8" s="112"/>
      <c r="I8" s="112"/>
      <c r="J8" s="112"/>
      <c r="K8" s="279">
        <v>20.41</v>
      </c>
    </row>
    <row r="9" spans="1:11" ht="32.25" customHeight="1">
      <c r="A9" s="99" t="s">
        <v>109</v>
      </c>
      <c r="B9" s="99" t="s">
        <v>107</v>
      </c>
      <c r="C9" s="99" t="s">
        <v>113</v>
      </c>
      <c r="D9" s="277">
        <v>247001</v>
      </c>
      <c r="E9" s="101" t="s">
        <v>114</v>
      </c>
      <c r="F9" s="112">
        <f>G9+H9+I9+J9+K9</f>
        <v>5.7</v>
      </c>
      <c r="G9" s="112"/>
      <c r="H9" s="112"/>
      <c r="I9" s="112"/>
      <c r="J9" s="112"/>
      <c r="K9" s="279">
        <v>5.7</v>
      </c>
    </row>
    <row r="10" spans="1:11" ht="32.25" customHeight="1">
      <c r="A10" s="99" t="s">
        <v>109</v>
      </c>
      <c r="B10" s="99" t="s">
        <v>107</v>
      </c>
      <c r="C10" s="99" t="s">
        <v>132</v>
      </c>
      <c r="D10" s="277">
        <v>247001</v>
      </c>
      <c r="E10" s="108" t="s">
        <v>133</v>
      </c>
      <c r="F10" s="112">
        <f>G10+H10+I10+J10+K10</f>
        <v>1.7</v>
      </c>
      <c r="G10" s="112"/>
      <c r="H10" s="112"/>
      <c r="I10" s="112"/>
      <c r="J10" s="112"/>
      <c r="K10" s="279">
        <v>1.7</v>
      </c>
    </row>
    <row r="11" spans="1:11" s="26" customFormat="1" ht="24.75" customHeight="1">
      <c r="A11" s="99" t="s">
        <v>109</v>
      </c>
      <c r="B11" s="99" t="s">
        <v>107</v>
      </c>
      <c r="C11" s="99" t="s">
        <v>134</v>
      </c>
      <c r="D11" s="277">
        <v>247001</v>
      </c>
      <c r="E11" s="108" t="s">
        <v>135</v>
      </c>
      <c r="F11" s="112">
        <f>G11+H11+I11+J11+K11</f>
        <v>1.6</v>
      </c>
      <c r="G11" s="112"/>
      <c r="H11" s="112"/>
      <c r="I11" s="112"/>
      <c r="J11" s="112"/>
      <c r="K11" s="279">
        <v>1.6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F20" sqref="F2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95"/>
      <c r="B1" s="396"/>
      <c r="C1" s="396"/>
      <c r="D1" s="396"/>
      <c r="E1" s="396"/>
      <c r="F1" s="397" t="s">
        <v>242</v>
      </c>
    </row>
    <row r="2" spans="1:6" ht="24" customHeight="1">
      <c r="A2" s="398" t="s">
        <v>243</v>
      </c>
      <c r="B2" s="398"/>
      <c r="C2" s="398"/>
      <c r="D2" s="398"/>
      <c r="E2" s="398"/>
      <c r="F2" s="398"/>
    </row>
    <row r="3" spans="1:6" ht="14.25" customHeight="1">
      <c r="A3" s="399"/>
      <c r="B3" s="399"/>
      <c r="C3" s="399"/>
      <c r="D3" s="400"/>
      <c r="E3" s="400"/>
      <c r="F3" s="401" t="s">
        <v>2</v>
      </c>
    </row>
    <row r="4" spans="1:6" ht="17.25" customHeight="1">
      <c r="A4" s="402" t="s">
        <v>3</v>
      </c>
      <c r="B4" s="402"/>
      <c r="C4" s="402" t="s">
        <v>4</v>
      </c>
      <c r="D4" s="402"/>
      <c r="E4" s="402"/>
      <c r="F4" s="402"/>
    </row>
    <row r="5" spans="1:6" ht="17.25" customHeight="1">
      <c r="A5" s="403" t="s">
        <v>5</v>
      </c>
      <c r="B5" s="403" t="s">
        <v>6</v>
      </c>
      <c r="C5" s="404" t="s">
        <v>5</v>
      </c>
      <c r="D5" s="403" t="s">
        <v>80</v>
      </c>
      <c r="E5" s="404" t="s">
        <v>244</v>
      </c>
      <c r="F5" s="403" t="s">
        <v>245</v>
      </c>
    </row>
    <row r="6" spans="1:6" s="26" customFormat="1" ht="15" customHeight="1">
      <c r="A6" s="405" t="s">
        <v>246</v>
      </c>
      <c r="B6" s="406">
        <f>B7+B8</f>
        <v>12823.36</v>
      </c>
      <c r="C6" s="405" t="s">
        <v>11</v>
      </c>
      <c r="D6" s="407"/>
      <c r="E6" s="407"/>
      <c r="F6" s="407"/>
    </row>
    <row r="7" spans="1:6" s="26" customFormat="1" ht="15" customHeight="1">
      <c r="A7" s="405" t="s">
        <v>247</v>
      </c>
      <c r="B7" s="406">
        <v>12733.36</v>
      </c>
      <c r="C7" s="408" t="s">
        <v>15</v>
      </c>
      <c r="D7" s="407"/>
      <c r="E7" s="407"/>
      <c r="F7" s="407"/>
    </row>
    <row r="8" spans="1:6" s="26" customFormat="1" ht="15" customHeight="1">
      <c r="A8" s="405" t="s">
        <v>18</v>
      </c>
      <c r="B8" s="406">
        <v>90</v>
      </c>
      <c r="C8" s="405" t="s">
        <v>19</v>
      </c>
      <c r="D8" s="407"/>
      <c r="E8" s="407"/>
      <c r="F8" s="407"/>
    </row>
    <row r="9" spans="1:6" s="26" customFormat="1" ht="15" customHeight="1">
      <c r="A9" s="405" t="s">
        <v>248</v>
      </c>
      <c r="B9" s="406"/>
      <c r="C9" s="405" t="s">
        <v>23</v>
      </c>
      <c r="D9" s="407"/>
      <c r="E9" s="407"/>
      <c r="F9" s="407"/>
    </row>
    <row r="10" spans="1:6" s="26" customFormat="1" ht="15" customHeight="1">
      <c r="A10" s="405"/>
      <c r="B10" s="406"/>
      <c r="C10" s="405" t="s">
        <v>27</v>
      </c>
      <c r="D10" s="407"/>
      <c r="E10" s="407"/>
      <c r="F10" s="407"/>
    </row>
    <row r="11" spans="1:6" s="26" customFormat="1" ht="15" customHeight="1">
      <c r="A11" s="405"/>
      <c r="B11" s="409"/>
      <c r="C11" s="405" t="s">
        <v>31</v>
      </c>
      <c r="D11" s="407"/>
      <c r="E11" s="407"/>
      <c r="F11" s="407"/>
    </row>
    <row r="12" spans="1:6" s="26" customFormat="1" ht="15" customHeight="1">
      <c r="A12" s="405"/>
      <c r="B12" s="409"/>
      <c r="C12" s="405" t="s">
        <v>35</v>
      </c>
      <c r="D12" s="407"/>
      <c r="E12" s="407"/>
      <c r="F12" s="407"/>
    </row>
    <row r="13" spans="1:6" s="26" customFormat="1" ht="15" customHeight="1">
      <c r="A13" s="405"/>
      <c r="B13" s="409"/>
      <c r="C13" s="405" t="s">
        <v>39</v>
      </c>
      <c r="D13" s="407"/>
      <c r="E13" s="407"/>
      <c r="F13" s="407"/>
    </row>
    <row r="14" spans="1:6" s="26" customFormat="1" ht="15" customHeight="1">
      <c r="A14" s="410"/>
      <c r="B14" s="409"/>
      <c r="C14" s="405" t="s">
        <v>43</v>
      </c>
      <c r="D14" s="407">
        <v>172.76</v>
      </c>
      <c r="E14" s="407">
        <v>172.76</v>
      </c>
      <c r="F14" s="407"/>
    </row>
    <row r="15" spans="1:6" s="26" customFormat="1" ht="15" customHeight="1">
      <c r="A15" s="405"/>
      <c r="B15" s="409"/>
      <c r="C15" s="405" t="s">
        <v>46</v>
      </c>
      <c r="D15" s="407"/>
      <c r="E15" s="407"/>
      <c r="F15" s="407"/>
    </row>
    <row r="16" spans="1:6" s="26" customFormat="1" ht="15" customHeight="1">
      <c r="A16" s="405"/>
      <c r="B16" s="409"/>
      <c r="C16" s="405" t="s">
        <v>49</v>
      </c>
      <c r="D16" s="407">
        <v>12650.6</v>
      </c>
      <c r="E16" s="407">
        <v>12650.6</v>
      </c>
      <c r="F16" s="407"/>
    </row>
    <row r="17" spans="1:6" s="26" customFormat="1" ht="15" customHeight="1">
      <c r="A17" s="405"/>
      <c r="B17" s="409"/>
      <c r="C17" s="405" t="s">
        <v>52</v>
      </c>
      <c r="D17" s="407"/>
      <c r="E17" s="407"/>
      <c r="F17" s="407"/>
    </row>
    <row r="18" spans="1:6" s="26" customFormat="1" ht="15" customHeight="1">
      <c r="A18" s="405"/>
      <c r="B18" s="409"/>
      <c r="C18" s="411" t="s">
        <v>55</v>
      </c>
      <c r="D18" s="407"/>
      <c r="E18" s="407"/>
      <c r="F18" s="407"/>
    </row>
    <row r="19" spans="1:6" s="26" customFormat="1" ht="15" customHeight="1">
      <c r="A19" s="405"/>
      <c r="B19" s="409"/>
      <c r="C19" s="411" t="s">
        <v>58</v>
      </c>
      <c r="D19" s="407"/>
      <c r="E19" s="407"/>
      <c r="F19" s="407"/>
    </row>
    <row r="20" spans="1:6" s="26" customFormat="1" ht="15" customHeight="1">
      <c r="A20" s="405"/>
      <c r="B20" s="409"/>
      <c r="C20" s="411" t="s">
        <v>61</v>
      </c>
      <c r="D20" s="407"/>
      <c r="E20" s="407"/>
      <c r="F20" s="407"/>
    </row>
    <row r="21" spans="1:6" s="26" customFormat="1" ht="15" customHeight="1">
      <c r="A21" s="405"/>
      <c r="B21" s="409"/>
      <c r="C21" s="411" t="s">
        <v>64</v>
      </c>
      <c r="D21" s="407"/>
      <c r="E21" s="407"/>
      <c r="F21" s="407"/>
    </row>
    <row r="22" spans="1:6" s="26" customFormat="1" ht="15" customHeight="1">
      <c r="A22" s="405"/>
      <c r="B22" s="409"/>
      <c r="C22" s="411" t="s">
        <v>65</v>
      </c>
      <c r="D22" s="407"/>
      <c r="E22" s="407"/>
      <c r="F22" s="407"/>
    </row>
    <row r="23" spans="1:6" s="26" customFormat="1" ht="15" customHeight="1">
      <c r="A23" s="405"/>
      <c r="B23" s="409"/>
      <c r="C23" s="411" t="s">
        <v>66</v>
      </c>
      <c r="D23" s="407"/>
      <c r="E23" s="407"/>
      <c r="F23" s="407"/>
    </row>
    <row r="24" spans="1:6" s="26" customFormat="1" ht="15" customHeight="1">
      <c r="A24" s="405"/>
      <c r="B24" s="409"/>
      <c r="C24" s="411" t="s">
        <v>67</v>
      </c>
      <c r="D24" s="407"/>
      <c r="E24" s="407"/>
      <c r="F24" s="407"/>
    </row>
    <row r="25" spans="1:6" s="26" customFormat="1" ht="15" customHeight="1">
      <c r="A25" s="405"/>
      <c r="B25" s="409"/>
      <c r="C25" s="411" t="s">
        <v>68</v>
      </c>
      <c r="D25" s="407"/>
      <c r="E25" s="407"/>
      <c r="F25" s="407"/>
    </row>
    <row r="26" spans="1:6" s="26" customFormat="1" ht="15" customHeight="1">
      <c r="A26" s="412" t="s">
        <v>69</v>
      </c>
      <c r="B26" s="406">
        <f>B6+B9</f>
        <v>12823.36</v>
      </c>
      <c r="C26" s="412" t="s">
        <v>70</v>
      </c>
      <c r="D26" s="407">
        <v>12823.36</v>
      </c>
      <c r="E26" s="407">
        <v>12823.36</v>
      </c>
      <c r="F26" s="407"/>
    </row>
    <row r="27" spans="1:6" ht="14.25" customHeight="1">
      <c r="A27" s="413"/>
      <c r="B27" s="413"/>
      <c r="C27" s="413"/>
      <c r="D27" s="413"/>
      <c r="E27" s="413"/>
      <c r="F27" s="41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workbookViewId="0" topLeftCell="D1">
      <selection activeCell="I11" sqref="I11"/>
    </sheetView>
  </sheetViews>
  <sheetFormatPr defaultColWidth="6.875" defaultRowHeight="18.75" customHeight="1"/>
  <cols>
    <col min="1" max="1" width="5.375" style="351" customWidth="1"/>
    <col min="2" max="2" width="5.375" style="352" customWidth="1"/>
    <col min="3" max="3" width="7.625" style="353" customWidth="1"/>
    <col min="4" max="4" width="24.125" style="354" customWidth="1"/>
    <col min="5" max="5" width="13.50390625" style="355" customWidth="1"/>
    <col min="6" max="9" width="8.625" style="355" customWidth="1"/>
    <col min="10" max="10" width="11.375" style="355" customWidth="1"/>
    <col min="11" max="12" width="8.625" style="355" customWidth="1"/>
    <col min="13" max="15" width="8.625" style="356" customWidth="1"/>
    <col min="16" max="16" width="11.25390625" style="356" customWidth="1"/>
    <col min="17" max="17" width="8.625" style="356" customWidth="1"/>
    <col min="18" max="18" width="8.625" style="357" customWidth="1"/>
    <col min="19" max="246" width="8.00390625" style="356" customWidth="1"/>
    <col min="247" max="251" width="6.875" style="357" customWidth="1"/>
    <col min="252" max="16384" width="6.875" style="357" customWidth="1"/>
  </cols>
  <sheetData>
    <row r="1" spans="1:251" ht="23.25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P1" s="358"/>
      <c r="Q1" s="358"/>
      <c r="R1" s="358" t="s">
        <v>249</v>
      </c>
      <c r="IM1"/>
      <c r="IN1"/>
      <c r="IO1"/>
      <c r="IP1"/>
      <c r="IQ1"/>
    </row>
    <row r="2" spans="1:251" ht="23.25" customHeight="1">
      <c r="A2" s="359" t="s">
        <v>250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IM2"/>
      <c r="IN2"/>
      <c r="IO2"/>
      <c r="IP2"/>
      <c r="IQ2"/>
    </row>
    <row r="3" spans="1:251" s="350" customFormat="1" ht="23.25" customHeight="1">
      <c r="A3" s="360"/>
      <c r="B3" s="361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P3" s="358"/>
      <c r="Q3" s="358"/>
      <c r="R3" s="391" t="s">
        <v>77</v>
      </c>
      <c r="IM3"/>
      <c r="IN3"/>
      <c r="IO3"/>
      <c r="IP3"/>
      <c r="IQ3"/>
    </row>
    <row r="4" spans="1:251" s="350" customFormat="1" ht="23.25" customHeight="1">
      <c r="A4" s="362" t="s">
        <v>138</v>
      </c>
      <c r="B4" s="362"/>
      <c r="C4" s="173" t="s">
        <v>78</v>
      </c>
      <c r="D4" s="173" t="s">
        <v>98</v>
      </c>
      <c r="E4" s="377" t="s">
        <v>251</v>
      </c>
      <c r="F4" s="363" t="s">
        <v>140</v>
      </c>
      <c r="G4" s="363"/>
      <c r="H4" s="363"/>
      <c r="I4" s="363"/>
      <c r="J4" s="363" t="s">
        <v>141</v>
      </c>
      <c r="K4" s="363"/>
      <c r="L4" s="363"/>
      <c r="M4" s="363"/>
      <c r="N4" s="363"/>
      <c r="O4" s="363"/>
      <c r="P4" s="363"/>
      <c r="Q4" s="363"/>
      <c r="R4" s="173" t="s">
        <v>144</v>
      </c>
      <c r="IM4"/>
      <c r="IN4"/>
      <c r="IO4"/>
      <c r="IP4"/>
      <c r="IQ4"/>
    </row>
    <row r="5" spans="1:251" s="350" customFormat="1" ht="23.25" customHeight="1">
      <c r="A5" s="173" t="s">
        <v>100</v>
      </c>
      <c r="B5" s="173" t="s">
        <v>101</v>
      </c>
      <c r="C5" s="173"/>
      <c r="D5" s="173"/>
      <c r="E5" s="378"/>
      <c r="F5" s="173" t="s">
        <v>80</v>
      </c>
      <c r="G5" s="173" t="s">
        <v>145</v>
      </c>
      <c r="H5" s="173" t="s">
        <v>146</v>
      </c>
      <c r="I5" s="173" t="s">
        <v>147</v>
      </c>
      <c r="J5" s="173" t="s">
        <v>80</v>
      </c>
      <c r="K5" s="173" t="s">
        <v>148</v>
      </c>
      <c r="L5" s="173" t="s">
        <v>149</v>
      </c>
      <c r="M5" s="173" t="s">
        <v>150</v>
      </c>
      <c r="N5" s="173" t="s">
        <v>151</v>
      </c>
      <c r="O5" s="173" t="s">
        <v>152</v>
      </c>
      <c r="P5" s="173" t="s">
        <v>153</v>
      </c>
      <c r="Q5" s="173" t="s">
        <v>154</v>
      </c>
      <c r="R5" s="173"/>
      <c r="IM5"/>
      <c r="IN5"/>
      <c r="IO5"/>
      <c r="IP5"/>
      <c r="IQ5"/>
    </row>
    <row r="6" spans="1:251" ht="31.5" customHeight="1">
      <c r="A6" s="173"/>
      <c r="B6" s="173"/>
      <c r="C6" s="173"/>
      <c r="D6" s="173"/>
      <c r="E6" s="379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IM6"/>
      <c r="IN6"/>
      <c r="IO6"/>
      <c r="IP6"/>
      <c r="IQ6"/>
    </row>
    <row r="7" spans="1:251" ht="23.25" customHeight="1">
      <c r="A7" s="364" t="s">
        <v>92</v>
      </c>
      <c r="B7" s="365" t="s">
        <v>92</v>
      </c>
      <c r="C7" s="365" t="s">
        <v>92</v>
      </c>
      <c r="D7" s="365" t="s">
        <v>92</v>
      </c>
      <c r="E7" s="365">
        <v>1</v>
      </c>
      <c r="F7" s="365">
        <v>2</v>
      </c>
      <c r="G7" s="365">
        <v>3</v>
      </c>
      <c r="H7" s="364">
        <v>4</v>
      </c>
      <c r="I7" s="376">
        <v>5</v>
      </c>
      <c r="J7" s="380">
        <v>6</v>
      </c>
      <c r="K7" s="380">
        <v>7</v>
      </c>
      <c r="L7" s="380">
        <v>8</v>
      </c>
      <c r="M7" s="376">
        <v>9</v>
      </c>
      <c r="N7" s="376">
        <v>10</v>
      </c>
      <c r="O7" s="380">
        <v>11</v>
      </c>
      <c r="P7" s="380">
        <v>12</v>
      </c>
      <c r="Q7" s="380">
        <v>13</v>
      </c>
      <c r="R7" s="392">
        <v>14</v>
      </c>
      <c r="IM7"/>
      <c r="IN7"/>
      <c r="IO7"/>
      <c r="IP7"/>
      <c r="IQ7"/>
    </row>
    <row r="8" spans="1:251" ht="23.25" customHeight="1">
      <c r="A8" s="376"/>
      <c r="B8" s="380"/>
      <c r="C8" s="380">
        <v>247001</v>
      </c>
      <c r="D8" s="380" t="s">
        <v>94</v>
      </c>
      <c r="E8" s="381">
        <f>F8+J8</f>
        <v>12823.36</v>
      </c>
      <c r="F8" s="381">
        <f>G8+H8+I8</f>
        <v>1987.16</v>
      </c>
      <c r="G8" s="382">
        <v>1676.06</v>
      </c>
      <c r="H8" s="382">
        <v>281.69</v>
      </c>
      <c r="I8" s="382">
        <v>29.41</v>
      </c>
      <c r="J8" s="381">
        <f>K8+L8+M8+N8+O8+P8+Q8</f>
        <v>10836.2</v>
      </c>
      <c r="K8" s="382">
        <v>447.1</v>
      </c>
      <c r="L8" s="388"/>
      <c r="M8" s="382"/>
      <c r="N8" s="382"/>
      <c r="O8" s="382"/>
      <c r="P8" s="382">
        <v>10219</v>
      </c>
      <c r="Q8" s="393">
        <v>170.1</v>
      </c>
      <c r="R8" s="392"/>
      <c r="IM8"/>
      <c r="IN8"/>
      <c r="IO8"/>
      <c r="IP8"/>
      <c r="IQ8"/>
    </row>
    <row r="9" spans="1:251" ht="29.25" customHeight="1">
      <c r="A9" s="383"/>
      <c r="B9" s="384"/>
      <c r="C9" s="385"/>
      <c r="D9" s="386"/>
      <c r="E9" s="387"/>
      <c r="G9" s="387"/>
      <c r="H9" s="387"/>
      <c r="I9" s="387"/>
      <c r="J9" s="387"/>
      <c r="K9" s="387"/>
      <c r="L9" s="389"/>
      <c r="M9" s="390"/>
      <c r="N9" s="390"/>
      <c r="O9" s="390"/>
      <c r="P9" s="390"/>
      <c r="Q9" s="390"/>
      <c r="R9" s="394"/>
      <c r="IM9"/>
      <c r="IN9"/>
      <c r="IO9"/>
      <c r="IP9"/>
      <c r="IQ9"/>
    </row>
    <row r="10" spans="1:251" ht="18.75" customHeight="1">
      <c r="A10" s="383"/>
      <c r="B10" s="384"/>
      <c r="C10" s="385"/>
      <c r="D10" s="386"/>
      <c r="E10" s="387"/>
      <c r="G10" s="387"/>
      <c r="H10" s="387"/>
      <c r="I10" s="387"/>
      <c r="J10" s="387"/>
      <c r="K10" s="387"/>
      <c r="L10" s="387"/>
      <c r="M10" s="390"/>
      <c r="N10" s="390"/>
      <c r="O10" s="390"/>
      <c r="P10" s="390"/>
      <c r="Q10" s="390"/>
      <c r="R10" s="394"/>
      <c r="IM10"/>
      <c r="IN10"/>
      <c r="IO10"/>
      <c r="IP10"/>
      <c r="IQ10"/>
    </row>
    <row r="11" spans="2:251" ht="18.75" customHeight="1">
      <c r="B11" s="384"/>
      <c r="C11" s="385"/>
      <c r="D11" s="386"/>
      <c r="E11" s="387"/>
      <c r="G11" s="387"/>
      <c r="H11" s="387"/>
      <c r="I11" s="387"/>
      <c r="J11" s="387"/>
      <c r="K11" s="387"/>
      <c r="L11" s="387"/>
      <c r="M11" s="390"/>
      <c r="N11" s="390"/>
      <c r="O11" s="390"/>
      <c r="P11" s="390"/>
      <c r="Q11" s="390"/>
      <c r="R11" s="394"/>
      <c r="IM11"/>
      <c r="IN11"/>
      <c r="IO11"/>
      <c r="IP11"/>
      <c r="IQ11"/>
    </row>
    <row r="12" spans="3:251" ht="18.75" customHeight="1">
      <c r="C12" s="385"/>
      <c r="D12" s="386"/>
      <c r="E12" s="387"/>
      <c r="G12" s="387"/>
      <c r="H12" s="387"/>
      <c r="I12" s="387"/>
      <c r="J12" s="387"/>
      <c r="K12" s="387"/>
      <c r="L12" s="387"/>
      <c r="M12" s="390"/>
      <c r="N12" s="390"/>
      <c r="O12" s="390"/>
      <c r="P12" s="390"/>
      <c r="Q12" s="390"/>
      <c r="IM12"/>
      <c r="IN12"/>
      <c r="IO12"/>
      <c r="IP12"/>
      <c r="IQ12"/>
    </row>
    <row r="13" spans="3:251" ht="18.75" customHeight="1">
      <c r="C13" s="385"/>
      <c r="D13" s="386"/>
      <c r="G13" s="387"/>
      <c r="H13" s="387"/>
      <c r="I13" s="387"/>
      <c r="J13" s="387"/>
      <c r="K13" s="387"/>
      <c r="L13" s="387"/>
      <c r="M13" s="390"/>
      <c r="N13" s="390"/>
      <c r="O13" s="390"/>
      <c r="P13" s="390"/>
      <c r="Q13" s="390"/>
      <c r="IM13"/>
      <c r="IN13"/>
      <c r="IO13"/>
      <c r="IP13"/>
      <c r="IQ13"/>
    </row>
    <row r="14" spans="3:251" ht="18.75" customHeight="1">
      <c r="C14" s="385"/>
      <c r="G14" s="387"/>
      <c r="H14" s="387"/>
      <c r="I14" s="387"/>
      <c r="J14" s="387"/>
      <c r="L14" s="387"/>
      <c r="M14" s="390"/>
      <c r="N14" s="390"/>
      <c r="O14" s="390"/>
      <c r="P14" s="390"/>
      <c r="Q14" s="390"/>
      <c r="IM14"/>
      <c r="IN14"/>
      <c r="IO14"/>
      <c r="IP14"/>
      <c r="IQ14"/>
    </row>
    <row r="15" spans="7:251" ht="18.75" customHeight="1">
      <c r="G15" s="387"/>
      <c r="H15" s="387"/>
      <c r="J15" s="387"/>
      <c r="L15" s="387"/>
      <c r="M15" s="390"/>
      <c r="N15" s="390"/>
      <c r="P15" s="390"/>
      <c r="Q15" s="390"/>
      <c r="IM15"/>
      <c r="IN15"/>
      <c r="IO15"/>
      <c r="IP15"/>
      <c r="IQ15"/>
    </row>
    <row r="16" spans="3:251" ht="18.75" customHeight="1">
      <c r="C16" s="385"/>
      <c r="G16" s="387"/>
      <c r="H16" s="387"/>
      <c r="J16" s="387"/>
      <c r="M16" s="390"/>
      <c r="N16" s="390"/>
      <c r="P16" s="390"/>
      <c r="Q16" s="390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390"/>
      <c r="Q17" s="39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2"/>
  <sheetViews>
    <sheetView showGridLines="0" showZeros="0" workbookViewId="0" topLeftCell="A5">
      <selection activeCell="G13" sqref="G13"/>
    </sheetView>
  </sheetViews>
  <sheetFormatPr defaultColWidth="6.875" defaultRowHeight="18.75" customHeight="1"/>
  <cols>
    <col min="1" max="2" width="5.375" style="351" customWidth="1"/>
    <col min="3" max="3" width="5.375" style="352" customWidth="1"/>
    <col min="4" max="4" width="7.625" style="353" customWidth="1"/>
    <col min="5" max="5" width="24.125" style="354" customWidth="1"/>
    <col min="6" max="6" width="10.75390625" style="355" customWidth="1"/>
    <col min="7" max="7" width="10.375" style="355" customWidth="1"/>
    <col min="8" max="9" width="8.625" style="355" customWidth="1"/>
    <col min="10" max="236" width="8.00390625" style="356" customWidth="1"/>
    <col min="237" max="241" width="6.875" style="357" customWidth="1"/>
    <col min="242" max="16384" width="6.875" style="357" customWidth="1"/>
  </cols>
  <sheetData>
    <row r="1" spans="1:241" ht="23.25" customHeight="1">
      <c r="A1" s="358"/>
      <c r="B1" s="358"/>
      <c r="C1" s="358"/>
      <c r="D1" s="358"/>
      <c r="E1" s="358"/>
      <c r="F1" s="358"/>
      <c r="G1" s="358"/>
      <c r="H1" s="358"/>
      <c r="I1" s="358" t="s">
        <v>252</v>
      </c>
      <c r="IC1"/>
      <c r="ID1"/>
      <c r="IE1"/>
      <c r="IF1"/>
      <c r="IG1"/>
    </row>
    <row r="2" spans="1:241" ht="23.25" customHeight="1">
      <c r="A2" s="359" t="s">
        <v>253</v>
      </c>
      <c r="B2" s="359"/>
      <c r="C2" s="359"/>
      <c r="D2" s="359"/>
      <c r="E2" s="359"/>
      <c r="F2" s="359"/>
      <c r="G2" s="359"/>
      <c r="H2" s="359"/>
      <c r="I2" s="359"/>
      <c r="IC2"/>
      <c r="ID2"/>
      <c r="IE2"/>
      <c r="IF2"/>
      <c r="IG2"/>
    </row>
    <row r="3" spans="1:241" s="350" customFormat="1" ht="23.25" customHeight="1">
      <c r="A3" s="360"/>
      <c r="B3" s="360"/>
      <c r="C3" s="361"/>
      <c r="D3" s="358"/>
      <c r="E3" s="358"/>
      <c r="F3" s="358"/>
      <c r="G3" s="358"/>
      <c r="H3" s="358"/>
      <c r="I3" s="358" t="s">
        <v>77</v>
      </c>
      <c r="IC3"/>
      <c r="ID3"/>
      <c r="IE3"/>
      <c r="IF3"/>
      <c r="IG3"/>
    </row>
    <row r="4" spans="1:241" s="350" customFormat="1" ht="23.25" customHeight="1">
      <c r="A4" s="362" t="s">
        <v>138</v>
      </c>
      <c r="B4" s="362"/>
      <c r="C4" s="362"/>
      <c r="D4" s="173" t="s">
        <v>78</v>
      </c>
      <c r="E4" s="173" t="s">
        <v>98</v>
      </c>
      <c r="F4" s="363" t="s">
        <v>140</v>
      </c>
      <c r="G4" s="363"/>
      <c r="H4" s="363"/>
      <c r="I4" s="363"/>
      <c r="IC4"/>
      <c r="ID4"/>
      <c r="IE4"/>
      <c r="IF4"/>
      <c r="IG4"/>
    </row>
    <row r="5" spans="1:241" s="350" customFormat="1" ht="23.25" customHeight="1">
      <c r="A5" s="173" t="s">
        <v>100</v>
      </c>
      <c r="B5" s="173" t="s">
        <v>101</v>
      </c>
      <c r="C5" s="173" t="s">
        <v>102</v>
      </c>
      <c r="D5" s="173"/>
      <c r="E5" s="173"/>
      <c r="F5" s="173" t="s">
        <v>80</v>
      </c>
      <c r="G5" s="173" t="s">
        <v>145</v>
      </c>
      <c r="H5" s="173" t="s">
        <v>146</v>
      </c>
      <c r="I5" s="173" t="s">
        <v>147</v>
      </c>
      <c r="IC5"/>
      <c r="ID5"/>
      <c r="IE5"/>
      <c r="IF5"/>
      <c r="IG5"/>
    </row>
    <row r="6" spans="1:241" ht="31.5" customHeight="1">
      <c r="A6" s="173"/>
      <c r="B6" s="173"/>
      <c r="C6" s="173"/>
      <c r="D6" s="173"/>
      <c r="E6" s="173"/>
      <c r="F6" s="173"/>
      <c r="G6" s="173"/>
      <c r="H6" s="173"/>
      <c r="I6" s="173"/>
      <c r="IC6"/>
      <c r="ID6"/>
      <c r="IE6"/>
      <c r="IF6"/>
      <c r="IG6"/>
    </row>
    <row r="7" spans="1:241" ht="23.25" customHeight="1">
      <c r="A7" s="364" t="s">
        <v>92</v>
      </c>
      <c r="B7" s="364"/>
      <c r="C7" s="365" t="s">
        <v>92</v>
      </c>
      <c r="D7" s="365" t="s">
        <v>92</v>
      </c>
      <c r="E7" s="365" t="s">
        <v>92</v>
      </c>
      <c r="F7" s="365">
        <v>2</v>
      </c>
      <c r="G7" s="365">
        <v>3</v>
      </c>
      <c r="H7" s="364">
        <v>4</v>
      </c>
      <c r="I7" s="376">
        <v>5</v>
      </c>
      <c r="IC7"/>
      <c r="ID7"/>
      <c r="IE7"/>
      <c r="IF7"/>
      <c r="IG7"/>
    </row>
    <row r="8" spans="1:9" ht="23.25" customHeight="1">
      <c r="A8" s="366"/>
      <c r="B8" s="366"/>
      <c r="C8" s="366"/>
      <c r="D8" s="367">
        <v>247001</v>
      </c>
      <c r="E8" s="367" t="s">
        <v>94</v>
      </c>
      <c r="F8" s="368">
        <f>G8+H8+I8</f>
        <v>1987.16</v>
      </c>
      <c r="G8" s="369">
        <v>1676.06</v>
      </c>
      <c r="H8" s="369">
        <v>281.69</v>
      </c>
      <c r="I8" s="131">
        <v>29.41</v>
      </c>
    </row>
    <row r="9" spans="1:9" ht="23.25" customHeight="1">
      <c r="A9" s="93">
        <v>211</v>
      </c>
      <c r="B9" s="93"/>
      <c r="C9" s="93"/>
      <c r="D9" s="94" t="s">
        <v>103</v>
      </c>
      <c r="E9" s="95" t="s">
        <v>104</v>
      </c>
      <c r="F9" s="132">
        <f>G9+H9</f>
        <v>172.76</v>
      </c>
      <c r="G9" s="132">
        <f>G10</f>
        <v>147.76</v>
      </c>
      <c r="H9" s="132">
        <f>H10</f>
        <v>25</v>
      </c>
      <c r="I9" s="132">
        <f>I10</f>
        <v>0</v>
      </c>
    </row>
    <row r="10" spans="1:9" ht="27" customHeight="1">
      <c r="A10" s="99" t="s">
        <v>105</v>
      </c>
      <c r="B10" s="99" t="s">
        <v>106</v>
      </c>
      <c r="C10" s="99" t="s">
        <v>107</v>
      </c>
      <c r="D10" s="100" t="s">
        <v>93</v>
      </c>
      <c r="E10" s="101" t="s">
        <v>108</v>
      </c>
      <c r="F10" s="132">
        <f>G10+H10</f>
        <v>172.76</v>
      </c>
      <c r="G10" s="324">
        <v>147.76</v>
      </c>
      <c r="H10" s="103">
        <v>25</v>
      </c>
      <c r="I10" s="370"/>
    </row>
    <row r="11" spans="1:9" ht="27" customHeight="1">
      <c r="A11" s="105" t="s">
        <v>109</v>
      </c>
      <c r="B11" s="105"/>
      <c r="C11" s="105"/>
      <c r="D11" s="299">
        <v>247001</v>
      </c>
      <c r="E11" s="106" t="s">
        <v>110</v>
      </c>
      <c r="F11" s="132">
        <f>G11+H11+I11</f>
        <v>1814.4</v>
      </c>
      <c r="G11" s="132">
        <f>G12+G13+G14</f>
        <v>1528.3</v>
      </c>
      <c r="H11" s="97">
        <f>SUM(H12:H22)</f>
        <v>256.69</v>
      </c>
      <c r="I11" s="97">
        <f>SUM(I12:I22)</f>
        <v>29.41</v>
      </c>
    </row>
    <row r="12" spans="1:9" ht="27" customHeight="1">
      <c r="A12" s="99" t="s">
        <v>109</v>
      </c>
      <c r="B12" s="99" t="s">
        <v>107</v>
      </c>
      <c r="C12" s="99" t="s">
        <v>107</v>
      </c>
      <c r="D12" s="100" t="s">
        <v>93</v>
      </c>
      <c r="E12" s="101" t="s">
        <v>108</v>
      </c>
      <c r="F12" s="133">
        <f>G12+J12</f>
        <v>1154.8</v>
      </c>
      <c r="G12" s="103">
        <v>1154.8</v>
      </c>
      <c r="H12" s="370">
        <v>0</v>
      </c>
      <c r="I12" s="114">
        <v>20.41</v>
      </c>
    </row>
    <row r="13" spans="1:9" ht="27" customHeight="1">
      <c r="A13" s="99" t="s">
        <v>109</v>
      </c>
      <c r="B13" s="99" t="s">
        <v>107</v>
      </c>
      <c r="C13" s="99" t="s">
        <v>111</v>
      </c>
      <c r="D13" s="100" t="s">
        <v>93</v>
      </c>
      <c r="E13" s="101" t="s">
        <v>112</v>
      </c>
      <c r="F13" s="133">
        <f>G13+J13</f>
        <v>308.5</v>
      </c>
      <c r="G13" s="103">
        <v>308.5</v>
      </c>
      <c r="H13" s="370"/>
      <c r="I13" s="114">
        <v>5.7</v>
      </c>
    </row>
    <row r="14" spans="1:9" ht="27" customHeight="1">
      <c r="A14" s="99" t="s">
        <v>109</v>
      </c>
      <c r="B14" s="99" t="s">
        <v>107</v>
      </c>
      <c r="C14" s="99" t="s">
        <v>113</v>
      </c>
      <c r="D14" s="100" t="s">
        <v>93</v>
      </c>
      <c r="E14" s="101" t="s">
        <v>114</v>
      </c>
      <c r="F14" s="133">
        <f>G14+J14</f>
        <v>65</v>
      </c>
      <c r="G14" s="103">
        <v>65</v>
      </c>
      <c r="H14" s="370">
        <v>96.3</v>
      </c>
      <c r="I14" s="114"/>
    </row>
    <row r="15" spans="1:241" ht="27" customHeight="1">
      <c r="A15" s="99" t="s">
        <v>109</v>
      </c>
      <c r="B15" s="99" t="s">
        <v>107</v>
      </c>
      <c r="C15" s="99" t="s">
        <v>130</v>
      </c>
      <c r="D15" s="100" t="s">
        <v>93</v>
      </c>
      <c r="E15" s="101" t="s">
        <v>131</v>
      </c>
      <c r="F15" s="133">
        <f>G15+J15</f>
        <v>0</v>
      </c>
      <c r="G15" s="107"/>
      <c r="H15" s="370"/>
      <c r="I15" s="114">
        <v>1.7</v>
      </c>
      <c r="IC15"/>
      <c r="ID15"/>
      <c r="IE15"/>
      <c r="IF15"/>
      <c r="IG15"/>
    </row>
    <row r="16" spans="1:241" ht="27" customHeight="1">
      <c r="A16" s="99" t="s">
        <v>109</v>
      </c>
      <c r="B16" s="99" t="s">
        <v>107</v>
      </c>
      <c r="C16" s="99" t="s">
        <v>132</v>
      </c>
      <c r="D16" s="100" t="s">
        <v>93</v>
      </c>
      <c r="E16" s="108" t="s">
        <v>133</v>
      </c>
      <c r="F16" s="133">
        <f>G16+J16</f>
        <v>0</v>
      </c>
      <c r="G16" s="107"/>
      <c r="H16" s="370"/>
      <c r="I16" s="114">
        <v>1.6</v>
      </c>
      <c r="IC16"/>
      <c r="ID16"/>
      <c r="IE16"/>
      <c r="IF16"/>
      <c r="IG16"/>
    </row>
    <row r="17" spans="1:9" ht="27" customHeight="1">
      <c r="A17" s="371" t="s">
        <v>109</v>
      </c>
      <c r="B17" s="371" t="s">
        <v>107</v>
      </c>
      <c r="C17" s="372" t="s">
        <v>115</v>
      </c>
      <c r="D17" s="373">
        <v>247001</v>
      </c>
      <c r="E17" s="374" t="s">
        <v>116</v>
      </c>
      <c r="F17" s="375">
        <v>5</v>
      </c>
      <c r="G17" s="375"/>
      <c r="H17" s="375">
        <v>5</v>
      </c>
      <c r="I17" s="375"/>
    </row>
    <row r="18" spans="1:9" ht="27" customHeight="1">
      <c r="A18" s="371" t="s">
        <v>109</v>
      </c>
      <c r="B18" s="371" t="s">
        <v>107</v>
      </c>
      <c r="C18" s="372" t="s">
        <v>117</v>
      </c>
      <c r="D18" s="373">
        <v>247001</v>
      </c>
      <c r="E18" s="374" t="s">
        <v>118</v>
      </c>
      <c r="F18" s="375">
        <v>12</v>
      </c>
      <c r="G18" s="375"/>
      <c r="H18" s="375">
        <v>12</v>
      </c>
      <c r="I18" s="375"/>
    </row>
    <row r="19" spans="1:9" ht="27" customHeight="1">
      <c r="A19" s="371" t="s">
        <v>109</v>
      </c>
      <c r="B19" s="371" t="s">
        <v>107</v>
      </c>
      <c r="C19" s="372" t="s">
        <v>119</v>
      </c>
      <c r="D19" s="373">
        <v>247001</v>
      </c>
      <c r="E19" s="374" t="s">
        <v>120</v>
      </c>
      <c r="F19" s="375">
        <v>2</v>
      </c>
      <c r="G19" s="375"/>
      <c r="H19" s="375">
        <v>2</v>
      </c>
      <c r="I19" s="375"/>
    </row>
    <row r="20" spans="1:9" ht="27" customHeight="1">
      <c r="A20" s="371" t="s">
        <v>109</v>
      </c>
      <c r="B20" s="371" t="s">
        <v>107</v>
      </c>
      <c r="C20" s="372" t="s">
        <v>121</v>
      </c>
      <c r="D20" s="373">
        <v>247001</v>
      </c>
      <c r="E20" s="374" t="s">
        <v>122</v>
      </c>
      <c r="F20" s="375">
        <v>94.55</v>
      </c>
      <c r="G20" s="375"/>
      <c r="H20" s="375">
        <v>94.55</v>
      </c>
      <c r="I20" s="375"/>
    </row>
    <row r="21" spans="1:9" ht="27" customHeight="1">
      <c r="A21" s="371" t="s">
        <v>109</v>
      </c>
      <c r="B21" s="371" t="s">
        <v>107</v>
      </c>
      <c r="C21" s="372" t="s">
        <v>130</v>
      </c>
      <c r="D21" s="373">
        <v>247001</v>
      </c>
      <c r="E21" s="374" t="s">
        <v>131</v>
      </c>
      <c r="F21" s="375">
        <v>4.3</v>
      </c>
      <c r="G21" s="375"/>
      <c r="H21" s="375">
        <v>4.3</v>
      </c>
      <c r="I21" s="375"/>
    </row>
    <row r="22" spans="1:9" ht="27" customHeight="1">
      <c r="A22" s="371" t="s">
        <v>109</v>
      </c>
      <c r="B22" s="371" t="s">
        <v>107</v>
      </c>
      <c r="C22" s="372" t="s">
        <v>134</v>
      </c>
      <c r="D22" s="373">
        <v>247001</v>
      </c>
      <c r="E22" s="374" t="s">
        <v>135</v>
      </c>
      <c r="F22" s="375">
        <v>42.54</v>
      </c>
      <c r="G22" s="375"/>
      <c r="H22" s="375">
        <v>42.54</v>
      </c>
      <c r="I22" s="375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G12" sqref="G12"/>
    </sheetView>
  </sheetViews>
  <sheetFormatPr defaultColWidth="6.75390625" defaultRowHeight="22.5" customHeight="1"/>
  <cols>
    <col min="1" max="3" width="3.625" style="326" customWidth="1"/>
    <col min="4" max="4" width="7.25390625" style="326" customWidth="1"/>
    <col min="5" max="5" width="19.50390625" style="326" customWidth="1"/>
    <col min="6" max="6" width="11.75390625" style="326" customWidth="1"/>
    <col min="7" max="7" width="11.125" style="326" customWidth="1"/>
    <col min="8" max="12" width="7.50390625" style="326" customWidth="1"/>
    <col min="13" max="13" width="7.50390625" style="327" customWidth="1"/>
    <col min="14" max="14" width="8.50390625" style="326" customWidth="1"/>
    <col min="15" max="23" width="7.50390625" style="326" customWidth="1"/>
    <col min="24" max="24" width="8.125" style="326" customWidth="1"/>
    <col min="25" max="27" width="7.50390625" style="326" customWidth="1"/>
    <col min="28" max="16384" width="6.75390625" style="326" customWidth="1"/>
  </cols>
  <sheetData>
    <row r="1" spans="2:28" ht="22.5" customHeight="1"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AA1" s="344" t="s">
        <v>254</v>
      </c>
      <c r="AB1" s="345"/>
    </row>
    <row r="2" spans="1:27" ht="22.5" customHeight="1">
      <c r="A2" s="329" t="s">
        <v>255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8" ht="22.5" customHeight="1">
      <c r="A3" s="330"/>
      <c r="B3" s="330"/>
      <c r="C3" s="330"/>
      <c r="D3" s="331"/>
      <c r="E3" s="331"/>
      <c r="F3" s="331"/>
      <c r="G3" s="331"/>
      <c r="H3" s="331"/>
      <c r="I3" s="331"/>
      <c r="J3" s="331"/>
      <c r="K3" s="331"/>
      <c r="L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Z3" s="346" t="s">
        <v>77</v>
      </c>
      <c r="AA3" s="346"/>
      <c r="AB3" s="347"/>
    </row>
    <row r="4" spans="1:27" ht="27" customHeight="1">
      <c r="A4" s="332" t="s">
        <v>97</v>
      </c>
      <c r="B4" s="332"/>
      <c r="C4" s="332"/>
      <c r="D4" s="333" t="s">
        <v>78</v>
      </c>
      <c r="E4" s="333" t="s">
        <v>98</v>
      </c>
      <c r="F4" s="333" t="s">
        <v>99</v>
      </c>
      <c r="G4" s="334" t="s">
        <v>171</v>
      </c>
      <c r="H4" s="334"/>
      <c r="I4" s="334"/>
      <c r="J4" s="334"/>
      <c r="K4" s="334"/>
      <c r="L4" s="334"/>
      <c r="M4" s="334"/>
      <c r="N4" s="334"/>
      <c r="O4" s="334" t="s">
        <v>172</v>
      </c>
      <c r="P4" s="334"/>
      <c r="Q4" s="334"/>
      <c r="R4" s="334"/>
      <c r="S4" s="334"/>
      <c r="T4" s="334"/>
      <c r="U4" s="334"/>
      <c r="V4" s="334"/>
      <c r="W4" s="341" t="s">
        <v>173</v>
      </c>
      <c r="X4" s="333" t="s">
        <v>174</v>
      </c>
      <c r="Y4" s="333"/>
      <c r="Z4" s="333"/>
      <c r="AA4" s="333"/>
    </row>
    <row r="5" spans="1:27" ht="27" customHeight="1">
      <c r="A5" s="333" t="s">
        <v>100</v>
      </c>
      <c r="B5" s="333" t="s">
        <v>101</v>
      </c>
      <c r="C5" s="333" t="s">
        <v>102</v>
      </c>
      <c r="D5" s="333"/>
      <c r="E5" s="333"/>
      <c r="F5" s="333"/>
      <c r="G5" s="333" t="s">
        <v>80</v>
      </c>
      <c r="H5" s="333" t="s">
        <v>175</v>
      </c>
      <c r="I5" s="333" t="s">
        <v>176</v>
      </c>
      <c r="J5" s="333" t="s">
        <v>177</v>
      </c>
      <c r="K5" s="333" t="s">
        <v>178</v>
      </c>
      <c r="L5" s="339" t="s">
        <v>179</v>
      </c>
      <c r="M5" s="333" t="s">
        <v>180</v>
      </c>
      <c r="N5" s="333" t="s">
        <v>181</v>
      </c>
      <c r="O5" s="333" t="s">
        <v>80</v>
      </c>
      <c r="P5" s="333" t="s">
        <v>182</v>
      </c>
      <c r="Q5" s="333" t="s">
        <v>183</v>
      </c>
      <c r="R5" s="333" t="s">
        <v>184</v>
      </c>
      <c r="S5" s="339" t="s">
        <v>185</v>
      </c>
      <c r="T5" s="333" t="s">
        <v>186</v>
      </c>
      <c r="U5" s="333" t="s">
        <v>187</v>
      </c>
      <c r="V5" s="333" t="s">
        <v>188</v>
      </c>
      <c r="W5" s="342"/>
      <c r="X5" s="333" t="s">
        <v>80</v>
      </c>
      <c r="Y5" s="333" t="s">
        <v>189</v>
      </c>
      <c r="Z5" s="333" t="s">
        <v>190</v>
      </c>
      <c r="AA5" s="333" t="s">
        <v>174</v>
      </c>
    </row>
    <row r="6" spans="1:27" ht="27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9"/>
      <c r="M6" s="333"/>
      <c r="N6" s="333"/>
      <c r="O6" s="333"/>
      <c r="P6" s="333"/>
      <c r="Q6" s="333"/>
      <c r="R6" s="333"/>
      <c r="S6" s="339"/>
      <c r="T6" s="333"/>
      <c r="U6" s="333"/>
      <c r="V6" s="333"/>
      <c r="W6" s="343"/>
      <c r="X6" s="333"/>
      <c r="Y6" s="333"/>
      <c r="Z6" s="333"/>
      <c r="AA6" s="333"/>
    </row>
    <row r="7" spans="1:27" ht="22.5" customHeight="1">
      <c r="A7" s="332" t="s">
        <v>92</v>
      </c>
      <c r="B7" s="332" t="s">
        <v>92</v>
      </c>
      <c r="C7" s="332" t="s">
        <v>92</v>
      </c>
      <c r="D7" s="332" t="s">
        <v>92</v>
      </c>
      <c r="E7" s="332" t="s">
        <v>92</v>
      </c>
      <c r="F7" s="332">
        <v>1</v>
      </c>
      <c r="G7" s="332">
        <v>2</v>
      </c>
      <c r="H7" s="332">
        <v>3</v>
      </c>
      <c r="I7" s="332">
        <v>4</v>
      </c>
      <c r="J7" s="332">
        <v>5</v>
      </c>
      <c r="K7" s="332">
        <v>6</v>
      </c>
      <c r="L7" s="332">
        <v>7</v>
      </c>
      <c r="M7" s="332">
        <v>8</v>
      </c>
      <c r="N7" s="332">
        <v>9</v>
      </c>
      <c r="O7" s="332">
        <v>10</v>
      </c>
      <c r="P7" s="332">
        <v>11</v>
      </c>
      <c r="Q7" s="332">
        <v>12</v>
      </c>
      <c r="R7" s="332">
        <v>13</v>
      </c>
      <c r="S7" s="332">
        <v>14</v>
      </c>
      <c r="T7" s="332">
        <v>15</v>
      </c>
      <c r="U7" s="332">
        <v>16</v>
      </c>
      <c r="V7" s="332">
        <v>17</v>
      </c>
      <c r="W7" s="332">
        <v>18</v>
      </c>
      <c r="X7" s="332">
        <v>19</v>
      </c>
      <c r="Y7" s="332">
        <v>20</v>
      </c>
      <c r="Z7" s="332">
        <v>21</v>
      </c>
      <c r="AA7" s="332">
        <v>22</v>
      </c>
    </row>
    <row r="8" spans="1:27" ht="22.5" customHeight="1">
      <c r="A8" s="300"/>
      <c r="B8" s="300"/>
      <c r="C8" s="300"/>
      <c r="D8" s="299">
        <v>247001</v>
      </c>
      <c r="E8" s="300" t="s">
        <v>94</v>
      </c>
      <c r="F8" s="300">
        <v>1676.06</v>
      </c>
      <c r="G8" s="300">
        <v>1222.52</v>
      </c>
      <c r="H8" s="300">
        <v>645.02</v>
      </c>
      <c r="I8" s="300">
        <v>0</v>
      </c>
      <c r="J8" s="300">
        <v>544.9</v>
      </c>
      <c r="K8" s="300">
        <v>0</v>
      </c>
      <c r="L8" s="300">
        <v>0</v>
      </c>
      <c r="M8" s="300">
        <v>32.6</v>
      </c>
      <c r="N8" s="300">
        <v>0</v>
      </c>
      <c r="O8" s="300">
        <v>220.8</v>
      </c>
      <c r="P8" s="300">
        <v>151.9</v>
      </c>
      <c r="Q8" s="300">
        <v>68.53</v>
      </c>
      <c r="R8" s="300">
        <v>0.37</v>
      </c>
      <c r="S8" s="300">
        <v>0</v>
      </c>
      <c r="T8" s="300">
        <v>0</v>
      </c>
      <c r="U8" s="300">
        <v>0</v>
      </c>
      <c r="V8" s="300">
        <v>0</v>
      </c>
      <c r="W8" s="300">
        <v>127.29</v>
      </c>
      <c r="X8" s="300">
        <v>105.45</v>
      </c>
      <c r="Y8" s="300">
        <v>0</v>
      </c>
      <c r="Z8" s="300">
        <v>0</v>
      </c>
      <c r="AA8" s="300">
        <v>105.45</v>
      </c>
    </row>
    <row r="9" spans="1:27" ht="22.5" customHeight="1">
      <c r="A9" s="300">
        <v>211</v>
      </c>
      <c r="B9" s="300"/>
      <c r="C9" s="300"/>
      <c r="D9" s="299">
        <v>247001</v>
      </c>
      <c r="E9" s="301" t="s">
        <v>104</v>
      </c>
      <c r="F9" s="335">
        <v>147.76</v>
      </c>
      <c r="G9" s="335">
        <v>147.76</v>
      </c>
      <c r="H9" s="335">
        <v>147.76</v>
      </c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</row>
    <row r="10" spans="1:27" ht="22.5" customHeight="1">
      <c r="A10" s="99" t="s">
        <v>105</v>
      </c>
      <c r="B10" s="99" t="s">
        <v>106</v>
      </c>
      <c r="C10" s="99" t="s">
        <v>107</v>
      </c>
      <c r="D10" s="302">
        <v>247001</v>
      </c>
      <c r="E10" s="101" t="s">
        <v>108</v>
      </c>
      <c r="F10" s="324">
        <v>147.76</v>
      </c>
      <c r="G10" s="336">
        <f>SUM(H10:N10)</f>
        <v>147.76</v>
      </c>
      <c r="H10" s="324">
        <v>147.76</v>
      </c>
      <c r="I10" s="324"/>
      <c r="J10" s="324"/>
      <c r="K10" s="324"/>
      <c r="L10" s="324"/>
      <c r="M10" s="324"/>
      <c r="N10" s="324"/>
      <c r="O10" s="336">
        <f>SUM(P10:V10)</f>
        <v>0</v>
      </c>
      <c r="P10" s="324"/>
      <c r="Q10" s="324"/>
      <c r="R10" s="324"/>
      <c r="S10" s="324"/>
      <c r="T10" s="324"/>
      <c r="U10" s="324"/>
      <c r="V10" s="324"/>
      <c r="W10" s="324"/>
      <c r="X10" s="336">
        <f>SUM(Y10:AA10)</f>
        <v>0</v>
      </c>
      <c r="Y10" s="336"/>
      <c r="Z10" s="336"/>
      <c r="AA10" s="324"/>
    </row>
    <row r="11" spans="1:27" ht="22.5" customHeight="1">
      <c r="A11" s="105" t="s">
        <v>109</v>
      </c>
      <c r="B11" s="105"/>
      <c r="C11" s="105"/>
      <c r="D11" s="299">
        <v>247001</v>
      </c>
      <c r="E11" s="106" t="s">
        <v>110</v>
      </c>
      <c r="F11" s="335">
        <f>F12+F13+F14</f>
        <v>1528.3</v>
      </c>
      <c r="G11" s="335">
        <f aca="true" t="shared" si="0" ref="G11:AA11">G12+G13+G14</f>
        <v>1074.76</v>
      </c>
      <c r="H11" s="335">
        <f t="shared" si="0"/>
        <v>497.26</v>
      </c>
      <c r="I11" s="335">
        <f t="shared" si="0"/>
        <v>0</v>
      </c>
      <c r="J11" s="335">
        <f t="shared" si="0"/>
        <v>544.9</v>
      </c>
      <c r="K11" s="335">
        <f t="shared" si="0"/>
        <v>0</v>
      </c>
      <c r="L11" s="335">
        <f t="shared" si="0"/>
        <v>0</v>
      </c>
      <c r="M11" s="335">
        <f t="shared" si="0"/>
        <v>32.6</v>
      </c>
      <c r="N11" s="335">
        <f t="shared" si="0"/>
        <v>0</v>
      </c>
      <c r="O11" s="335">
        <f t="shared" si="0"/>
        <v>220.8</v>
      </c>
      <c r="P11" s="335">
        <f t="shared" si="0"/>
        <v>151.9</v>
      </c>
      <c r="Q11" s="335">
        <f t="shared" si="0"/>
        <v>68.53</v>
      </c>
      <c r="R11" s="335">
        <f t="shared" si="0"/>
        <v>0.37</v>
      </c>
      <c r="S11" s="335">
        <f t="shared" si="0"/>
        <v>0</v>
      </c>
      <c r="T11" s="335">
        <f t="shared" si="0"/>
        <v>0</v>
      </c>
      <c r="U11" s="335">
        <f t="shared" si="0"/>
        <v>0</v>
      </c>
      <c r="V11" s="335">
        <f t="shared" si="0"/>
        <v>0</v>
      </c>
      <c r="W11" s="335">
        <f t="shared" si="0"/>
        <v>127.29</v>
      </c>
      <c r="X11" s="335">
        <f t="shared" si="0"/>
        <v>105.45</v>
      </c>
      <c r="Y11" s="335">
        <f t="shared" si="0"/>
        <v>0</v>
      </c>
      <c r="Z11" s="335">
        <f t="shared" si="0"/>
        <v>0</v>
      </c>
      <c r="AA11" s="335">
        <f t="shared" si="0"/>
        <v>105.45</v>
      </c>
    </row>
    <row r="12" spans="1:27" ht="22.5" customHeight="1">
      <c r="A12" s="99" t="s">
        <v>109</v>
      </c>
      <c r="B12" s="99" t="s">
        <v>107</v>
      </c>
      <c r="C12" s="99" t="s">
        <v>107</v>
      </c>
      <c r="D12" s="302">
        <v>247001</v>
      </c>
      <c r="E12" s="101" t="s">
        <v>108</v>
      </c>
      <c r="F12" s="336">
        <f>G12+O12+W12+X12</f>
        <v>1154.8</v>
      </c>
      <c r="G12" s="336">
        <f>SUM(H12:N12)</f>
        <v>766.26</v>
      </c>
      <c r="H12" s="324">
        <v>497.26</v>
      </c>
      <c r="I12" s="324"/>
      <c r="J12" s="324">
        <v>236.4</v>
      </c>
      <c r="K12" s="324"/>
      <c r="L12" s="324"/>
      <c r="M12" s="324">
        <v>32.6</v>
      </c>
      <c r="N12" s="324"/>
      <c r="O12" s="336">
        <f>SUM(P12:V12)</f>
        <v>220.8</v>
      </c>
      <c r="P12" s="324">
        <v>151.9</v>
      </c>
      <c r="Q12" s="324">
        <v>68.53</v>
      </c>
      <c r="R12" s="324">
        <v>0.37</v>
      </c>
      <c r="S12" s="324"/>
      <c r="T12" s="324"/>
      <c r="U12" s="324"/>
      <c r="V12" s="324"/>
      <c r="W12" s="324">
        <v>127.29</v>
      </c>
      <c r="X12" s="336">
        <f>SUM(Y12:AA12)</f>
        <v>40.45</v>
      </c>
      <c r="Y12" s="336"/>
      <c r="Z12" s="336"/>
      <c r="AA12" s="324">
        <v>40.45</v>
      </c>
    </row>
    <row r="13" spans="1:27" ht="22.5" customHeight="1">
      <c r="A13" s="99" t="s">
        <v>109</v>
      </c>
      <c r="B13" s="99" t="s">
        <v>107</v>
      </c>
      <c r="C13" s="99" t="s">
        <v>111</v>
      </c>
      <c r="D13" s="302">
        <v>247001</v>
      </c>
      <c r="E13" s="101" t="s">
        <v>112</v>
      </c>
      <c r="F13" s="336">
        <f>G13+O13+W13+X13</f>
        <v>308.5</v>
      </c>
      <c r="G13" s="336">
        <f>SUM(H13:N13)</f>
        <v>308.5</v>
      </c>
      <c r="H13" s="324"/>
      <c r="I13" s="324"/>
      <c r="J13" s="324">
        <v>308.5</v>
      </c>
      <c r="K13" s="324"/>
      <c r="L13" s="324"/>
      <c r="M13" s="324"/>
      <c r="N13" s="324"/>
      <c r="O13" s="336">
        <f>SUM(P13:V13)</f>
        <v>0</v>
      </c>
      <c r="P13" s="324"/>
      <c r="Q13" s="324"/>
      <c r="R13" s="324"/>
      <c r="S13" s="324"/>
      <c r="T13" s="324"/>
      <c r="U13" s="324"/>
      <c r="V13" s="324"/>
      <c r="W13" s="324"/>
      <c r="X13" s="336">
        <f>SUM(Y13:AA13)</f>
        <v>0</v>
      </c>
      <c r="Y13" s="336"/>
      <c r="Z13" s="336"/>
      <c r="AA13" s="324"/>
    </row>
    <row r="14" spans="1:256" s="26" customFormat="1" ht="26.25" customHeight="1">
      <c r="A14" s="99" t="s">
        <v>109</v>
      </c>
      <c r="B14" s="99" t="s">
        <v>107</v>
      </c>
      <c r="C14" s="99" t="s">
        <v>113</v>
      </c>
      <c r="D14" s="302">
        <v>247001</v>
      </c>
      <c r="E14" s="101" t="s">
        <v>114</v>
      </c>
      <c r="F14" s="336">
        <f>G14+O14+W14+X14</f>
        <v>65</v>
      </c>
      <c r="G14" s="336">
        <f>SUM(H14:N14)</f>
        <v>0</v>
      </c>
      <c r="H14" s="324"/>
      <c r="I14" s="324"/>
      <c r="J14" s="324"/>
      <c r="K14" s="324"/>
      <c r="L14" s="324"/>
      <c r="M14" s="324"/>
      <c r="N14" s="324"/>
      <c r="O14" s="336">
        <f>SUM(P14:V14)</f>
        <v>0</v>
      </c>
      <c r="P14" s="324"/>
      <c r="Q14" s="324"/>
      <c r="R14" s="324"/>
      <c r="S14" s="324"/>
      <c r="T14" s="324"/>
      <c r="U14" s="324"/>
      <c r="V14" s="324"/>
      <c r="W14" s="324"/>
      <c r="X14" s="336">
        <f>SUM(Y14:AA14)</f>
        <v>65</v>
      </c>
      <c r="Y14" s="348"/>
      <c r="Z14" s="348"/>
      <c r="AA14" s="324">
        <v>65</v>
      </c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  <c r="II14" s="349"/>
      <c r="IJ14" s="349"/>
      <c r="IK14" s="349"/>
      <c r="IL14" s="349"/>
      <c r="IM14" s="349"/>
      <c r="IN14" s="349"/>
      <c r="IO14" s="349"/>
      <c r="IP14" s="349"/>
      <c r="IQ14" s="349"/>
      <c r="IR14" s="349"/>
      <c r="IS14" s="349"/>
      <c r="IT14" s="349"/>
      <c r="IU14" s="349"/>
      <c r="IV14" s="349"/>
    </row>
    <row r="15" spans="1:28" ht="22.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40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</row>
    <row r="16" spans="1:28" ht="22.5" customHeight="1">
      <c r="A16" s="337"/>
      <c r="B16" s="337"/>
      <c r="C16" s="337"/>
      <c r="D16" s="337"/>
      <c r="E16" s="337"/>
      <c r="F16" s="338"/>
      <c r="G16" s="337"/>
      <c r="H16" s="337"/>
      <c r="I16" s="337"/>
      <c r="J16" s="337"/>
      <c r="K16" s="337"/>
      <c r="L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</row>
    <row r="17" spans="1:27" ht="22.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</row>
    <row r="18" spans="1:27" ht="22.5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</row>
    <row r="19" spans="1:26" ht="22.5" customHeight="1">
      <c r="A19" s="337"/>
      <c r="B19" s="337"/>
      <c r="C19" s="337"/>
      <c r="D19" s="337"/>
      <c r="E19" s="337"/>
      <c r="F19" s="337"/>
      <c r="J19" s="337"/>
      <c r="K19" s="337"/>
      <c r="L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</row>
    <row r="20" spans="1:25" ht="22.5" customHeight="1">
      <c r="A20" s="337"/>
      <c r="B20" s="337"/>
      <c r="C20" s="337"/>
      <c r="D20" s="337"/>
      <c r="E20" s="337"/>
      <c r="F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</row>
    <row r="21" spans="15:24" ht="22.5" customHeight="1">
      <c r="O21" s="337"/>
      <c r="P21" s="337"/>
      <c r="Q21" s="337"/>
      <c r="R21" s="337"/>
      <c r="S21" s="337"/>
      <c r="T21" s="337"/>
      <c r="U21" s="337"/>
      <c r="V21" s="337"/>
      <c r="W21" s="337"/>
      <c r="X21" s="337"/>
    </row>
    <row r="22" spans="15:17" ht="22.5" customHeight="1">
      <c r="O22" s="337"/>
      <c r="P22" s="337"/>
      <c r="Q22" s="337"/>
    </row>
    <row r="23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A10" sqref="A10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8" width="10.375" style="0" bestFit="1" customWidth="1"/>
  </cols>
  <sheetData>
    <row r="1" ht="14.25" customHeight="1">
      <c r="N1" t="s">
        <v>256</v>
      </c>
    </row>
    <row r="2" spans="1:14" ht="33" customHeight="1">
      <c r="A2" s="320" t="s">
        <v>257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3:14" ht="14.25" customHeight="1">
      <c r="M3" s="278" t="s">
        <v>77</v>
      </c>
      <c r="N3" s="278"/>
    </row>
    <row r="4" spans="1:14" ht="22.5" customHeight="1">
      <c r="A4" s="275" t="s">
        <v>97</v>
      </c>
      <c r="B4" s="275"/>
      <c r="C4" s="275"/>
      <c r="D4" s="85" t="s">
        <v>157</v>
      </c>
      <c r="E4" s="85" t="s">
        <v>79</v>
      </c>
      <c r="F4" s="85" t="s">
        <v>80</v>
      </c>
      <c r="G4" s="85" t="s">
        <v>159</v>
      </c>
      <c r="H4" s="85"/>
      <c r="I4" s="85"/>
      <c r="J4" s="85"/>
      <c r="K4" s="85"/>
      <c r="L4" s="85" t="s">
        <v>163</v>
      </c>
      <c r="M4" s="85"/>
      <c r="N4" s="85"/>
    </row>
    <row r="5" spans="1:14" ht="17.25" customHeight="1">
      <c r="A5" s="85" t="s">
        <v>100</v>
      </c>
      <c r="B5" s="321" t="s">
        <v>101</v>
      </c>
      <c r="C5" s="85" t="s">
        <v>102</v>
      </c>
      <c r="D5" s="85"/>
      <c r="E5" s="85"/>
      <c r="F5" s="85"/>
      <c r="G5" s="85" t="s">
        <v>193</v>
      </c>
      <c r="H5" s="85" t="s">
        <v>194</v>
      </c>
      <c r="I5" s="85" t="s">
        <v>172</v>
      </c>
      <c r="J5" s="85" t="s">
        <v>173</v>
      </c>
      <c r="K5" s="85" t="s">
        <v>174</v>
      </c>
      <c r="L5" s="85" t="s">
        <v>193</v>
      </c>
      <c r="M5" s="85" t="s">
        <v>145</v>
      </c>
      <c r="N5" s="85" t="s">
        <v>195</v>
      </c>
    </row>
    <row r="6" spans="1:14" ht="20.25" customHeight="1">
      <c r="A6" s="85"/>
      <c r="B6" s="32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.25" customHeight="1">
      <c r="A7" s="300"/>
      <c r="B7" s="300"/>
      <c r="C7" s="300"/>
      <c r="D7" s="299">
        <v>247001</v>
      </c>
      <c r="E7" s="300" t="s">
        <v>94</v>
      </c>
      <c r="F7" s="322">
        <v>1676.06</v>
      </c>
      <c r="G7" s="322">
        <v>1676.06</v>
      </c>
      <c r="H7" s="322">
        <v>1222.52</v>
      </c>
      <c r="I7" s="322">
        <v>220.8</v>
      </c>
      <c r="J7" s="322">
        <v>127.29</v>
      </c>
      <c r="K7" s="322">
        <v>105.45</v>
      </c>
      <c r="L7" s="322"/>
      <c r="M7" s="85"/>
      <c r="N7" s="85"/>
    </row>
    <row r="8" spans="1:14" ht="25.5" customHeight="1">
      <c r="A8" s="300">
        <v>211</v>
      </c>
      <c r="B8" s="300"/>
      <c r="C8" s="300"/>
      <c r="D8" s="299">
        <v>247001</v>
      </c>
      <c r="E8" s="301" t="s">
        <v>104</v>
      </c>
      <c r="F8" s="323">
        <v>147.76</v>
      </c>
      <c r="G8" s="323">
        <v>147.76</v>
      </c>
      <c r="H8" s="323">
        <v>147.76</v>
      </c>
      <c r="I8" s="323"/>
      <c r="J8" s="323"/>
      <c r="K8" s="323"/>
      <c r="L8" s="322"/>
      <c r="M8" s="85"/>
      <c r="N8" s="85"/>
    </row>
    <row r="9" spans="1:14" ht="25.5" customHeight="1">
      <c r="A9" s="99" t="s">
        <v>105</v>
      </c>
      <c r="B9" s="99" t="s">
        <v>106</v>
      </c>
      <c r="C9" s="99" t="s">
        <v>107</v>
      </c>
      <c r="D9" s="302">
        <v>247001</v>
      </c>
      <c r="E9" s="101" t="s">
        <v>108</v>
      </c>
      <c r="F9" s="112">
        <f>G9+L9</f>
        <v>147.76</v>
      </c>
      <c r="G9" s="112">
        <f>H9+I9+J9+K9</f>
        <v>147.76</v>
      </c>
      <c r="H9" s="112">
        <v>147.76</v>
      </c>
      <c r="I9" s="112"/>
      <c r="J9" s="112"/>
      <c r="K9" s="112">
        <v>0</v>
      </c>
      <c r="L9" s="85"/>
      <c r="M9" s="85"/>
      <c r="N9" s="85"/>
    </row>
    <row r="10" spans="1:14" ht="25.5" customHeight="1">
      <c r="A10" s="105" t="s">
        <v>109</v>
      </c>
      <c r="B10" s="99"/>
      <c r="C10" s="99"/>
      <c r="D10" s="299">
        <v>247001</v>
      </c>
      <c r="E10" s="106" t="s">
        <v>110</v>
      </c>
      <c r="F10" s="109">
        <f>F11+F12+F13</f>
        <v>1528.3</v>
      </c>
      <c r="G10" s="109">
        <f aca="true" t="shared" si="0" ref="G10:N10">G11+G12+G13</f>
        <v>1528.3</v>
      </c>
      <c r="H10" s="109">
        <f t="shared" si="0"/>
        <v>1074.76</v>
      </c>
      <c r="I10" s="109">
        <f t="shared" si="0"/>
        <v>220.8</v>
      </c>
      <c r="J10" s="109">
        <f t="shared" si="0"/>
        <v>127.29</v>
      </c>
      <c r="K10" s="109">
        <f t="shared" si="0"/>
        <v>105.45</v>
      </c>
      <c r="L10" s="109">
        <f t="shared" si="0"/>
        <v>0</v>
      </c>
      <c r="M10" s="112">
        <f t="shared" si="0"/>
        <v>0</v>
      </c>
      <c r="N10" s="112">
        <f t="shared" si="0"/>
        <v>0</v>
      </c>
    </row>
    <row r="11" spans="1:14" ht="25.5" customHeight="1">
      <c r="A11" s="99" t="s">
        <v>109</v>
      </c>
      <c r="B11" s="99" t="s">
        <v>107</v>
      </c>
      <c r="C11" s="99" t="s">
        <v>107</v>
      </c>
      <c r="D11" s="302">
        <v>247001</v>
      </c>
      <c r="E11" s="101" t="s">
        <v>108</v>
      </c>
      <c r="F11" s="112">
        <f>G11+L11</f>
        <v>1154.8</v>
      </c>
      <c r="G11" s="112">
        <f>H11+I11+J11+K11</f>
        <v>1154.8</v>
      </c>
      <c r="H11" s="112">
        <v>766.26</v>
      </c>
      <c r="I11" s="112">
        <v>220.8</v>
      </c>
      <c r="J11" s="324">
        <v>127.29</v>
      </c>
      <c r="K11" s="112">
        <v>40.45</v>
      </c>
      <c r="L11" s="85"/>
      <c r="M11" s="85"/>
      <c r="N11" s="85"/>
    </row>
    <row r="12" spans="1:14" ht="25.5" customHeight="1">
      <c r="A12" s="99" t="s">
        <v>109</v>
      </c>
      <c r="B12" s="99" t="s">
        <v>107</v>
      </c>
      <c r="C12" s="99" t="s">
        <v>111</v>
      </c>
      <c r="D12" s="302">
        <v>247001</v>
      </c>
      <c r="E12" s="101" t="s">
        <v>112</v>
      </c>
      <c r="F12" s="112">
        <f>G12+L12</f>
        <v>308.5</v>
      </c>
      <c r="G12" s="112">
        <f>H12+I12+J12+K12</f>
        <v>308.5</v>
      </c>
      <c r="H12" s="112">
        <v>308.5</v>
      </c>
      <c r="I12" s="112"/>
      <c r="J12" s="112"/>
      <c r="K12" s="112">
        <v>0</v>
      </c>
      <c r="L12" s="85"/>
      <c r="M12" s="85"/>
      <c r="N12" s="85"/>
    </row>
    <row r="13" spans="1:14" s="26" customFormat="1" ht="29.25" customHeight="1">
      <c r="A13" s="99" t="s">
        <v>109</v>
      </c>
      <c r="B13" s="99" t="s">
        <v>107</v>
      </c>
      <c r="C13" s="99" t="s">
        <v>113</v>
      </c>
      <c r="D13" s="302">
        <v>247001</v>
      </c>
      <c r="E13" s="101" t="s">
        <v>114</v>
      </c>
      <c r="F13" s="112">
        <f>G13+L13</f>
        <v>65</v>
      </c>
      <c r="G13" s="112">
        <f>H13+I13+J13+K13</f>
        <v>65</v>
      </c>
      <c r="H13" s="112"/>
      <c r="I13" s="112"/>
      <c r="J13" s="112"/>
      <c r="K13" s="112">
        <v>65</v>
      </c>
      <c r="L13" s="325"/>
      <c r="M13" s="325"/>
      <c r="N13" s="325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4">
      <selection activeCell="A12" sqref="A12:F18"/>
    </sheetView>
  </sheetViews>
  <sheetFormatPr defaultColWidth="6.75390625" defaultRowHeight="22.5" customHeight="1"/>
  <cols>
    <col min="1" max="3" width="4.00390625" style="305" customWidth="1"/>
    <col min="4" max="4" width="9.625" style="305" customWidth="1"/>
    <col min="5" max="5" width="21.875" style="305" customWidth="1"/>
    <col min="6" max="6" width="8.625" style="305" customWidth="1"/>
    <col min="7" max="14" width="7.25390625" style="305" customWidth="1"/>
    <col min="15" max="15" width="7.00390625" style="305" customWidth="1"/>
    <col min="16" max="24" width="7.25390625" style="305" customWidth="1"/>
    <col min="25" max="25" width="6.875" style="305" customWidth="1"/>
    <col min="26" max="26" width="7.25390625" style="305" customWidth="1"/>
    <col min="27" max="16384" width="6.75390625" style="305" customWidth="1"/>
  </cols>
  <sheetData>
    <row r="1" spans="2:26" ht="22.5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X1" s="316" t="s">
        <v>258</v>
      </c>
      <c r="Y1" s="316"/>
      <c r="Z1" s="316"/>
    </row>
    <row r="2" spans="1:26" ht="22.5" customHeight="1">
      <c r="A2" s="307" t="s">
        <v>259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ht="22.5" customHeight="1">
      <c r="A3" s="308"/>
      <c r="B3" s="308"/>
      <c r="C3" s="30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X3" s="317" t="s">
        <v>77</v>
      </c>
      <c r="Y3" s="317"/>
      <c r="Z3" s="317"/>
    </row>
    <row r="4" spans="1:26" ht="22.5" customHeight="1">
      <c r="A4" s="310" t="s">
        <v>97</v>
      </c>
      <c r="B4" s="310"/>
      <c r="C4" s="310"/>
      <c r="D4" s="311" t="s">
        <v>78</v>
      </c>
      <c r="E4" s="311" t="s">
        <v>98</v>
      </c>
      <c r="F4" s="311" t="s">
        <v>198</v>
      </c>
      <c r="G4" s="311" t="s">
        <v>199</v>
      </c>
      <c r="H4" s="311" t="s">
        <v>200</v>
      </c>
      <c r="I4" s="311" t="s">
        <v>201</v>
      </c>
      <c r="J4" s="311" t="s">
        <v>202</v>
      </c>
      <c r="K4" s="311" t="s">
        <v>203</v>
      </c>
      <c r="L4" s="311" t="s">
        <v>204</v>
      </c>
      <c r="M4" s="311" t="s">
        <v>205</v>
      </c>
      <c r="N4" s="311" t="s">
        <v>206</v>
      </c>
      <c r="O4" s="311" t="s">
        <v>207</v>
      </c>
      <c r="P4" s="311" t="s">
        <v>208</v>
      </c>
      <c r="Q4" s="311" t="s">
        <v>209</v>
      </c>
      <c r="R4" s="311" t="s">
        <v>210</v>
      </c>
      <c r="S4" s="311" t="s">
        <v>211</v>
      </c>
      <c r="T4" s="311" t="s">
        <v>212</v>
      </c>
      <c r="U4" s="311" t="s">
        <v>213</v>
      </c>
      <c r="V4" s="311" t="s">
        <v>214</v>
      </c>
      <c r="W4" s="311" t="s">
        <v>215</v>
      </c>
      <c r="X4" s="311" t="s">
        <v>216</v>
      </c>
      <c r="Y4" s="311" t="s">
        <v>217</v>
      </c>
      <c r="Z4" s="311" t="s">
        <v>218</v>
      </c>
    </row>
    <row r="5" spans="1:26" ht="22.5" customHeight="1">
      <c r="A5" s="311" t="s">
        <v>100</v>
      </c>
      <c r="B5" s="311" t="s">
        <v>101</v>
      </c>
      <c r="C5" s="311" t="s">
        <v>102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6" ht="22.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22.5" customHeight="1">
      <c r="A7" s="310" t="s">
        <v>92</v>
      </c>
      <c r="B7" s="310" t="s">
        <v>92</v>
      </c>
      <c r="C7" s="310" t="s">
        <v>92</v>
      </c>
      <c r="D7" s="310" t="s">
        <v>92</v>
      </c>
      <c r="E7" s="310" t="s">
        <v>92</v>
      </c>
      <c r="F7" s="310">
        <v>1</v>
      </c>
      <c r="G7" s="310">
        <v>2</v>
      </c>
      <c r="H7" s="310">
        <v>3</v>
      </c>
      <c r="I7" s="310">
        <v>4</v>
      </c>
      <c r="J7" s="310">
        <v>5</v>
      </c>
      <c r="K7" s="310">
        <v>6</v>
      </c>
      <c r="L7" s="310">
        <v>7</v>
      </c>
      <c r="M7" s="310">
        <v>8</v>
      </c>
      <c r="N7" s="310">
        <v>9</v>
      </c>
      <c r="O7" s="310">
        <v>10</v>
      </c>
      <c r="P7" s="310">
        <v>11</v>
      </c>
      <c r="Q7" s="310">
        <v>12</v>
      </c>
      <c r="R7" s="310">
        <v>13</v>
      </c>
      <c r="S7" s="310">
        <v>14</v>
      </c>
      <c r="T7" s="310">
        <v>15</v>
      </c>
      <c r="U7" s="310">
        <v>16</v>
      </c>
      <c r="V7" s="310">
        <v>17</v>
      </c>
      <c r="W7" s="310">
        <v>18</v>
      </c>
      <c r="X7" s="310">
        <v>19</v>
      </c>
      <c r="Y7" s="310">
        <v>20</v>
      </c>
      <c r="Z7" s="310">
        <v>21</v>
      </c>
    </row>
    <row r="8" spans="1:26" ht="22.5" customHeight="1">
      <c r="A8" s="300"/>
      <c r="B8" s="300"/>
      <c r="C8" s="300"/>
      <c r="D8" s="299">
        <v>247001</v>
      </c>
      <c r="E8" s="300" t="s">
        <v>94</v>
      </c>
      <c r="F8" s="310">
        <v>281.69</v>
      </c>
      <c r="G8" s="310">
        <v>31.85</v>
      </c>
      <c r="H8" s="310">
        <v>9</v>
      </c>
      <c r="I8" s="310">
        <v>14.19</v>
      </c>
      <c r="J8" s="310">
        <v>15.6</v>
      </c>
      <c r="K8" s="310">
        <v>9</v>
      </c>
      <c r="L8" s="310">
        <v>11.6</v>
      </c>
      <c r="M8" s="310">
        <v>15.32</v>
      </c>
      <c r="N8" s="310">
        <v>0</v>
      </c>
      <c r="O8" s="310">
        <v>30.16</v>
      </c>
      <c r="P8" s="310">
        <v>5.3</v>
      </c>
      <c r="Q8" s="310">
        <v>1</v>
      </c>
      <c r="R8" s="310">
        <v>22.9</v>
      </c>
      <c r="S8" s="310">
        <v>30</v>
      </c>
      <c r="T8" s="310">
        <v>0</v>
      </c>
      <c r="U8" s="310">
        <v>9</v>
      </c>
      <c r="V8" s="310">
        <v>19.98</v>
      </c>
      <c r="W8" s="310">
        <v>17.92</v>
      </c>
      <c r="X8" s="310">
        <v>0</v>
      </c>
      <c r="Y8" s="310">
        <v>0</v>
      </c>
      <c r="Z8" s="310">
        <v>38.87</v>
      </c>
    </row>
    <row r="9" spans="1:26" ht="22.5" customHeight="1">
      <c r="A9" s="300">
        <v>211</v>
      </c>
      <c r="B9" s="300"/>
      <c r="C9" s="300"/>
      <c r="D9" s="299">
        <v>247001</v>
      </c>
      <c r="E9" s="301" t="s">
        <v>104</v>
      </c>
      <c r="F9" s="312">
        <v>25</v>
      </c>
      <c r="G9" s="312">
        <v>20</v>
      </c>
      <c r="H9" s="312">
        <v>5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 ht="22.5" customHeight="1">
      <c r="A10" s="99" t="s">
        <v>105</v>
      </c>
      <c r="B10" s="99" t="s">
        <v>106</v>
      </c>
      <c r="C10" s="99" t="s">
        <v>107</v>
      </c>
      <c r="D10" s="302">
        <v>247001</v>
      </c>
      <c r="E10" s="101" t="s">
        <v>108</v>
      </c>
      <c r="F10" s="313">
        <f>SUM(G10:Z10)</f>
        <v>25</v>
      </c>
      <c r="G10" s="303">
        <v>20</v>
      </c>
      <c r="H10" s="303">
        <v>5</v>
      </c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</row>
    <row r="11" spans="1:26" ht="22.5" customHeight="1">
      <c r="A11" s="105" t="s">
        <v>109</v>
      </c>
      <c r="B11" s="99"/>
      <c r="C11" s="99"/>
      <c r="D11" s="299">
        <v>247001</v>
      </c>
      <c r="E11" s="106" t="s">
        <v>110</v>
      </c>
      <c r="F11" s="312">
        <f>F12+F13+F14+F15+F16+F17+F18</f>
        <v>256.69</v>
      </c>
      <c r="G11" s="312">
        <f aca="true" t="shared" si="0" ref="G11:Z11">G12+G13+G14+G15+G16+G17+G18</f>
        <v>11.85</v>
      </c>
      <c r="H11" s="312">
        <f t="shared" si="0"/>
        <v>4</v>
      </c>
      <c r="I11" s="312">
        <f t="shared" si="0"/>
        <v>14.19</v>
      </c>
      <c r="J11" s="312">
        <f t="shared" si="0"/>
        <v>15.6</v>
      </c>
      <c r="K11" s="312">
        <f t="shared" si="0"/>
        <v>9</v>
      </c>
      <c r="L11" s="312">
        <f t="shared" si="0"/>
        <v>11.6</v>
      </c>
      <c r="M11" s="312">
        <f t="shared" si="0"/>
        <v>15.32</v>
      </c>
      <c r="N11" s="312">
        <f t="shared" si="0"/>
        <v>0</v>
      </c>
      <c r="O11" s="312">
        <f t="shared" si="0"/>
        <v>30.16</v>
      </c>
      <c r="P11" s="312">
        <f t="shared" si="0"/>
        <v>5.3</v>
      </c>
      <c r="Q11" s="312">
        <f t="shared" si="0"/>
        <v>1</v>
      </c>
      <c r="R11" s="312">
        <f t="shared" si="0"/>
        <v>22.9</v>
      </c>
      <c r="S11" s="312">
        <f t="shared" si="0"/>
        <v>30</v>
      </c>
      <c r="T11" s="312">
        <f t="shared" si="0"/>
        <v>0</v>
      </c>
      <c r="U11" s="312">
        <f t="shared" si="0"/>
        <v>9</v>
      </c>
      <c r="V11" s="312">
        <f t="shared" si="0"/>
        <v>19.98</v>
      </c>
      <c r="W11" s="312">
        <f t="shared" si="0"/>
        <v>17.92</v>
      </c>
      <c r="X11" s="312">
        <f t="shared" si="0"/>
        <v>0</v>
      </c>
      <c r="Y11" s="312">
        <f t="shared" si="0"/>
        <v>0</v>
      </c>
      <c r="Z11" s="312">
        <f t="shared" si="0"/>
        <v>38.87</v>
      </c>
    </row>
    <row r="12" spans="1:26" ht="22.5" customHeight="1">
      <c r="A12" s="99" t="s">
        <v>109</v>
      </c>
      <c r="B12" s="99" t="s">
        <v>107</v>
      </c>
      <c r="C12" s="99" t="s">
        <v>113</v>
      </c>
      <c r="D12" s="302">
        <v>247001</v>
      </c>
      <c r="E12" s="101" t="s">
        <v>114</v>
      </c>
      <c r="F12" s="313">
        <f aca="true" t="shared" si="1" ref="F12:F18">SUM(G12:Z12)</f>
        <v>96.29999999999998</v>
      </c>
      <c r="G12" s="303">
        <v>11.85</v>
      </c>
      <c r="H12" s="303"/>
      <c r="I12" s="303">
        <v>11.19</v>
      </c>
      <c r="J12" s="303">
        <v>3.6</v>
      </c>
      <c r="K12" s="303"/>
      <c r="L12" s="303">
        <v>7.3</v>
      </c>
      <c r="M12" s="303"/>
      <c r="N12" s="303"/>
      <c r="O12" s="303">
        <v>30.16</v>
      </c>
      <c r="P12" s="303">
        <v>5.3</v>
      </c>
      <c r="Q12" s="303">
        <v>1</v>
      </c>
      <c r="R12" s="303">
        <v>22.9</v>
      </c>
      <c r="S12" s="303"/>
      <c r="T12" s="303"/>
      <c r="U12" s="303"/>
      <c r="V12" s="303"/>
      <c r="W12" s="303"/>
      <c r="X12" s="303"/>
      <c r="Y12" s="303"/>
      <c r="Z12" s="303">
        <v>3</v>
      </c>
    </row>
    <row r="13" spans="1:26" ht="22.5" customHeight="1">
      <c r="A13" s="99" t="s">
        <v>109</v>
      </c>
      <c r="B13" s="99" t="s">
        <v>107</v>
      </c>
      <c r="C13" s="99" t="s">
        <v>115</v>
      </c>
      <c r="D13" s="302">
        <v>247001</v>
      </c>
      <c r="E13" s="101" t="s">
        <v>116</v>
      </c>
      <c r="F13" s="313">
        <f t="shared" si="1"/>
        <v>5</v>
      </c>
      <c r="G13" s="303"/>
      <c r="H13" s="303">
        <v>4</v>
      </c>
      <c r="I13" s="303">
        <v>1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6" ht="22.5" customHeight="1">
      <c r="A14" s="99" t="s">
        <v>109</v>
      </c>
      <c r="B14" s="99" t="s">
        <v>107</v>
      </c>
      <c r="C14" s="99" t="s">
        <v>117</v>
      </c>
      <c r="D14" s="302">
        <v>247001</v>
      </c>
      <c r="E14" s="101" t="s">
        <v>118</v>
      </c>
      <c r="F14" s="313">
        <f t="shared" si="1"/>
        <v>12</v>
      </c>
      <c r="G14" s="303"/>
      <c r="H14" s="303"/>
      <c r="I14" s="303"/>
      <c r="J14" s="303">
        <v>12</v>
      </c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</row>
    <row r="15" spans="1:26" ht="22.5" customHeight="1">
      <c r="A15" s="99" t="s">
        <v>109</v>
      </c>
      <c r="B15" s="99" t="s">
        <v>107</v>
      </c>
      <c r="C15" s="99" t="s">
        <v>119</v>
      </c>
      <c r="D15" s="302">
        <v>247001</v>
      </c>
      <c r="E15" s="101" t="s">
        <v>120</v>
      </c>
      <c r="F15" s="313">
        <f t="shared" si="1"/>
        <v>2</v>
      </c>
      <c r="G15" s="303"/>
      <c r="H15" s="303"/>
      <c r="I15" s="303">
        <v>2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</row>
    <row r="16" spans="1:26" ht="22.5" customHeight="1">
      <c r="A16" s="99" t="s">
        <v>109</v>
      </c>
      <c r="B16" s="99" t="s">
        <v>107</v>
      </c>
      <c r="C16" s="99" t="s">
        <v>121</v>
      </c>
      <c r="D16" s="302">
        <v>247001</v>
      </c>
      <c r="E16" s="101" t="s">
        <v>122</v>
      </c>
      <c r="F16" s="313">
        <f t="shared" si="1"/>
        <v>94.55</v>
      </c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>
        <v>30</v>
      </c>
      <c r="T16" s="303"/>
      <c r="U16" s="303">
        <v>9</v>
      </c>
      <c r="V16" s="303">
        <v>1.76</v>
      </c>
      <c r="W16" s="303">
        <v>17.92</v>
      </c>
      <c r="X16" s="303"/>
      <c r="Y16" s="303"/>
      <c r="Z16" s="303">
        <v>35.87</v>
      </c>
    </row>
    <row r="17" spans="1:26" ht="22.5" customHeight="1">
      <c r="A17" s="99" t="s">
        <v>109</v>
      </c>
      <c r="B17" s="99" t="s">
        <v>107</v>
      </c>
      <c r="C17" s="99" t="s">
        <v>130</v>
      </c>
      <c r="D17" s="302">
        <v>247001</v>
      </c>
      <c r="E17" s="101" t="s">
        <v>131</v>
      </c>
      <c r="F17" s="313">
        <f t="shared" si="1"/>
        <v>4.3</v>
      </c>
      <c r="G17" s="303"/>
      <c r="H17" s="303"/>
      <c r="I17" s="303"/>
      <c r="J17" s="303"/>
      <c r="K17" s="303"/>
      <c r="L17" s="303">
        <v>4.3</v>
      </c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 s="304" customFormat="1" ht="22.5" customHeight="1">
      <c r="A18" s="99" t="s">
        <v>109</v>
      </c>
      <c r="B18" s="99" t="s">
        <v>107</v>
      </c>
      <c r="C18" s="99" t="s">
        <v>134</v>
      </c>
      <c r="D18" s="302">
        <v>247001</v>
      </c>
      <c r="E18" s="101" t="s">
        <v>135</v>
      </c>
      <c r="F18" s="313">
        <f t="shared" si="1"/>
        <v>42.54</v>
      </c>
      <c r="G18" s="314"/>
      <c r="H18" s="314"/>
      <c r="I18" s="314"/>
      <c r="J18" s="314"/>
      <c r="K18" s="314">
        <v>9</v>
      </c>
      <c r="L18" s="314"/>
      <c r="M18" s="314">
        <v>15.32</v>
      </c>
      <c r="N18" s="314"/>
      <c r="O18" s="314"/>
      <c r="P18" s="314"/>
      <c r="Q18" s="314"/>
      <c r="R18" s="314"/>
      <c r="S18" s="314"/>
      <c r="T18" s="314"/>
      <c r="U18" s="318"/>
      <c r="V18" s="319">
        <v>18.22</v>
      </c>
      <c r="W18" s="319"/>
      <c r="X18" s="318"/>
      <c r="Y18" s="318"/>
      <c r="Z18" s="319"/>
    </row>
    <row r="19" spans="1:26" ht="28.5" customHeight="1">
      <c r="A19" s="315"/>
      <c r="B19" s="304"/>
      <c r="C19" s="304"/>
      <c r="D19" s="304"/>
      <c r="E19" s="304"/>
      <c r="F19" s="304"/>
      <c r="G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1:19" ht="22.5" customHeight="1">
      <c r="K20" s="304"/>
      <c r="L20" s="304"/>
      <c r="M20" s="304"/>
      <c r="S20" s="304"/>
    </row>
    <row r="21" spans="11:13" ht="22.5" customHeight="1">
      <c r="K21" s="304"/>
      <c r="L21" s="304"/>
      <c r="M21" s="304"/>
    </row>
    <row r="22" ht="22.5" customHeight="1">
      <c r="K22" s="304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4">
      <selection activeCell="E10" sqref="E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260</v>
      </c>
    </row>
    <row r="2" spans="1:20" ht="33.75" customHeight="1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9:20" ht="14.25" customHeight="1">
      <c r="S3" s="278" t="s">
        <v>77</v>
      </c>
      <c r="T3" s="278"/>
    </row>
    <row r="4" spans="1:20" ht="22.5" customHeight="1">
      <c r="A4" s="298" t="s">
        <v>97</v>
      </c>
      <c r="B4" s="298"/>
      <c r="C4" s="298"/>
      <c r="D4" s="85" t="s">
        <v>221</v>
      </c>
      <c r="E4" s="85" t="s">
        <v>158</v>
      </c>
      <c r="F4" s="84" t="s">
        <v>198</v>
      </c>
      <c r="G4" s="85" t="s">
        <v>160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163</v>
      </c>
      <c r="S4" s="85"/>
      <c r="T4" s="85"/>
    </row>
    <row r="5" spans="1:20" ht="14.25" customHeight="1">
      <c r="A5" s="298"/>
      <c r="B5" s="298"/>
      <c r="C5" s="298"/>
      <c r="D5" s="85"/>
      <c r="E5" s="85"/>
      <c r="F5" s="86"/>
      <c r="G5" s="85" t="s">
        <v>89</v>
      </c>
      <c r="H5" s="85" t="s">
        <v>222</v>
      </c>
      <c r="I5" s="85" t="s">
        <v>208</v>
      </c>
      <c r="J5" s="85" t="s">
        <v>209</v>
      </c>
      <c r="K5" s="85" t="s">
        <v>223</v>
      </c>
      <c r="L5" s="85" t="s">
        <v>224</v>
      </c>
      <c r="M5" s="85" t="s">
        <v>210</v>
      </c>
      <c r="N5" s="85" t="s">
        <v>225</v>
      </c>
      <c r="O5" s="85" t="s">
        <v>213</v>
      </c>
      <c r="P5" s="85" t="s">
        <v>226</v>
      </c>
      <c r="Q5" s="85" t="s">
        <v>227</v>
      </c>
      <c r="R5" s="85" t="s">
        <v>89</v>
      </c>
      <c r="S5" s="85" t="s">
        <v>228</v>
      </c>
      <c r="T5" s="85" t="s">
        <v>195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7" customHeight="1">
      <c r="A7" s="85"/>
      <c r="B7" s="85"/>
      <c r="C7" s="85"/>
      <c r="D7" s="299">
        <v>247001</v>
      </c>
      <c r="E7" s="300" t="s">
        <v>94</v>
      </c>
      <c r="F7" s="91">
        <v>281.69</v>
      </c>
      <c r="G7" s="92">
        <v>281.69</v>
      </c>
      <c r="H7" s="92">
        <v>31.85</v>
      </c>
      <c r="I7" s="92">
        <v>5.3</v>
      </c>
      <c r="J7" s="92">
        <v>1</v>
      </c>
      <c r="K7" s="92">
        <v>0</v>
      </c>
      <c r="L7" s="92">
        <v>0</v>
      </c>
      <c r="M7" s="92">
        <v>22.9</v>
      </c>
      <c r="N7" s="92">
        <v>0</v>
      </c>
      <c r="O7" s="92">
        <v>9</v>
      </c>
      <c r="P7" s="92">
        <v>30.16</v>
      </c>
      <c r="Q7" s="92">
        <v>181.48</v>
      </c>
      <c r="R7" s="92"/>
      <c r="S7" s="92"/>
      <c r="T7" s="92"/>
    </row>
    <row r="8" spans="1:20" ht="24.75" customHeight="1">
      <c r="A8" s="92">
        <v>211</v>
      </c>
      <c r="B8" s="85"/>
      <c r="C8" s="85"/>
      <c r="D8" s="299">
        <v>247001</v>
      </c>
      <c r="E8" s="301" t="s">
        <v>104</v>
      </c>
      <c r="F8" s="96">
        <v>25</v>
      </c>
      <c r="G8" s="109">
        <v>25</v>
      </c>
      <c r="H8" s="109">
        <v>20</v>
      </c>
      <c r="I8" s="109"/>
      <c r="J8" s="109"/>
      <c r="K8" s="109"/>
      <c r="L8" s="109"/>
      <c r="M8" s="109"/>
      <c r="N8" s="109"/>
      <c r="O8" s="109"/>
      <c r="P8" s="109"/>
      <c r="Q8" s="109">
        <v>5</v>
      </c>
      <c r="R8" s="109"/>
      <c r="S8" s="109"/>
      <c r="T8" s="109"/>
    </row>
    <row r="9" spans="1:20" ht="24.75" customHeight="1">
      <c r="A9" s="99" t="s">
        <v>105</v>
      </c>
      <c r="B9" s="99" t="s">
        <v>106</v>
      </c>
      <c r="C9" s="99" t="s">
        <v>107</v>
      </c>
      <c r="D9" s="302">
        <v>247001</v>
      </c>
      <c r="E9" s="101" t="s">
        <v>108</v>
      </c>
      <c r="F9" s="102">
        <f>G9+R9</f>
        <v>25</v>
      </c>
      <c r="G9" s="112">
        <f>SUM(H9:Q9)</f>
        <v>25</v>
      </c>
      <c r="H9" s="303">
        <v>20</v>
      </c>
      <c r="I9" s="112"/>
      <c r="J9" s="112"/>
      <c r="K9" s="112"/>
      <c r="L9" s="112"/>
      <c r="M9" s="112"/>
      <c r="N9" s="112"/>
      <c r="O9" s="112"/>
      <c r="P9" s="112"/>
      <c r="Q9" s="112">
        <v>5</v>
      </c>
      <c r="R9" s="112"/>
      <c r="S9" s="112"/>
      <c r="T9" s="112"/>
    </row>
    <row r="10" spans="1:20" ht="24.75" customHeight="1">
      <c r="A10" s="105" t="s">
        <v>109</v>
      </c>
      <c r="B10" s="99"/>
      <c r="C10" s="99"/>
      <c r="D10" s="299">
        <v>247001</v>
      </c>
      <c r="E10" s="106" t="s">
        <v>110</v>
      </c>
      <c r="F10" s="96">
        <f>F11+F12+F13+F14+F15+F16+F17</f>
        <v>256.69</v>
      </c>
      <c r="G10" s="96">
        <f aca="true" t="shared" si="0" ref="G10:T10">G11+G12+G13+G14+G15+G16+G17</f>
        <v>256.69</v>
      </c>
      <c r="H10" s="96">
        <f t="shared" si="0"/>
        <v>11.85</v>
      </c>
      <c r="I10" s="96">
        <f t="shared" si="0"/>
        <v>5.3</v>
      </c>
      <c r="J10" s="96">
        <f t="shared" si="0"/>
        <v>1</v>
      </c>
      <c r="K10" s="96">
        <f t="shared" si="0"/>
        <v>0</v>
      </c>
      <c r="L10" s="96">
        <f t="shared" si="0"/>
        <v>0</v>
      </c>
      <c r="M10" s="96">
        <f t="shared" si="0"/>
        <v>22.9</v>
      </c>
      <c r="N10" s="96">
        <f t="shared" si="0"/>
        <v>0</v>
      </c>
      <c r="O10" s="96">
        <f t="shared" si="0"/>
        <v>9</v>
      </c>
      <c r="P10" s="96">
        <f t="shared" si="0"/>
        <v>30.16</v>
      </c>
      <c r="Q10" s="96">
        <f t="shared" si="0"/>
        <v>176.48</v>
      </c>
      <c r="R10" s="96">
        <f t="shared" si="0"/>
        <v>0</v>
      </c>
      <c r="S10" s="96">
        <f t="shared" si="0"/>
        <v>0</v>
      </c>
      <c r="T10" s="96">
        <f t="shared" si="0"/>
        <v>0</v>
      </c>
    </row>
    <row r="11" spans="1:20" ht="24.75" customHeight="1">
      <c r="A11" s="99" t="s">
        <v>109</v>
      </c>
      <c r="B11" s="99" t="s">
        <v>107</v>
      </c>
      <c r="C11" s="99" t="s">
        <v>113</v>
      </c>
      <c r="D11" s="302">
        <v>247001</v>
      </c>
      <c r="E11" s="101" t="s">
        <v>114</v>
      </c>
      <c r="F11" s="102">
        <f aca="true" t="shared" si="1" ref="F11:F17">G11+R11</f>
        <v>96.3</v>
      </c>
      <c r="G11" s="112">
        <f aca="true" t="shared" si="2" ref="G11:G17">SUM(H11:Q11)</f>
        <v>96.3</v>
      </c>
      <c r="H11" s="303">
        <v>11.85</v>
      </c>
      <c r="I11" s="303">
        <v>5.3</v>
      </c>
      <c r="J11" s="303">
        <v>1</v>
      </c>
      <c r="K11" s="112"/>
      <c r="L11" s="112"/>
      <c r="M11" s="303">
        <v>22.9</v>
      </c>
      <c r="N11" s="112"/>
      <c r="O11" s="112"/>
      <c r="P11" s="303">
        <v>30.16</v>
      </c>
      <c r="Q11" s="112">
        <v>25.09</v>
      </c>
      <c r="R11" s="112"/>
      <c r="S11" s="112"/>
      <c r="T11" s="112"/>
    </row>
    <row r="12" spans="1:20" ht="24.75" customHeight="1">
      <c r="A12" s="99" t="s">
        <v>109</v>
      </c>
      <c r="B12" s="99" t="s">
        <v>107</v>
      </c>
      <c r="C12" s="99" t="s">
        <v>115</v>
      </c>
      <c r="D12" s="302">
        <v>247001</v>
      </c>
      <c r="E12" s="101" t="s">
        <v>116</v>
      </c>
      <c r="F12" s="102">
        <f t="shared" si="1"/>
        <v>5</v>
      </c>
      <c r="G12" s="112">
        <f t="shared" si="2"/>
        <v>5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>
        <v>5</v>
      </c>
      <c r="R12" s="112"/>
      <c r="S12" s="112"/>
      <c r="T12" s="112"/>
    </row>
    <row r="13" spans="1:20" ht="24.75" customHeight="1">
      <c r="A13" s="99" t="s">
        <v>109</v>
      </c>
      <c r="B13" s="99" t="s">
        <v>107</v>
      </c>
      <c r="C13" s="99" t="s">
        <v>117</v>
      </c>
      <c r="D13" s="302">
        <v>247001</v>
      </c>
      <c r="E13" s="101" t="s">
        <v>118</v>
      </c>
      <c r="F13" s="102">
        <f t="shared" si="1"/>
        <v>12</v>
      </c>
      <c r="G13" s="112">
        <f t="shared" si="2"/>
        <v>12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>
        <v>12</v>
      </c>
      <c r="R13" s="112"/>
      <c r="S13" s="112"/>
      <c r="T13" s="112"/>
    </row>
    <row r="14" spans="1:20" ht="24.75" customHeight="1">
      <c r="A14" s="99" t="s">
        <v>109</v>
      </c>
      <c r="B14" s="99" t="s">
        <v>107</v>
      </c>
      <c r="C14" s="99" t="s">
        <v>119</v>
      </c>
      <c r="D14" s="302">
        <v>247001</v>
      </c>
      <c r="E14" s="101" t="s">
        <v>120</v>
      </c>
      <c r="F14" s="102">
        <f t="shared" si="1"/>
        <v>2</v>
      </c>
      <c r="G14" s="112">
        <f t="shared" si="2"/>
        <v>2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>
        <v>2</v>
      </c>
      <c r="R14" s="112"/>
      <c r="S14" s="112"/>
      <c r="T14" s="112"/>
    </row>
    <row r="15" spans="1:20" ht="24.75" customHeight="1">
      <c r="A15" s="99" t="s">
        <v>109</v>
      </c>
      <c r="B15" s="99" t="s">
        <v>107</v>
      </c>
      <c r="C15" s="99" t="s">
        <v>121</v>
      </c>
      <c r="D15" s="302">
        <v>247001</v>
      </c>
      <c r="E15" s="101" t="s">
        <v>122</v>
      </c>
      <c r="F15" s="102">
        <f t="shared" si="1"/>
        <v>94.55</v>
      </c>
      <c r="G15" s="112">
        <f t="shared" si="2"/>
        <v>94.55</v>
      </c>
      <c r="H15" s="112"/>
      <c r="I15" s="112"/>
      <c r="J15" s="112"/>
      <c r="K15" s="112"/>
      <c r="L15" s="112"/>
      <c r="M15" s="112"/>
      <c r="N15" s="112"/>
      <c r="O15" s="303">
        <v>9</v>
      </c>
      <c r="P15" s="112"/>
      <c r="Q15" s="112">
        <v>85.55</v>
      </c>
      <c r="R15" s="112"/>
      <c r="S15" s="112"/>
      <c r="T15" s="112"/>
    </row>
    <row r="16" spans="1:20" ht="24.75" customHeight="1">
      <c r="A16" s="99" t="s">
        <v>109</v>
      </c>
      <c r="B16" s="99" t="s">
        <v>107</v>
      </c>
      <c r="C16" s="99" t="s">
        <v>130</v>
      </c>
      <c r="D16" s="302">
        <v>247001</v>
      </c>
      <c r="E16" s="101" t="s">
        <v>131</v>
      </c>
      <c r="F16" s="102">
        <f t="shared" si="1"/>
        <v>4.3</v>
      </c>
      <c r="G16" s="112">
        <f t="shared" si="2"/>
        <v>4.3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>
        <v>4.3</v>
      </c>
      <c r="R16" s="112"/>
      <c r="S16" s="112"/>
      <c r="T16" s="112"/>
    </row>
    <row r="17" spans="1:20" s="26" customFormat="1" ht="24.75" customHeight="1">
      <c r="A17" s="99" t="s">
        <v>109</v>
      </c>
      <c r="B17" s="99" t="s">
        <v>107</v>
      </c>
      <c r="C17" s="99" t="s">
        <v>134</v>
      </c>
      <c r="D17" s="302">
        <v>247001</v>
      </c>
      <c r="E17" s="101" t="s">
        <v>135</v>
      </c>
      <c r="F17" s="102">
        <f t="shared" si="1"/>
        <v>42.54</v>
      </c>
      <c r="G17" s="112">
        <f t="shared" si="2"/>
        <v>42.54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>
        <v>42.54</v>
      </c>
      <c r="R17" s="112"/>
      <c r="S17" s="112"/>
      <c r="T17" s="11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4.00390625" style="281" customWidth="1"/>
    <col min="4" max="4" width="11.125" style="281" customWidth="1"/>
    <col min="5" max="5" width="30.125" style="281" customWidth="1"/>
    <col min="6" max="6" width="11.375" style="281" customWidth="1"/>
    <col min="7" max="12" width="10.375" style="281" customWidth="1"/>
    <col min="13" max="246" width="6.75390625" style="281" customWidth="1"/>
    <col min="247" max="252" width="6.75390625" style="282" customWidth="1"/>
    <col min="253" max="253" width="6.875" style="283" customWidth="1"/>
    <col min="254" max="16384" width="6.875" style="283" customWidth="1"/>
  </cols>
  <sheetData>
    <row r="1" spans="12:253" ht="22.5" customHeight="1">
      <c r="L1" s="281" t="s">
        <v>262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84" t="s">
        <v>263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85"/>
      <c r="H3" s="285"/>
      <c r="J3" s="295" t="s">
        <v>77</v>
      </c>
      <c r="K3" s="295"/>
      <c r="L3" s="29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86" t="s">
        <v>97</v>
      </c>
      <c r="B4" s="286"/>
      <c r="C4" s="286"/>
      <c r="D4" s="287" t="s">
        <v>157</v>
      </c>
      <c r="E4" s="287" t="s">
        <v>98</v>
      </c>
      <c r="F4" s="287" t="s">
        <v>198</v>
      </c>
      <c r="G4" s="288" t="s">
        <v>231</v>
      </c>
      <c r="H4" s="287" t="s">
        <v>232</v>
      </c>
      <c r="I4" s="287" t="s">
        <v>233</v>
      </c>
      <c r="J4" s="287" t="s">
        <v>234</v>
      </c>
      <c r="K4" s="287" t="s">
        <v>235</v>
      </c>
      <c r="L4" s="287" t="s">
        <v>218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87" t="s">
        <v>100</v>
      </c>
      <c r="B5" s="287" t="s">
        <v>101</v>
      </c>
      <c r="C5" s="287" t="s">
        <v>102</v>
      </c>
      <c r="D5" s="287"/>
      <c r="E5" s="287"/>
      <c r="F5" s="287"/>
      <c r="G5" s="288"/>
      <c r="H5" s="287"/>
      <c r="I5" s="287"/>
      <c r="J5" s="287"/>
      <c r="K5" s="287"/>
      <c r="L5" s="28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87"/>
      <c r="B6" s="287"/>
      <c r="C6" s="287"/>
      <c r="D6" s="287"/>
      <c r="E6" s="287"/>
      <c r="F6" s="287"/>
      <c r="G6" s="288"/>
      <c r="H6" s="287"/>
      <c r="I6" s="287"/>
      <c r="J6" s="287"/>
      <c r="K6" s="287"/>
      <c r="L6" s="28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89" t="s">
        <v>92</v>
      </c>
      <c r="B7" s="289" t="s">
        <v>92</v>
      </c>
      <c r="C7" s="289" t="s">
        <v>92</v>
      </c>
      <c r="D7" s="289" t="s">
        <v>92</v>
      </c>
      <c r="E7" s="289" t="s">
        <v>92</v>
      </c>
      <c r="F7" s="289">
        <v>1</v>
      </c>
      <c r="G7" s="286">
        <v>2</v>
      </c>
      <c r="H7" s="286">
        <v>3</v>
      </c>
      <c r="I7" s="286">
        <v>4</v>
      </c>
      <c r="J7" s="289">
        <v>5</v>
      </c>
      <c r="K7" s="289"/>
      <c r="L7" s="289">
        <v>6</v>
      </c>
      <c r="M7" s="28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2.5" customHeight="1">
      <c r="A8" s="276">
        <v>213</v>
      </c>
      <c r="B8" s="276"/>
      <c r="C8" s="276"/>
      <c r="D8" s="276">
        <v>247001</v>
      </c>
      <c r="E8" s="106" t="s">
        <v>110</v>
      </c>
      <c r="F8" s="290">
        <f>L8</f>
        <v>29.41</v>
      </c>
      <c r="G8" s="291"/>
      <c r="H8" s="291"/>
      <c r="I8" s="291"/>
      <c r="J8" s="290"/>
      <c r="K8" s="290"/>
      <c r="L8" s="290">
        <f>L9+L10+L11+L12</f>
        <v>29.41</v>
      </c>
      <c r="M8" s="28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2.5" customHeight="1">
      <c r="A9" s="99" t="s">
        <v>109</v>
      </c>
      <c r="B9" s="99" t="s">
        <v>107</v>
      </c>
      <c r="C9" s="99" t="s">
        <v>111</v>
      </c>
      <c r="D9" s="277">
        <v>247001</v>
      </c>
      <c r="E9" s="101" t="s">
        <v>112</v>
      </c>
      <c r="F9" s="292">
        <f>L9</f>
        <v>20.41</v>
      </c>
      <c r="G9" s="293"/>
      <c r="H9" s="293"/>
      <c r="I9" s="293"/>
      <c r="J9" s="292"/>
      <c r="K9" s="292"/>
      <c r="L9" s="279">
        <v>20.41</v>
      </c>
      <c r="M9" s="28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99" t="s">
        <v>109</v>
      </c>
      <c r="B10" s="99" t="s">
        <v>107</v>
      </c>
      <c r="C10" s="99" t="s">
        <v>113</v>
      </c>
      <c r="D10" s="277">
        <v>247001</v>
      </c>
      <c r="E10" s="101" t="s">
        <v>114</v>
      </c>
      <c r="F10" s="292">
        <f>L10</f>
        <v>5.7</v>
      </c>
      <c r="G10" s="293"/>
      <c r="H10" s="293"/>
      <c r="I10" s="293"/>
      <c r="J10" s="292"/>
      <c r="K10" s="292"/>
      <c r="L10" s="279">
        <v>5.7</v>
      </c>
      <c r="M10" s="28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99" t="s">
        <v>109</v>
      </c>
      <c r="B11" s="99" t="s">
        <v>107</v>
      </c>
      <c r="C11" s="99" t="s">
        <v>132</v>
      </c>
      <c r="D11" s="277">
        <v>247001</v>
      </c>
      <c r="E11" s="108" t="s">
        <v>133</v>
      </c>
      <c r="F11" s="292">
        <f>L11</f>
        <v>1.7</v>
      </c>
      <c r="G11" s="293"/>
      <c r="H11" s="293"/>
      <c r="I11" s="293"/>
      <c r="J11" s="292"/>
      <c r="K11" s="292"/>
      <c r="L11" s="279">
        <v>1.7</v>
      </c>
      <c r="M11" s="28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280" customFormat="1" ht="22.5" customHeight="1">
      <c r="A12" s="99" t="s">
        <v>109</v>
      </c>
      <c r="B12" s="99" t="s">
        <v>107</v>
      </c>
      <c r="C12" s="99" t="s">
        <v>134</v>
      </c>
      <c r="D12" s="277">
        <v>247001</v>
      </c>
      <c r="E12" s="108" t="s">
        <v>135</v>
      </c>
      <c r="F12" s="293">
        <f>L12</f>
        <v>1.6</v>
      </c>
      <c r="G12" s="294"/>
      <c r="H12" s="294"/>
      <c r="I12" s="294"/>
      <c r="J12" s="294"/>
      <c r="K12" s="294"/>
      <c r="L12" s="279">
        <v>1.6</v>
      </c>
      <c r="M12" s="296"/>
      <c r="N12" s="285"/>
      <c r="O12" s="28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ht="26.2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8:253" ht="22.5" customHeight="1">
      <c r="H14" s="285"/>
      <c r="M14" s="29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9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9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9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9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9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3:253" ht="22.5" customHeight="1">
      <c r="M20" s="29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9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9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2.5" customHeight="1">
      <c r="A23"/>
      <c r="B23"/>
      <c r="C23"/>
      <c r="D23"/>
      <c r="E23"/>
      <c r="F23"/>
      <c r="G23"/>
      <c r="H23"/>
      <c r="I23"/>
      <c r="J23"/>
      <c r="K23"/>
      <c r="L23"/>
      <c r="M23" s="29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D11" sqref="D11"/>
    </sheetView>
  </sheetViews>
  <sheetFormatPr defaultColWidth="6.875" defaultRowHeight="22.5" customHeight="1"/>
  <cols>
    <col min="1" max="1" width="8.375" style="541" customWidth="1"/>
    <col min="2" max="2" width="25.50390625" style="541" customWidth="1"/>
    <col min="3" max="13" width="9.875" style="541" customWidth="1"/>
    <col min="14" max="255" width="6.75390625" style="541" customWidth="1"/>
    <col min="256" max="256" width="6.875" style="542" customWidth="1"/>
  </cols>
  <sheetData>
    <row r="1" spans="2:255" ht="22.5" customHeight="1">
      <c r="B1" s="543"/>
      <c r="C1" s="543"/>
      <c r="D1" s="543"/>
      <c r="E1" s="543"/>
      <c r="F1" s="543"/>
      <c r="G1" s="543"/>
      <c r="H1" s="543"/>
      <c r="I1" s="543"/>
      <c r="J1" s="543"/>
      <c r="M1" s="55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4" t="s">
        <v>76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45"/>
      <c r="C3" s="545"/>
      <c r="D3" s="546"/>
      <c r="E3" s="546"/>
      <c r="F3" s="546"/>
      <c r="G3" s="545"/>
      <c r="H3" s="545"/>
      <c r="I3" s="545"/>
      <c r="J3" s="545"/>
      <c r="L3" s="559" t="s">
        <v>77</v>
      </c>
      <c r="M3" s="55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47" t="s">
        <v>78</v>
      </c>
      <c r="B4" s="547" t="s">
        <v>79</v>
      </c>
      <c r="C4" s="548" t="s">
        <v>80</v>
      </c>
      <c r="D4" s="549" t="s">
        <v>81</v>
      </c>
      <c r="E4" s="549"/>
      <c r="F4" s="549"/>
      <c r="G4" s="547" t="s">
        <v>82</v>
      </c>
      <c r="H4" s="547" t="s">
        <v>83</v>
      </c>
      <c r="I4" s="547" t="s">
        <v>84</v>
      </c>
      <c r="J4" s="547" t="s">
        <v>85</v>
      </c>
      <c r="K4" s="547" t="s">
        <v>86</v>
      </c>
      <c r="L4" s="560" t="s">
        <v>87</v>
      </c>
      <c r="M4" s="561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47"/>
      <c r="B5" s="547"/>
      <c r="C5" s="547"/>
      <c r="D5" s="547" t="s">
        <v>89</v>
      </c>
      <c r="E5" s="547" t="s">
        <v>90</v>
      </c>
      <c r="F5" s="547" t="s">
        <v>91</v>
      </c>
      <c r="G5" s="547"/>
      <c r="H5" s="547"/>
      <c r="I5" s="547"/>
      <c r="J5" s="547"/>
      <c r="K5" s="547"/>
      <c r="L5" s="547"/>
      <c r="M5" s="56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50" t="s">
        <v>92</v>
      </c>
      <c r="B6" s="550" t="s">
        <v>92</v>
      </c>
      <c r="C6" s="550">
        <v>1</v>
      </c>
      <c r="D6" s="550">
        <v>2</v>
      </c>
      <c r="E6" s="550">
        <v>3</v>
      </c>
      <c r="F6" s="550">
        <v>4</v>
      </c>
      <c r="G6" s="550">
        <v>5</v>
      </c>
      <c r="H6" s="550">
        <v>6</v>
      </c>
      <c r="I6" s="550">
        <v>7</v>
      </c>
      <c r="J6" s="550">
        <v>8</v>
      </c>
      <c r="K6" s="550">
        <v>9</v>
      </c>
      <c r="L6" s="550">
        <v>10</v>
      </c>
      <c r="M6" s="56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40" customFormat="1" ht="23.25" customHeight="1">
      <c r="A7" s="551" t="s">
        <v>93</v>
      </c>
      <c r="B7" s="552" t="s">
        <v>94</v>
      </c>
      <c r="C7" s="553">
        <f>D7+G7+H7+I7+J7+K7+L7+M7</f>
        <v>13075.83</v>
      </c>
      <c r="D7" s="554">
        <f>E7+F7</f>
        <v>12823.36</v>
      </c>
      <c r="E7" s="555">
        <v>12733.36</v>
      </c>
      <c r="F7" s="553">
        <v>90</v>
      </c>
      <c r="G7" s="553"/>
      <c r="H7" s="553"/>
      <c r="I7" s="553">
        <v>198.47</v>
      </c>
      <c r="J7" s="553"/>
      <c r="K7" s="553"/>
      <c r="L7" s="553">
        <v>54</v>
      </c>
      <c r="M7" s="5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56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56"/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56"/>
      <c r="B10" s="556"/>
      <c r="C10" s="557"/>
      <c r="D10" s="556"/>
      <c r="E10" s="556"/>
      <c r="F10" s="556"/>
      <c r="G10" s="556"/>
      <c r="H10" s="556"/>
      <c r="I10" s="556"/>
      <c r="J10" s="556"/>
      <c r="K10" s="556"/>
      <c r="L10" s="55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56"/>
      <c r="D12" s="556"/>
      <c r="G12" s="556"/>
      <c r="H12" s="556"/>
      <c r="I12" s="556"/>
      <c r="J12" s="556"/>
      <c r="K12" s="556"/>
      <c r="L12" s="55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56"/>
      <c r="I13" s="556"/>
      <c r="J13" s="55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5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5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5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264</v>
      </c>
    </row>
    <row r="2" spans="1:11" ht="31.5" customHeight="1">
      <c r="A2" s="80" t="s">
        <v>265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0:11" ht="14.25" customHeight="1">
      <c r="J3" s="278" t="s">
        <v>77</v>
      </c>
      <c r="K3" s="278"/>
    </row>
    <row r="4" spans="1:11" ht="33" customHeight="1">
      <c r="A4" s="275" t="s">
        <v>97</v>
      </c>
      <c r="B4" s="275"/>
      <c r="C4" s="275"/>
      <c r="D4" s="85" t="s">
        <v>221</v>
      </c>
      <c r="E4" s="85" t="s">
        <v>158</v>
      </c>
      <c r="F4" s="85" t="s">
        <v>147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89</v>
      </c>
      <c r="G5" s="85" t="s">
        <v>238</v>
      </c>
      <c r="H5" s="85" t="s">
        <v>235</v>
      </c>
      <c r="I5" s="85" t="s">
        <v>239</v>
      </c>
      <c r="J5" s="85" t="s">
        <v>240</v>
      </c>
      <c r="K5" s="85" t="s">
        <v>241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9.25" customHeight="1">
      <c r="A7" s="92">
        <v>213</v>
      </c>
      <c r="B7" s="92"/>
      <c r="C7" s="92"/>
      <c r="D7" s="276">
        <v>247001</v>
      </c>
      <c r="E7" s="106" t="s">
        <v>110</v>
      </c>
      <c r="F7" s="109">
        <f>K7</f>
        <v>29.41</v>
      </c>
      <c r="G7" s="109"/>
      <c r="H7" s="109"/>
      <c r="I7" s="109"/>
      <c r="J7" s="109"/>
      <c r="K7" s="109">
        <f>K8+K9+K10+K11</f>
        <v>29.41</v>
      </c>
    </row>
    <row r="8" spans="1:11" ht="29.25" customHeight="1">
      <c r="A8" s="99" t="s">
        <v>109</v>
      </c>
      <c r="B8" s="99" t="s">
        <v>107</v>
      </c>
      <c r="C8" s="99" t="s">
        <v>111</v>
      </c>
      <c r="D8" s="277">
        <v>247001</v>
      </c>
      <c r="E8" s="101" t="s">
        <v>112</v>
      </c>
      <c r="F8" s="112">
        <f>K8</f>
        <v>20.41</v>
      </c>
      <c r="G8" s="112"/>
      <c r="H8" s="112"/>
      <c r="I8" s="112"/>
      <c r="J8" s="112"/>
      <c r="K8" s="279">
        <v>20.41</v>
      </c>
    </row>
    <row r="9" spans="1:11" ht="29.25" customHeight="1">
      <c r="A9" s="99" t="s">
        <v>109</v>
      </c>
      <c r="B9" s="99" t="s">
        <v>107</v>
      </c>
      <c r="C9" s="99" t="s">
        <v>113</v>
      </c>
      <c r="D9" s="277">
        <v>247001</v>
      </c>
      <c r="E9" s="101" t="s">
        <v>114</v>
      </c>
      <c r="F9" s="112">
        <f>K9</f>
        <v>5.7</v>
      </c>
      <c r="G9" s="112"/>
      <c r="H9" s="112"/>
      <c r="I9" s="112"/>
      <c r="J9" s="112"/>
      <c r="K9" s="279">
        <v>5.7</v>
      </c>
    </row>
    <row r="10" spans="1:11" ht="29.25" customHeight="1">
      <c r="A10" s="99" t="s">
        <v>109</v>
      </c>
      <c r="B10" s="99" t="s">
        <v>107</v>
      </c>
      <c r="C10" s="99" t="s">
        <v>132</v>
      </c>
      <c r="D10" s="277">
        <v>247001</v>
      </c>
      <c r="E10" s="108" t="s">
        <v>133</v>
      </c>
      <c r="F10" s="112">
        <f>K10</f>
        <v>1.7</v>
      </c>
      <c r="G10" s="112"/>
      <c r="H10" s="112"/>
      <c r="I10" s="112"/>
      <c r="J10" s="112"/>
      <c r="K10" s="279">
        <v>1.7</v>
      </c>
    </row>
    <row r="11" spans="1:11" s="26" customFormat="1" ht="29.25" customHeight="1">
      <c r="A11" s="99" t="s">
        <v>109</v>
      </c>
      <c r="B11" s="99" t="s">
        <v>107</v>
      </c>
      <c r="C11" s="99" t="s">
        <v>134</v>
      </c>
      <c r="D11" s="277">
        <v>247001</v>
      </c>
      <c r="E11" s="108" t="s">
        <v>135</v>
      </c>
      <c r="F11" s="112">
        <f>K11</f>
        <v>1.6</v>
      </c>
      <c r="G11" s="112"/>
      <c r="H11" s="112"/>
      <c r="I11" s="112"/>
      <c r="J11" s="112"/>
      <c r="K11" s="279">
        <v>1.6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2">
      <selection activeCell="H9" sqref="H9"/>
    </sheetView>
  </sheetViews>
  <sheetFormatPr defaultColWidth="9.00390625" defaultRowHeight="12.75" customHeight="1"/>
  <cols>
    <col min="1" max="1" width="8.75390625" style="236" customWidth="1"/>
    <col min="2" max="2" width="15.875" style="236" customWidth="1"/>
    <col min="3" max="3" width="21.75390625" style="236" customWidth="1"/>
    <col min="4" max="5" width="11.125" style="236" customWidth="1"/>
    <col min="6" max="6" width="11.875" style="236" customWidth="1"/>
    <col min="7" max="14" width="10.125" style="236" customWidth="1"/>
    <col min="15" max="255" width="6.875" style="236" customWidth="1"/>
    <col min="256" max="256" width="9.00390625" style="236" customWidth="1"/>
  </cols>
  <sheetData>
    <row r="1" spans="1:255" ht="22.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61"/>
      <c r="L1" s="262"/>
      <c r="N1" s="263" t="s">
        <v>266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38" t="s">
        <v>267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39"/>
      <c r="B3" s="240"/>
      <c r="C3" s="240"/>
      <c r="D3" s="239"/>
      <c r="E3" s="240"/>
      <c r="F3" s="240"/>
      <c r="G3" s="240"/>
      <c r="H3" s="239"/>
      <c r="I3" s="239"/>
      <c r="J3" s="239"/>
      <c r="K3" s="261"/>
      <c r="L3" s="264"/>
      <c r="N3" s="265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41" t="s">
        <v>268</v>
      </c>
      <c r="B4" s="241" t="s">
        <v>158</v>
      </c>
      <c r="C4" s="242" t="s">
        <v>269</v>
      </c>
      <c r="D4" s="243" t="s">
        <v>99</v>
      </c>
      <c r="E4" s="244" t="s">
        <v>81</v>
      </c>
      <c r="F4" s="244"/>
      <c r="G4" s="244"/>
      <c r="H4" s="245" t="s">
        <v>82</v>
      </c>
      <c r="I4" s="241" t="s">
        <v>83</v>
      </c>
      <c r="J4" s="241" t="s">
        <v>84</v>
      </c>
      <c r="K4" s="241" t="s">
        <v>85</v>
      </c>
      <c r="L4" s="266" t="s">
        <v>86</v>
      </c>
      <c r="M4" s="267" t="s">
        <v>87</v>
      </c>
      <c r="N4" s="268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41"/>
      <c r="B5" s="241"/>
      <c r="C5" s="242"/>
      <c r="D5" s="241"/>
      <c r="E5" s="246" t="s">
        <v>89</v>
      </c>
      <c r="F5" s="246" t="s">
        <v>90</v>
      </c>
      <c r="G5" s="246" t="s">
        <v>91</v>
      </c>
      <c r="H5" s="241"/>
      <c r="I5" s="241"/>
      <c r="J5" s="241"/>
      <c r="K5" s="241"/>
      <c r="L5" s="243"/>
      <c r="M5" s="267"/>
      <c r="N5" s="26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47" t="s">
        <v>92</v>
      </c>
      <c r="B6" s="247" t="s">
        <v>92</v>
      </c>
      <c r="C6" s="247" t="s">
        <v>92</v>
      </c>
      <c r="D6" s="247">
        <v>1</v>
      </c>
      <c r="E6" s="247">
        <v>2</v>
      </c>
      <c r="F6" s="247">
        <v>3</v>
      </c>
      <c r="G6" s="247">
        <v>4</v>
      </c>
      <c r="H6" s="247">
        <v>5</v>
      </c>
      <c r="I6" s="247">
        <v>6</v>
      </c>
      <c r="J6" s="247">
        <v>7</v>
      </c>
      <c r="K6" s="247">
        <v>8</v>
      </c>
      <c r="L6" s="247">
        <v>9</v>
      </c>
      <c r="M6" s="269">
        <v>10</v>
      </c>
      <c r="N6" s="270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48">
        <v>213</v>
      </c>
      <c r="B7" s="106" t="s">
        <v>110</v>
      </c>
      <c r="C7" s="249" t="s">
        <v>94</v>
      </c>
      <c r="D7" s="250">
        <f>SUM(D8:D17)</f>
        <v>10914.2</v>
      </c>
      <c r="E7" s="250">
        <f>SUM(E8:E17)</f>
        <v>10914.2</v>
      </c>
      <c r="F7" s="250">
        <f>SUM(F8:F17)</f>
        <v>10914.2</v>
      </c>
      <c r="G7" s="251"/>
      <c r="H7" s="252"/>
      <c r="I7" s="252"/>
      <c r="J7" s="252"/>
      <c r="K7" s="252"/>
      <c r="L7" s="255"/>
      <c r="M7" s="271"/>
      <c r="N7" s="27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53">
        <v>2130102</v>
      </c>
      <c r="B8" s="253" t="s">
        <v>112</v>
      </c>
      <c r="C8" s="247" t="s">
        <v>270</v>
      </c>
      <c r="D8" s="254">
        <v>229</v>
      </c>
      <c r="E8" s="255">
        <f>F8+G8</f>
        <v>229</v>
      </c>
      <c r="F8" s="254">
        <v>229</v>
      </c>
      <c r="G8" s="252"/>
      <c r="H8" s="252"/>
      <c r="I8" s="252"/>
      <c r="J8" s="252"/>
      <c r="K8" s="252"/>
      <c r="L8" s="255"/>
      <c r="M8" s="271"/>
      <c r="N8" s="27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53">
        <v>2130106</v>
      </c>
      <c r="B9" s="253" t="s">
        <v>116</v>
      </c>
      <c r="C9" s="247" t="s">
        <v>271</v>
      </c>
      <c r="D9" s="254">
        <v>60</v>
      </c>
      <c r="E9" s="255">
        <f aca="true" t="shared" si="0" ref="E9:E17">F9+G9</f>
        <v>60</v>
      </c>
      <c r="F9" s="254">
        <v>60</v>
      </c>
      <c r="G9" s="252"/>
      <c r="H9" s="252"/>
      <c r="I9" s="252"/>
      <c r="J9" s="252"/>
      <c r="K9" s="252"/>
      <c r="L9" s="255"/>
      <c r="M9" s="271"/>
      <c r="N9" s="27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53">
        <v>2130110</v>
      </c>
      <c r="B10" s="253" t="s">
        <v>120</v>
      </c>
      <c r="C10" s="247" t="s">
        <v>272</v>
      </c>
      <c r="D10" s="254">
        <v>40</v>
      </c>
      <c r="E10" s="255">
        <f t="shared" si="0"/>
        <v>40</v>
      </c>
      <c r="F10" s="254">
        <v>40</v>
      </c>
      <c r="G10" s="252"/>
      <c r="H10" s="252"/>
      <c r="I10" s="252"/>
      <c r="J10" s="252"/>
      <c r="K10" s="252"/>
      <c r="L10" s="255"/>
      <c r="M10" s="271"/>
      <c r="N10" s="27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53">
        <v>2130199</v>
      </c>
      <c r="B11" s="253" t="s">
        <v>122</v>
      </c>
      <c r="C11" s="247" t="s">
        <v>273</v>
      </c>
      <c r="D11" s="254">
        <v>50</v>
      </c>
      <c r="E11" s="255">
        <f t="shared" si="0"/>
        <v>50</v>
      </c>
      <c r="F11" s="254">
        <v>50</v>
      </c>
      <c r="G11" s="252"/>
      <c r="H11" s="252"/>
      <c r="I11" s="252"/>
      <c r="J11" s="252"/>
      <c r="K11" s="252"/>
      <c r="L11" s="255"/>
      <c r="M11" s="271"/>
      <c r="N11" s="27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53">
        <v>2130504</v>
      </c>
      <c r="B12" s="253" t="s">
        <v>125</v>
      </c>
      <c r="C12" s="247" t="s">
        <v>274</v>
      </c>
      <c r="D12" s="254">
        <v>6919</v>
      </c>
      <c r="E12" s="255">
        <f t="shared" si="0"/>
        <v>6919</v>
      </c>
      <c r="F12" s="254">
        <v>6919</v>
      </c>
      <c r="G12" s="252"/>
      <c r="H12" s="252"/>
      <c r="I12" s="252"/>
      <c r="J12" s="252"/>
      <c r="K12" s="252"/>
      <c r="L12" s="255"/>
      <c r="M12" s="271"/>
      <c r="N12" s="27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53">
        <v>2130108</v>
      </c>
      <c r="B13" s="253" t="s">
        <v>127</v>
      </c>
      <c r="C13" s="247" t="s">
        <v>275</v>
      </c>
      <c r="D13" s="254">
        <v>140</v>
      </c>
      <c r="E13" s="255">
        <f t="shared" si="0"/>
        <v>140</v>
      </c>
      <c r="F13" s="254">
        <v>140</v>
      </c>
      <c r="G13" s="252"/>
      <c r="H13" s="252"/>
      <c r="I13" s="252"/>
      <c r="J13" s="252"/>
      <c r="K13" s="252"/>
      <c r="L13" s="255"/>
      <c r="M13" s="271"/>
      <c r="N13" s="27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53">
        <v>2130135</v>
      </c>
      <c r="B14" s="253" t="s">
        <v>129</v>
      </c>
      <c r="C14" s="247" t="s">
        <v>276</v>
      </c>
      <c r="D14" s="254">
        <v>3000</v>
      </c>
      <c r="E14" s="255">
        <f t="shared" si="0"/>
        <v>3000</v>
      </c>
      <c r="F14" s="254">
        <v>3000</v>
      </c>
      <c r="G14" s="252"/>
      <c r="H14" s="252"/>
      <c r="I14" s="252"/>
      <c r="J14" s="252"/>
      <c r="K14" s="252"/>
      <c r="L14" s="255"/>
      <c r="M14" s="271"/>
      <c r="N14" s="27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53">
        <v>2130125</v>
      </c>
      <c r="B15" s="253" t="s">
        <v>131</v>
      </c>
      <c r="C15" s="247" t="s">
        <v>277</v>
      </c>
      <c r="D15" s="254">
        <v>200</v>
      </c>
      <c r="E15" s="255">
        <f t="shared" si="0"/>
        <v>200</v>
      </c>
      <c r="F15" s="254">
        <v>200</v>
      </c>
      <c r="G15" s="252"/>
      <c r="H15" s="252"/>
      <c r="I15" s="252"/>
      <c r="J15" s="252"/>
      <c r="K15" s="252"/>
      <c r="L15" s="255"/>
      <c r="M15" s="271"/>
      <c r="N15" s="27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53">
        <v>2130126</v>
      </c>
      <c r="B16" s="253" t="s">
        <v>133</v>
      </c>
      <c r="C16" s="247"/>
      <c r="D16" s="254">
        <v>233.1</v>
      </c>
      <c r="E16" s="255">
        <f t="shared" si="0"/>
        <v>233.1</v>
      </c>
      <c r="F16" s="254">
        <v>233.1</v>
      </c>
      <c r="G16" s="252"/>
      <c r="H16" s="252"/>
      <c r="I16" s="252"/>
      <c r="J16" s="252"/>
      <c r="K16" s="252"/>
      <c r="L16" s="255"/>
      <c r="M16" s="271"/>
      <c r="N16" s="27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235" customFormat="1" ht="23.25" customHeight="1">
      <c r="A17" s="241">
        <v>2130112</v>
      </c>
      <c r="B17" s="241" t="s">
        <v>135</v>
      </c>
      <c r="C17" s="256"/>
      <c r="D17" s="257">
        <v>43.1</v>
      </c>
      <c r="E17" s="257">
        <f t="shared" si="0"/>
        <v>43.1</v>
      </c>
      <c r="F17" s="257">
        <v>43.1</v>
      </c>
      <c r="G17" s="258"/>
      <c r="H17" s="258"/>
      <c r="I17" s="258"/>
      <c r="J17" s="258"/>
      <c r="K17" s="258"/>
      <c r="L17" s="273"/>
      <c r="M17" s="274"/>
      <c r="N17" s="27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ht="22.5" customHeight="1">
      <c r="A18" s="259"/>
      <c r="B18" s="259"/>
      <c r="C18" s="259"/>
      <c r="D18" s="259"/>
      <c r="E18" s="259"/>
      <c r="F18" s="259"/>
      <c r="G18" s="260"/>
      <c r="H18" s="259"/>
      <c r="I18" s="259"/>
      <c r="J18" s="259"/>
      <c r="K18" s="259"/>
      <c r="L18" s="259"/>
      <c r="M18" s="259"/>
      <c r="N18" s="25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59"/>
      <c r="B20" s="259"/>
      <c r="C20" s="259"/>
      <c r="D20" s="261"/>
      <c r="E20" s="259"/>
      <c r="F20" s="261"/>
      <c r="G20" s="259"/>
      <c r="H20" s="259"/>
      <c r="I20" s="259"/>
      <c r="J20" s="259"/>
      <c r="K20" s="259"/>
      <c r="L20" s="259"/>
      <c r="M20" s="259"/>
      <c r="N20" s="25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6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259"/>
      <c r="B23" s="259"/>
      <c r="C23" s="259"/>
      <c r="D23" s="261"/>
      <c r="E23" s="261"/>
      <c r="F23" s="259"/>
      <c r="G23" s="259"/>
      <c r="H23" s="259"/>
      <c r="I23" s="261"/>
      <c r="J23" s="259"/>
      <c r="K23" s="259"/>
      <c r="L23" s="259"/>
      <c r="M23" s="259"/>
      <c r="N23" s="26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259"/>
      <c r="B24" s="259"/>
      <c r="C24" s="259"/>
      <c r="D24" s="261"/>
      <c r="E24" s="261"/>
      <c r="F24" s="261"/>
      <c r="G24" s="259"/>
      <c r="H24" s="261"/>
      <c r="I24" s="261"/>
      <c r="J24" s="259"/>
      <c r="K24" s="259"/>
      <c r="L24" s="261"/>
      <c r="M24" s="259"/>
      <c r="N24" s="26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 s="261"/>
      <c r="B25" s="261"/>
      <c r="C25" s="259"/>
      <c r="D25" s="261"/>
      <c r="E25" s="261"/>
      <c r="F25" s="261"/>
      <c r="G25" s="259"/>
      <c r="H25" s="261"/>
      <c r="I25" s="261"/>
      <c r="J25" s="259"/>
      <c r="K25" s="261"/>
      <c r="L25" s="261"/>
      <c r="M25" s="261"/>
      <c r="N25" s="26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2.5" customHeight="1">
      <c r="A26" s="261"/>
      <c r="B26" s="261"/>
      <c r="C26" s="261"/>
      <c r="D26" s="261"/>
      <c r="E26" s="261"/>
      <c r="F26" s="261"/>
      <c r="G26" s="259"/>
      <c r="H26" s="261"/>
      <c r="I26" s="261"/>
      <c r="J26" s="261"/>
      <c r="K26" s="261"/>
      <c r="L26" s="261"/>
      <c r="M26" s="261"/>
      <c r="N26" s="26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5:255" ht="22.5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5:255" ht="22.5" customHeight="1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2.5" customHeight="1">
      <c r="A29" s="261"/>
      <c r="B29" s="261"/>
      <c r="C29" s="261"/>
      <c r="D29" s="261"/>
      <c r="E29" s="261"/>
      <c r="F29" s="261"/>
      <c r="G29" s="261"/>
      <c r="H29" s="261"/>
      <c r="I29" s="259"/>
      <c r="J29" s="261"/>
      <c r="K29" s="261"/>
      <c r="L29" s="261"/>
      <c r="M29" s="261"/>
      <c r="N29" s="26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9" sqref="A9:U9"/>
    </sheetView>
  </sheetViews>
  <sheetFormatPr defaultColWidth="6.875" defaultRowHeight="12.75" customHeight="1"/>
  <cols>
    <col min="1" max="3" width="4.00390625" style="187" customWidth="1"/>
    <col min="4" max="4" width="9.625" style="187" customWidth="1"/>
    <col min="5" max="5" width="23.125" style="187" customWidth="1"/>
    <col min="6" max="6" width="8.875" style="187" customWidth="1"/>
    <col min="7" max="7" width="8.125" style="187" customWidth="1"/>
    <col min="8" max="10" width="7.125" style="187" customWidth="1"/>
    <col min="11" max="11" width="7.75390625" style="187" customWidth="1"/>
    <col min="12" max="19" width="7.125" style="187" customWidth="1"/>
    <col min="20" max="21" width="7.25390625" style="187" customWidth="1"/>
    <col min="22" max="16384" width="6.875" style="187" customWidth="1"/>
  </cols>
  <sheetData>
    <row r="1" spans="1:21" ht="24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213"/>
      <c r="R1" s="213"/>
      <c r="S1" s="220"/>
      <c r="T1" s="220"/>
      <c r="U1" s="188" t="s">
        <v>278</v>
      </c>
    </row>
    <row r="2" spans="1:21" ht="24.75" customHeight="1">
      <c r="A2" s="189" t="s">
        <v>279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2" ht="24.75" customHeight="1">
      <c r="A3" s="190"/>
      <c r="B3" s="191"/>
      <c r="C3" s="192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221"/>
      <c r="R3" s="221"/>
      <c r="S3" s="222"/>
      <c r="T3" s="223" t="s">
        <v>77</v>
      </c>
      <c r="U3" s="223"/>
      <c r="V3" s="224"/>
    </row>
    <row r="4" spans="1:22" ht="24.75" customHeight="1">
      <c r="A4" s="193" t="s">
        <v>138</v>
      </c>
      <c r="B4" s="193"/>
      <c r="C4" s="194"/>
      <c r="D4" s="195" t="s">
        <v>78</v>
      </c>
      <c r="E4" s="195" t="s">
        <v>98</v>
      </c>
      <c r="F4" s="196" t="s">
        <v>139</v>
      </c>
      <c r="G4" s="197" t="s">
        <v>140</v>
      </c>
      <c r="H4" s="193"/>
      <c r="I4" s="193"/>
      <c r="J4" s="194"/>
      <c r="K4" s="198" t="s">
        <v>141</v>
      </c>
      <c r="L4" s="216"/>
      <c r="M4" s="216"/>
      <c r="N4" s="216"/>
      <c r="O4" s="216"/>
      <c r="P4" s="216"/>
      <c r="Q4" s="216"/>
      <c r="R4" s="225"/>
      <c r="S4" s="226" t="s">
        <v>142</v>
      </c>
      <c r="T4" s="227" t="s">
        <v>143</v>
      </c>
      <c r="U4" s="227" t="s">
        <v>144</v>
      </c>
      <c r="V4" s="224"/>
    </row>
    <row r="5" spans="1:22" ht="24.75" customHeight="1">
      <c r="A5" s="198" t="s">
        <v>100</v>
      </c>
      <c r="B5" s="195" t="s">
        <v>101</v>
      </c>
      <c r="C5" s="195" t="s">
        <v>102</v>
      </c>
      <c r="D5" s="195"/>
      <c r="E5" s="195"/>
      <c r="F5" s="196"/>
      <c r="G5" s="195" t="s">
        <v>80</v>
      </c>
      <c r="H5" s="195" t="s">
        <v>145</v>
      </c>
      <c r="I5" s="195" t="s">
        <v>146</v>
      </c>
      <c r="J5" s="196" t="s">
        <v>147</v>
      </c>
      <c r="K5" s="217" t="s">
        <v>80</v>
      </c>
      <c r="L5" s="173" t="s">
        <v>148</v>
      </c>
      <c r="M5" s="173" t="s">
        <v>149</v>
      </c>
      <c r="N5" s="173" t="s">
        <v>150</v>
      </c>
      <c r="O5" s="173" t="s">
        <v>151</v>
      </c>
      <c r="P5" s="173" t="s">
        <v>152</v>
      </c>
      <c r="Q5" s="173" t="s">
        <v>153</v>
      </c>
      <c r="R5" s="173" t="s">
        <v>154</v>
      </c>
      <c r="S5" s="228"/>
      <c r="T5" s="227"/>
      <c r="U5" s="227"/>
      <c r="V5" s="224"/>
    </row>
    <row r="6" spans="1:21" ht="30.75" customHeight="1">
      <c r="A6" s="198"/>
      <c r="B6" s="195"/>
      <c r="C6" s="195"/>
      <c r="D6" s="195"/>
      <c r="E6" s="196"/>
      <c r="F6" s="199" t="s">
        <v>99</v>
      </c>
      <c r="G6" s="195"/>
      <c r="H6" s="195"/>
      <c r="I6" s="195"/>
      <c r="J6" s="196"/>
      <c r="K6" s="218"/>
      <c r="L6" s="173"/>
      <c r="M6" s="173"/>
      <c r="N6" s="173"/>
      <c r="O6" s="173"/>
      <c r="P6" s="173"/>
      <c r="Q6" s="173"/>
      <c r="R6" s="173"/>
      <c r="S6" s="229"/>
      <c r="T6" s="227"/>
      <c r="U6" s="227"/>
    </row>
    <row r="7" spans="1:21" ht="24.75" customHeight="1">
      <c r="A7" s="200" t="s">
        <v>92</v>
      </c>
      <c r="B7" s="200" t="s">
        <v>92</v>
      </c>
      <c r="C7" s="200" t="s">
        <v>92</v>
      </c>
      <c r="D7" s="200" t="s">
        <v>92</v>
      </c>
      <c r="E7" s="200" t="s">
        <v>92</v>
      </c>
      <c r="F7" s="201">
        <v>1</v>
      </c>
      <c r="G7" s="200">
        <v>2</v>
      </c>
      <c r="H7" s="200">
        <v>3</v>
      </c>
      <c r="I7" s="200">
        <v>4</v>
      </c>
      <c r="J7" s="200">
        <v>5</v>
      </c>
      <c r="K7" s="200">
        <v>6</v>
      </c>
      <c r="L7" s="200">
        <v>7</v>
      </c>
      <c r="M7" s="200">
        <v>8</v>
      </c>
      <c r="N7" s="200">
        <v>9</v>
      </c>
      <c r="O7" s="200">
        <v>10</v>
      </c>
      <c r="P7" s="200">
        <v>11</v>
      </c>
      <c r="Q7" s="200">
        <v>12</v>
      </c>
      <c r="R7" s="200">
        <v>13</v>
      </c>
      <c r="S7" s="200">
        <v>14</v>
      </c>
      <c r="T7" s="201">
        <v>15</v>
      </c>
      <c r="U7" s="201">
        <v>16</v>
      </c>
    </row>
    <row r="8" spans="1:21" s="186" customFormat="1" ht="24.75" customHeight="1">
      <c r="A8" s="202"/>
      <c r="B8" s="202"/>
      <c r="C8" s="203"/>
      <c r="D8" s="204"/>
      <c r="E8" s="205"/>
      <c r="F8" s="206"/>
      <c r="G8" s="207"/>
      <c r="H8" s="207"/>
      <c r="I8" s="207"/>
      <c r="J8" s="207"/>
      <c r="K8" s="207"/>
      <c r="L8" s="207"/>
      <c r="M8" s="219"/>
      <c r="N8" s="207"/>
      <c r="O8" s="207"/>
      <c r="P8" s="207"/>
      <c r="Q8" s="207"/>
      <c r="R8" s="207"/>
      <c r="S8" s="230"/>
      <c r="T8" s="230"/>
      <c r="U8" s="231"/>
    </row>
    <row r="9" spans="1:21" ht="24.75" customHeight="1">
      <c r="A9" s="208" t="s">
        <v>280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32"/>
    </row>
    <row r="10" spans="1:21" ht="18.75" customHeight="1">
      <c r="A10" s="210"/>
      <c r="B10" s="210"/>
      <c r="C10" s="210"/>
      <c r="D10" s="210"/>
      <c r="E10" s="211"/>
      <c r="F10" s="212"/>
      <c r="G10" s="213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33"/>
      <c r="T10" s="233"/>
      <c r="U10" s="233"/>
    </row>
    <row r="11" spans="1:21" ht="18.75" customHeight="1">
      <c r="A11" s="214"/>
      <c r="B11" s="210"/>
      <c r="C11" s="210"/>
      <c r="D11" s="210"/>
      <c r="E11" s="211"/>
      <c r="F11" s="212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33"/>
      <c r="T11" s="233"/>
      <c r="U11" s="233"/>
    </row>
    <row r="12" spans="1:21" ht="18.75" customHeight="1">
      <c r="A12" s="214"/>
      <c r="B12" s="210"/>
      <c r="C12" s="210"/>
      <c r="D12" s="210"/>
      <c r="E12" s="211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33"/>
      <c r="T12" s="233"/>
      <c r="U12" s="234"/>
    </row>
    <row r="13" spans="1:21" ht="18.75" customHeight="1">
      <c r="A13" s="214"/>
      <c r="B13" s="214"/>
      <c r="C13" s="210"/>
      <c r="D13" s="210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33"/>
      <c r="T13" s="233"/>
      <c r="U13" s="234"/>
    </row>
    <row r="14" spans="1:21" ht="18.75" customHeight="1">
      <c r="A14" s="214"/>
      <c r="B14" s="214"/>
      <c r="C14" s="214"/>
      <c r="D14" s="210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33"/>
      <c r="T14" s="233"/>
      <c r="U14" s="234"/>
    </row>
    <row r="15" spans="1:21" ht="18.75" customHeight="1">
      <c r="A15" s="214"/>
      <c r="B15" s="214"/>
      <c r="C15" s="214"/>
      <c r="D15" s="210"/>
      <c r="E15" s="211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33"/>
      <c r="T15" s="234"/>
      <c r="U15" s="234"/>
    </row>
    <row r="16" spans="1:21" ht="18.75" customHeight="1">
      <c r="A16" s="214"/>
      <c r="B16" s="214"/>
      <c r="C16" s="214"/>
      <c r="D16" s="214"/>
      <c r="E16" s="215"/>
      <c r="F16" s="212"/>
      <c r="G16" s="213"/>
      <c r="H16" s="213"/>
      <c r="I16" s="213"/>
      <c r="J16" s="213"/>
      <c r="K16" s="213"/>
      <c r="L16" s="213"/>
      <c r="M16" s="213"/>
      <c r="N16" s="213"/>
      <c r="O16" s="213"/>
      <c r="P16" s="212"/>
      <c r="Q16" s="212"/>
      <c r="R16" s="212"/>
      <c r="S16" s="234"/>
      <c r="T16" s="234"/>
      <c r="U16" s="234"/>
    </row>
  </sheetData>
  <sheetProtection formatCells="0" formatColumns="0" formatRows="0"/>
  <mergeCells count="25">
    <mergeCell ref="A2:U2"/>
    <mergeCell ref="T3:U3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U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17" t="s">
        <v>281</v>
      </c>
    </row>
    <row r="2" spans="1:21" ht="24.75" customHeight="1">
      <c r="A2" s="80" t="s">
        <v>282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118" t="s">
        <v>77</v>
      </c>
      <c r="U3" s="118"/>
    </row>
    <row r="4" spans="1:21" ht="27.75" customHeight="1">
      <c r="A4" s="81" t="s">
        <v>138</v>
      </c>
      <c r="B4" s="82"/>
      <c r="C4" s="83"/>
      <c r="D4" s="84" t="s">
        <v>157</v>
      </c>
      <c r="E4" s="84" t="s">
        <v>158</v>
      </c>
      <c r="F4" s="84" t="s">
        <v>99</v>
      </c>
      <c r="G4" s="85" t="s">
        <v>159</v>
      </c>
      <c r="H4" s="85" t="s">
        <v>160</v>
      </c>
      <c r="I4" s="85" t="s">
        <v>161</v>
      </c>
      <c r="J4" s="85" t="s">
        <v>162</v>
      </c>
      <c r="K4" s="85" t="s">
        <v>163</v>
      </c>
      <c r="L4" s="85" t="s">
        <v>164</v>
      </c>
      <c r="M4" s="85" t="s">
        <v>149</v>
      </c>
      <c r="N4" s="85" t="s">
        <v>165</v>
      </c>
      <c r="O4" s="85" t="s">
        <v>147</v>
      </c>
      <c r="P4" s="85" t="s">
        <v>151</v>
      </c>
      <c r="Q4" s="85" t="s">
        <v>150</v>
      </c>
      <c r="R4" s="85" t="s">
        <v>166</v>
      </c>
      <c r="S4" s="85" t="s">
        <v>167</v>
      </c>
      <c r="T4" s="85" t="s">
        <v>168</v>
      </c>
      <c r="U4" s="85" t="s">
        <v>154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28.5" customHeight="1">
      <c r="A7" s="87"/>
      <c r="B7" s="87"/>
      <c r="C7" s="87"/>
      <c r="D7" s="87"/>
      <c r="E7" s="87"/>
      <c r="F7" s="87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s="26" customFormat="1" ht="29.25" customHeight="1">
      <c r="A8" s="143" t="s">
        <v>280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0" sqref="A10:U10"/>
    </sheetView>
  </sheetViews>
  <sheetFormatPr defaultColWidth="6.875" defaultRowHeight="12.75" customHeight="1"/>
  <cols>
    <col min="1" max="3" width="4.00390625" style="147" customWidth="1"/>
    <col min="4" max="4" width="9.625" style="147" customWidth="1"/>
    <col min="5" max="5" width="22.50390625" style="147" customWidth="1"/>
    <col min="6" max="7" width="8.50390625" style="147" customWidth="1"/>
    <col min="8" max="10" width="7.25390625" style="147" customWidth="1"/>
    <col min="11" max="11" width="8.50390625" style="147" customWidth="1"/>
    <col min="12" max="19" width="7.25390625" style="147" customWidth="1"/>
    <col min="20" max="21" width="7.75390625" style="147" customWidth="1"/>
    <col min="22" max="16384" width="6.875" style="147" customWidth="1"/>
  </cols>
  <sheetData>
    <row r="1" spans="1:21" ht="24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69"/>
      <c r="R1" s="169"/>
      <c r="S1" s="174"/>
      <c r="T1" s="174"/>
      <c r="U1" s="148" t="s">
        <v>283</v>
      </c>
    </row>
    <row r="2" spans="1:21" ht="24.75" customHeight="1">
      <c r="A2" s="149" t="s">
        <v>284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2" ht="24.75" customHeight="1">
      <c r="A3" s="150"/>
      <c r="B3" s="151"/>
      <c r="C3" s="152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75"/>
      <c r="R3" s="175"/>
      <c r="S3" s="176"/>
      <c r="T3" s="177" t="s">
        <v>77</v>
      </c>
      <c r="U3" s="177"/>
      <c r="V3" s="178"/>
    </row>
    <row r="4" spans="1:22" ht="24.75" customHeight="1">
      <c r="A4" s="153" t="s">
        <v>138</v>
      </c>
      <c r="B4" s="153"/>
      <c r="C4" s="153"/>
      <c r="D4" s="154" t="s">
        <v>78</v>
      </c>
      <c r="E4" s="155" t="s">
        <v>98</v>
      </c>
      <c r="F4" s="155" t="s">
        <v>139</v>
      </c>
      <c r="G4" s="153" t="s">
        <v>140</v>
      </c>
      <c r="H4" s="153"/>
      <c r="I4" s="153"/>
      <c r="J4" s="155"/>
      <c r="K4" s="155" t="s">
        <v>141</v>
      </c>
      <c r="L4" s="154"/>
      <c r="M4" s="154"/>
      <c r="N4" s="154"/>
      <c r="O4" s="154"/>
      <c r="P4" s="154"/>
      <c r="Q4" s="154"/>
      <c r="R4" s="179"/>
      <c r="S4" s="180" t="s">
        <v>142</v>
      </c>
      <c r="T4" s="181" t="s">
        <v>143</v>
      </c>
      <c r="U4" s="181" t="s">
        <v>144</v>
      </c>
      <c r="V4" s="178"/>
    </row>
    <row r="5" spans="1:22" ht="24.75" customHeight="1">
      <c r="A5" s="156" t="s">
        <v>100</v>
      </c>
      <c r="B5" s="156" t="s">
        <v>101</v>
      </c>
      <c r="C5" s="156" t="s">
        <v>102</v>
      </c>
      <c r="D5" s="155"/>
      <c r="E5" s="155"/>
      <c r="F5" s="153"/>
      <c r="G5" s="156" t="s">
        <v>80</v>
      </c>
      <c r="H5" s="156" t="s">
        <v>145</v>
      </c>
      <c r="I5" s="156" t="s">
        <v>146</v>
      </c>
      <c r="J5" s="171" t="s">
        <v>147</v>
      </c>
      <c r="K5" s="172" t="s">
        <v>80</v>
      </c>
      <c r="L5" s="173" t="s">
        <v>148</v>
      </c>
      <c r="M5" s="173" t="s">
        <v>149</v>
      </c>
      <c r="N5" s="173" t="s">
        <v>150</v>
      </c>
      <c r="O5" s="173" t="s">
        <v>151</v>
      </c>
      <c r="P5" s="173" t="s">
        <v>152</v>
      </c>
      <c r="Q5" s="173" t="s">
        <v>153</v>
      </c>
      <c r="R5" s="173" t="s">
        <v>154</v>
      </c>
      <c r="S5" s="181"/>
      <c r="T5" s="181"/>
      <c r="U5" s="181"/>
      <c r="V5" s="178"/>
    </row>
    <row r="6" spans="1:21" ht="30.75" customHeight="1">
      <c r="A6" s="155"/>
      <c r="B6" s="155"/>
      <c r="C6" s="155"/>
      <c r="D6" s="155"/>
      <c r="E6" s="153"/>
      <c r="F6" s="157" t="s">
        <v>99</v>
      </c>
      <c r="G6" s="155"/>
      <c r="H6" s="155"/>
      <c r="I6" s="155"/>
      <c r="J6" s="153"/>
      <c r="K6" s="154"/>
      <c r="L6" s="173"/>
      <c r="M6" s="173"/>
      <c r="N6" s="173"/>
      <c r="O6" s="173"/>
      <c r="P6" s="173"/>
      <c r="Q6" s="173"/>
      <c r="R6" s="173"/>
      <c r="S6" s="181"/>
      <c r="T6" s="181"/>
      <c r="U6" s="181"/>
    </row>
    <row r="7" spans="1:21" ht="24.75" customHeight="1">
      <c r="A7" s="158" t="s">
        <v>92</v>
      </c>
      <c r="B7" s="158" t="s">
        <v>92</v>
      </c>
      <c r="C7" s="158" t="s">
        <v>92</v>
      </c>
      <c r="D7" s="158" t="s">
        <v>92</v>
      </c>
      <c r="E7" s="158" t="s">
        <v>92</v>
      </c>
      <c r="F7" s="159">
        <v>1</v>
      </c>
      <c r="G7" s="158">
        <v>2</v>
      </c>
      <c r="H7" s="158">
        <v>3</v>
      </c>
      <c r="I7" s="158">
        <v>4</v>
      </c>
      <c r="J7" s="158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  <c r="S7" s="158">
        <v>14</v>
      </c>
      <c r="T7" s="159">
        <v>15</v>
      </c>
      <c r="U7" s="159">
        <v>16</v>
      </c>
    </row>
    <row r="8" spans="1:21" ht="24.75" customHeight="1">
      <c r="A8" s="160"/>
      <c r="B8" s="160"/>
      <c r="C8" s="158"/>
      <c r="D8" s="161"/>
      <c r="E8" s="160"/>
      <c r="F8" s="159"/>
      <c r="G8" s="161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82"/>
      <c r="U8" s="159"/>
    </row>
    <row r="9" spans="1:21" ht="24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1" s="146" customFormat="1" ht="24.75" customHeight="1">
      <c r="A10" s="163" t="s">
        <v>285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83"/>
    </row>
    <row r="11" spans="1:21" ht="27" customHeight="1">
      <c r="A11" s="165"/>
      <c r="B11" s="165"/>
      <c r="C11" s="165"/>
      <c r="D11" s="165"/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84"/>
      <c r="T11" s="184"/>
      <c r="U11" s="184"/>
    </row>
    <row r="12" spans="1:21" ht="18.75" customHeight="1">
      <c r="A12" s="165"/>
      <c r="B12" s="165"/>
      <c r="C12" s="165"/>
      <c r="D12" s="165"/>
      <c r="E12" s="166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84"/>
      <c r="T12" s="184"/>
      <c r="U12" s="184"/>
    </row>
    <row r="13" spans="1:21" ht="18.75" customHeight="1">
      <c r="A13" s="165"/>
      <c r="B13" s="165"/>
      <c r="C13" s="165"/>
      <c r="D13" s="165"/>
      <c r="E13" s="16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84"/>
      <c r="T13" s="184"/>
      <c r="U13" s="184"/>
    </row>
    <row r="14" spans="1:21" ht="18.75" customHeight="1">
      <c r="A14" s="165"/>
      <c r="B14" s="165"/>
      <c r="C14" s="165"/>
      <c r="D14" s="165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84"/>
      <c r="T14" s="184"/>
      <c r="U14" s="184"/>
    </row>
    <row r="15" spans="1:21" ht="18.75" customHeight="1">
      <c r="A15" s="165"/>
      <c r="B15" s="165"/>
      <c r="C15" s="165"/>
      <c r="D15" s="165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84"/>
      <c r="T15" s="184"/>
      <c r="U15" s="185"/>
    </row>
    <row r="16" spans="1:21" ht="18.75" customHeight="1">
      <c r="A16" s="168"/>
      <c r="B16" s="168"/>
      <c r="C16" s="168"/>
      <c r="D16" s="165"/>
      <c r="E16" s="166"/>
      <c r="F16" s="167"/>
      <c r="G16" s="169"/>
      <c r="H16" s="167"/>
      <c r="I16" s="167"/>
      <c r="J16" s="167"/>
      <c r="K16" s="169"/>
      <c r="L16" s="167"/>
      <c r="M16" s="167"/>
      <c r="N16" s="167"/>
      <c r="O16" s="167"/>
      <c r="P16" s="167"/>
      <c r="Q16" s="167"/>
      <c r="R16" s="167"/>
      <c r="S16" s="184"/>
      <c r="T16" s="184"/>
      <c r="U16" s="185"/>
    </row>
    <row r="17" spans="1:21" ht="18.75" customHeight="1">
      <c r="A17" s="168"/>
      <c r="B17" s="168"/>
      <c r="C17" s="168"/>
      <c r="D17" s="168"/>
      <c r="E17" s="170"/>
      <c r="F17" s="167"/>
      <c r="G17" s="169"/>
      <c r="H17" s="169"/>
      <c r="I17" s="169"/>
      <c r="J17" s="169"/>
      <c r="K17" s="169"/>
      <c r="L17" s="169"/>
      <c r="M17" s="167"/>
      <c r="N17" s="167"/>
      <c r="O17" s="167"/>
      <c r="P17" s="167"/>
      <c r="Q17" s="167"/>
      <c r="R17" s="167"/>
      <c r="S17" s="184"/>
      <c r="T17" s="185"/>
      <c r="U17" s="185"/>
    </row>
    <row r="18" spans="1:21" ht="18.75" customHeight="1">
      <c r="A18" s="168"/>
      <c r="B18" s="168"/>
      <c r="C18" s="168"/>
      <c r="D18" s="168"/>
      <c r="E18" s="170"/>
      <c r="F18" s="167"/>
      <c r="G18" s="169"/>
      <c r="H18" s="169"/>
      <c r="I18" s="169"/>
      <c r="J18" s="169"/>
      <c r="K18" s="169"/>
      <c r="L18" s="169"/>
      <c r="M18" s="167"/>
      <c r="N18" s="167"/>
      <c r="O18" s="167"/>
      <c r="P18" s="167"/>
      <c r="Q18" s="167"/>
      <c r="R18" s="167"/>
      <c r="S18" s="185"/>
      <c r="T18" s="185"/>
      <c r="U18" s="185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 s="146"/>
      <c r="M19" s="146"/>
      <c r="N19"/>
      <c r="O19"/>
      <c r="P19"/>
      <c r="Q19"/>
      <c r="R19"/>
      <c r="S19"/>
      <c r="T19"/>
      <c r="U19"/>
      <c r="V19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10:U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F14" sqref="F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17" t="s">
        <v>286</v>
      </c>
    </row>
    <row r="2" spans="1:21" ht="24.75" customHeight="1">
      <c r="A2" s="80" t="s">
        <v>287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118" t="s">
        <v>77</v>
      </c>
      <c r="U3" s="118"/>
    </row>
    <row r="4" spans="1:21" ht="27.75" customHeight="1">
      <c r="A4" s="81" t="s">
        <v>138</v>
      </c>
      <c r="B4" s="82"/>
      <c r="C4" s="83"/>
      <c r="D4" s="84" t="s">
        <v>157</v>
      </c>
      <c r="E4" s="84" t="s">
        <v>158</v>
      </c>
      <c r="F4" s="84" t="s">
        <v>99</v>
      </c>
      <c r="G4" s="85" t="s">
        <v>159</v>
      </c>
      <c r="H4" s="85" t="s">
        <v>160</v>
      </c>
      <c r="I4" s="85" t="s">
        <v>161</v>
      </c>
      <c r="J4" s="85" t="s">
        <v>162</v>
      </c>
      <c r="K4" s="85" t="s">
        <v>163</v>
      </c>
      <c r="L4" s="85" t="s">
        <v>164</v>
      </c>
      <c r="M4" s="85" t="s">
        <v>149</v>
      </c>
      <c r="N4" s="85" t="s">
        <v>165</v>
      </c>
      <c r="O4" s="85" t="s">
        <v>147</v>
      </c>
      <c r="P4" s="85" t="s">
        <v>151</v>
      </c>
      <c r="Q4" s="85" t="s">
        <v>150</v>
      </c>
      <c r="R4" s="85" t="s">
        <v>166</v>
      </c>
      <c r="S4" s="85" t="s">
        <v>167</v>
      </c>
      <c r="T4" s="85" t="s">
        <v>168</v>
      </c>
      <c r="U4" s="85" t="s">
        <v>154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26.25" customHeight="1">
      <c r="A7" s="87"/>
      <c r="B7" s="87"/>
      <c r="C7" s="87"/>
      <c r="D7" s="87"/>
      <c r="E7" s="87"/>
      <c r="F7" s="87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s="26" customFormat="1" ht="29.25" customHeight="1">
      <c r="A8" s="143" t="s">
        <v>285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workbookViewId="0" topLeftCell="A13">
      <selection activeCell="D11" sqref="D11:E11"/>
    </sheetView>
  </sheetViews>
  <sheetFormatPr defaultColWidth="6.875" defaultRowHeight="12.75" customHeight="1"/>
  <cols>
    <col min="1" max="3" width="3.625" style="121" customWidth="1"/>
    <col min="4" max="4" width="6.875" style="121" customWidth="1"/>
    <col min="5" max="5" width="22.625" style="121" customWidth="1"/>
    <col min="6" max="6" width="10.625" style="121" customWidth="1"/>
    <col min="7" max="7" width="10.25390625" style="121" customWidth="1"/>
    <col min="8" max="8" width="9.75390625" style="121" customWidth="1"/>
    <col min="9" max="10" width="7.50390625" style="121" customWidth="1"/>
    <col min="11" max="11" width="10.50390625" style="121" customWidth="1"/>
    <col min="12" max="16" width="7.50390625" style="121" customWidth="1"/>
    <col min="17" max="17" width="12.00390625" style="121" customWidth="1"/>
    <col min="18" max="21" width="7.50390625" style="121" customWidth="1"/>
    <col min="22" max="41" width="6.875" style="121" customWidth="1"/>
    <col min="42" max="42" width="6.625" style="121" customWidth="1"/>
    <col min="43" max="253" width="6.875" style="121" customWidth="1"/>
    <col min="254" max="256" width="6.875" style="122" customWidth="1"/>
  </cols>
  <sheetData>
    <row r="1" spans="22:255" ht="27" customHeight="1">
      <c r="V1" s="135" t="s">
        <v>288</v>
      </c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IT1"/>
      <c r="IU1"/>
    </row>
    <row r="2" spans="1:255" ht="33" customHeight="1">
      <c r="A2" s="123" t="s">
        <v>289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IT2"/>
      <c r="IU2"/>
    </row>
    <row r="3" spans="1:255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36"/>
      <c r="U3" s="137" t="s">
        <v>77</v>
      </c>
      <c r="V3" s="136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IT3"/>
      <c r="IU3"/>
    </row>
    <row r="4" spans="1:255" s="119" customFormat="1" ht="23.25" customHeight="1">
      <c r="A4" s="125" t="s">
        <v>138</v>
      </c>
      <c r="B4" s="125"/>
      <c r="C4" s="125"/>
      <c r="D4" s="126" t="s">
        <v>78</v>
      </c>
      <c r="E4" s="127" t="s">
        <v>98</v>
      </c>
      <c r="F4" s="126" t="s">
        <v>139</v>
      </c>
      <c r="G4" s="128" t="s">
        <v>140</v>
      </c>
      <c r="H4" s="128"/>
      <c r="I4" s="128"/>
      <c r="J4" s="128"/>
      <c r="K4" s="128" t="s">
        <v>141</v>
      </c>
      <c r="L4" s="128"/>
      <c r="M4" s="128"/>
      <c r="N4" s="128"/>
      <c r="O4" s="128"/>
      <c r="P4" s="128"/>
      <c r="Q4" s="128"/>
      <c r="R4" s="128"/>
      <c r="S4" s="129" t="s">
        <v>290</v>
      </c>
      <c r="T4" s="129"/>
      <c r="U4" s="129"/>
      <c r="V4" s="129"/>
      <c r="IT4"/>
      <c r="IU4"/>
    </row>
    <row r="5" spans="1:255" s="119" customFormat="1" ht="23.25" customHeight="1">
      <c r="A5" s="129" t="s">
        <v>100</v>
      </c>
      <c r="B5" s="126" t="s">
        <v>101</v>
      </c>
      <c r="C5" s="126" t="s">
        <v>102</v>
      </c>
      <c r="D5" s="126"/>
      <c r="E5" s="127"/>
      <c r="F5" s="126"/>
      <c r="G5" s="126" t="s">
        <v>80</v>
      </c>
      <c r="H5" s="126" t="s">
        <v>145</v>
      </c>
      <c r="I5" s="126" t="s">
        <v>146</v>
      </c>
      <c r="J5" s="126" t="s">
        <v>147</v>
      </c>
      <c r="K5" s="126" t="s">
        <v>80</v>
      </c>
      <c r="L5" s="126" t="s">
        <v>148</v>
      </c>
      <c r="M5" s="126" t="s">
        <v>149</v>
      </c>
      <c r="N5" s="126" t="s">
        <v>150</v>
      </c>
      <c r="O5" s="126" t="s">
        <v>151</v>
      </c>
      <c r="P5" s="126" t="s">
        <v>152</v>
      </c>
      <c r="Q5" s="126" t="s">
        <v>153</v>
      </c>
      <c r="R5" s="126" t="s">
        <v>154</v>
      </c>
      <c r="S5" s="129" t="s">
        <v>80</v>
      </c>
      <c r="T5" s="129" t="s">
        <v>291</v>
      </c>
      <c r="U5" s="129" t="s">
        <v>292</v>
      </c>
      <c r="V5" s="129" t="s">
        <v>293</v>
      </c>
      <c r="IT5"/>
      <c r="IU5"/>
    </row>
    <row r="6" spans="1:255" ht="31.5" customHeight="1">
      <c r="A6" s="129"/>
      <c r="B6" s="126"/>
      <c r="C6" s="126"/>
      <c r="D6" s="126"/>
      <c r="E6" s="127"/>
      <c r="F6" s="130" t="s">
        <v>99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9"/>
      <c r="U6" s="129"/>
      <c r="V6" s="129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22"/>
      <c r="IR6" s="122"/>
      <c r="IS6" s="122"/>
      <c r="IT6"/>
      <c r="IU6"/>
    </row>
    <row r="7" spans="1:255" ht="24" customHeight="1">
      <c r="A7" s="130" t="s">
        <v>92</v>
      </c>
      <c r="B7" s="130" t="s">
        <v>92</v>
      </c>
      <c r="C7" s="130" t="s">
        <v>92</v>
      </c>
      <c r="D7" s="130" t="s">
        <v>92</v>
      </c>
      <c r="E7" s="130" t="s">
        <v>92</v>
      </c>
      <c r="F7" s="130">
        <v>1</v>
      </c>
      <c r="G7" s="130">
        <v>2</v>
      </c>
      <c r="H7" s="130">
        <v>3</v>
      </c>
      <c r="I7" s="134">
        <v>4</v>
      </c>
      <c r="J7" s="134">
        <v>5</v>
      </c>
      <c r="K7" s="130">
        <v>6</v>
      </c>
      <c r="L7" s="130">
        <v>7</v>
      </c>
      <c r="M7" s="130">
        <v>8</v>
      </c>
      <c r="N7" s="134">
        <v>9</v>
      </c>
      <c r="O7" s="134">
        <v>10</v>
      </c>
      <c r="P7" s="130">
        <v>11</v>
      </c>
      <c r="Q7" s="130">
        <v>12</v>
      </c>
      <c r="R7" s="130">
        <v>13</v>
      </c>
      <c r="S7" s="130">
        <v>14</v>
      </c>
      <c r="T7" s="130">
        <v>15</v>
      </c>
      <c r="U7" s="130">
        <v>16</v>
      </c>
      <c r="V7" s="130">
        <v>17</v>
      </c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22"/>
      <c r="IR7" s="122"/>
      <c r="IS7" s="122"/>
      <c r="IT7"/>
      <c r="IU7"/>
    </row>
    <row r="8" spans="1:255" s="120" customFormat="1" ht="24" customHeight="1">
      <c r="A8" s="88"/>
      <c r="B8" s="88"/>
      <c r="C8" s="88"/>
      <c r="D8" s="89" t="s">
        <v>103</v>
      </c>
      <c r="E8" s="90" t="s">
        <v>94</v>
      </c>
      <c r="F8" s="131">
        <f aca="true" t="shared" si="0" ref="F8:F24">G8+K8</f>
        <v>13075.830000000002</v>
      </c>
      <c r="G8" s="131">
        <f>H8+J8+I8</f>
        <v>2161.63</v>
      </c>
      <c r="H8" s="131">
        <v>1830.53</v>
      </c>
      <c r="I8" s="131">
        <v>301.69</v>
      </c>
      <c r="J8" s="131">
        <v>29.41</v>
      </c>
      <c r="K8" s="131">
        <f>L8+M8+N8+O8+P8+Q8+R8</f>
        <v>10914.2</v>
      </c>
      <c r="L8" s="131">
        <v>447.1</v>
      </c>
      <c r="M8" s="131"/>
      <c r="N8" s="131"/>
      <c r="O8" s="131"/>
      <c r="P8" s="131"/>
      <c r="Q8" s="131">
        <v>10219</v>
      </c>
      <c r="R8" s="139">
        <v>248.1</v>
      </c>
      <c r="S8" s="139"/>
      <c r="T8" s="139"/>
      <c r="U8" s="139"/>
      <c r="V8" s="140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26"/>
      <c r="IU8" s="26"/>
    </row>
    <row r="9" spans="1:255" ht="24" customHeight="1">
      <c r="A9" s="93">
        <v>211</v>
      </c>
      <c r="B9" s="93"/>
      <c r="C9" s="93"/>
      <c r="D9" s="94" t="s">
        <v>103</v>
      </c>
      <c r="E9" s="95" t="s">
        <v>104</v>
      </c>
      <c r="F9" s="132">
        <f t="shared" si="0"/>
        <v>172.76</v>
      </c>
      <c r="G9" s="132">
        <f aca="true" t="shared" si="1" ref="G9:U9">G10</f>
        <v>172.76</v>
      </c>
      <c r="H9" s="132">
        <f t="shared" si="1"/>
        <v>147.76</v>
      </c>
      <c r="I9" s="132">
        <f t="shared" si="1"/>
        <v>25</v>
      </c>
      <c r="J9" s="132">
        <f t="shared" si="1"/>
        <v>0</v>
      </c>
      <c r="K9" s="132">
        <f t="shared" si="1"/>
        <v>0</v>
      </c>
      <c r="L9" s="132">
        <f t="shared" si="1"/>
        <v>0</v>
      </c>
      <c r="M9" s="132">
        <f t="shared" si="1"/>
        <v>0</v>
      </c>
      <c r="N9" s="132">
        <f t="shared" si="1"/>
        <v>0</v>
      </c>
      <c r="O9" s="132">
        <f t="shared" si="1"/>
        <v>0</v>
      </c>
      <c r="P9" s="132">
        <f t="shared" si="1"/>
        <v>0</v>
      </c>
      <c r="Q9" s="132">
        <f t="shared" si="1"/>
        <v>0</v>
      </c>
      <c r="R9" s="132">
        <f t="shared" si="1"/>
        <v>0</v>
      </c>
      <c r="S9" s="132">
        <f t="shared" si="1"/>
        <v>0</v>
      </c>
      <c r="T9" s="132">
        <f t="shared" si="1"/>
        <v>0</v>
      </c>
      <c r="U9" s="132">
        <f t="shared" si="1"/>
        <v>0</v>
      </c>
      <c r="V9" s="141"/>
      <c r="IT9"/>
      <c r="IU9"/>
    </row>
    <row r="10" spans="1:255" ht="24" customHeight="1">
      <c r="A10" s="99" t="s">
        <v>105</v>
      </c>
      <c r="B10" s="99" t="s">
        <v>106</v>
      </c>
      <c r="C10" s="99" t="s">
        <v>107</v>
      </c>
      <c r="D10" s="100" t="s">
        <v>93</v>
      </c>
      <c r="E10" s="101" t="s">
        <v>108</v>
      </c>
      <c r="F10" s="133">
        <f t="shared" si="0"/>
        <v>172.76</v>
      </c>
      <c r="G10" s="133">
        <f>H10+I10</f>
        <v>172.76</v>
      </c>
      <c r="H10" s="103">
        <v>147.76</v>
      </c>
      <c r="I10" s="104">
        <v>25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41"/>
      <c r="IT10"/>
      <c r="IU10"/>
    </row>
    <row r="11" spans="1:255" ht="24" customHeight="1">
      <c r="A11" s="105" t="s">
        <v>109</v>
      </c>
      <c r="B11" s="105"/>
      <c r="C11" s="105"/>
      <c r="D11" s="94" t="s">
        <v>103</v>
      </c>
      <c r="E11" s="106" t="s">
        <v>110</v>
      </c>
      <c r="F11" s="132">
        <f t="shared" si="0"/>
        <v>12903.070000000002</v>
      </c>
      <c r="G11" s="132">
        <f aca="true" t="shared" si="2" ref="G11:G24">SUM(H11:J11)</f>
        <v>1988.8700000000001</v>
      </c>
      <c r="H11" s="132">
        <f aca="true" t="shared" si="3" ref="H11:J11">H12+H13+H14+H15+H16+H17+H18+H19+H20+H21+H22+H23+H24</f>
        <v>1682.77</v>
      </c>
      <c r="I11" s="132">
        <f t="shared" si="3"/>
        <v>276.69</v>
      </c>
      <c r="J11" s="132">
        <f t="shared" si="3"/>
        <v>29.41</v>
      </c>
      <c r="K11" s="132">
        <f aca="true" t="shared" si="4" ref="K11:K24">SUM(L11:U11)</f>
        <v>10914.2</v>
      </c>
      <c r="L11" s="132">
        <f aca="true" t="shared" si="5" ref="L11:U11">L12+L13+L14+L15+L16+L17+L18+L19+L20+L21+L22+L23+L24</f>
        <v>447.1</v>
      </c>
      <c r="M11" s="132">
        <f t="shared" si="5"/>
        <v>0</v>
      </c>
      <c r="N11" s="132">
        <f t="shared" si="5"/>
        <v>0</v>
      </c>
      <c r="O11" s="132">
        <f t="shared" si="5"/>
        <v>0</v>
      </c>
      <c r="P11" s="132">
        <f t="shared" si="5"/>
        <v>0</v>
      </c>
      <c r="Q11" s="132">
        <f t="shared" si="5"/>
        <v>10219</v>
      </c>
      <c r="R11" s="132">
        <f t="shared" si="5"/>
        <v>248.1</v>
      </c>
      <c r="S11" s="132">
        <f t="shared" si="5"/>
        <v>0</v>
      </c>
      <c r="T11" s="132">
        <f t="shared" si="5"/>
        <v>0</v>
      </c>
      <c r="U11" s="132">
        <f t="shared" si="5"/>
        <v>0</v>
      </c>
      <c r="V11" s="141"/>
      <c r="IT11"/>
      <c r="IU11"/>
    </row>
    <row r="12" spans="1:255" ht="24" customHeight="1">
      <c r="A12" s="99" t="s">
        <v>109</v>
      </c>
      <c r="B12" s="99" t="s">
        <v>107</v>
      </c>
      <c r="C12" s="99" t="s">
        <v>107</v>
      </c>
      <c r="D12" s="100" t="s">
        <v>93</v>
      </c>
      <c r="E12" s="101" t="s">
        <v>108</v>
      </c>
      <c r="F12" s="133">
        <f t="shared" si="0"/>
        <v>1329.68</v>
      </c>
      <c r="G12" s="133">
        <f t="shared" si="2"/>
        <v>1329.68</v>
      </c>
      <c r="H12" s="103">
        <v>1309.27</v>
      </c>
      <c r="I12" s="104">
        <v>0</v>
      </c>
      <c r="J12" s="114">
        <v>20.41</v>
      </c>
      <c r="K12" s="133">
        <f t="shared" si="4"/>
        <v>0</v>
      </c>
      <c r="L12" s="133"/>
      <c r="M12" s="133"/>
      <c r="N12" s="133"/>
      <c r="O12" s="133"/>
      <c r="P12" s="133"/>
      <c r="Q12" s="113"/>
      <c r="R12" s="133"/>
      <c r="S12" s="133"/>
      <c r="T12" s="133"/>
      <c r="U12" s="133"/>
      <c r="V12" s="141"/>
      <c r="IT12"/>
      <c r="IU12"/>
    </row>
    <row r="13" spans="1:255" ht="24" customHeight="1">
      <c r="A13" s="99" t="s">
        <v>109</v>
      </c>
      <c r="B13" s="99" t="s">
        <v>107</v>
      </c>
      <c r="C13" s="99" t="s">
        <v>111</v>
      </c>
      <c r="D13" s="100" t="s">
        <v>93</v>
      </c>
      <c r="E13" s="101" t="s">
        <v>112</v>
      </c>
      <c r="F13" s="133">
        <f t="shared" si="0"/>
        <v>543.1999999999999</v>
      </c>
      <c r="G13" s="133">
        <f t="shared" si="2"/>
        <v>494.59</v>
      </c>
      <c r="H13" s="103">
        <v>308.5</v>
      </c>
      <c r="I13" s="104">
        <v>180.39</v>
      </c>
      <c r="J13" s="114">
        <v>5.7</v>
      </c>
      <c r="K13" s="133">
        <f t="shared" si="4"/>
        <v>48.61</v>
      </c>
      <c r="L13" s="133">
        <v>48.61</v>
      </c>
      <c r="M13" s="133"/>
      <c r="N13" s="133"/>
      <c r="O13" s="133"/>
      <c r="P13" s="133"/>
      <c r="Q13" s="113"/>
      <c r="R13" s="133"/>
      <c r="S13" s="133"/>
      <c r="T13" s="133"/>
      <c r="U13" s="133"/>
      <c r="V13" s="141"/>
      <c r="IT13"/>
      <c r="IU13"/>
    </row>
    <row r="14" spans="1:22" ht="24" customHeight="1">
      <c r="A14" s="99" t="s">
        <v>109</v>
      </c>
      <c r="B14" s="99" t="s">
        <v>107</v>
      </c>
      <c r="C14" s="99" t="s">
        <v>113</v>
      </c>
      <c r="D14" s="100" t="s">
        <v>93</v>
      </c>
      <c r="E14" s="101" t="s">
        <v>114</v>
      </c>
      <c r="F14" s="133">
        <f t="shared" si="0"/>
        <v>161.3</v>
      </c>
      <c r="G14" s="133">
        <f t="shared" si="2"/>
        <v>161.3</v>
      </c>
      <c r="H14" s="103">
        <v>65</v>
      </c>
      <c r="I14" s="104">
        <v>96.3</v>
      </c>
      <c r="J14" s="114"/>
      <c r="K14" s="133">
        <f t="shared" si="4"/>
        <v>0</v>
      </c>
      <c r="L14" s="133"/>
      <c r="M14" s="133"/>
      <c r="N14" s="133"/>
      <c r="O14" s="133"/>
      <c r="P14" s="133"/>
      <c r="Q14" s="113"/>
      <c r="R14" s="133"/>
      <c r="S14" s="133"/>
      <c r="T14" s="133"/>
      <c r="U14" s="133"/>
      <c r="V14" s="141"/>
    </row>
    <row r="15" spans="1:22" ht="24" customHeight="1">
      <c r="A15" s="99" t="s">
        <v>109</v>
      </c>
      <c r="B15" s="99" t="s">
        <v>107</v>
      </c>
      <c r="C15" s="99" t="s">
        <v>115</v>
      </c>
      <c r="D15" s="100" t="s">
        <v>93</v>
      </c>
      <c r="E15" s="101" t="s">
        <v>116</v>
      </c>
      <c r="F15" s="133">
        <f t="shared" si="0"/>
        <v>65</v>
      </c>
      <c r="G15" s="133">
        <f t="shared" si="2"/>
        <v>0</v>
      </c>
      <c r="H15" s="103"/>
      <c r="I15" s="104"/>
      <c r="J15" s="114"/>
      <c r="K15" s="133">
        <f t="shared" si="4"/>
        <v>65</v>
      </c>
      <c r="L15" s="104">
        <v>65</v>
      </c>
      <c r="M15" s="133"/>
      <c r="N15" s="133"/>
      <c r="O15" s="133"/>
      <c r="P15" s="133"/>
      <c r="Q15" s="113"/>
      <c r="R15" s="133"/>
      <c r="S15" s="133"/>
      <c r="T15" s="133"/>
      <c r="U15" s="133"/>
      <c r="V15" s="141"/>
    </row>
    <row r="16" spans="1:22" ht="24" customHeight="1">
      <c r="A16" s="99" t="s">
        <v>109</v>
      </c>
      <c r="B16" s="99" t="s">
        <v>107</v>
      </c>
      <c r="C16" s="99" t="s">
        <v>117</v>
      </c>
      <c r="D16" s="100" t="s">
        <v>93</v>
      </c>
      <c r="E16" s="101" t="s">
        <v>118</v>
      </c>
      <c r="F16" s="133">
        <f t="shared" si="0"/>
        <v>12</v>
      </c>
      <c r="G16" s="133">
        <f t="shared" si="2"/>
        <v>0</v>
      </c>
      <c r="H16" s="103"/>
      <c r="I16" s="104"/>
      <c r="J16" s="114"/>
      <c r="K16" s="133">
        <f t="shared" si="4"/>
        <v>12</v>
      </c>
      <c r="L16" s="104">
        <v>12</v>
      </c>
      <c r="M16" s="133"/>
      <c r="N16" s="133"/>
      <c r="O16" s="133"/>
      <c r="P16" s="133"/>
      <c r="Q16" s="113"/>
      <c r="R16" s="133"/>
      <c r="S16" s="133"/>
      <c r="T16" s="133"/>
      <c r="U16" s="133"/>
      <c r="V16" s="141"/>
    </row>
    <row r="17" spans="1:22" ht="24" customHeight="1">
      <c r="A17" s="99" t="s">
        <v>109</v>
      </c>
      <c r="B17" s="99" t="s">
        <v>107</v>
      </c>
      <c r="C17" s="99" t="s">
        <v>119</v>
      </c>
      <c r="D17" s="100" t="s">
        <v>93</v>
      </c>
      <c r="E17" s="101" t="s">
        <v>120</v>
      </c>
      <c r="F17" s="133">
        <f t="shared" si="0"/>
        <v>42</v>
      </c>
      <c r="G17" s="133">
        <f t="shared" si="2"/>
        <v>0</v>
      </c>
      <c r="H17" s="103"/>
      <c r="I17" s="104"/>
      <c r="J17" s="114"/>
      <c r="K17" s="133">
        <f t="shared" si="4"/>
        <v>42</v>
      </c>
      <c r="L17" s="104">
        <v>42</v>
      </c>
      <c r="M17" s="133"/>
      <c r="N17" s="133"/>
      <c r="O17" s="133"/>
      <c r="P17" s="133"/>
      <c r="Q17" s="113"/>
      <c r="R17" s="133"/>
      <c r="S17" s="133"/>
      <c r="T17" s="133"/>
      <c r="U17" s="133"/>
      <c r="V17" s="141"/>
    </row>
    <row r="18" spans="1:22" ht="24" customHeight="1">
      <c r="A18" s="99" t="s">
        <v>109</v>
      </c>
      <c r="B18" s="99" t="s">
        <v>107</v>
      </c>
      <c r="C18" s="99" t="s">
        <v>121</v>
      </c>
      <c r="D18" s="100" t="s">
        <v>93</v>
      </c>
      <c r="E18" s="101" t="s">
        <v>122</v>
      </c>
      <c r="F18" s="133">
        <f t="shared" si="0"/>
        <v>164.55</v>
      </c>
      <c r="G18" s="133">
        <f t="shared" si="2"/>
        <v>0</v>
      </c>
      <c r="H18" s="103"/>
      <c r="I18" s="104"/>
      <c r="J18" s="114"/>
      <c r="K18" s="133">
        <f t="shared" si="4"/>
        <v>164.55</v>
      </c>
      <c r="L18" s="104">
        <v>164.55</v>
      </c>
      <c r="M18" s="133"/>
      <c r="N18" s="133"/>
      <c r="O18" s="133"/>
      <c r="P18" s="133"/>
      <c r="Q18" s="113"/>
      <c r="R18" s="133"/>
      <c r="S18" s="133"/>
      <c r="T18" s="133"/>
      <c r="U18" s="133"/>
      <c r="V18" s="141"/>
    </row>
    <row r="19" spans="1:22" ht="24" customHeight="1">
      <c r="A19" s="99" t="s">
        <v>109</v>
      </c>
      <c r="B19" s="99" t="s">
        <v>123</v>
      </c>
      <c r="C19" s="99" t="s">
        <v>124</v>
      </c>
      <c r="D19" s="100" t="s">
        <v>93</v>
      </c>
      <c r="E19" s="101" t="s">
        <v>125</v>
      </c>
      <c r="F19" s="133">
        <f t="shared" si="0"/>
        <v>6919</v>
      </c>
      <c r="G19" s="133">
        <f t="shared" si="2"/>
        <v>0</v>
      </c>
      <c r="H19" s="103"/>
      <c r="I19" s="104"/>
      <c r="J19" s="114"/>
      <c r="K19" s="133">
        <f t="shared" si="4"/>
        <v>6919</v>
      </c>
      <c r="L19" s="104">
        <v>0</v>
      </c>
      <c r="M19" s="133"/>
      <c r="N19" s="133"/>
      <c r="O19" s="133"/>
      <c r="P19" s="133"/>
      <c r="Q19" s="113">
        <v>6919</v>
      </c>
      <c r="R19" s="133"/>
      <c r="S19" s="133"/>
      <c r="T19" s="133"/>
      <c r="U19" s="133"/>
      <c r="V19" s="141"/>
    </row>
    <row r="20" spans="1:22" ht="24" customHeight="1">
      <c r="A20" s="99" t="s">
        <v>109</v>
      </c>
      <c r="B20" s="99" t="s">
        <v>107</v>
      </c>
      <c r="C20" s="99" t="s">
        <v>126</v>
      </c>
      <c r="D20" s="100" t="s">
        <v>93</v>
      </c>
      <c r="E20" s="101" t="s">
        <v>127</v>
      </c>
      <c r="F20" s="133">
        <f t="shared" si="0"/>
        <v>140</v>
      </c>
      <c r="G20" s="133">
        <f t="shared" si="2"/>
        <v>0</v>
      </c>
      <c r="H20" s="103"/>
      <c r="I20" s="104"/>
      <c r="J20" s="107"/>
      <c r="K20" s="133">
        <f t="shared" si="4"/>
        <v>140</v>
      </c>
      <c r="L20" s="104">
        <v>40</v>
      </c>
      <c r="M20" s="133"/>
      <c r="N20" s="133"/>
      <c r="O20" s="133"/>
      <c r="P20" s="133"/>
      <c r="Q20" s="113">
        <v>100</v>
      </c>
      <c r="R20" s="133"/>
      <c r="S20" s="133"/>
      <c r="T20" s="133"/>
      <c r="U20" s="133"/>
      <c r="V20" s="141"/>
    </row>
    <row r="21" spans="1:22" ht="24" customHeight="1">
      <c r="A21" s="99" t="s">
        <v>109</v>
      </c>
      <c r="B21" s="99" t="s">
        <v>107</v>
      </c>
      <c r="C21" s="99" t="s">
        <v>128</v>
      </c>
      <c r="D21" s="100" t="s">
        <v>93</v>
      </c>
      <c r="E21" s="101" t="s">
        <v>129</v>
      </c>
      <c r="F21" s="133">
        <f t="shared" si="0"/>
        <v>3000</v>
      </c>
      <c r="G21" s="133">
        <f t="shared" si="2"/>
        <v>0</v>
      </c>
      <c r="H21" s="107"/>
      <c r="I21" s="104"/>
      <c r="J21" s="107"/>
      <c r="K21" s="133">
        <f t="shared" si="4"/>
        <v>3000</v>
      </c>
      <c r="L21" s="104">
        <v>0</v>
      </c>
      <c r="M21" s="133"/>
      <c r="N21" s="133"/>
      <c r="O21" s="133"/>
      <c r="P21" s="133"/>
      <c r="Q21" s="113">
        <v>3000</v>
      </c>
      <c r="R21" s="133"/>
      <c r="S21" s="133"/>
      <c r="T21" s="133"/>
      <c r="U21" s="133"/>
      <c r="V21" s="141"/>
    </row>
    <row r="22" spans="1:22" ht="24" customHeight="1">
      <c r="A22" s="99" t="s">
        <v>109</v>
      </c>
      <c r="B22" s="99" t="s">
        <v>107</v>
      </c>
      <c r="C22" s="99" t="s">
        <v>130</v>
      </c>
      <c r="D22" s="100" t="s">
        <v>93</v>
      </c>
      <c r="E22" s="101" t="s">
        <v>131</v>
      </c>
      <c r="F22" s="133">
        <f t="shared" si="0"/>
        <v>206</v>
      </c>
      <c r="G22" s="133">
        <f t="shared" si="2"/>
        <v>1.7</v>
      </c>
      <c r="H22" s="107"/>
      <c r="I22" s="104"/>
      <c r="J22" s="114">
        <v>1.7</v>
      </c>
      <c r="K22" s="133">
        <f t="shared" si="4"/>
        <v>204.3</v>
      </c>
      <c r="L22" s="104">
        <v>4.3</v>
      </c>
      <c r="M22" s="133"/>
      <c r="N22" s="133"/>
      <c r="O22" s="133"/>
      <c r="P22" s="133"/>
      <c r="Q22" s="113">
        <v>200</v>
      </c>
      <c r="R22" s="133"/>
      <c r="S22" s="133"/>
      <c r="T22" s="133"/>
      <c r="U22" s="133"/>
      <c r="V22" s="141"/>
    </row>
    <row r="23" spans="1:22" ht="24" customHeight="1">
      <c r="A23" s="99" t="s">
        <v>109</v>
      </c>
      <c r="B23" s="99" t="s">
        <v>107</v>
      </c>
      <c r="C23" s="99" t="s">
        <v>132</v>
      </c>
      <c r="D23" s="100" t="s">
        <v>93</v>
      </c>
      <c r="E23" s="108" t="s">
        <v>133</v>
      </c>
      <c r="F23" s="133">
        <f t="shared" si="0"/>
        <v>234.7</v>
      </c>
      <c r="G23" s="133">
        <f t="shared" si="2"/>
        <v>1.6</v>
      </c>
      <c r="H23" s="107"/>
      <c r="I23" s="104"/>
      <c r="J23" s="114">
        <v>1.6</v>
      </c>
      <c r="K23" s="133">
        <f t="shared" si="4"/>
        <v>233.1</v>
      </c>
      <c r="L23" s="104">
        <v>0</v>
      </c>
      <c r="M23" s="133"/>
      <c r="N23" s="133"/>
      <c r="O23" s="133"/>
      <c r="P23" s="133"/>
      <c r="Q23" s="113"/>
      <c r="R23" s="114">
        <v>233.1</v>
      </c>
      <c r="S23" s="133"/>
      <c r="T23" s="133"/>
      <c r="U23" s="133"/>
      <c r="V23" s="141"/>
    </row>
    <row r="24" spans="1:22" ht="24" customHeight="1">
      <c r="A24" s="99" t="s">
        <v>109</v>
      </c>
      <c r="B24" s="99" t="s">
        <v>107</v>
      </c>
      <c r="C24" s="99" t="s">
        <v>134</v>
      </c>
      <c r="D24" s="100" t="s">
        <v>93</v>
      </c>
      <c r="E24" s="108" t="s">
        <v>135</v>
      </c>
      <c r="F24" s="133">
        <f t="shared" si="0"/>
        <v>85.64</v>
      </c>
      <c r="G24" s="133">
        <f t="shared" si="2"/>
        <v>0</v>
      </c>
      <c r="H24" s="107"/>
      <c r="I24" s="104"/>
      <c r="J24" s="115"/>
      <c r="K24" s="133">
        <f t="shared" si="4"/>
        <v>85.64</v>
      </c>
      <c r="L24" s="104">
        <v>70.64</v>
      </c>
      <c r="M24" s="133"/>
      <c r="N24" s="133"/>
      <c r="O24" s="133"/>
      <c r="P24" s="133"/>
      <c r="Q24" s="133"/>
      <c r="R24" s="114">
        <v>15</v>
      </c>
      <c r="S24" s="133"/>
      <c r="T24" s="133"/>
      <c r="U24" s="133"/>
      <c r="V24" s="14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11.125" style="0" customWidth="1"/>
    <col min="8" max="9" width="7.25390625" style="0" customWidth="1"/>
    <col min="10" max="10" width="10.625" style="0" customWidth="1"/>
    <col min="11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17" t="s">
        <v>294</v>
      </c>
    </row>
    <row r="2" spans="1:21" ht="24.75" customHeight="1">
      <c r="A2" s="80" t="s">
        <v>295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118" t="s">
        <v>77</v>
      </c>
      <c r="U3" s="118"/>
    </row>
    <row r="4" spans="1:21" ht="27.75" customHeight="1">
      <c r="A4" s="81" t="s">
        <v>138</v>
      </c>
      <c r="B4" s="82"/>
      <c r="C4" s="83"/>
      <c r="D4" s="84" t="s">
        <v>157</v>
      </c>
      <c r="E4" s="84" t="s">
        <v>158</v>
      </c>
      <c r="F4" s="84" t="s">
        <v>99</v>
      </c>
      <c r="G4" s="85" t="s">
        <v>159</v>
      </c>
      <c r="H4" s="85" t="s">
        <v>160</v>
      </c>
      <c r="I4" s="85" t="s">
        <v>161</v>
      </c>
      <c r="J4" s="85" t="s">
        <v>162</v>
      </c>
      <c r="K4" s="85" t="s">
        <v>163</v>
      </c>
      <c r="L4" s="85" t="s">
        <v>164</v>
      </c>
      <c r="M4" s="85" t="s">
        <v>149</v>
      </c>
      <c r="N4" s="85" t="s">
        <v>165</v>
      </c>
      <c r="O4" s="85" t="s">
        <v>147</v>
      </c>
      <c r="P4" s="85" t="s">
        <v>151</v>
      </c>
      <c r="Q4" s="85" t="s">
        <v>150</v>
      </c>
      <c r="R4" s="85" t="s">
        <v>166</v>
      </c>
      <c r="S4" s="85" t="s">
        <v>167</v>
      </c>
      <c r="T4" s="85" t="s">
        <v>168</v>
      </c>
      <c r="U4" s="85" t="s">
        <v>154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27" customHeight="1">
      <c r="A7" s="88"/>
      <c r="B7" s="88"/>
      <c r="C7" s="88"/>
      <c r="D7" s="89" t="s">
        <v>103</v>
      </c>
      <c r="E7" s="90" t="s">
        <v>94</v>
      </c>
      <c r="F7" s="91">
        <v>13075.83</v>
      </c>
      <c r="G7" s="92">
        <v>1830.53</v>
      </c>
      <c r="H7" s="92">
        <v>748.79</v>
      </c>
      <c r="I7" s="92">
        <v>0</v>
      </c>
      <c r="J7" s="92">
        <v>10219</v>
      </c>
      <c r="K7" s="92">
        <v>0</v>
      </c>
      <c r="L7" s="92">
        <v>0</v>
      </c>
      <c r="M7" s="92">
        <v>0</v>
      </c>
      <c r="N7" s="92">
        <v>0</v>
      </c>
      <c r="O7" s="92">
        <v>29.41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248.1</v>
      </c>
    </row>
    <row r="8" spans="1:21" ht="24.75" customHeight="1">
      <c r="A8" s="93">
        <v>211</v>
      </c>
      <c r="B8" s="93"/>
      <c r="C8" s="93"/>
      <c r="D8" s="94" t="s">
        <v>103</v>
      </c>
      <c r="E8" s="95" t="s">
        <v>104</v>
      </c>
      <c r="F8" s="96">
        <f>SUM(G8:U8)</f>
        <v>172.76</v>
      </c>
      <c r="G8" s="97">
        <v>147.76</v>
      </c>
      <c r="H8" s="98">
        <v>25</v>
      </c>
      <c r="I8" s="109"/>
      <c r="J8" s="110"/>
      <c r="K8" s="109"/>
      <c r="L8" s="109"/>
      <c r="M8" s="109"/>
      <c r="N8" s="109"/>
      <c r="O8" s="111"/>
      <c r="P8" s="109"/>
      <c r="Q8" s="109"/>
      <c r="R8" s="109"/>
      <c r="S8" s="109"/>
      <c r="T8" s="109"/>
      <c r="U8" s="109"/>
    </row>
    <row r="9" spans="1:21" ht="24.75" customHeight="1">
      <c r="A9" s="99" t="s">
        <v>105</v>
      </c>
      <c r="B9" s="99" t="s">
        <v>106</v>
      </c>
      <c r="C9" s="99" t="s">
        <v>107</v>
      </c>
      <c r="D9" s="100" t="s">
        <v>93</v>
      </c>
      <c r="E9" s="101" t="s">
        <v>108</v>
      </c>
      <c r="F9" s="102">
        <f>SUM(G9:U9)</f>
        <v>172.76</v>
      </c>
      <c r="G9" s="103">
        <v>147.76</v>
      </c>
      <c r="H9" s="104">
        <v>25</v>
      </c>
      <c r="I9" s="112"/>
      <c r="J9" s="113"/>
      <c r="K9" s="112"/>
      <c r="L9" s="112"/>
      <c r="M9" s="112"/>
      <c r="N9" s="112"/>
      <c r="O9" s="114"/>
      <c r="P9" s="112"/>
      <c r="Q9" s="112"/>
      <c r="R9" s="112"/>
      <c r="S9" s="112"/>
      <c r="T9" s="112"/>
      <c r="U9" s="112"/>
    </row>
    <row r="10" spans="1:21" ht="24.75" customHeight="1">
      <c r="A10" s="105" t="s">
        <v>109</v>
      </c>
      <c r="B10" s="99"/>
      <c r="C10" s="99"/>
      <c r="D10" s="94" t="s">
        <v>103</v>
      </c>
      <c r="E10" s="106" t="s">
        <v>110</v>
      </c>
      <c r="F10" s="96">
        <f>F11+F12+F13+F14+F15+F16+F17+F18+F19+F20+F21+F22+F23</f>
        <v>12903.07</v>
      </c>
      <c r="G10" s="96">
        <f aca="true" t="shared" si="0" ref="G10:U10">G11+G12+G13+G14+G15+G16+G17+G18+G19+G20+G21+G22+G23</f>
        <v>1682.77</v>
      </c>
      <c r="H10" s="96">
        <f t="shared" si="0"/>
        <v>723.79</v>
      </c>
      <c r="I10" s="96">
        <f t="shared" si="0"/>
        <v>0</v>
      </c>
      <c r="J10" s="96">
        <f t="shared" si="0"/>
        <v>10219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96">
        <f t="shared" si="0"/>
        <v>29.41</v>
      </c>
      <c r="P10" s="96">
        <f t="shared" si="0"/>
        <v>0</v>
      </c>
      <c r="Q10" s="96">
        <f t="shared" si="0"/>
        <v>0</v>
      </c>
      <c r="R10" s="96">
        <f t="shared" si="0"/>
        <v>0</v>
      </c>
      <c r="S10" s="96">
        <f t="shared" si="0"/>
        <v>0</v>
      </c>
      <c r="T10" s="96">
        <f t="shared" si="0"/>
        <v>0</v>
      </c>
      <c r="U10" s="96">
        <f t="shared" si="0"/>
        <v>248.1</v>
      </c>
    </row>
    <row r="11" spans="1:21" ht="24.75" customHeight="1">
      <c r="A11" s="99" t="s">
        <v>109</v>
      </c>
      <c r="B11" s="99" t="s">
        <v>107</v>
      </c>
      <c r="C11" s="99" t="s">
        <v>107</v>
      </c>
      <c r="D11" s="100" t="s">
        <v>93</v>
      </c>
      <c r="E11" s="101" t="s">
        <v>108</v>
      </c>
      <c r="F11" s="102">
        <f aca="true" t="shared" si="1" ref="F11:F23">SUM(G11:U11)</f>
        <v>1329.68</v>
      </c>
      <c r="G11" s="103">
        <v>1309.27</v>
      </c>
      <c r="H11" s="104">
        <v>0</v>
      </c>
      <c r="I11" s="112"/>
      <c r="J11" s="113"/>
      <c r="K11" s="112"/>
      <c r="L11" s="112"/>
      <c r="M11" s="112"/>
      <c r="N11" s="112"/>
      <c r="O11" s="114">
        <v>20.41</v>
      </c>
      <c r="P11" s="112"/>
      <c r="Q11" s="112"/>
      <c r="R11" s="112"/>
      <c r="S11" s="112"/>
      <c r="T11" s="112"/>
      <c r="U11" s="112"/>
    </row>
    <row r="12" spans="1:21" ht="24.75" customHeight="1">
      <c r="A12" s="99" t="s">
        <v>109</v>
      </c>
      <c r="B12" s="99" t="s">
        <v>107</v>
      </c>
      <c r="C12" s="99" t="s">
        <v>111</v>
      </c>
      <c r="D12" s="100" t="s">
        <v>93</v>
      </c>
      <c r="E12" s="101" t="s">
        <v>112</v>
      </c>
      <c r="F12" s="102">
        <f t="shared" si="1"/>
        <v>543.2</v>
      </c>
      <c r="G12" s="103">
        <v>308.5</v>
      </c>
      <c r="H12" s="104">
        <v>229</v>
      </c>
      <c r="I12" s="112"/>
      <c r="J12" s="113"/>
      <c r="K12" s="112"/>
      <c r="L12" s="112"/>
      <c r="M12" s="112"/>
      <c r="N12" s="112"/>
      <c r="O12" s="114">
        <v>5.7</v>
      </c>
      <c r="P12" s="112"/>
      <c r="Q12" s="112"/>
      <c r="R12" s="112"/>
      <c r="S12" s="112"/>
      <c r="T12" s="112"/>
      <c r="U12" s="112"/>
    </row>
    <row r="13" spans="1:21" ht="24.75" customHeight="1">
      <c r="A13" s="99" t="s">
        <v>109</v>
      </c>
      <c r="B13" s="99" t="s">
        <v>107</v>
      </c>
      <c r="C13" s="99" t="s">
        <v>113</v>
      </c>
      <c r="D13" s="100" t="s">
        <v>93</v>
      </c>
      <c r="E13" s="101" t="s">
        <v>114</v>
      </c>
      <c r="F13" s="102">
        <f t="shared" si="1"/>
        <v>161.3</v>
      </c>
      <c r="G13" s="103">
        <v>65</v>
      </c>
      <c r="H13" s="104">
        <v>96.3</v>
      </c>
      <c r="I13" s="112"/>
      <c r="J13" s="113"/>
      <c r="K13" s="112"/>
      <c r="L13" s="112"/>
      <c r="M13" s="112"/>
      <c r="N13" s="112"/>
      <c r="O13" s="114"/>
      <c r="P13" s="112"/>
      <c r="Q13" s="112"/>
      <c r="R13" s="112"/>
      <c r="S13" s="112"/>
      <c r="T13" s="112"/>
      <c r="U13" s="112"/>
    </row>
    <row r="14" spans="1:21" ht="24.75" customHeight="1">
      <c r="A14" s="99" t="s">
        <v>109</v>
      </c>
      <c r="B14" s="99" t="s">
        <v>107</v>
      </c>
      <c r="C14" s="99" t="s">
        <v>115</v>
      </c>
      <c r="D14" s="100" t="s">
        <v>93</v>
      </c>
      <c r="E14" s="101" t="s">
        <v>116</v>
      </c>
      <c r="F14" s="102">
        <f t="shared" si="1"/>
        <v>65</v>
      </c>
      <c r="G14" s="103"/>
      <c r="H14" s="104">
        <v>65</v>
      </c>
      <c r="I14" s="112"/>
      <c r="J14" s="113"/>
      <c r="K14" s="112"/>
      <c r="L14" s="112"/>
      <c r="M14" s="112"/>
      <c r="N14" s="112"/>
      <c r="O14" s="114"/>
      <c r="P14" s="112"/>
      <c r="Q14" s="112"/>
      <c r="R14" s="112"/>
      <c r="S14" s="112"/>
      <c r="T14" s="112"/>
      <c r="U14" s="112"/>
    </row>
    <row r="15" spans="1:21" ht="24.75" customHeight="1">
      <c r="A15" s="99" t="s">
        <v>109</v>
      </c>
      <c r="B15" s="99" t="s">
        <v>107</v>
      </c>
      <c r="C15" s="99" t="s">
        <v>117</v>
      </c>
      <c r="D15" s="100" t="s">
        <v>93</v>
      </c>
      <c r="E15" s="101" t="s">
        <v>118</v>
      </c>
      <c r="F15" s="102">
        <f t="shared" si="1"/>
        <v>12</v>
      </c>
      <c r="G15" s="103"/>
      <c r="H15" s="104">
        <v>12</v>
      </c>
      <c r="I15" s="112"/>
      <c r="J15" s="113"/>
      <c r="K15" s="112"/>
      <c r="L15" s="112"/>
      <c r="M15" s="112"/>
      <c r="N15" s="112"/>
      <c r="O15" s="114"/>
      <c r="P15" s="112"/>
      <c r="Q15" s="112"/>
      <c r="R15" s="112"/>
      <c r="S15" s="112"/>
      <c r="T15" s="112"/>
      <c r="U15" s="112"/>
    </row>
    <row r="16" spans="1:21" ht="24.75" customHeight="1">
      <c r="A16" s="99" t="s">
        <v>109</v>
      </c>
      <c r="B16" s="99" t="s">
        <v>107</v>
      </c>
      <c r="C16" s="99" t="s">
        <v>119</v>
      </c>
      <c r="D16" s="100" t="s">
        <v>93</v>
      </c>
      <c r="E16" s="101" t="s">
        <v>120</v>
      </c>
      <c r="F16" s="102">
        <f t="shared" si="1"/>
        <v>42</v>
      </c>
      <c r="G16" s="103"/>
      <c r="H16" s="104">
        <v>42</v>
      </c>
      <c r="I16" s="112"/>
      <c r="J16" s="113"/>
      <c r="K16" s="112"/>
      <c r="L16" s="112"/>
      <c r="M16" s="112"/>
      <c r="N16" s="112"/>
      <c r="O16" s="114"/>
      <c r="P16" s="112"/>
      <c r="Q16" s="112"/>
      <c r="R16" s="112"/>
      <c r="S16" s="112"/>
      <c r="T16" s="112"/>
      <c r="U16" s="112"/>
    </row>
    <row r="17" spans="1:21" ht="24.75" customHeight="1">
      <c r="A17" s="99" t="s">
        <v>109</v>
      </c>
      <c r="B17" s="99" t="s">
        <v>107</v>
      </c>
      <c r="C17" s="99" t="s">
        <v>121</v>
      </c>
      <c r="D17" s="100" t="s">
        <v>93</v>
      </c>
      <c r="E17" s="101" t="s">
        <v>122</v>
      </c>
      <c r="F17" s="102">
        <f t="shared" si="1"/>
        <v>164.55</v>
      </c>
      <c r="G17" s="103"/>
      <c r="H17" s="104">
        <v>164.55</v>
      </c>
      <c r="I17" s="112"/>
      <c r="J17" s="113"/>
      <c r="K17" s="112"/>
      <c r="L17" s="112"/>
      <c r="M17" s="112"/>
      <c r="N17" s="112"/>
      <c r="O17" s="114"/>
      <c r="P17" s="112"/>
      <c r="Q17" s="112"/>
      <c r="R17" s="112"/>
      <c r="S17" s="112"/>
      <c r="T17" s="112"/>
      <c r="U17" s="112"/>
    </row>
    <row r="18" spans="1:21" ht="24.75" customHeight="1">
      <c r="A18" s="99" t="s">
        <v>109</v>
      </c>
      <c r="B18" s="99" t="s">
        <v>123</v>
      </c>
      <c r="C18" s="99" t="s">
        <v>124</v>
      </c>
      <c r="D18" s="100" t="s">
        <v>93</v>
      </c>
      <c r="E18" s="101" t="s">
        <v>125</v>
      </c>
      <c r="F18" s="102">
        <f t="shared" si="1"/>
        <v>6919</v>
      </c>
      <c r="G18" s="103"/>
      <c r="H18" s="104">
        <v>0</v>
      </c>
      <c r="I18" s="112"/>
      <c r="J18" s="113">
        <v>6919</v>
      </c>
      <c r="K18" s="112"/>
      <c r="L18" s="112"/>
      <c r="M18" s="112"/>
      <c r="N18" s="112"/>
      <c r="O18" s="114"/>
      <c r="P18" s="112"/>
      <c r="Q18" s="112"/>
      <c r="R18" s="112"/>
      <c r="S18" s="112"/>
      <c r="T18" s="112"/>
      <c r="U18" s="112"/>
    </row>
    <row r="19" spans="1:21" ht="24.75" customHeight="1">
      <c r="A19" s="99" t="s">
        <v>109</v>
      </c>
      <c r="B19" s="99" t="s">
        <v>107</v>
      </c>
      <c r="C19" s="99" t="s">
        <v>126</v>
      </c>
      <c r="D19" s="100" t="s">
        <v>93</v>
      </c>
      <c r="E19" s="101" t="s">
        <v>127</v>
      </c>
      <c r="F19" s="102">
        <f t="shared" si="1"/>
        <v>140</v>
      </c>
      <c r="G19" s="103"/>
      <c r="H19" s="104">
        <v>40</v>
      </c>
      <c r="I19" s="112"/>
      <c r="J19" s="113">
        <v>100</v>
      </c>
      <c r="K19" s="112"/>
      <c r="L19" s="112"/>
      <c r="M19" s="112"/>
      <c r="N19" s="112"/>
      <c r="O19" s="107"/>
      <c r="P19" s="112"/>
      <c r="Q19" s="112"/>
      <c r="R19" s="112"/>
      <c r="S19" s="112"/>
      <c r="T19" s="112"/>
      <c r="U19" s="112"/>
    </row>
    <row r="20" spans="1:21" ht="24.75" customHeight="1">
      <c r="A20" s="99" t="s">
        <v>109</v>
      </c>
      <c r="B20" s="99" t="s">
        <v>107</v>
      </c>
      <c r="C20" s="99" t="s">
        <v>128</v>
      </c>
      <c r="D20" s="100" t="s">
        <v>93</v>
      </c>
      <c r="E20" s="101" t="s">
        <v>129</v>
      </c>
      <c r="F20" s="102">
        <f t="shared" si="1"/>
        <v>3000</v>
      </c>
      <c r="G20" s="107"/>
      <c r="H20" s="104">
        <v>0</v>
      </c>
      <c r="I20" s="112"/>
      <c r="J20" s="113">
        <v>3000</v>
      </c>
      <c r="K20" s="112"/>
      <c r="L20" s="112"/>
      <c r="M20" s="112"/>
      <c r="N20" s="112"/>
      <c r="O20" s="107"/>
      <c r="P20" s="112"/>
      <c r="Q20" s="112"/>
      <c r="R20" s="112"/>
      <c r="S20" s="112"/>
      <c r="T20" s="112"/>
      <c r="U20" s="112"/>
    </row>
    <row r="21" spans="1:21" ht="24.75" customHeight="1">
      <c r="A21" s="99" t="s">
        <v>109</v>
      </c>
      <c r="B21" s="99" t="s">
        <v>107</v>
      </c>
      <c r="C21" s="99" t="s">
        <v>130</v>
      </c>
      <c r="D21" s="100" t="s">
        <v>93</v>
      </c>
      <c r="E21" s="101" t="s">
        <v>131</v>
      </c>
      <c r="F21" s="102">
        <f t="shared" si="1"/>
        <v>206</v>
      </c>
      <c r="G21" s="107"/>
      <c r="H21" s="104">
        <v>4.3</v>
      </c>
      <c r="I21" s="112"/>
      <c r="J21" s="113">
        <v>200</v>
      </c>
      <c r="K21" s="112"/>
      <c r="L21" s="112"/>
      <c r="M21" s="112"/>
      <c r="N21" s="112"/>
      <c r="O21" s="114">
        <v>1.7</v>
      </c>
      <c r="P21" s="112"/>
      <c r="Q21" s="112"/>
      <c r="R21" s="112"/>
      <c r="S21" s="112"/>
      <c r="T21" s="112"/>
      <c r="U21" s="112"/>
    </row>
    <row r="22" spans="1:21" ht="24.75" customHeight="1">
      <c r="A22" s="99" t="s">
        <v>109</v>
      </c>
      <c r="B22" s="99" t="s">
        <v>107</v>
      </c>
      <c r="C22" s="99" t="s">
        <v>132</v>
      </c>
      <c r="D22" s="100" t="s">
        <v>93</v>
      </c>
      <c r="E22" s="108" t="s">
        <v>133</v>
      </c>
      <c r="F22" s="102">
        <f t="shared" si="1"/>
        <v>234.7</v>
      </c>
      <c r="G22" s="107"/>
      <c r="H22" s="104">
        <v>0</v>
      </c>
      <c r="I22" s="112"/>
      <c r="J22" s="113"/>
      <c r="K22" s="112"/>
      <c r="L22" s="112"/>
      <c r="M22" s="112"/>
      <c r="N22" s="112"/>
      <c r="O22" s="114">
        <v>1.6</v>
      </c>
      <c r="P22" s="112"/>
      <c r="Q22" s="112"/>
      <c r="R22" s="112"/>
      <c r="S22" s="112"/>
      <c r="T22" s="112"/>
      <c r="U22" s="114">
        <v>233.1</v>
      </c>
    </row>
    <row r="23" spans="1:21" ht="24.75" customHeight="1">
      <c r="A23" s="99" t="s">
        <v>109</v>
      </c>
      <c r="B23" s="99" t="s">
        <v>107</v>
      </c>
      <c r="C23" s="99" t="s">
        <v>134</v>
      </c>
      <c r="D23" s="100" t="s">
        <v>93</v>
      </c>
      <c r="E23" s="108" t="s">
        <v>135</v>
      </c>
      <c r="F23" s="102">
        <f t="shared" si="1"/>
        <v>85.64</v>
      </c>
      <c r="G23" s="107"/>
      <c r="H23" s="104">
        <v>70.64</v>
      </c>
      <c r="I23" s="115"/>
      <c r="J23" s="11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4">
        <v>15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J12" sqref="J12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2" customWidth="1"/>
    <col min="251" max="16384" width="6.875" style="52" customWidth="1"/>
  </cols>
  <sheetData>
    <row r="1" spans="15:250" ht="12.75" customHeight="1">
      <c r="O1" s="71" t="s">
        <v>296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" t="s">
        <v>297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4"/>
      <c r="F3" s="54"/>
      <c r="G3" s="54"/>
      <c r="H3" s="54"/>
      <c r="I3" s="54"/>
      <c r="J3" s="54"/>
      <c r="K3" s="54"/>
      <c r="L3" s="54"/>
      <c r="M3" s="54"/>
      <c r="N3" s="54"/>
      <c r="O3" s="54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5" t="s">
        <v>298</v>
      </c>
      <c r="B4" s="56" t="s">
        <v>299</v>
      </c>
      <c r="C4" s="56"/>
      <c r="D4" s="56"/>
      <c r="E4" s="56"/>
      <c r="F4" s="56"/>
      <c r="G4" s="56"/>
      <c r="H4" s="56"/>
      <c r="I4" s="72" t="s">
        <v>300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5"/>
      <c r="B5" s="57" t="s">
        <v>80</v>
      </c>
      <c r="C5" s="57" t="s">
        <v>210</v>
      </c>
      <c r="D5" s="57" t="s">
        <v>301</v>
      </c>
      <c r="E5" s="58" t="s">
        <v>302</v>
      </c>
      <c r="F5" s="59" t="s">
        <v>213</v>
      </c>
      <c r="G5" s="59" t="s">
        <v>303</v>
      </c>
      <c r="H5" s="60" t="s">
        <v>215</v>
      </c>
      <c r="I5" s="62" t="s">
        <v>80</v>
      </c>
      <c r="J5" s="63" t="s">
        <v>210</v>
      </c>
      <c r="K5" s="63" t="s">
        <v>301</v>
      </c>
      <c r="L5" s="63" t="s">
        <v>302</v>
      </c>
      <c r="M5" s="63" t="s">
        <v>213</v>
      </c>
      <c r="N5" s="63" t="s">
        <v>303</v>
      </c>
      <c r="O5" s="63" t="s">
        <v>215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5"/>
      <c r="B6" s="61"/>
      <c r="C6" s="61"/>
      <c r="D6" s="61"/>
      <c r="E6" s="62"/>
      <c r="F6" s="63"/>
      <c r="G6" s="63"/>
      <c r="H6" s="64"/>
      <c r="I6" s="62"/>
      <c r="J6" s="63"/>
      <c r="K6" s="63"/>
      <c r="L6" s="63"/>
      <c r="M6" s="63"/>
      <c r="N6" s="63"/>
      <c r="O6" s="6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5" t="s">
        <v>92</v>
      </c>
      <c r="B7" s="66">
        <v>7</v>
      </c>
      <c r="C7" s="66">
        <v>8</v>
      </c>
      <c r="D7" s="66">
        <v>9</v>
      </c>
      <c r="E7" s="66">
        <v>10</v>
      </c>
      <c r="F7" s="66">
        <v>11</v>
      </c>
      <c r="G7" s="66">
        <v>12</v>
      </c>
      <c r="H7" s="66">
        <v>13</v>
      </c>
      <c r="I7" s="66">
        <v>14</v>
      </c>
      <c r="J7" s="66">
        <v>15</v>
      </c>
      <c r="K7" s="66">
        <v>16</v>
      </c>
      <c r="L7" s="66">
        <v>17</v>
      </c>
      <c r="M7" s="66">
        <v>18</v>
      </c>
      <c r="N7" s="66">
        <v>19</v>
      </c>
      <c r="O7" s="66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1" customFormat="1" ht="28.5" customHeight="1">
      <c r="A8" s="67" t="s">
        <v>94</v>
      </c>
      <c r="B8" s="68">
        <f>C8+F8+H8</f>
        <v>99.13999999999999</v>
      </c>
      <c r="C8" s="69">
        <v>33.5</v>
      </c>
      <c r="D8" s="69"/>
      <c r="E8" s="69"/>
      <c r="F8" s="69">
        <v>15.52</v>
      </c>
      <c r="G8" s="69"/>
      <c r="H8" s="70">
        <v>50.12</v>
      </c>
      <c r="I8" s="74">
        <f>J8+M8+O8</f>
        <v>85.3</v>
      </c>
      <c r="J8" s="75">
        <v>38.4</v>
      </c>
      <c r="K8" s="75"/>
      <c r="L8" s="75"/>
      <c r="M8" s="76">
        <v>9</v>
      </c>
      <c r="N8" s="76"/>
      <c r="O8" s="77">
        <v>37.9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1"/>
      <c r="D10" s="51"/>
      <c r="E10" s="51"/>
      <c r="F10" s="51"/>
      <c r="G10" s="51"/>
      <c r="H10" s="51"/>
      <c r="I10" s="51"/>
      <c r="J10" s="51"/>
      <c r="L10" s="51"/>
      <c r="N10" s="78"/>
      <c r="O10" s="5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1"/>
      <c r="G11" s="51"/>
      <c r="H11" s="51"/>
      <c r="I11" s="51"/>
      <c r="K11" s="51"/>
      <c r="O11" s="5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C1">
      <selection activeCell="A7" sqref="A7:B7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304</v>
      </c>
      <c r="J1" s="29"/>
    </row>
    <row r="2" spans="1:10" ht="18.75" customHeight="1">
      <c r="A2" s="31" t="s">
        <v>305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8" t="s">
        <v>77</v>
      </c>
    </row>
    <row r="4" spans="1:10" ht="32.25" customHeight="1">
      <c r="A4" s="32" t="s">
        <v>157</v>
      </c>
      <c r="B4" s="33" t="s">
        <v>79</v>
      </c>
      <c r="C4" s="34" t="s">
        <v>306</v>
      </c>
      <c r="D4" s="35"/>
      <c r="E4" s="36"/>
      <c r="F4" s="35" t="s">
        <v>307</v>
      </c>
      <c r="G4" s="34" t="s">
        <v>308</v>
      </c>
      <c r="H4" s="34" t="s">
        <v>309</v>
      </c>
      <c r="I4" s="35"/>
      <c r="J4" s="29"/>
    </row>
    <row r="5" spans="1:10" ht="24.75" customHeight="1">
      <c r="A5" s="32"/>
      <c r="B5" s="33"/>
      <c r="C5" s="37" t="s">
        <v>310</v>
      </c>
      <c r="D5" s="38" t="s">
        <v>140</v>
      </c>
      <c r="E5" s="39" t="s">
        <v>141</v>
      </c>
      <c r="F5" s="35"/>
      <c r="G5" s="34"/>
      <c r="H5" s="40" t="s">
        <v>311</v>
      </c>
      <c r="I5" s="49" t="s">
        <v>312</v>
      </c>
      <c r="J5" s="29"/>
    </row>
    <row r="6" spans="1:10" ht="9.75" customHeight="1">
      <c r="A6" s="41" t="s">
        <v>92</v>
      </c>
      <c r="B6" s="41" t="s">
        <v>92</v>
      </c>
      <c r="C6" s="42" t="s">
        <v>92</v>
      </c>
      <c r="D6" s="42" t="s">
        <v>92</v>
      </c>
      <c r="E6" s="42" t="s">
        <v>92</v>
      </c>
      <c r="F6" s="41" t="s">
        <v>92</v>
      </c>
      <c r="G6" s="41" t="s">
        <v>92</v>
      </c>
      <c r="H6" s="42" t="s">
        <v>92</v>
      </c>
      <c r="I6" s="41" t="s">
        <v>92</v>
      </c>
      <c r="J6" s="29"/>
    </row>
    <row r="7" spans="1:10" s="27" customFormat="1" ht="202.5" customHeight="1">
      <c r="A7" s="15" t="s">
        <v>93</v>
      </c>
      <c r="B7" s="16" t="s">
        <v>94</v>
      </c>
      <c r="C7" s="43">
        <f>D7+E7</f>
        <v>13060.830000000002</v>
      </c>
      <c r="D7" s="43">
        <v>2161.63</v>
      </c>
      <c r="E7" s="43">
        <v>10899.2</v>
      </c>
      <c r="F7" s="44" t="s">
        <v>313</v>
      </c>
      <c r="G7" s="45" t="s">
        <v>314</v>
      </c>
      <c r="H7" s="44" t="s">
        <v>315</v>
      </c>
      <c r="I7" s="50" t="s">
        <v>316</v>
      </c>
      <c r="J7" s="46"/>
    </row>
    <row r="8" spans="1:10" ht="49.5" customHeight="1">
      <c r="A8" s="46"/>
      <c r="B8" s="46"/>
      <c r="C8" s="46"/>
      <c r="D8" s="46"/>
      <c r="E8" s="47"/>
      <c r="F8" s="46"/>
      <c r="G8" s="46"/>
      <c r="H8" s="46"/>
      <c r="I8" s="46"/>
      <c r="J8" s="29"/>
    </row>
    <row r="9" spans="1:10" ht="18.75" customHeight="1">
      <c r="A9" s="29"/>
      <c r="B9" s="46"/>
      <c r="C9" s="46"/>
      <c r="D9" s="46"/>
      <c r="E9" s="30"/>
      <c r="F9" s="29"/>
      <c r="G9" s="29"/>
      <c r="H9" s="46"/>
      <c r="I9" s="46"/>
      <c r="J9" s="29"/>
    </row>
    <row r="10" spans="1:10" ht="18.75" customHeight="1">
      <c r="A10" s="29"/>
      <c r="B10" s="46"/>
      <c r="C10" s="46"/>
      <c r="D10" s="46"/>
      <c r="E10" s="47"/>
      <c r="F10" s="29"/>
      <c r="G10" s="29"/>
      <c r="H10" s="29"/>
      <c r="I10" s="29"/>
      <c r="J10" s="29"/>
    </row>
    <row r="11" spans="1:10" ht="18.75" customHeight="1">
      <c r="A11" s="29"/>
      <c r="B11" s="46"/>
      <c r="C11" s="29"/>
      <c r="D11" s="46"/>
      <c r="E11" s="30"/>
      <c r="F11" s="29"/>
      <c r="G11" s="29"/>
      <c r="H11" s="46"/>
      <c r="I11" s="46"/>
      <c r="J11" s="29"/>
    </row>
    <row r="12" spans="1:10" ht="18.75" customHeight="1">
      <c r="A12" s="29"/>
      <c r="B12" s="29"/>
      <c r="C12" s="46"/>
      <c r="D12" s="46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6"/>
      <c r="D13" s="46"/>
      <c r="E13" s="47"/>
      <c r="F13" s="29"/>
      <c r="G13" s="46"/>
      <c r="H13" s="46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"/>
  <sheetViews>
    <sheetView showGridLines="0" showZeros="0" workbookViewId="0" topLeftCell="A4">
      <selection activeCell="J23" sqref="G23:J24"/>
    </sheetView>
  </sheetViews>
  <sheetFormatPr defaultColWidth="6.875" defaultRowHeight="22.5" customHeight="1"/>
  <cols>
    <col min="1" max="1" width="5.625" style="501" customWidth="1"/>
    <col min="2" max="3" width="3.375" style="501" customWidth="1"/>
    <col min="4" max="4" width="7.375" style="501" customWidth="1"/>
    <col min="5" max="5" width="21.75390625" style="501" customWidth="1"/>
    <col min="6" max="6" width="12.50390625" style="501" customWidth="1"/>
    <col min="7" max="7" width="11.625" style="501" customWidth="1"/>
    <col min="8" max="16" width="10.50390625" style="501" customWidth="1"/>
    <col min="17" max="247" width="6.75390625" style="501" customWidth="1"/>
    <col min="248" max="16384" width="6.875" style="502" customWidth="1"/>
  </cols>
  <sheetData>
    <row r="1" spans="2:247" ht="22.5" customHeight="1"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P1" s="525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04" t="s">
        <v>96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3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05"/>
      <c r="B3" s="505"/>
      <c r="C3" s="505"/>
      <c r="D3" s="506"/>
      <c r="E3" s="507"/>
      <c r="F3" s="506"/>
      <c r="G3" s="508"/>
      <c r="H3" s="508"/>
      <c r="I3" s="508"/>
      <c r="J3" s="506"/>
      <c r="K3" s="506"/>
      <c r="L3" s="506"/>
      <c r="O3" s="526" t="s">
        <v>77</v>
      </c>
      <c r="P3" s="526"/>
      <c r="Q3" s="50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09" t="s">
        <v>97</v>
      </c>
      <c r="B4" s="509"/>
      <c r="C4" s="509"/>
      <c r="D4" s="510" t="s">
        <v>78</v>
      </c>
      <c r="E4" s="511" t="s">
        <v>98</v>
      </c>
      <c r="F4" s="512" t="s">
        <v>99</v>
      </c>
      <c r="G4" s="513" t="s">
        <v>81</v>
      </c>
      <c r="H4" s="513"/>
      <c r="I4" s="513"/>
      <c r="J4" s="510" t="s">
        <v>82</v>
      </c>
      <c r="K4" s="510" t="s">
        <v>83</v>
      </c>
      <c r="L4" s="510" t="s">
        <v>84</v>
      </c>
      <c r="M4" s="510" t="s">
        <v>85</v>
      </c>
      <c r="N4" s="510" t="s">
        <v>86</v>
      </c>
      <c r="O4" s="527" t="s">
        <v>87</v>
      </c>
      <c r="P4" s="528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10" t="s">
        <v>100</v>
      </c>
      <c r="B5" s="510" t="s">
        <v>101</v>
      </c>
      <c r="C5" s="510" t="s">
        <v>102</v>
      </c>
      <c r="D5" s="510"/>
      <c r="E5" s="511"/>
      <c r="F5" s="510"/>
      <c r="G5" s="510" t="s">
        <v>89</v>
      </c>
      <c r="H5" s="510" t="s">
        <v>90</v>
      </c>
      <c r="I5" s="510" t="s">
        <v>91</v>
      </c>
      <c r="J5" s="510"/>
      <c r="K5" s="510"/>
      <c r="L5" s="510"/>
      <c r="M5" s="510"/>
      <c r="N5" s="510"/>
      <c r="O5" s="529"/>
      <c r="P5" s="53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14" t="s">
        <v>92</v>
      </c>
      <c r="B6" s="514" t="s">
        <v>92</v>
      </c>
      <c r="C6" s="514" t="s">
        <v>92</v>
      </c>
      <c r="D6" s="514" t="s">
        <v>92</v>
      </c>
      <c r="E6" s="514" t="s">
        <v>92</v>
      </c>
      <c r="F6" s="514">
        <v>1</v>
      </c>
      <c r="G6" s="514">
        <v>2</v>
      </c>
      <c r="H6" s="514">
        <v>3</v>
      </c>
      <c r="I6" s="514">
        <v>4</v>
      </c>
      <c r="J6" s="514">
        <v>5</v>
      </c>
      <c r="K6" s="514">
        <v>6</v>
      </c>
      <c r="L6" s="514">
        <v>7</v>
      </c>
      <c r="M6" s="514">
        <v>8</v>
      </c>
      <c r="N6" s="514">
        <v>9</v>
      </c>
      <c r="O6" s="531">
        <v>10</v>
      </c>
      <c r="P6" s="532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500" customFormat="1" ht="24.75" customHeight="1">
      <c r="A7" s="99"/>
      <c r="B7" s="99"/>
      <c r="C7" s="99"/>
      <c r="D7" s="100"/>
      <c r="E7" s="515" t="s">
        <v>94</v>
      </c>
      <c r="F7" s="516">
        <f>G7+J7+K7+L7+M7+N7+O7</f>
        <v>13075.83</v>
      </c>
      <c r="G7" s="517">
        <f>H7+I7</f>
        <v>12823.36</v>
      </c>
      <c r="H7" s="518">
        <v>12733.36</v>
      </c>
      <c r="I7" s="533">
        <v>90</v>
      </c>
      <c r="J7" s="516"/>
      <c r="K7" s="516"/>
      <c r="L7" s="533">
        <v>198.47</v>
      </c>
      <c r="M7" s="516"/>
      <c r="N7" s="516"/>
      <c r="O7" s="533">
        <v>54</v>
      </c>
      <c r="P7" s="534"/>
      <c r="Q7" s="524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16" ht="22.5" customHeight="1">
      <c r="A8" s="93">
        <v>211</v>
      </c>
      <c r="B8" s="93"/>
      <c r="C8" s="93"/>
      <c r="D8" s="94" t="s">
        <v>103</v>
      </c>
      <c r="E8" s="95" t="s">
        <v>104</v>
      </c>
      <c r="F8" s="519">
        <v>172.76</v>
      </c>
      <c r="G8" s="93"/>
      <c r="H8" s="520">
        <v>172.76</v>
      </c>
      <c r="I8" s="519"/>
      <c r="J8" s="519"/>
      <c r="K8" s="519"/>
      <c r="L8" s="519"/>
      <c r="M8" s="519"/>
      <c r="N8" s="519"/>
      <c r="O8" s="535"/>
      <c r="P8" s="536"/>
    </row>
    <row r="9" spans="1:16" ht="22.5" customHeight="1">
      <c r="A9" s="99" t="s">
        <v>105</v>
      </c>
      <c r="B9" s="99" t="s">
        <v>106</v>
      </c>
      <c r="C9" s="99" t="s">
        <v>107</v>
      </c>
      <c r="D9" s="100" t="s">
        <v>93</v>
      </c>
      <c r="E9" s="101" t="s">
        <v>108</v>
      </c>
      <c r="F9" s="521">
        <v>172.76</v>
      </c>
      <c r="G9" s="522"/>
      <c r="H9" s="521">
        <v>172.76</v>
      </c>
      <c r="I9" s="521"/>
      <c r="J9" s="521"/>
      <c r="K9" s="521"/>
      <c r="L9" s="521"/>
      <c r="M9" s="521"/>
      <c r="N9" s="521"/>
      <c r="O9" s="537"/>
      <c r="P9" s="536"/>
    </row>
    <row r="10" spans="1:16" ht="22.5" customHeight="1">
      <c r="A10" s="105" t="s">
        <v>109</v>
      </c>
      <c r="B10" s="105"/>
      <c r="C10" s="105"/>
      <c r="D10" s="94" t="s">
        <v>103</v>
      </c>
      <c r="E10" s="106" t="s">
        <v>110</v>
      </c>
      <c r="F10" s="519">
        <v>12903.07</v>
      </c>
      <c r="G10" s="93"/>
      <c r="H10" s="520">
        <v>12560.6</v>
      </c>
      <c r="I10" s="519">
        <v>90</v>
      </c>
      <c r="J10" s="519"/>
      <c r="K10" s="519"/>
      <c r="L10" s="519">
        <v>198.47</v>
      </c>
      <c r="M10" s="519"/>
      <c r="N10" s="519"/>
      <c r="O10" s="535">
        <v>54</v>
      </c>
      <c r="P10" s="536"/>
    </row>
    <row r="11" spans="1:16" ht="22.5" customHeight="1">
      <c r="A11" s="99" t="s">
        <v>109</v>
      </c>
      <c r="B11" s="99" t="s">
        <v>107</v>
      </c>
      <c r="C11" s="99" t="s">
        <v>107</v>
      </c>
      <c r="D11" s="100" t="s">
        <v>93</v>
      </c>
      <c r="E11" s="101" t="s">
        <v>108</v>
      </c>
      <c r="F11" s="521">
        <v>1329.68</v>
      </c>
      <c r="G11" s="522"/>
      <c r="H11" s="521">
        <v>1131.21</v>
      </c>
      <c r="I11" s="521">
        <v>90</v>
      </c>
      <c r="J11" s="521"/>
      <c r="K11" s="521"/>
      <c r="L11" s="521">
        <v>198.47</v>
      </c>
      <c r="M11" s="521"/>
      <c r="N11" s="521"/>
      <c r="O11" s="537"/>
      <c r="P11" s="536"/>
    </row>
    <row r="12" spans="1:16" ht="22.5" customHeight="1">
      <c r="A12" s="99" t="s">
        <v>109</v>
      </c>
      <c r="B12" s="99" t="s">
        <v>107</v>
      </c>
      <c r="C12" s="99" t="s">
        <v>111</v>
      </c>
      <c r="D12" s="100" t="s">
        <v>93</v>
      </c>
      <c r="E12" s="101" t="s">
        <v>112</v>
      </c>
      <c r="F12" s="521">
        <v>543.2</v>
      </c>
      <c r="G12" s="522"/>
      <c r="H12" s="521">
        <v>453.2</v>
      </c>
      <c r="I12" s="521">
        <v>90</v>
      </c>
      <c r="J12" s="521"/>
      <c r="K12" s="521"/>
      <c r="L12" s="521"/>
      <c r="M12" s="521"/>
      <c r="N12" s="521"/>
      <c r="O12" s="537"/>
      <c r="P12" s="536"/>
    </row>
    <row r="13" spans="1:16" ht="22.5" customHeight="1">
      <c r="A13" s="99" t="s">
        <v>109</v>
      </c>
      <c r="B13" s="99" t="s">
        <v>107</v>
      </c>
      <c r="C13" s="99" t="s">
        <v>113</v>
      </c>
      <c r="D13" s="100" t="s">
        <v>93</v>
      </c>
      <c r="E13" s="101" t="s">
        <v>114</v>
      </c>
      <c r="F13" s="521">
        <v>161.3</v>
      </c>
      <c r="G13" s="522"/>
      <c r="H13" s="521">
        <v>161.3</v>
      </c>
      <c r="I13" s="521"/>
      <c r="J13" s="521"/>
      <c r="K13" s="521"/>
      <c r="L13" s="521"/>
      <c r="M13" s="521"/>
      <c r="N13" s="521"/>
      <c r="O13" s="537"/>
      <c r="P13" s="536"/>
    </row>
    <row r="14" spans="1:16" ht="22.5" customHeight="1">
      <c r="A14" s="99" t="s">
        <v>109</v>
      </c>
      <c r="B14" s="99" t="s">
        <v>107</v>
      </c>
      <c r="C14" s="99" t="s">
        <v>115</v>
      </c>
      <c r="D14" s="100" t="s">
        <v>93</v>
      </c>
      <c r="E14" s="101" t="s">
        <v>116</v>
      </c>
      <c r="F14" s="521">
        <v>65</v>
      </c>
      <c r="G14" s="522"/>
      <c r="H14" s="521">
        <v>65</v>
      </c>
      <c r="I14" s="521"/>
      <c r="J14" s="521"/>
      <c r="K14" s="521"/>
      <c r="L14" s="521"/>
      <c r="M14" s="521"/>
      <c r="N14" s="521"/>
      <c r="O14" s="537"/>
      <c r="P14" s="536"/>
    </row>
    <row r="15" spans="1:16" ht="22.5" customHeight="1">
      <c r="A15" s="99" t="s">
        <v>109</v>
      </c>
      <c r="B15" s="99" t="s">
        <v>107</v>
      </c>
      <c r="C15" s="99" t="s">
        <v>117</v>
      </c>
      <c r="D15" s="100" t="s">
        <v>93</v>
      </c>
      <c r="E15" s="101" t="s">
        <v>118</v>
      </c>
      <c r="F15" s="521">
        <v>12</v>
      </c>
      <c r="G15" s="522"/>
      <c r="H15" s="521">
        <v>12</v>
      </c>
      <c r="I15" s="521"/>
      <c r="J15" s="521"/>
      <c r="K15" s="521"/>
      <c r="L15" s="521"/>
      <c r="M15" s="521"/>
      <c r="N15" s="521"/>
      <c r="O15" s="537"/>
      <c r="P15" s="536"/>
    </row>
    <row r="16" spans="1:16" ht="22.5" customHeight="1">
      <c r="A16" s="99" t="s">
        <v>109</v>
      </c>
      <c r="B16" s="99" t="s">
        <v>107</v>
      </c>
      <c r="C16" s="99" t="s">
        <v>119</v>
      </c>
      <c r="D16" s="100" t="s">
        <v>93</v>
      </c>
      <c r="E16" s="101" t="s">
        <v>120</v>
      </c>
      <c r="F16" s="521">
        <v>42</v>
      </c>
      <c r="G16" s="522"/>
      <c r="H16" s="521">
        <v>42</v>
      </c>
      <c r="I16" s="521"/>
      <c r="J16" s="521"/>
      <c r="K16" s="521"/>
      <c r="L16" s="521"/>
      <c r="M16" s="521"/>
      <c r="N16" s="521"/>
      <c r="O16" s="537"/>
      <c r="P16" s="536"/>
    </row>
    <row r="17" spans="1:16" ht="22.5" customHeight="1">
      <c r="A17" s="99" t="s">
        <v>109</v>
      </c>
      <c r="B17" s="99" t="s">
        <v>107</v>
      </c>
      <c r="C17" s="99" t="s">
        <v>121</v>
      </c>
      <c r="D17" s="100" t="s">
        <v>93</v>
      </c>
      <c r="E17" s="101" t="s">
        <v>122</v>
      </c>
      <c r="F17" s="521">
        <v>164.55</v>
      </c>
      <c r="G17" s="522"/>
      <c r="H17" s="523">
        <v>110.55</v>
      </c>
      <c r="I17" s="521"/>
      <c r="J17" s="521"/>
      <c r="K17" s="521"/>
      <c r="L17" s="521"/>
      <c r="M17" s="521"/>
      <c r="N17" s="521"/>
      <c r="O17" s="537">
        <v>54</v>
      </c>
      <c r="P17" s="536"/>
    </row>
    <row r="18" spans="1:16" ht="22.5" customHeight="1">
      <c r="A18" s="99" t="s">
        <v>109</v>
      </c>
      <c r="B18" s="99" t="s">
        <v>123</v>
      </c>
      <c r="C18" s="99" t="s">
        <v>124</v>
      </c>
      <c r="D18" s="100" t="s">
        <v>93</v>
      </c>
      <c r="E18" s="101" t="s">
        <v>125</v>
      </c>
      <c r="F18" s="521">
        <v>6919</v>
      </c>
      <c r="G18" s="522"/>
      <c r="H18" s="521">
        <v>6919</v>
      </c>
      <c r="I18" s="521"/>
      <c r="J18" s="521"/>
      <c r="K18" s="521"/>
      <c r="L18" s="521"/>
      <c r="M18" s="521"/>
      <c r="N18" s="521"/>
      <c r="O18" s="537"/>
      <c r="P18" s="536"/>
    </row>
    <row r="19" spans="1:16" ht="22.5" customHeight="1">
      <c r="A19" s="99" t="s">
        <v>109</v>
      </c>
      <c r="B19" s="99" t="s">
        <v>107</v>
      </c>
      <c r="C19" s="99" t="s">
        <v>126</v>
      </c>
      <c r="D19" s="100" t="s">
        <v>93</v>
      </c>
      <c r="E19" s="101" t="s">
        <v>127</v>
      </c>
      <c r="F19" s="521">
        <v>140</v>
      </c>
      <c r="G19" s="522"/>
      <c r="H19" s="521">
        <v>140</v>
      </c>
      <c r="I19" s="521"/>
      <c r="J19" s="521"/>
      <c r="K19" s="521"/>
      <c r="L19" s="521"/>
      <c r="M19" s="521"/>
      <c r="N19" s="521"/>
      <c r="O19" s="537"/>
      <c r="P19" s="536"/>
    </row>
    <row r="20" spans="1:16" ht="22.5" customHeight="1">
      <c r="A20" s="99" t="s">
        <v>109</v>
      </c>
      <c r="B20" s="99" t="s">
        <v>107</v>
      </c>
      <c r="C20" s="99" t="s">
        <v>128</v>
      </c>
      <c r="D20" s="100" t="s">
        <v>93</v>
      </c>
      <c r="E20" s="101" t="s">
        <v>129</v>
      </c>
      <c r="F20" s="521">
        <v>3000</v>
      </c>
      <c r="G20" s="522"/>
      <c r="H20" s="521">
        <v>3000</v>
      </c>
      <c r="I20" s="521"/>
      <c r="J20" s="521"/>
      <c r="K20" s="521"/>
      <c r="L20" s="521"/>
      <c r="M20" s="521"/>
      <c r="N20" s="521"/>
      <c r="O20" s="537"/>
      <c r="P20" s="536"/>
    </row>
    <row r="21" spans="1:16" ht="22.5" customHeight="1">
      <c r="A21" s="99" t="s">
        <v>109</v>
      </c>
      <c r="B21" s="99" t="s">
        <v>107</v>
      </c>
      <c r="C21" s="99" t="s">
        <v>130</v>
      </c>
      <c r="D21" s="100" t="s">
        <v>93</v>
      </c>
      <c r="E21" s="101" t="s">
        <v>131</v>
      </c>
      <c r="F21" s="521">
        <v>206</v>
      </c>
      <c r="G21" s="522"/>
      <c r="H21" s="521">
        <v>206</v>
      </c>
      <c r="I21" s="521"/>
      <c r="J21" s="521"/>
      <c r="K21" s="521"/>
      <c r="L21" s="521"/>
      <c r="M21" s="521"/>
      <c r="N21" s="521"/>
      <c r="O21" s="537"/>
      <c r="P21" s="536"/>
    </row>
    <row r="22" spans="1:16" ht="22.5" customHeight="1">
      <c r="A22" s="99" t="s">
        <v>109</v>
      </c>
      <c r="B22" s="99" t="s">
        <v>107</v>
      </c>
      <c r="C22" s="99" t="s">
        <v>132</v>
      </c>
      <c r="D22" s="100" t="s">
        <v>93</v>
      </c>
      <c r="E22" s="108" t="s">
        <v>133</v>
      </c>
      <c r="F22" s="521">
        <v>234.7</v>
      </c>
      <c r="G22" s="522"/>
      <c r="H22" s="521">
        <v>234.7</v>
      </c>
      <c r="I22" s="521"/>
      <c r="J22" s="521"/>
      <c r="K22" s="521"/>
      <c r="L22" s="521"/>
      <c r="M22" s="521"/>
      <c r="N22" s="521"/>
      <c r="O22" s="537"/>
      <c r="P22" s="536"/>
    </row>
    <row r="23" spans="1:16" ht="22.5" customHeight="1">
      <c r="A23" s="99" t="s">
        <v>109</v>
      </c>
      <c r="B23" s="99" t="s">
        <v>107</v>
      </c>
      <c r="C23" s="99" t="s">
        <v>134</v>
      </c>
      <c r="D23" s="100" t="s">
        <v>93</v>
      </c>
      <c r="E23" s="108" t="s">
        <v>135</v>
      </c>
      <c r="F23" s="510">
        <v>85.64</v>
      </c>
      <c r="G23" s="510"/>
      <c r="H23" s="510">
        <v>85.64</v>
      </c>
      <c r="I23" s="510"/>
      <c r="J23" s="510"/>
      <c r="K23" s="510"/>
      <c r="L23" s="510"/>
      <c r="M23" s="510"/>
      <c r="N23" s="510"/>
      <c r="O23" s="538"/>
      <c r="P23" s="536"/>
    </row>
    <row r="24" spans="1:247" ht="27" customHeight="1">
      <c r="A24" s="524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2.5" customHeight="1">
      <c r="A25" s="524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2.5" customHeight="1">
      <c r="A26" s="524"/>
      <c r="B26" s="524"/>
      <c r="C26" s="524"/>
      <c r="D26" s="524"/>
      <c r="E26" s="524"/>
      <c r="H26" s="524"/>
      <c r="I26" s="524"/>
      <c r="J26" s="524"/>
      <c r="K26" s="524"/>
      <c r="L26" s="524"/>
      <c r="M26" s="524"/>
      <c r="N26" s="524"/>
      <c r="O26" s="52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2.5" customHeight="1">
      <c r="A27" s="524"/>
      <c r="B27" s="524"/>
      <c r="C27" s="524"/>
      <c r="D27" s="524"/>
      <c r="E27" s="524"/>
      <c r="F27" s="524"/>
      <c r="H27" s="524"/>
      <c r="I27" s="524"/>
      <c r="J27" s="524"/>
      <c r="K27" s="524"/>
      <c r="L27" s="524"/>
      <c r="M27" s="524"/>
      <c r="N27" s="524"/>
      <c r="O27" s="52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2:247" ht="22.5" customHeight="1">
      <c r="B28" s="524"/>
      <c r="C28" s="524"/>
      <c r="D28" s="524"/>
      <c r="E28" s="524"/>
      <c r="H28" s="524"/>
      <c r="I28" s="524"/>
      <c r="J28" s="524"/>
      <c r="K28" s="524"/>
      <c r="L28" s="524"/>
      <c r="M28" s="524"/>
      <c r="N28" s="524"/>
      <c r="O28" s="52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3:247" ht="22.5" customHeight="1">
      <c r="C29" s="524"/>
      <c r="D29" s="524"/>
      <c r="E29" s="524"/>
      <c r="I29" s="524"/>
      <c r="L29" s="524"/>
      <c r="M29" s="524"/>
      <c r="N29" s="524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4:247" ht="22.5" customHeight="1">
      <c r="D30" s="524"/>
      <c r="E30" s="524"/>
      <c r="M30" s="52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5:247" ht="22.5" customHeight="1">
      <c r="E31" s="524"/>
      <c r="L31" s="52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A2" sqref="A2:N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317</v>
      </c>
      <c r="O1" s="3"/>
      <c r="P1"/>
      <c r="Q1"/>
      <c r="R1"/>
      <c r="S1"/>
    </row>
    <row r="2" spans="1:19" ht="18.75" customHeight="1">
      <c r="A2" s="5" t="s">
        <v>318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77</v>
      </c>
      <c r="P3"/>
      <c r="Q3"/>
      <c r="R3"/>
      <c r="S3"/>
    </row>
    <row r="4" spans="1:19" ht="32.25" customHeight="1">
      <c r="A4" s="6" t="s">
        <v>157</v>
      </c>
      <c r="B4" s="7" t="s">
        <v>79</v>
      </c>
      <c r="C4" s="8" t="s">
        <v>319</v>
      </c>
      <c r="D4" s="6" t="s">
        <v>320</v>
      </c>
      <c r="E4" s="6" t="s">
        <v>321</v>
      </c>
      <c r="F4" s="6"/>
      <c r="G4" s="6" t="s">
        <v>322</v>
      </c>
      <c r="H4" s="9" t="s">
        <v>323</v>
      </c>
      <c r="I4" s="6" t="s">
        <v>324</v>
      </c>
      <c r="J4" s="6" t="s">
        <v>325</v>
      </c>
      <c r="K4" s="6" t="s">
        <v>326</v>
      </c>
      <c r="L4" s="6" t="s">
        <v>327</v>
      </c>
      <c r="M4" s="6" t="s">
        <v>328</v>
      </c>
      <c r="N4" s="6" t="s">
        <v>329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198</v>
      </c>
      <c r="F5" s="11" t="s">
        <v>330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177" customHeight="1">
      <c r="A7" s="15" t="s">
        <v>93</v>
      </c>
      <c r="B7" s="16" t="s">
        <v>94</v>
      </c>
      <c r="C7" s="17" t="s">
        <v>331</v>
      </c>
      <c r="D7" s="18" t="s">
        <v>332</v>
      </c>
      <c r="E7" s="19">
        <v>1919</v>
      </c>
      <c r="F7" s="20">
        <v>1919</v>
      </c>
      <c r="G7" s="18" t="s">
        <v>333</v>
      </c>
      <c r="H7" s="21" t="s">
        <v>334</v>
      </c>
      <c r="I7" s="21" t="s">
        <v>335</v>
      </c>
      <c r="J7" s="21" t="s">
        <v>336</v>
      </c>
      <c r="K7" s="21" t="s">
        <v>337</v>
      </c>
      <c r="L7" s="17" t="s">
        <v>338</v>
      </c>
      <c r="M7" s="25" t="s">
        <v>339</v>
      </c>
      <c r="N7" s="25"/>
      <c r="O7" s="22"/>
      <c r="P7" s="26"/>
      <c r="Q7" s="26"/>
      <c r="R7" s="26"/>
      <c r="S7" s="26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showZeros="0" workbookViewId="0" topLeftCell="A4">
      <selection activeCell="H12" sqref="H12:J25"/>
    </sheetView>
  </sheetViews>
  <sheetFormatPr defaultColWidth="6.875" defaultRowHeight="18.75" customHeight="1"/>
  <cols>
    <col min="1" max="3" width="3.50390625" style="475" customWidth="1"/>
    <col min="4" max="4" width="7.125" style="475" customWidth="1"/>
    <col min="5" max="5" width="25.625" style="476" customWidth="1"/>
    <col min="6" max="6" width="11.50390625" style="477" customWidth="1"/>
    <col min="7" max="7" width="10.125" style="477" customWidth="1"/>
    <col min="8" max="8" width="9.375" style="477" customWidth="1"/>
    <col min="9" max="10" width="8.50390625" style="477" customWidth="1"/>
    <col min="11" max="11" width="10.875" style="477" customWidth="1"/>
    <col min="12" max="12" width="8.625" style="477" customWidth="1"/>
    <col min="13" max="16" width="8.00390625" style="477" customWidth="1"/>
    <col min="17" max="17" width="10.50390625" style="477" customWidth="1"/>
    <col min="18" max="18" width="8.00390625" style="478" customWidth="1"/>
    <col min="19" max="21" width="8.00390625" style="479" customWidth="1"/>
    <col min="22" max="16384" width="6.875" style="478" customWidth="1"/>
  </cols>
  <sheetData>
    <row r="1" spans="1:21" ht="24.75" customHeight="1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S1" s="493"/>
      <c r="T1" s="493"/>
      <c r="U1" s="452" t="s">
        <v>136</v>
      </c>
    </row>
    <row r="2" spans="1:21" ht="24.75" customHeight="1">
      <c r="A2" s="480" t="s">
        <v>137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</row>
    <row r="3" spans="1:21" s="474" customFormat="1" ht="24.75" customHeight="1">
      <c r="A3" s="481"/>
      <c r="B3" s="482"/>
      <c r="C3" s="483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91"/>
      <c r="Q3" s="491"/>
      <c r="S3" s="494"/>
      <c r="T3" s="495" t="s">
        <v>77</v>
      </c>
      <c r="U3" s="495"/>
    </row>
    <row r="4" spans="1:21" s="474" customFormat="1" ht="21.75" customHeight="1">
      <c r="A4" s="484" t="s">
        <v>138</v>
      </c>
      <c r="B4" s="484"/>
      <c r="C4" s="484"/>
      <c r="D4" s="485" t="s">
        <v>78</v>
      </c>
      <c r="E4" s="486" t="s">
        <v>98</v>
      </c>
      <c r="F4" s="485" t="s">
        <v>139</v>
      </c>
      <c r="G4" s="484" t="s">
        <v>140</v>
      </c>
      <c r="H4" s="484"/>
      <c r="I4" s="484"/>
      <c r="J4" s="484"/>
      <c r="K4" s="487" t="s">
        <v>141</v>
      </c>
      <c r="L4" s="487"/>
      <c r="M4" s="487"/>
      <c r="N4" s="487"/>
      <c r="O4" s="487"/>
      <c r="P4" s="487"/>
      <c r="Q4" s="487"/>
      <c r="R4" s="487"/>
      <c r="S4" s="496" t="s">
        <v>142</v>
      </c>
      <c r="T4" s="496" t="s">
        <v>143</v>
      </c>
      <c r="U4" s="496" t="s">
        <v>144</v>
      </c>
    </row>
    <row r="5" spans="1:21" s="474" customFormat="1" ht="21.75" customHeight="1">
      <c r="A5" s="487" t="s">
        <v>100</v>
      </c>
      <c r="B5" s="485" t="s">
        <v>101</v>
      </c>
      <c r="C5" s="485" t="s">
        <v>102</v>
      </c>
      <c r="D5" s="485"/>
      <c r="E5" s="486"/>
      <c r="F5" s="485"/>
      <c r="G5" s="485" t="s">
        <v>80</v>
      </c>
      <c r="H5" s="485" t="s">
        <v>145</v>
      </c>
      <c r="I5" s="485" t="s">
        <v>146</v>
      </c>
      <c r="J5" s="485" t="s">
        <v>147</v>
      </c>
      <c r="K5" s="485" t="s">
        <v>80</v>
      </c>
      <c r="L5" s="492" t="s">
        <v>148</v>
      </c>
      <c r="M5" s="492" t="s">
        <v>149</v>
      </c>
      <c r="N5" s="485" t="s">
        <v>150</v>
      </c>
      <c r="O5" s="485" t="s">
        <v>151</v>
      </c>
      <c r="P5" s="485" t="s">
        <v>152</v>
      </c>
      <c r="Q5" s="485" t="s">
        <v>153</v>
      </c>
      <c r="R5" s="485" t="s">
        <v>154</v>
      </c>
      <c r="S5" s="497"/>
      <c r="T5" s="496"/>
      <c r="U5" s="496"/>
    </row>
    <row r="6" spans="1:21" ht="29.25" customHeight="1">
      <c r="A6" s="487"/>
      <c r="B6" s="485"/>
      <c r="C6" s="485"/>
      <c r="D6" s="485"/>
      <c r="E6" s="486"/>
      <c r="F6" s="133" t="s">
        <v>99</v>
      </c>
      <c r="G6" s="485"/>
      <c r="H6" s="485"/>
      <c r="I6" s="485"/>
      <c r="J6" s="485"/>
      <c r="K6" s="485"/>
      <c r="L6" s="492"/>
      <c r="M6" s="492"/>
      <c r="N6" s="485"/>
      <c r="O6" s="485"/>
      <c r="P6" s="485"/>
      <c r="Q6" s="485"/>
      <c r="R6" s="485"/>
      <c r="S6" s="496"/>
      <c r="T6" s="496"/>
      <c r="U6" s="496"/>
    </row>
    <row r="7" spans="1:21" ht="24.75" customHeight="1">
      <c r="A7" s="133" t="s">
        <v>92</v>
      </c>
      <c r="B7" s="133" t="s">
        <v>92</v>
      </c>
      <c r="C7" s="133" t="s">
        <v>92</v>
      </c>
      <c r="D7" s="133" t="s">
        <v>92</v>
      </c>
      <c r="E7" s="133" t="s">
        <v>92</v>
      </c>
      <c r="F7" s="133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3">
        <v>15</v>
      </c>
      <c r="U7" s="133">
        <v>16</v>
      </c>
    </row>
    <row r="8" spans="1:21" ht="24.75" customHeight="1">
      <c r="A8" s="88"/>
      <c r="B8" s="88"/>
      <c r="C8" s="88"/>
      <c r="D8" s="89" t="s">
        <v>103</v>
      </c>
      <c r="E8" s="90" t="s">
        <v>94</v>
      </c>
      <c r="F8" s="131">
        <f>G8+K8</f>
        <v>13075.830000000002</v>
      </c>
      <c r="G8" s="131">
        <f>H8+J8+I8</f>
        <v>2161.63</v>
      </c>
      <c r="H8" s="131">
        <v>1830.53</v>
      </c>
      <c r="I8" s="131">
        <v>301.69</v>
      </c>
      <c r="J8" s="131">
        <v>29.41</v>
      </c>
      <c r="K8" s="131">
        <f>L8+M8+N8+O8+P8+Q8+R8</f>
        <v>10914.2</v>
      </c>
      <c r="L8" s="131">
        <v>447.1</v>
      </c>
      <c r="M8" s="131"/>
      <c r="N8" s="131"/>
      <c r="O8" s="131"/>
      <c r="P8" s="131"/>
      <c r="Q8" s="131">
        <v>10219</v>
      </c>
      <c r="R8" s="139">
        <v>248.1</v>
      </c>
      <c r="S8" s="139"/>
      <c r="T8" s="139"/>
      <c r="U8" s="139"/>
    </row>
    <row r="9" spans="1:21" ht="24.75" customHeight="1">
      <c r="A9" s="93">
        <v>211</v>
      </c>
      <c r="B9" s="93"/>
      <c r="C9" s="93"/>
      <c r="D9" s="94" t="s">
        <v>103</v>
      </c>
      <c r="E9" s="95" t="s">
        <v>104</v>
      </c>
      <c r="F9" s="132">
        <f>G9+K9</f>
        <v>172.76</v>
      </c>
      <c r="G9" s="132">
        <f>G10</f>
        <v>172.76</v>
      </c>
      <c r="H9" s="132">
        <f aca="true" t="shared" si="0" ref="H9:U9">H10</f>
        <v>147.76</v>
      </c>
      <c r="I9" s="132">
        <f t="shared" si="0"/>
        <v>25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si="0"/>
        <v>0</v>
      </c>
      <c r="R9" s="132">
        <f t="shared" si="0"/>
        <v>0</v>
      </c>
      <c r="S9" s="132">
        <f t="shared" si="0"/>
        <v>0</v>
      </c>
      <c r="T9" s="132">
        <f t="shared" si="0"/>
        <v>0</v>
      </c>
      <c r="U9" s="132">
        <f t="shared" si="0"/>
        <v>0</v>
      </c>
    </row>
    <row r="10" spans="1:21" ht="24.75" customHeight="1">
      <c r="A10" s="99" t="s">
        <v>105</v>
      </c>
      <c r="B10" s="99" t="s">
        <v>106</v>
      </c>
      <c r="C10" s="99" t="s">
        <v>107</v>
      </c>
      <c r="D10" s="100" t="s">
        <v>93</v>
      </c>
      <c r="E10" s="101" t="s">
        <v>108</v>
      </c>
      <c r="F10" s="133">
        <f>G10+K10</f>
        <v>172.76</v>
      </c>
      <c r="G10" s="133">
        <f>H10+I10</f>
        <v>172.76</v>
      </c>
      <c r="H10" s="103">
        <v>147.76</v>
      </c>
      <c r="I10" s="104">
        <v>25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24.75" customHeight="1">
      <c r="A11" s="105" t="s">
        <v>109</v>
      </c>
      <c r="B11" s="105"/>
      <c r="C11" s="105"/>
      <c r="D11" s="94" t="s">
        <v>103</v>
      </c>
      <c r="E11" s="106" t="s">
        <v>110</v>
      </c>
      <c r="F11" s="132">
        <f>G11+K11</f>
        <v>12903.070000000002</v>
      </c>
      <c r="G11" s="132">
        <f>SUM(H11:J11)</f>
        <v>1988.8700000000001</v>
      </c>
      <c r="H11" s="132">
        <f>H12+H13+H14+H15+H16+H17+H18+H19+H20+H21+H22+H23+H24</f>
        <v>1682.77</v>
      </c>
      <c r="I11" s="132">
        <f aca="true" t="shared" si="1" ref="I11:U11">I12+I13+I14+I15+I16+I17+I18+I19+I20+I21+I22+I23+I24</f>
        <v>276.69</v>
      </c>
      <c r="J11" s="132">
        <f t="shared" si="1"/>
        <v>29.41</v>
      </c>
      <c r="K11" s="132">
        <f>SUM(L11:U11)</f>
        <v>10914.2</v>
      </c>
      <c r="L11" s="132">
        <f t="shared" si="1"/>
        <v>447.1</v>
      </c>
      <c r="M11" s="132">
        <f t="shared" si="1"/>
        <v>0</v>
      </c>
      <c r="N11" s="132">
        <f t="shared" si="1"/>
        <v>0</v>
      </c>
      <c r="O11" s="132">
        <f t="shared" si="1"/>
        <v>0</v>
      </c>
      <c r="P11" s="132">
        <f t="shared" si="1"/>
        <v>0</v>
      </c>
      <c r="Q11" s="132">
        <f t="shared" si="1"/>
        <v>10219</v>
      </c>
      <c r="R11" s="132">
        <f t="shared" si="1"/>
        <v>248.1</v>
      </c>
      <c r="S11" s="132">
        <f t="shared" si="1"/>
        <v>0</v>
      </c>
      <c r="T11" s="132">
        <f t="shared" si="1"/>
        <v>0</v>
      </c>
      <c r="U11" s="132">
        <f t="shared" si="1"/>
        <v>0</v>
      </c>
    </row>
    <row r="12" spans="1:21" ht="24.75" customHeight="1">
      <c r="A12" s="99" t="s">
        <v>109</v>
      </c>
      <c r="B12" s="99" t="s">
        <v>107</v>
      </c>
      <c r="C12" s="99" t="s">
        <v>107</v>
      </c>
      <c r="D12" s="100" t="s">
        <v>93</v>
      </c>
      <c r="E12" s="101" t="s">
        <v>108</v>
      </c>
      <c r="F12" s="133">
        <f aca="true" t="shared" si="2" ref="F12:F24">G12+K12</f>
        <v>1329.68</v>
      </c>
      <c r="G12" s="132">
        <f aca="true" t="shared" si="3" ref="G12:G24">SUM(H12:J12)</f>
        <v>1329.68</v>
      </c>
      <c r="H12" s="103">
        <v>1309.27</v>
      </c>
      <c r="I12" s="104">
        <v>0</v>
      </c>
      <c r="J12" s="114">
        <v>20.41</v>
      </c>
      <c r="K12" s="132">
        <f aca="true" t="shared" si="4" ref="K12:K24">SUM(L12:U12)</f>
        <v>0</v>
      </c>
      <c r="L12" s="133"/>
      <c r="M12" s="133"/>
      <c r="N12" s="133"/>
      <c r="O12" s="133"/>
      <c r="P12" s="133"/>
      <c r="Q12" s="113"/>
      <c r="R12" s="133"/>
      <c r="S12" s="133"/>
      <c r="T12" s="133"/>
      <c r="U12" s="133"/>
    </row>
    <row r="13" spans="1:21" ht="24.75" customHeight="1">
      <c r="A13" s="99" t="s">
        <v>109</v>
      </c>
      <c r="B13" s="99" t="s">
        <v>107</v>
      </c>
      <c r="C13" s="99" t="s">
        <v>111</v>
      </c>
      <c r="D13" s="100" t="s">
        <v>93</v>
      </c>
      <c r="E13" s="101" t="s">
        <v>112</v>
      </c>
      <c r="F13" s="133">
        <f t="shared" si="2"/>
        <v>543.1999999999999</v>
      </c>
      <c r="G13" s="132">
        <f t="shared" si="3"/>
        <v>494.59</v>
      </c>
      <c r="H13" s="103">
        <v>308.5</v>
      </c>
      <c r="I13" s="104">
        <v>180.39</v>
      </c>
      <c r="J13" s="114">
        <v>5.7</v>
      </c>
      <c r="K13" s="132">
        <f t="shared" si="4"/>
        <v>48.61</v>
      </c>
      <c r="L13" s="133">
        <v>48.61</v>
      </c>
      <c r="M13" s="133"/>
      <c r="N13" s="133"/>
      <c r="O13" s="133"/>
      <c r="P13" s="133"/>
      <c r="Q13" s="113"/>
      <c r="R13" s="133"/>
      <c r="S13" s="133"/>
      <c r="T13" s="133"/>
      <c r="U13" s="133"/>
    </row>
    <row r="14" spans="1:21" ht="24.75" customHeight="1">
      <c r="A14" s="99" t="s">
        <v>109</v>
      </c>
      <c r="B14" s="99" t="s">
        <v>107</v>
      </c>
      <c r="C14" s="99" t="s">
        <v>113</v>
      </c>
      <c r="D14" s="100" t="s">
        <v>93</v>
      </c>
      <c r="E14" s="101" t="s">
        <v>114</v>
      </c>
      <c r="F14" s="133">
        <f t="shared" si="2"/>
        <v>161.3</v>
      </c>
      <c r="G14" s="132">
        <f t="shared" si="3"/>
        <v>161.3</v>
      </c>
      <c r="H14" s="103">
        <v>65</v>
      </c>
      <c r="I14" s="104">
        <v>96.3</v>
      </c>
      <c r="J14" s="114"/>
      <c r="K14" s="132">
        <f t="shared" si="4"/>
        <v>0</v>
      </c>
      <c r="L14" s="133"/>
      <c r="M14" s="133"/>
      <c r="N14" s="133"/>
      <c r="O14" s="133"/>
      <c r="P14" s="133"/>
      <c r="Q14" s="113"/>
      <c r="R14" s="133"/>
      <c r="S14" s="133"/>
      <c r="T14" s="133"/>
      <c r="U14" s="133"/>
    </row>
    <row r="15" spans="1:21" ht="24.75" customHeight="1">
      <c r="A15" s="99" t="s">
        <v>109</v>
      </c>
      <c r="B15" s="99" t="s">
        <v>107</v>
      </c>
      <c r="C15" s="99" t="s">
        <v>115</v>
      </c>
      <c r="D15" s="100" t="s">
        <v>93</v>
      </c>
      <c r="E15" s="101" t="s">
        <v>116</v>
      </c>
      <c r="F15" s="133">
        <f t="shared" si="2"/>
        <v>65</v>
      </c>
      <c r="G15" s="132">
        <f t="shared" si="3"/>
        <v>0</v>
      </c>
      <c r="H15" s="103"/>
      <c r="I15" s="104"/>
      <c r="J15" s="114"/>
      <c r="K15" s="132">
        <f t="shared" si="4"/>
        <v>65</v>
      </c>
      <c r="L15" s="104">
        <v>65</v>
      </c>
      <c r="M15" s="133"/>
      <c r="N15" s="133"/>
      <c r="O15" s="133"/>
      <c r="P15" s="133"/>
      <c r="Q15" s="113"/>
      <c r="R15" s="133"/>
      <c r="S15" s="133"/>
      <c r="T15" s="133"/>
      <c r="U15" s="133"/>
    </row>
    <row r="16" spans="1:21" ht="24.75" customHeight="1">
      <c r="A16" s="99" t="s">
        <v>109</v>
      </c>
      <c r="B16" s="99" t="s">
        <v>107</v>
      </c>
      <c r="C16" s="99" t="s">
        <v>117</v>
      </c>
      <c r="D16" s="100" t="s">
        <v>93</v>
      </c>
      <c r="E16" s="101" t="s">
        <v>118</v>
      </c>
      <c r="F16" s="133">
        <f t="shared" si="2"/>
        <v>12</v>
      </c>
      <c r="G16" s="132">
        <f t="shared" si="3"/>
        <v>0</v>
      </c>
      <c r="H16" s="103"/>
      <c r="I16" s="104"/>
      <c r="J16" s="114"/>
      <c r="K16" s="132">
        <f t="shared" si="4"/>
        <v>12</v>
      </c>
      <c r="L16" s="104">
        <v>12</v>
      </c>
      <c r="M16" s="133"/>
      <c r="N16" s="133"/>
      <c r="O16" s="133"/>
      <c r="P16" s="133"/>
      <c r="Q16" s="113"/>
      <c r="R16" s="133"/>
      <c r="S16" s="133"/>
      <c r="T16" s="133"/>
      <c r="U16" s="133"/>
    </row>
    <row r="17" spans="1:21" ht="24.75" customHeight="1">
      <c r="A17" s="99" t="s">
        <v>109</v>
      </c>
      <c r="B17" s="99" t="s">
        <v>107</v>
      </c>
      <c r="C17" s="99" t="s">
        <v>119</v>
      </c>
      <c r="D17" s="100" t="s">
        <v>93</v>
      </c>
      <c r="E17" s="101" t="s">
        <v>120</v>
      </c>
      <c r="F17" s="133">
        <f t="shared" si="2"/>
        <v>42</v>
      </c>
      <c r="G17" s="132">
        <f t="shared" si="3"/>
        <v>0</v>
      </c>
      <c r="H17" s="103"/>
      <c r="I17" s="104"/>
      <c r="J17" s="114"/>
      <c r="K17" s="132">
        <f t="shared" si="4"/>
        <v>42</v>
      </c>
      <c r="L17" s="104">
        <v>42</v>
      </c>
      <c r="M17" s="133"/>
      <c r="N17" s="133"/>
      <c r="O17" s="133"/>
      <c r="P17" s="133"/>
      <c r="Q17" s="113"/>
      <c r="R17" s="133"/>
      <c r="S17" s="133"/>
      <c r="T17" s="133"/>
      <c r="U17" s="133"/>
    </row>
    <row r="18" spans="1:21" ht="24.75" customHeight="1">
      <c r="A18" s="99" t="s">
        <v>109</v>
      </c>
      <c r="B18" s="99" t="s">
        <v>107</v>
      </c>
      <c r="C18" s="99" t="s">
        <v>121</v>
      </c>
      <c r="D18" s="100" t="s">
        <v>93</v>
      </c>
      <c r="E18" s="101" t="s">
        <v>122</v>
      </c>
      <c r="F18" s="133">
        <f t="shared" si="2"/>
        <v>164.55</v>
      </c>
      <c r="G18" s="132">
        <f t="shared" si="3"/>
        <v>0</v>
      </c>
      <c r="H18" s="103"/>
      <c r="I18" s="104"/>
      <c r="J18" s="114"/>
      <c r="K18" s="132">
        <f t="shared" si="4"/>
        <v>164.55</v>
      </c>
      <c r="L18" s="104">
        <v>164.55</v>
      </c>
      <c r="M18" s="133"/>
      <c r="N18" s="133"/>
      <c r="O18" s="133"/>
      <c r="P18" s="133"/>
      <c r="Q18" s="113"/>
      <c r="R18" s="133"/>
      <c r="S18" s="133"/>
      <c r="T18" s="133"/>
      <c r="U18" s="133"/>
    </row>
    <row r="19" spans="1:21" ht="24.75" customHeight="1">
      <c r="A19" s="99" t="s">
        <v>109</v>
      </c>
      <c r="B19" s="99" t="s">
        <v>123</v>
      </c>
      <c r="C19" s="99" t="s">
        <v>124</v>
      </c>
      <c r="D19" s="100" t="s">
        <v>93</v>
      </c>
      <c r="E19" s="101" t="s">
        <v>125</v>
      </c>
      <c r="F19" s="133">
        <f t="shared" si="2"/>
        <v>6919</v>
      </c>
      <c r="G19" s="132">
        <f t="shared" si="3"/>
        <v>0</v>
      </c>
      <c r="H19" s="103"/>
      <c r="I19" s="104"/>
      <c r="J19" s="114"/>
      <c r="K19" s="132">
        <f t="shared" si="4"/>
        <v>6919</v>
      </c>
      <c r="L19" s="104">
        <v>0</v>
      </c>
      <c r="M19" s="133"/>
      <c r="N19" s="133"/>
      <c r="O19" s="133"/>
      <c r="P19" s="133"/>
      <c r="Q19" s="113">
        <v>6919</v>
      </c>
      <c r="R19" s="133"/>
      <c r="S19" s="133"/>
      <c r="T19" s="133"/>
      <c r="U19" s="133"/>
    </row>
    <row r="20" spans="1:21" ht="24.75" customHeight="1">
      <c r="A20" s="99" t="s">
        <v>109</v>
      </c>
      <c r="B20" s="99" t="s">
        <v>107</v>
      </c>
      <c r="C20" s="99" t="s">
        <v>126</v>
      </c>
      <c r="D20" s="100" t="s">
        <v>93</v>
      </c>
      <c r="E20" s="101" t="s">
        <v>127</v>
      </c>
      <c r="F20" s="133">
        <f t="shared" si="2"/>
        <v>140</v>
      </c>
      <c r="G20" s="132">
        <f t="shared" si="3"/>
        <v>0</v>
      </c>
      <c r="H20" s="103"/>
      <c r="I20" s="104"/>
      <c r="J20" s="107"/>
      <c r="K20" s="132">
        <f t="shared" si="4"/>
        <v>140</v>
      </c>
      <c r="L20" s="104">
        <v>40</v>
      </c>
      <c r="M20" s="133"/>
      <c r="N20" s="133"/>
      <c r="O20" s="133"/>
      <c r="P20" s="133"/>
      <c r="Q20" s="113">
        <v>100</v>
      </c>
      <c r="R20" s="133"/>
      <c r="S20" s="133"/>
      <c r="T20" s="133"/>
      <c r="U20" s="133"/>
    </row>
    <row r="21" spans="1:21" ht="24.75" customHeight="1">
      <c r="A21" s="99" t="s">
        <v>109</v>
      </c>
      <c r="B21" s="99" t="s">
        <v>107</v>
      </c>
      <c r="C21" s="99" t="s">
        <v>128</v>
      </c>
      <c r="D21" s="100" t="s">
        <v>93</v>
      </c>
      <c r="E21" s="101" t="s">
        <v>129</v>
      </c>
      <c r="F21" s="133">
        <f t="shared" si="2"/>
        <v>3000</v>
      </c>
      <c r="G21" s="132">
        <f t="shared" si="3"/>
        <v>0</v>
      </c>
      <c r="H21" s="107"/>
      <c r="I21" s="104"/>
      <c r="J21" s="107"/>
      <c r="K21" s="132">
        <f t="shared" si="4"/>
        <v>3000</v>
      </c>
      <c r="L21" s="104">
        <v>0</v>
      </c>
      <c r="M21" s="133"/>
      <c r="N21" s="133"/>
      <c r="O21" s="133"/>
      <c r="P21" s="133"/>
      <c r="Q21" s="113">
        <v>3000</v>
      </c>
      <c r="R21" s="133"/>
      <c r="S21" s="133"/>
      <c r="T21" s="133"/>
      <c r="U21" s="133"/>
    </row>
    <row r="22" spans="1:21" ht="24.75" customHeight="1">
      <c r="A22" s="99" t="s">
        <v>109</v>
      </c>
      <c r="B22" s="99" t="s">
        <v>107</v>
      </c>
      <c r="C22" s="99" t="s">
        <v>130</v>
      </c>
      <c r="D22" s="100" t="s">
        <v>93</v>
      </c>
      <c r="E22" s="101" t="s">
        <v>131</v>
      </c>
      <c r="F22" s="133">
        <f t="shared" si="2"/>
        <v>206</v>
      </c>
      <c r="G22" s="132">
        <f t="shared" si="3"/>
        <v>1.7</v>
      </c>
      <c r="H22" s="107"/>
      <c r="I22" s="104"/>
      <c r="J22" s="114">
        <v>1.7</v>
      </c>
      <c r="K22" s="132">
        <f t="shared" si="4"/>
        <v>204.3</v>
      </c>
      <c r="L22" s="104">
        <v>4.3</v>
      </c>
      <c r="M22" s="133"/>
      <c r="N22" s="133"/>
      <c r="O22" s="133"/>
      <c r="P22" s="133"/>
      <c r="Q22" s="113">
        <v>200</v>
      </c>
      <c r="R22" s="133"/>
      <c r="S22" s="133"/>
      <c r="T22" s="133"/>
      <c r="U22" s="133"/>
    </row>
    <row r="23" spans="1:21" ht="24.75" customHeight="1">
      <c r="A23" s="99" t="s">
        <v>109</v>
      </c>
      <c r="B23" s="99" t="s">
        <v>107</v>
      </c>
      <c r="C23" s="99" t="s">
        <v>132</v>
      </c>
      <c r="D23" s="100" t="s">
        <v>93</v>
      </c>
      <c r="E23" s="108" t="s">
        <v>133</v>
      </c>
      <c r="F23" s="133">
        <f t="shared" si="2"/>
        <v>234.7</v>
      </c>
      <c r="G23" s="132">
        <f t="shared" si="3"/>
        <v>1.6</v>
      </c>
      <c r="H23" s="107"/>
      <c r="I23" s="104"/>
      <c r="J23" s="114">
        <v>1.6</v>
      </c>
      <c r="K23" s="132">
        <f t="shared" si="4"/>
        <v>233.1</v>
      </c>
      <c r="L23" s="104">
        <v>0</v>
      </c>
      <c r="M23" s="133"/>
      <c r="N23" s="133"/>
      <c r="O23" s="133"/>
      <c r="P23" s="133"/>
      <c r="Q23" s="113"/>
      <c r="R23" s="114">
        <v>233.1</v>
      </c>
      <c r="S23" s="133"/>
      <c r="T23" s="133"/>
      <c r="U23" s="133"/>
    </row>
    <row r="24" spans="1:21" ht="24.75" customHeight="1">
      <c r="A24" s="99" t="s">
        <v>109</v>
      </c>
      <c r="B24" s="99" t="s">
        <v>107</v>
      </c>
      <c r="C24" s="99" t="s">
        <v>134</v>
      </c>
      <c r="D24" s="100" t="s">
        <v>93</v>
      </c>
      <c r="E24" s="108" t="s">
        <v>135</v>
      </c>
      <c r="F24" s="133">
        <f t="shared" si="2"/>
        <v>85.64</v>
      </c>
      <c r="G24" s="132">
        <f t="shared" si="3"/>
        <v>0</v>
      </c>
      <c r="H24" s="107"/>
      <c r="I24" s="104"/>
      <c r="J24" s="115"/>
      <c r="K24" s="132">
        <f t="shared" si="4"/>
        <v>85.64</v>
      </c>
      <c r="L24" s="104">
        <v>70.64</v>
      </c>
      <c r="M24" s="133"/>
      <c r="N24" s="133"/>
      <c r="O24" s="133"/>
      <c r="P24" s="133"/>
      <c r="Q24" s="133"/>
      <c r="R24" s="114">
        <v>15</v>
      </c>
      <c r="S24" s="133"/>
      <c r="T24" s="133"/>
      <c r="U24" s="133"/>
    </row>
    <row r="25" spans="1:21" ht="24.7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14"/>
      <c r="S25" s="133"/>
      <c r="T25" s="133"/>
      <c r="U25" s="133"/>
    </row>
    <row r="26" spans="1:21" ht="25.5" customHeight="1">
      <c r="A26" s="488"/>
      <c r="B26" s="488"/>
      <c r="C26" s="488"/>
      <c r="D26" s="488"/>
      <c r="E26" s="489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8"/>
      <c r="S26" s="499"/>
      <c r="T26" s="499"/>
      <c r="U26" s="499"/>
    </row>
    <row r="27" spans="1:21" ht="18.75" customHeight="1">
      <c r="A27" s="488"/>
      <c r="B27" s="488"/>
      <c r="C27" s="488"/>
      <c r="D27" s="488"/>
      <c r="E27" s="489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8"/>
      <c r="S27" s="499"/>
      <c r="T27" s="499"/>
      <c r="U27" s="499"/>
    </row>
    <row r="28" spans="1:21" ht="18.75" customHeight="1">
      <c r="A28" s="488"/>
      <c r="B28" s="488"/>
      <c r="C28" s="488"/>
      <c r="D28" s="488"/>
      <c r="E28" s="489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8"/>
      <c r="S28" s="499"/>
      <c r="T28" s="499"/>
      <c r="U28" s="499"/>
    </row>
    <row r="29" spans="4:21" ht="18.75" customHeight="1">
      <c r="D29" s="488"/>
      <c r="E29" s="489"/>
      <c r="F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8"/>
      <c r="S29" s="499"/>
      <c r="T29" s="499"/>
      <c r="U29" s="499"/>
    </row>
    <row r="30" spans="4:20" ht="18.75" customHeight="1">
      <c r="D30" s="488"/>
      <c r="E30" s="489"/>
      <c r="F30" s="490"/>
      <c r="J30" s="490"/>
      <c r="K30" s="490"/>
      <c r="L30" s="490"/>
      <c r="M30" s="490"/>
      <c r="N30" s="490"/>
      <c r="O30" s="490"/>
      <c r="P30" s="490"/>
      <c r="Q30" s="490"/>
      <c r="R30" s="498"/>
      <c r="S30" s="499"/>
      <c r="T30" s="499"/>
    </row>
    <row r="31" spans="4:20" ht="18.75" customHeight="1">
      <c r="D31" s="488"/>
      <c r="F31" s="490"/>
      <c r="J31" s="490"/>
      <c r="L31" s="490"/>
      <c r="M31" s="490"/>
      <c r="N31" s="490"/>
      <c r="O31" s="490"/>
      <c r="P31" s="490"/>
      <c r="Q31" s="490"/>
      <c r="R31" s="498"/>
      <c r="S31" s="499"/>
      <c r="T31" s="499"/>
    </row>
    <row r="32" spans="6:19" ht="18.75" customHeight="1">
      <c r="F32" s="490"/>
      <c r="O32" s="490"/>
      <c r="P32" s="490"/>
      <c r="Q32" s="490"/>
      <c r="S32" s="499"/>
    </row>
    <row r="33" spans="6:17" ht="18.75" customHeight="1">
      <c r="F33" s="490"/>
      <c r="O33" s="490"/>
      <c r="P33" s="490"/>
      <c r="Q33" s="490"/>
    </row>
    <row r="34" spans="1:22" ht="18.75" customHeight="1">
      <c r="A34"/>
      <c r="B34"/>
      <c r="C34"/>
      <c r="D34"/>
      <c r="E34"/>
      <c r="F34"/>
      <c r="O34" s="490"/>
      <c r="P34"/>
      <c r="Q34"/>
      <c r="R34"/>
      <c r="S34"/>
      <c r="T34"/>
      <c r="U34"/>
      <c r="V34"/>
    </row>
    <row r="35" spans="1:22" ht="18.75" customHeight="1">
      <c r="A35"/>
      <c r="B35"/>
      <c r="C35"/>
      <c r="D35"/>
      <c r="E35"/>
      <c r="F35"/>
      <c r="G35" s="490"/>
      <c r="P35"/>
      <c r="Q35"/>
      <c r="R35"/>
      <c r="S35"/>
      <c r="T35"/>
      <c r="U35"/>
      <c r="V3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U22" sqref="U22:U2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8.25390625" style="0" customWidth="1"/>
    <col min="6" max="6" width="10.625" style="0" customWidth="1"/>
    <col min="7" max="7" width="10.125" style="0" customWidth="1"/>
    <col min="8" max="9" width="7.25390625" style="0" customWidth="1"/>
    <col min="10" max="10" width="12.1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452" t="s">
        <v>155</v>
      </c>
    </row>
    <row r="2" spans="1:21" ht="24.75" customHeight="1">
      <c r="A2" s="80" t="s">
        <v>156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473" t="s">
        <v>77</v>
      </c>
      <c r="U3" s="473"/>
    </row>
    <row r="4" spans="1:21" ht="27.75" customHeight="1">
      <c r="A4" s="81" t="s">
        <v>138</v>
      </c>
      <c r="B4" s="82"/>
      <c r="C4" s="83"/>
      <c r="D4" s="84" t="s">
        <v>157</v>
      </c>
      <c r="E4" s="84" t="s">
        <v>158</v>
      </c>
      <c r="F4" s="84" t="s">
        <v>99</v>
      </c>
      <c r="G4" s="85" t="s">
        <v>159</v>
      </c>
      <c r="H4" s="85" t="s">
        <v>160</v>
      </c>
      <c r="I4" s="85" t="s">
        <v>161</v>
      </c>
      <c r="J4" s="85" t="s">
        <v>162</v>
      </c>
      <c r="K4" s="85" t="s">
        <v>163</v>
      </c>
      <c r="L4" s="85" t="s">
        <v>164</v>
      </c>
      <c r="M4" s="85" t="s">
        <v>149</v>
      </c>
      <c r="N4" s="85" t="s">
        <v>165</v>
      </c>
      <c r="O4" s="85" t="s">
        <v>147</v>
      </c>
      <c r="P4" s="85" t="s">
        <v>151</v>
      </c>
      <c r="Q4" s="85" t="s">
        <v>150</v>
      </c>
      <c r="R4" s="85" t="s">
        <v>166</v>
      </c>
      <c r="S4" s="85" t="s">
        <v>167</v>
      </c>
      <c r="T4" s="85" t="s">
        <v>168</v>
      </c>
      <c r="U4" s="85" t="s">
        <v>154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24" customHeight="1">
      <c r="A7" s="469"/>
      <c r="B7" s="469"/>
      <c r="C7" s="469"/>
      <c r="D7" s="469"/>
      <c r="E7" s="469"/>
      <c r="F7" s="96">
        <v>13075.83</v>
      </c>
      <c r="G7" s="109">
        <v>1830.53</v>
      </c>
      <c r="H7" s="470">
        <v>748.79</v>
      </c>
      <c r="I7" s="109">
        <v>0</v>
      </c>
      <c r="J7" s="109">
        <v>10219</v>
      </c>
      <c r="K7" s="109">
        <v>0</v>
      </c>
      <c r="L7" s="109">
        <v>0</v>
      </c>
      <c r="M7" s="109">
        <v>0</v>
      </c>
      <c r="N7" s="109">
        <v>0</v>
      </c>
      <c r="O7" s="109">
        <v>29.41</v>
      </c>
      <c r="P7" s="112">
        <v>0</v>
      </c>
      <c r="Q7" s="112"/>
      <c r="R7" s="112"/>
      <c r="S7" s="112"/>
      <c r="T7" s="112"/>
      <c r="U7" s="112"/>
    </row>
    <row r="8" spans="1:21" ht="24" customHeight="1">
      <c r="A8" s="471">
        <v>211</v>
      </c>
      <c r="B8" s="471"/>
      <c r="C8" s="471"/>
      <c r="D8" s="472">
        <v>247001</v>
      </c>
      <c r="E8" s="472" t="s">
        <v>104</v>
      </c>
      <c r="F8" s="96">
        <v>172.76</v>
      </c>
      <c r="G8" s="109">
        <v>147.76</v>
      </c>
      <c r="H8" s="470">
        <v>25</v>
      </c>
      <c r="I8" s="10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24" customHeight="1">
      <c r="A9" s="99" t="s">
        <v>105</v>
      </c>
      <c r="B9" s="99" t="s">
        <v>106</v>
      </c>
      <c r="C9" s="99" t="s">
        <v>107</v>
      </c>
      <c r="D9" s="100" t="s">
        <v>93</v>
      </c>
      <c r="E9" s="101" t="s">
        <v>108</v>
      </c>
      <c r="F9" s="102">
        <f>SUM(G9:U9)</f>
        <v>172.76</v>
      </c>
      <c r="G9" s="103">
        <v>147.76</v>
      </c>
      <c r="H9" s="104">
        <v>25</v>
      </c>
      <c r="I9" s="112"/>
      <c r="J9" s="113"/>
      <c r="K9" s="112"/>
      <c r="L9" s="112"/>
      <c r="M9" s="112"/>
      <c r="N9" s="112"/>
      <c r="O9" s="114"/>
      <c r="P9" s="112"/>
      <c r="Q9" s="112"/>
      <c r="R9" s="112"/>
      <c r="S9" s="112"/>
      <c r="T9" s="112"/>
      <c r="U9" s="112"/>
    </row>
    <row r="10" spans="1:21" ht="24" customHeight="1">
      <c r="A10" s="105" t="s">
        <v>109</v>
      </c>
      <c r="B10" s="105"/>
      <c r="C10" s="105"/>
      <c r="D10" s="94"/>
      <c r="E10" s="106" t="s">
        <v>110</v>
      </c>
      <c r="F10" s="96">
        <f>SUM(F11:F23)</f>
        <v>12903.07</v>
      </c>
      <c r="G10" s="96">
        <f aca="true" t="shared" si="0" ref="G10:O10">SUM(G11:G23)</f>
        <v>1682.77</v>
      </c>
      <c r="H10" s="96">
        <f t="shared" si="0"/>
        <v>723.79</v>
      </c>
      <c r="I10" s="96">
        <f t="shared" si="0"/>
        <v>0</v>
      </c>
      <c r="J10" s="96">
        <f t="shared" si="0"/>
        <v>10219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96">
        <f t="shared" si="0"/>
        <v>29.41</v>
      </c>
      <c r="P10" s="112"/>
      <c r="Q10" s="112"/>
      <c r="R10" s="112"/>
      <c r="S10" s="112"/>
      <c r="T10" s="112"/>
      <c r="U10" s="112"/>
    </row>
    <row r="11" spans="1:21" ht="24" customHeight="1">
      <c r="A11" s="99" t="s">
        <v>109</v>
      </c>
      <c r="B11" s="99" t="s">
        <v>107</v>
      </c>
      <c r="C11" s="99" t="s">
        <v>107</v>
      </c>
      <c r="D11" s="100" t="s">
        <v>93</v>
      </c>
      <c r="E11" s="101" t="s">
        <v>108</v>
      </c>
      <c r="F11" s="102">
        <f aca="true" t="shared" si="1" ref="F11:F23">SUM(G11:U11)</f>
        <v>1329.68</v>
      </c>
      <c r="G11" s="103">
        <v>1309.27</v>
      </c>
      <c r="H11" s="104">
        <v>0</v>
      </c>
      <c r="I11" s="112"/>
      <c r="J11" s="113"/>
      <c r="K11" s="112"/>
      <c r="L11" s="112"/>
      <c r="M11" s="112"/>
      <c r="N11" s="112"/>
      <c r="O11" s="114">
        <v>20.41</v>
      </c>
      <c r="P11" s="112"/>
      <c r="Q11" s="112"/>
      <c r="R11" s="112"/>
      <c r="S11" s="112"/>
      <c r="T11" s="112"/>
      <c r="U11" s="112"/>
    </row>
    <row r="12" spans="1:21" ht="24" customHeight="1">
      <c r="A12" s="99" t="s">
        <v>109</v>
      </c>
      <c r="B12" s="99" t="s">
        <v>107</v>
      </c>
      <c r="C12" s="99" t="s">
        <v>111</v>
      </c>
      <c r="D12" s="100" t="s">
        <v>93</v>
      </c>
      <c r="E12" s="101" t="s">
        <v>112</v>
      </c>
      <c r="F12" s="102">
        <f t="shared" si="1"/>
        <v>543.2</v>
      </c>
      <c r="G12" s="103">
        <v>308.5</v>
      </c>
      <c r="H12" s="104">
        <v>229</v>
      </c>
      <c r="I12" s="112"/>
      <c r="J12" s="113"/>
      <c r="K12" s="112"/>
      <c r="L12" s="112"/>
      <c r="M12" s="112"/>
      <c r="N12" s="112"/>
      <c r="O12" s="114">
        <v>5.7</v>
      </c>
      <c r="P12" s="112"/>
      <c r="Q12" s="112"/>
      <c r="R12" s="112"/>
      <c r="S12" s="112"/>
      <c r="T12" s="112"/>
      <c r="U12" s="112"/>
    </row>
    <row r="13" spans="1:21" ht="24" customHeight="1">
      <c r="A13" s="99" t="s">
        <v>109</v>
      </c>
      <c r="B13" s="99" t="s">
        <v>107</v>
      </c>
      <c r="C13" s="99" t="s">
        <v>113</v>
      </c>
      <c r="D13" s="100" t="s">
        <v>93</v>
      </c>
      <c r="E13" s="101" t="s">
        <v>114</v>
      </c>
      <c r="F13" s="102">
        <f t="shared" si="1"/>
        <v>161.3</v>
      </c>
      <c r="G13" s="103">
        <v>65</v>
      </c>
      <c r="H13" s="104">
        <v>96.3</v>
      </c>
      <c r="I13" s="112"/>
      <c r="J13" s="113"/>
      <c r="K13" s="112"/>
      <c r="L13" s="112"/>
      <c r="M13" s="112"/>
      <c r="N13" s="112"/>
      <c r="O13" s="114"/>
      <c r="P13" s="112"/>
      <c r="Q13" s="112"/>
      <c r="R13" s="112"/>
      <c r="S13" s="112"/>
      <c r="T13" s="112"/>
      <c r="U13" s="112"/>
    </row>
    <row r="14" spans="1:21" ht="24" customHeight="1">
      <c r="A14" s="99" t="s">
        <v>109</v>
      </c>
      <c r="B14" s="99" t="s">
        <v>107</v>
      </c>
      <c r="C14" s="99" t="s">
        <v>115</v>
      </c>
      <c r="D14" s="100" t="s">
        <v>93</v>
      </c>
      <c r="E14" s="101" t="s">
        <v>116</v>
      </c>
      <c r="F14" s="102">
        <f t="shared" si="1"/>
        <v>65</v>
      </c>
      <c r="G14" s="103"/>
      <c r="H14" s="104">
        <v>65</v>
      </c>
      <c r="I14" s="112"/>
      <c r="J14" s="113"/>
      <c r="K14" s="112"/>
      <c r="L14" s="112"/>
      <c r="M14" s="112"/>
      <c r="N14" s="112"/>
      <c r="O14" s="114"/>
      <c r="P14" s="112"/>
      <c r="Q14" s="112"/>
      <c r="R14" s="112"/>
      <c r="S14" s="112"/>
      <c r="T14" s="112"/>
      <c r="U14" s="112"/>
    </row>
    <row r="15" spans="1:21" ht="24" customHeight="1">
      <c r="A15" s="99" t="s">
        <v>109</v>
      </c>
      <c r="B15" s="99" t="s">
        <v>107</v>
      </c>
      <c r="C15" s="99" t="s">
        <v>117</v>
      </c>
      <c r="D15" s="100" t="s">
        <v>93</v>
      </c>
      <c r="E15" s="101" t="s">
        <v>118</v>
      </c>
      <c r="F15" s="102">
        <f t="shared" si="1"/>
        <v>12</v>
      </c>
      <c r="G15" s="103"/>
      <c r="H15" s="104">
        <v>12</v>
      </c>
      <c r="I15" s="112"/>
      <c r="J15" s="113"/>
      <c r="K15" s="112"/>
      <c r="L15" s="112"/>
      <c r="M15" s="112"/>
      <c r="N15" s="112"/>
      <c r="O15" s="114"/>
      <c r="P15" s="112"/>
      <c r="Q15" s="112"/>
      <c r="R15" s="112"/>
      <c r="S15" s="112"/>
      <c r="T15" s="112"/>
      <c r="U15" s="112"/>
    </row>
    <row r="16" spans="1:21" ht="24" customHeight="1">
      <c r="A16" s="99" t="s">
        <v>109</v>
      </c>
      <c r="B16" s="99" t="s">
        <v>107</v>
      </c>
      <c r="C16" s="99" t="s">
        <v>119</v>
      </c>
      <c r="D16" s="100" t="s">
        <v>93</v>
      </c>
      <c r="E16" s="101" t="s">
        <v>120</v>
      </c>
      <c r="F16" s="102">
        <f t="shared" si="1"/>
        <v>42</v>
      </c>
      <c r="G16" s="103"/>
      <c r="H16" s="104">
        <v>42</v>
      </c>
      <c r="I16" s="112"/>
      <c r="J16" s="113"/>
      <c r="K16" s="112"/>
      <c r="L16" s="112"/>
      <c r="M16" s="112"/>
      <c r="N16" s="112"/>
      <c r="O16" s="114"/>
      <c r="P16" s="112"/>
      <c r="Q16" s="112"/>
      <c r="R16" s="112"/>
      <c r="S16" s="112"/>
      <c r="T16" s="112"/>
      <c r="U16" s="112"/>
    </row>
    <row r="17" spans="1:21" ht="24" customHeight="1">
      <c r="A17" s="99" t="s">
        <v>109</v>
      </c>
      <c r="B17" s="99" t="s">
        <v>107</v>
      </c>
      <c r="C17" s="99" t="s">
        <v>121</v>
      </c>
      <c r="D17" s="100" t="s">
        <v>93</v>
      </c>
      <c r="E17" s="101" t="s">
        <v>122</v>
      </c>
      <c r="F17" s="102">
        <f t="shared" si="1"/>
        <v>164.55</v>
      </c>
      <c r="G17" s="103"/>
      <c r="H17" s="104">
        <v>164.55</v>
      </c>
      <c r="I17" s="112"/>
      <c r="J17" s="113"/>
      <c r="K17" s="112"/>
      <c r="L17" s="112"/>
      <c r="M17" s="112"/>
      <c r="N17" s="112"/>
      <c r="O17" s="114"/>
      <c r="P17" s="112"/>
      <c r="Q17" s="112"/>
      <c r="R17" s="112"/>
      <c r="S17" s="112"/>
      <c r="T17" s="112"/>
      <c r="U17" s="112"/>
    </row>
    <row r="18" spans="1:21" ht="24" customHeight="1">
      <c r="A18" s="99" t="s">
        <v>109</v>
      </c>
      <c r="B18" s="99" t="s">
        <v>123</v>
      </c>
      <c r="C18" s="99" t="s">
        <v>124</v>
      </c>
      <c r="D18" s="100" t="s">
        <v>93</v>
      </c>
      <c r="E18" s="101" t="s">
        <v>125</v>
      </c>
      <c r="F18" s="102">
        <f t="shared" si="1"/>
        <v>6919</v>
      </c>
      <c r="G18" s="103"/>
      <c r="H18" s="104">
        <v>0</v>
      </c>
      <c r="I18" s="112"/>
      <c r="J18" s="113">
        <v>6919</v>
      </c>
      <c r="K18" s="112"/>
      <c r="L18" s="112"/>
      <c r="M18" s="112"/>
      <c r="N18" s="112"/>
      <c r="O18" s="114"/>
      <c r="P18" s="112"/>
      <c r="Q18" s="112"/>
      <c r="R18" s="112"/>
      <c r="S18" s="112"/>
      <c r="T18" s="112"/>
      <c r="U18" s="112"/>
    </row>
    <row r="19" spans="1:21" ht="24" customHeight="1">
      <c r="A19" s="99" t="s">
        <v>109</v>
      </c>
      <c r="B19" s="99" t="s">
        <v>107</v>
      </c>
      <c r="C19" s="99" t="s">
        <v>126</v>
      </c>
      <c r="D19" s="100" t="s">
        <v>93</v>
      </c>
      <c r="E19" s="101" t="s">
        <v>127</v>
      </c>
      <c r="F19" s="102">
        <f t="shared" si="1"/>
        <v>140</v>
      </c>
      <c r="G19" s="103"/>
      <c r="H19" s="104">
        <v>40</v>
      </c>
      <c r="I19" s="112"/>
      <c r="J19" s="113">
        <v>100</v>
      </c>
      <c r="K19" s="112"/>
      <c r="L19" s="112"/>
      <c r="M19" s="112"/>
      <c r="N19" s="112"/>
      <c r="O19" s="107"/>
      <c r="P19" s="112"/>
      <c r="Q19" s="112"/>
      <c r="R19" s="112"/>
      <c r="S19" s="112"/>
      <c r="T19" s="112"/>
      <c r="U19" s="112"/>
    </row>
    <row r="20" spans="1:21" ht="24" customHeight="1">
      <c r="A20" s="99" t="s">
        <v>109</v>
      </c>
      <c r="B20" s="99" t="s">
        <v>107</v>
      </c>
      <c r="C20" s="99" t="s">
        <v>128</v>
      </c>
      <c r="D20" s="100" t="s">
        <v>93</v>
      </c>
      <c r="E20" s="101" t="s">
        <v>129</v>
      </c>
      <c r="F20" s="102">
        <f t="shared" si="1"/>
        <v>3000</v>
      </c>
      <c r="G20" s="107"/>
      <c r="H20" s="104">
        <v>0</v>
      </c>
      <c r="I20" s="112"/>
      <c r="J20" s="113">
        <v>3000</v>
      </c>
      <c r="K20" s="112"/>
      <c r="L20" s="112"/>
      <c r="M20" s="112"/>
      <c r="N20" s="112"/>
      <c r="O20" s="107"/>
      <c r="P20" s="112"/>
      <c r="Q20" s="112"/>
      <c r="R20" s="112"/>
      <c r="S20" s="112"/>
      <c r="T20" s="112"/>
      <c r="U20" s="112"/>
    </row>
    <row r="21" spans="1:21" ht="24" customHeight="1">
      <c r="A21" s="99" t="s">
        <v>109</v>
      </c>
      <c r="B21" s="99" t="s">
        <v>107</v>
      </c>
      <c r="C21" s="99" t="s">
        <v>130</v>
      </c>
      <c r="D21" s="100" t="s">
        <v>93</v>
      </c>
      <c r="E21" s="101" t="s">
        <v>131</v>
      </c>
      <c r="F21" s="102">
        <f t="shared" si="1"/>
        <v>206</v>
      </c>
      <c r="G21" s="107"/>
      <c r="H21" s="104">
        <v>4.3</v>
      </c>
      <c r="I21" s="112"/>
      <c r="J21" s="113">
        <v>200</v>
      </c>
      <c r="K21" s="112"/>
      <c r="L21" s="112"/>
      <c r="M21" s="112"/>
      <c r="N21" s="112"/>
      <c r="O21" s="114">
        <v>1.7</v>
      </c>
      <c r="P21" s="112"/>
      <c r="Q21" s="112"/>
      <c r="R21" s="112"/>
      <c r="S21" s="112"/>
      <c r="T21" s="112"/>
      <c r="U21" s="112"/>
    </row>
    <row r="22" spans="1:21" ht="24" customHeight="1">
      <c r="A22" s="99" t="s">
        <v>109</v>
      </c>
      <c r="B22" s="99" t="s">
        <v>107</v>
      </c>
      <c r="C22" s="99" t="s">
        <v>132</v>
      </c>
      <c r="D22" s="100" t="s">
        <v>93</v>
      </c>
      <c r="E22" s="108" t="s">
        <v>133</v>
      </c>
      <c r="F22" s="102">
        <f t="shared" si="1"/>
        <v>234.7</v>
      </c>
      <c r="G22" s="107"/>
      <c r="H22" s="104">
        <v>0</v>
      </c>
      <c r="I22" s="112"/>
      <c r="J22" s="113"/>
      <c r="K22" s="112"/>
      <c r="L22" s="112"/>
      <c r="M22" s="112"/>
      <c r="N22" s="112"/>
      <c r="O22" s="114">
        <v>1.6</v>
      </c>
      <c r="P22" s="112"/>
      <c r="Q22" s="112"/>
      <c r="R22" s="112"/>
      <c r="S22" s="112"/>
      <c r="T22" s="112"/>
      <c r="U22" s="114">
        <v>233.1</v>
      </c>
    </row>
    <row r="23" spans="1:21" s="26" customFormat="1" ht="29.25" customHeight="1">
      <c r="A23" s="99" t="s">
        <v>109</v>
      </c>
      <c r="B23" s="99" t="s">
        <v>107</v>
      </c>
      <c r="C23" s="99" t="s">
        <v>134</v>
      </c>
      <c r="D23" s="100" t="s">
        <v>93</v>
      </c>
      <c r="E23" s="108" t="s">
        <v>135</v>
      </c>
      <c r="F23" s="102">
        <f t="shared" si="1"/>
        <v>85.64</v>
      </c>
      <c r="G23" s="107"/>
      <c r="H23" s="104">
        <v>70.64</v>
      </c>
      <c r="I23" s="115"/>
      <c r="J23" s="11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4">
        <v>15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D11" sqref="D11:E11"/>
    </sheetView>
  </sheetViews>
  <sheetFormatPr defaultColWidth="9.00390625" defaultRowHeight="22.5" customHeight="1"/>
  <cols>
    <col min="1" max="3" width="3.625" style="453" customWidth="1"/>
    <col min="4" max="4" width="7.25390625" style="453" customWidth="1"/>
    <col min="5" max="5" width="19.50390625" style="453" customWidth="1"/>
    <col min="6" max="6" width="11.625" style="453" customWidth="1"/>
    <col min="7" max="7" width="12.625" style="453" customWidth="1"/>
    <col min="8" max="12" width="7.50390625" style="453" customWidth="1"/>
    <col min="13" max="13" width="7.50390625" style="454" customWidth="1"/>
    <col min="14" max="14" width="8.50390625" style="453" customWidth="1"/>
    <col min="15" max="23" width="7.50390625" style="453" customWidth="1"/>
    <col min="24" max="24" width="8.125" style="453" customWidth="1"/>
    <col min="25" max="27" width="7.50390625" style="453" customWidth="1"/>
    <col min="28" max="16384" width="9.00390625" style="453" customWidth="1"/>
  </cols>
  <sheetData>
    <row r="1" spans="2:28" ht="22.5" customHeight="1"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AA1" s="465" t="s">
        <v>169</v>
      </c>
      <c r="AB1" s="466"/>
    </row>
    <row r="2" spans="1:27" ht="22.5" customHeight="1">
      <c r="A2" s="456" t="s">
        <v>170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</row>
    <row r="3" spans="1:28" ht="22.5" customHeight="1">
      <c r="A3" s="457"/>
      <c r="B3" s="457"/>
      <c r="C3" s="457"/>
      <c r="D3" s="458"/>
      <c r="E3" s="458"/>
      <c r="F3" s="458"/>
      <c r="G3" s="458"/>
      <c r="H3" s="458"/>
      <c r="I3" s="458"/>
      <c r="J3" s="458"/>
      <c r="K3" s="458"/>
      <c r="L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Z3" s="467" t="s">
        <v>77</v>
      </c>
      <c r="AA3" s="467"/>
      <c r="AB3" s="468"/>
    </row>
    <row r="4" spans="1:27" ht="27" customHeight="1">
      <c r="A4" s="302" t="s">
        <v>97</v>
      </c>
      <c r="B4" s="302"/>
      <c r="C4" s="302"/>
      <c r="D4" s="459" t="s">
        <v>78</v>
      </c>
      <c r="E4" s="459" t="s">
        <v>98</v>
      </c>
      <c r="F4" s="459" t="s">
        <v>99</v>
      </c>
      <c r="G4" s="460" t="s">
        <v>171</v>
      </c>
      <c r="H4" s="460"/>
      <c r="I4" s="460"/>
      <c r="J4" s="460"/>
      <c r="K4" s="460"/>
      <c r="L4" s="460"/>
      <c r="M4" s="460"/>
      <c r="N4" s="460"/>
      <c r="O4" s="460" t="s">
        <v>172</v>
      </c>
      <c r="P4" s="460"/>
      <c r="Q4" s="460"/>
      <c r="R4" s="460"/>
      <c r="S4" s="460"/>
      <c r="T4" s="460"/>
      <c r="U4" s="460"/>
      <c r="V4" s="460"/>
      <c r="W4" s="341" t="s">
        <v>173</v>
      </c>
      <c r="X4" s="459" t="s">
        <v>174</v>
      </c>
      <c r="Y4" s="459"/>
      <c r="Z4" s="459"/>
      <c r="AA4" s="459"/>
    </row>
    <row r="5" spans="1:27" ht="27" customHeight="1">
      <c r="A5" s="459" t="s">
        <v>100</v>
      </c>
      <c r="B5" s="459" t="s">
        <v>101</v>
      </c>
      <c r="C5" s="459" t="s">
        <v>102</v>
      </c>
      <c r="D5" s="459"/>
      <c r="E5" s="459"/>
      <c r="F5" s="459"/>
      <c r="G5" s="459" t="s">
        <v>80</v>
      </c>
      <c r="H5" s="459" t="s">
        <v>175</v>
      </c>
      <c r="I5" s="459" t="s">
        <v>176</v>
      </c>
      <c r="J5" s="459" t="s">
        <v>177</v>
      </c>
      <c r="K5" s="459" t="s">
        <v>178</v>
      </c>
      <c r="L5" s="339" t="s">
        <v>179</v>
      </c>
      <c r="M5" s="459" t="s">
        <v>180</v>
      </c>
      <c r="N5" s="459" t="s">
        <v>181</v>
      </c>
      <c r="O5" s="459" t="s">
        <v>80</v>
      </c>
      <c r="P5" s="459" t="s">
        <v>182</v>
      </c>
      <c r="Q5" s="459" t="s">
        <v>183</v>
      </c>
      <c r="R5" s="459" t="s">
        <v>184</v>
      </c>
      <c r="S5" s="339" t="s">
        <v>185</v>
      </c>
      <c r="T5" s="459" t="s">
        <v>186</v>
      </c>
      <c r="U5" s="459" t="s">
        <v>187</v>
      </c>
      <c r="V5" s="459" t="s">
        <v>188</v>
      </c>
      <c r="W5" s="342"/>
      <c r="X5" s="459" t="s">
        <v>80</v>
      </c>
      <c r="Y5" s="459" t="s">
        <v>189</v>
      </c>
      <c r="Z5" s="459" t="s">
        <v>190</v>
      </c>
      <c r="AA5" s="459" t="s">
        <v>174</v>
      </c>
    </row>
    <row r="6" spans="1:27" ht="27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339"/>
      <c r="M6" s="459"/>
      <c r="N6" s="459"/>
      <c r="O6" s="459"/>
      <c r="P6" s="459"/>
      <c r="Q6" s="459"/>
      <c r="R6" s="459"/>
      <c r="S6" s="339"/>
      <c r="T6" s="459"/>
      <c r="U6" s="459"/>
      <c r="V6" s="459"/>
      <c r="W6" s="343"/>
      <c r="X6" s="459"/>
      <c r="Y6" s="459"/>
      <c r="Z6" s="459"/>
      <c r="AA6" s="459"/>
    </row>
    <row r="7" spans="1:27" ht="22.5" customHeight="1">
      <c r="A7" s="302" t="s">
        <v>92</v>
      </c>
      <c r="B7" s="302" t="s">
        <v>92</v>
      </c>
      <c r="C7" s="302" t="s">
        <v>92</v>
      </c>
      <c r="D7" s="302" t="s">
        <v>92</v>
      </c>
      <c r="E7" s="302" t="s">
        <v>92</v>
      </c>
      <c r="F7" s="302">
        <v>1</v>
      </c>
      <c r="G7" s="302">
        <v>2</v>
      </c>
      <c r="H7" s="302">
        <v>3</v>
      </c>
      <c r="I7" s="302">
        <v>4</v>
      </c>
      <c r="J7" s="302">
        <v>5</v>
      </c>
      <c r="K7" s="302">
        <v>6</v>
      </c>
      <c r="L7" s="302">
        <v>7</v>
      </c>
      <c r="M7" s="302">
        <v>8</v>
      </c>
      <c r="N7" s="302">
        <v>9</v>
      </c>
      <c r="O7" s="302">
        <v>10</v>
      </c>
      <c r="P7" s="302">
        <v>11</v>
      </c>
      <c r="Q7" s="302">
        <v>12</v>
      </c>
      <c r="R7" s="302">
        <v>13</v>
      </c>
      <c r="S7" s="302">
        <v>14</v>
      </c>
      <c r="T7" s="302">
        <v>15</v>
      </c>
      <c r="U7" s="302">
        <v>16</v>
      </c>
      <c r="V7" s="302">
        <v>17</v>
      </c>
      <c r="W7" s="302">
        <v>18</v>
      </c>
      <c r="X7" s="302">
        <v>19</v>
      </c>
      <c r="Y7" s="302">
        <v>20</v>
      </c>
      <c r="Z7" s="302">
        <v>21</v>
      </c>
      <c r="AA7" s="302">
        <v>22</v>
      </c>
    </row>
    <row r="8" spans="1:27" ht="22.5" customHeight="1">
      <c r="A8" s="302"/>
      <c r="B8" s="302"/>
      <c r="C8" s="302"/>
      <c r="D8" s="94" t="s">
        <v>103</v>
      </c>
      <c r="E8" s="434" t="s">
        <v>94</v>
      </c>
      <c r="F8" s="299">
        <v>1830.53</v>
      </c>
      <c r="G8" s="299">
        <v>1222.52</v>
      </c>
      <c r="H8" s="299">
        <v>645.02</v>
      </c>
      <c r="I8" s="299"/>
      <c r="J8" s="299">
        <v>544.9</v>
      </c>
      <c r="K8" s="299"/>
      <c r="L8" s="299"/>
      <c r="M8" s="299">
        <v>32.6</v>
      </c>
      <c r="N8" s="299"/>
      <c r="O8" s="299">
        <v>220.8</v>
      </c>
      <c r="P8" s="299">
        <v>151.9</v>
      </c>
      <c r="Q8" s="299">
        <v>68.53</v>
      </c>
      <c r="R8" s="299">
        <v>0.37</v>
      </c>
      <c r="S8" s="299"/>
      <c r="T8" s="299"/>
      <c r="U8" s="299"/>
      <c r="V8" s="299"/>
      <c r="W8" s="461">
        <f aca="true" t="shared" si="0" ref="W8:AA8">W9+W10+W11</f>
        <v>127.29</v>
      </c>
      <c r="X8" s="461">
        <f t="shared" si="0"/>
        <v>259.91999999999996</v>
      </c>
      <c r="Y8" s="461">
        <f t="shared" si="0"/>
        <v>0</v>
      </c>
      <c r="Z8" s="461">
        <f t="shared" si="0"/>
        <v>0</v>
      </c>
      <c r="AA8" s="461">
        <f t="shared" si="0"/>
        <v>259.91999999999996</v>
      </c>
    </row>
    <row r="9" spans="1:27" ht="22.5" customHeight="1">
      <c r="A9" s="105" t="s">
        <v>105</v>
      </c>
      <c r="B9" s="99"/>
      <c r="C9" s="99"/>
      <c r="D9" s="94" t="s">
        <v>103</v>
      </c>
      <c r="E9" s="95" t="s">
        <v>104</v>
      </c>
      <c r="F9" s="461">
        <f>G9+O9+W9+X9</f>
        <v>147.76</v>
      </c>
      <c r="G9" s="461">
        <f>SUM(H9:N9)</f>
        <v>147.76</v>
      </c>
      <c r="H9" s="461">
        <v>147.76</v>
      </c>
      <c r="I9" s="461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</row>
    <row r="10" spans="1:27" ht="22.5" customHeight="1">
      <c r="A10" s="99" t="s">
        <v>105</v>
      </c>
      <c r="B10" s="99" t="s">
        <v>106</v>
      </c>
      <c r="C10" s="99" t="s">
        <v>107</v>
      </c>
      <c r="D10" s="302">
        <v>247001</v>
      </c>
      <c r="E10" s="101" t="s">
        <v>108</v>
      </c>
      <c r="F10" s="324">
        <f>G10+O10+W10+X10</f>
        <v>147.76</v>
      </c>
      <c r="G10" s="324">
        <f>SUM(H10:N10)</f>
        <v>147.76</v>
      </c>
      <c r="H10" s="324">
        <v>147.76</v>
      </c>
      <c r="I10" s="324"/>
      <c r="J10" s="324"/>
      <c r="K10" s="324"/>
      <c r="L10" s="324"/>
      <c r="M10" s="324"/>
      <c r="N10" s="324"/>
      <c r="O10" s="324">
        <f>SUM(P10:V10)</f>
        <v>0</v>
      </c>
      <c r="P10" s="324"/>
      <c r="Q10" s="324"/>
      <c r="R10" s="324"/>
      <c r="S10" s="324"/>
      <c r="T10" s="324"/>
      <c r="U10" s="324"/>
      <c r="V10" s="324"/>
      <c r="W10" s="324"/>
      <c r="X10" s="324">
        <f>Y10+Z10+AA10</f>
        <v>0</v>
      </c>
      <c r="Y10" s="324"/>
      <c r="Z10" s="324"/>
      <c r="AA10" s="324"/>
    </row>
    <row r="11" spans="1:27" ht="22.5" customHeight="1">
      <c r="A11" s="105" t="s">
        <v>109</v>
      </c>
      <c r="B11" s="99"/>
      <c r="C11" s="99"/>
      <c r="D11" s="94" t="s">
        <v>103</v>
      </c>
      <c r="E11" s="106" t="s">
        <v>110</v>
      </c>
      <c r="F11" s="461">
        <f>F12+F13+F14</f>
        <v>1682.77</v>
      </c>
      <c r="G11" s="461">
        <f aca="true" t="shared" si="1" ref="G11:AA11">G12+G13+G14</f>
        <v>1074.76</v>
      </c>
      <c r="H11" s="461">
        <f t="shared" si="1"/>
        <v>497.26</v>
      </c>
      <c r="I11" s="461">
        <f t="shared" si="1"/>
        <v>0</v>
      </c>
      <c r="J11" s="461">
        <f t="shared" si="1"/>
        <v>544.9</v>
      </c>
      <c r="K11" s="461">
        <f t="shared" si="1"/>
        <v>0</v>
      </c>
      <c r="L11" s="461">
        <f t="shared" si="1"/>
        <v>0</v>
      </c>
      <c r="M11" s="461">
        <f t="shared" si="1"/>
        <v>32.6</v>
      </c>
      <c r="N11" s="461">
        <f t="shared" si="1"/>
        <v>0</v>
      </c>
      <c r="O11" s="461">
        <f t="shared" si="1"/>
        <v>220.8</v>
      </c>
      <c r="P11" s="461">
        <f t="shared" si="1"/>
        <v>151.9</v>
      </c>
      <c r="Q11" s="461">
        <f t="shared" si="1"/>
        <v>68.53</v>
      </c>
      <c r="R11" s="461">
        <f t="shared" si="1"/>
        <v>0.37</v>
      </c>
      <c r="S11" s="461">
        <f t="shared" si="1"/>
        <v>0</v>
      </c>
      <c r="T11" s="461">
        <f t="shared" si="1"/>
        <v>0</v>
      </c>
      <c r="U11" s="461">
        <f t="shared" si="1"/>
        <v>0</v>
      </c>
      <c r="V11" s="461">
        <f t="shared" si="1"/>
        <v>0</v>
      </c>
      <c r="W11" s="461">
        <f t="shared" si="1"/>
        <v>127.29</v>
      </c>
      <c r="X11" s="461">
        <f t="shared" si="1"/>
        <v>259.91999999999996</v>
      </c>
      <c r="Y11" s="461">
        <f t="shared" si="1"/>
        <v>0</v>
      </c>
      <c r="Z11" s="461">
        <f t="shared" si="1"/>
        <v>0</v>
      </c>
      <c r="AA11" s="461">
        <f t="shared" si="1"/>
        <v>259.91999999999996</v>
      </c>
    </row>
    <row r="12" spans="1:27" ht="22.5" customHeight="1">
      <c r="A12" s="99" t="s">
        <v>109</v>
      </c>
      <c r="B12" s="99" t="s">
        <v>107</v>
      </c>
      <c r="C12" s="99" t="s">
        <v>107</v>
      </c>
      <c r="D12" s="302">
        <v>247001</v>
      </c>
      <c r="E12" s="101" t="s">
        <v>108</v>
      </c>
      <c r="F12" s="324">
        <f>G12+O12+W12+X12</f>
        <v>1309.27</v>
      </c>
      <c r="G12" s="324">
        <f>SUM(H12:N12)</f>
        <v>766.26</v>
      </c>
      <c r="H12" s="324">
        <v>497.26</v>
      </c>
      <c r="I12" s="324"/>
      <c r="J12" s="324">
        <v>236.4</v>
      </c>
      <c r="K12" s="324"/>
      <c r="L12" s="324"/>
      <c r="M12" s="324">
        <v>32.6</v>
      </c>
      <c r="N12" s="324"/>
      <c r="O12" s="324">
        <f>SUM(P12:V12)</f>
        <v>220.8</v>
      </c>
      <c r="P12" s="324">
        <v>151.9</v>
      </c>
      <c r="Q12" s="324">
        <v>68.53</v>
      </c>
      <c r="R12" s="324">
        <v>0.37</v>
      </c>
      <c r="S12" s="324"/>
      <c r="T12" s="324"/>
      <c r="U12" s="324"/>
      <c r="V12" s="324"/>
      <c r="W12" s="324">
        <v>127.29</v>
      </c>
      <c r="X12" s="324">
        <f>Y12+Z12+AA12</f>
        <v>194.92</v>
      </c>
      <c r="Y12" s="324"/>
      <c r="Z12" s="324"/>
      <c r="AA12" s="324">
        <v>194.92</v>
      </c>
    </row>
    <row r="13" spans="1:27" ht="22.5" customHeight="1">
      <c r="A13" s="99" t="s">
        <v>109</v>
      </c>
      <c r="B13" s="99" t="s">
        <v>107</v>
      </c>
      <c r="C13" s="99" t="s">
        <v>111</v>
      </c>
      <c r="D13" s="302">
        <v>247001</v>
      </c>
      <c r="E13" s="101" t="s">
        <v>112</v>
      </c>
      <c r="F13" s="324">
        <f>G13+O13+W13+X13</f>
        <v>308.5</v>
      </c>
      <c r="G13" s="324">
        <f>SUM(H13:N13)</f>
        <v>308.5</v>
      </c>
      <c r="H13" s="324"/>
      <c r="I13" s="324"/>
      <c r="J13" s="324">
        <v>308.5</v>
      </c>
      <c r="K13" s="324"/>
      <c r="L13" s="324"/>
      <c r="M13" s="324"/>
      <c r="N13" s="324"/>
      <c r="O13" s="324">
        <f>SUM(P13:V13)</f>
        <v>0</v>
      </c>
      <c r="P13" s="324"/>
      <c r="Q13" s="324"/>
      <c r="R13" s="324"/>
      <c r="S13" s="324"/>
      <c r="T13" s="324"/>
      <c r="U13" s="324"/>
      <c r="V13" s="324"/>
      <c r="W13" s="324"/>
      <c r="X13" s="324">
        <f>Y13+Z13+AA13</f>
        <v>0</v>
      </c>
      <c r="Y13" s="324"/>
      <c r="Z13" s="324"/>
      <c r="AA13" s="324"/>
    </row>
    <row r="14" spans="1:27" ht="22.5" customHeight="1">
      <c r="A14" s="99" t="s">
        <v>109</v>
      </c>
      <c r="B14" s="99" t="s">
        <v>107</v>
      </c>
      <c r="C14" s="99" t="s">
        <v>113</v>
      </c>
      <c r="D14" s="302">
        <v>247001</v>
      </c>
      <c r="E14" s="101" t="s">
        <v>114</v>
      </c>
      <c r="F14" s="324">
        <f>G14+O14+W14+X14</f>
        <v>65</v>
      </c>
      <c r="G14" s="324">
        <f>SUM(H14:N14)</f>
        <v>0</v>
      </c>
      <c r="H14" s="324"/>
      <c r="I14" s="324"/>
      <c r="J14" s="324"/>
      <c r="K14" s="324"/>
      <c r="L14" s="324"/>
      <c r="M14" s="324"/>
      <c r="N14" s="324"/>
      <c r="O14" s="324">
        <f>SUM(P14:V14)</f>
        <v>0</v>
      </c>
      <c r="P14" s="324"/>
      <c r="Q14" s="324"/>
      <c r="R14" s="324"/>
      <c r="S14" s="324"/>
      <c r="T14" s="324"/>
      <c r="U14" s="324"/>
      <c r="V14" s="324"/>
      <c r="W14" s="324"/>
      <c r="X14" s="324">
        <f>Y14+Z14+AA14</f>
        <v>65</v>
      </c>
      <c r="Y14" s="324"/>
      <c r="Z14" s="324"/>
      <c r="AA14" s="324">
        <v>65</v>
      </c>
    </row>
    <row r="15" spans="1:27" ht="22.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</row>
    <row r="16" spans="1:28" ht="22.5" customHeight="1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4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</row>
    <row r="17" spans="1:28" ht="22.5" customHeight="1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</row>
    <row r="18" spans="1:27" ht="22.5" customHeight="1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</row>
    <row r="19" spans="1:27" ht="22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</row>
    <row r="20" spans="1:26" ht="22.5" customHeight="1">
      <c r="A20" s="463"/>
      <c r="B20" s="463"/>
      <c r="C20" s="463"/>
      <c r="D20" s="463"/>
      <c r="E20" s="463"/>
      <c r="F20" s="463"/>
      <c r="J20" s="463"/>
      <c r="K20" s="463"/>
      <c r="L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</row>
    <row r="21" spans="1:25" ht="22.5" customHeight="1">
      <c r="A21" s="463"/>
      <c r="B21" s="463"/>
      <c r="C21" s="463"/>
      <c r="D21" s="463"/>
      <c r="E21" s="463"/>
      <c r="F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</row>
    <row r="22" spans="15:24" ht="22.5" customHeight="1">
      <c r="O22" s="463"/>
      <c r="P22" s="463"/>
      <c r="Q22" s="463"/>
      <c r="R22" s="463"/>
      <c r="S22" s="463"/>
      <c r="T22" s="463"/>
      <c r="U22" s="463"/>
      <c r="V22" s="463"/>
      <c r="W22" s="463"/>
      <c r="X22" s="463"/>
    </row>
    <row r="23" spans="15:17" ht="22.5" customHeight="1">
      <c r="O23" s="463"/>
      <c r="P23" s="463"/>
      <c r="Q23" s="463"/>
    </row>
    <row r="24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A10" sqref="A10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8" width="10.375" style="0" bestFit="1" customWidth="1"/>
  </cols>
  <sheetData>
    <row r="1" ht="14.25" customHeight="1">
      <c r="N1" s="452" t="s">
        <v>191</v>
      </c>
    </row>
    <row r="2" spans="1:14" ht="33" customHeight="1">
      <c r="A2" s="320" t="s">
        <v>192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3:14" ht="14.25" customHeight="1">
      <c r="M3" s="436" t="s">
        <v>77</v>
      </c>
      <c r="N3" s="436"/>
    </row>
    <row r="4" spans="1:14" ht="22.5" customHeight="1">
      <c r="A4" s="275" t="s">
        <v>97</v>
      </c>
      <c r="B4" s="275"/>
      <c r="C4" s="275"/>
      <c r="D4" s="85" t="s">
        <v>157</v>
      </c>
      <c r="E4" s="85" t="s">
        <v>79</v>
      </c>
      <c r="F4" s="85" t="s">
        <v>80</v>
      </c>
      <c r="G4" s="85" t="s">
        <v>159</v>
      </c>
      <c r="H4" s="85"/>
      <c r="I4" s="85"/>
      <c r="J4" s="85"/>
      <c r="K4" s="85"/>
      <c r="L4" s="85" t="s">
        <v>163</v>
      </c>
      <c r="M4" s="85"/>
      <c r="N4" s="85"/>
    </row>
    <row r="5" spans="1:14" ht="17.25" customHeight="1">
      <c r="A5" s="85" t="s">
        <v>100</v>
      </c>
      <c r="B5" s="321" t="s">
        <v>101</v>
      </c>
      <c r="C5" s="85" t="s">
        <v>102</v>
      </c>
      <c r="D5" s="85"/>
      <c r="E5" s="85"/>
      <c r="F5" s="85"/>
      <c r="G5" s="85" t="s">
        <v>193</v>
      </c>
      <c r="H5" s="85" t="s">
        <v>194</v>
      </c>
      <c r="I5" s="85" t="s">
        <v>172</v>
      </c>
      <c r="J5" s="85" t="s">
        <v>173</v>
      </c>
      <c r="K5" s="85" t="s">
        <v>174</v>
      </c>
      <c r="L5" s="85" t="s">
        <v>193</v>
      </c>
      <c r="M5" s="85" t="s">
        <v>145</v>
      </c>
      <c r="N5" s="85" t="s">
        <v>195</v>
      </c>
    </row>
    <row r="6" spans="1:14" ht="20.25" customHeight="1">
      <c r="A6" s="85"/>
      <c r="B6" s="32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.25" customHeight="1">
      <c r="A7" s="85"/>
      <c r="B7" s="321"/>
      <c r="C7" s="85"/>
      <c r="D7" s="94" t="s">
        <v>103</v>
      </c>
      <c r="E7" s="434" t="s">
        <v>94</v>
      </c>
      <c r="F7" s="92">
        <v>1830.5299999999997</v>
      </c>
      <c r="G7" s="92">
        <v>1830.5299999999997</v>
      </c>
      <c r="H7" s="92">
        <v>1222.52</v>
      </c>
      <c r="I7" s="92">
        <v>220.8</v>
      </c>
      <c r="J7" s="92">
        <v>127.29</v>
      </c>
      <c r="K7" s="92">
        <v>259.91999999999996</v>
      </c>
      <c r="L7" s="92"/>
      <c r="M7" s="85"/>
      <c r="N7" s="85"/>
    </row>
    <row r="8" spans="1:14" ht="25.5" customHeight="1">
      <c r="A8" s="85">
        <v>211</v>
      </c>
      <c r="B8" s="321"/>
      <c r="C8" s="85"/>
      <c r="D8" s="94" t="s">
        <v>103</v>
      </c>
      <c r="E8" s="95" t="s">
        <v>104</v>
      </c>
      <c r="F8" s="109">
        <f>G8+L8</f>
        <v>147.76</v>
      </c>
      <c r="G8" s="109">
        <f>H8+I8+J8+K8</f>
        <v>147.76</v>
      </c>
      <c r="H8" s="109">
        <v>147.76</v>
      </c>
      <c r="I8" s="112"/>
      <c r="J8" s="112"/>
      <c r="K8" s="112"/>
      <c r="L8" s="85"/>
      <c r="M8" s="85"/>
      <c r="N8" s="85"/>
    </row>
    <row r="9" spans="1:14" ht="26.25" customHeight="1">
      <c r="A9" s="99" t="s">
        <v>105</v>
      </c>
      <c r="B9" s="99" t="s">
        <v>106</v>
      </c>
      <c r="C9" s="99" t="s">
        <v>107</v>
      </c>
      <c r="D9" s="302">
        <v>247001</v>
      </c>
      <c r="E9" s="101" t="s">
        <v>108</v>
      </c>
      <c r="F9" s="112">
        <f>G9+L9</f>
        <v>147.76</v>
      </c>
      <c r="G9" s="112">
        <f>H9+I9+J9+K9</f>
        <v>147.76</v>
      </c>
      <c r="H9" s="112">
        <v>147.76</v>
      </c>
      <c r="I9" s="112"/>
      <c r="J9" s="112"/>
      <c r="K9" s="112">
        <v>0</v>
      </c>
      <c r="L9" s="85"/>
      <c r="M9" s="85"/>
      <c r="N9" s="85"/>
    </row>
    <row r="10" spans="1:14" ht="26.25" customHeight="1">
      <c r="A10" s="99" t="s">
        <v>109</v>
      </c>
      <c r="B10" s="99"/>
      <c r="C10" s="99"/>
      <c r="D10" s="94" t="s">
        <v>103</v>
      </c>
      <c r="E10" s="106" t="s">
        <v>110</v>
      </c>
      <c r="F10" s="109">
        <f aca="true" t="shared" si="0" ref="F10:K10">F11+F12+F13</f>
        <v>1682.77</v>
      </c>
      <c r="G10" s="109">
        <f t="shared" si="0"/>
        <v>1682.77</v>
      </c>
      <c r="H10" s="109">
        <f t="shared" si="0"/>
        <v>1074.76</v>
      </c>
      <c r="I10" s="109">
        <f t="shared" si="0"/>
        <v>220.8</v>
      </c>
      <c r="J10" s="109">
        <f t="shared" si="0"/>
        <v>127.29</v>
      </c>
      <c r="K10" s="109">
        <f t="shared" si="0"/>
        <v>259.91999999999996</v>
      </c>
      <c r="L10" s="85"/>
      <c r="M10" s="85"/>
      <c r="N10" s="85"/>
    </row>
    <row r="11" spans="1:14" ht="26.25" customHeight="1">
      <c r="A11" s="99" t="s">
        <v>109</v>
      </c>
      <c r="B11" s="99" t="s">
        <v>107</v>
      </c>
      <c r="C11" s="99" t="s">
        <v>107</v>
      </c>
      <c r="D11" s="302">
        <v>247001</v>
      </c>
      <c r="E11" s="101" t="s">
        <v>108</v>
      </c>
      <c r="F11" s="112">
        <f>G11+L11</f>
        <v>1309.27</v>
      </c>
      <c r="G11" s="112">
        <f>H11+I11+J11+K11</f>
        <v>1309.27</v>
      </c>
      <c r="H11" s="112">
        <v>766.26</v>
      </c>
      <c r="I11" s="112">
        <v>220.8</v>
      </c>
      <c r="J11" s="324">
        <v>127.29</v>
      </c>
      <c r="K11" s="112">
        <v>194.92</v>
      </c>
      <c r="L11" s="85"/>
      <c r="M11" s="85"/>
      <c r="N11" s="85"/>
    </row>
    <row r="12" spans="1:14" ht="26.25" customHeight="1">
      <c r="A12" s="99" t="s">
        <v>109</v>
      </c>
      <c r="B12" s="99" t="s">
        <v>107</v>
      </c>
      <c r="C12" s="99" t="s">
        <v>111</v>
      </c>
      <c r="D12" s="302">
        <v>247001</v>
      </c>
      <c r="E12" s="101" t="s">
        <v>112</v>
      </c>
      <c r="F12" s="112">
        <f>G12+L12</f>
        <v>308.5</v>
      </c>
      <c r="G12" s="112">
        <f>H12+I12+J12+K12</f>
        <v>308.5</v>
      </c>
      <c r="H12" s="112">
        <v>308.5</v>
      </c>
      <c r="I12" s="112"/>
      <c r="J12" s="112"/>
      <c r="K12" s="112">
        <v>0</v>
      </c>
      <c r="L12" s="85"/>
      <c r="M12" s="85"/>
      <c r="N12" s="85"/>
    </row>
    <row r="13" spans="1:14" s="26" customFormat="1" ht="29.25" customHeight="1">
      <c r="A13" s="99" t="s">
        <v>109</v>
      </c>
      <c r="B13" s="99" t="s">
        <v>107</v>
      </c>
      <c r="C13" s="99" t="s">
        <v>113</v>
      </c>
      <c r="D13" s="302">
        <v>247001</v>
      </c>
      <c r="E13" s="101" t="s">
        <v>114</v>
      </c>
      <c r="F13" s="112">
        <f>G13+L13</f>
        <v>65</v>
      </c>
      <c r="G13" s="112">
        <f>H13+I13+J13+K13</f>
        <v>65</v>
      </c>
      <c r="H13" s="112"/>
      <c r="I13" s="112"/>
      <c r="J13" s="112"/>
      <c r="K13" s="112">
        <v>65</v>
      </c>
      <c r="L13" s="325"/>
      <c r="M13" s="325"/>
      <c r="N13" s="325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showZeros="0" workbookViewId="0" topLeftCell="A1">
      <selection activeCell="A11" sqref="A11:E11"/>
    </sheetView>
  </sheetViews>
  <sheetFormatPr defaultColWidth="9.00390625" defaultRowHeight="22.5" customHeight="1"/>
  <cols>
    <col min="1" max="3" width="3.625" style="438" customWidth="1"/>
    <col min="4" max="4" width="10.00390625" style="438" customWidth="1"/>
    <col min="5" max="5" width="17.375" style="438" customWidth="1"/>
    <col min="6" max="6" width="8.125" style="438" customWidth="1"/>
    <col min="7" max="21" width="6.50390625" style="438" customWidth="1"/>
    <col min="22" max="25" width="6.875" style="438" customWidth="1"/>
    <col min="26" max="26" width="6.50390625" style="438" customWidth="1"/>
    <col min="27" max="16384" width="9.00390625" style="438" customWidth="1"/>
  </cols>
  <sheetData>
    <row r="1" spans="2:26" ht="22.5" customHeight="1"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T1" s="447"/>
      <c r="V1" s="447"/>
      <c r="W1" s="447"/>
      <c r="X1" s="447"/>
      <c r="Y1" s="449" t="s">
        <v>196</v>
      </c>
      <c r="Z1" s="449"/>
    </row>
    <row r="2" spans="1:26" ht="22.5" customHeight="1">
      <c r="A2" s="440" t="s">
        <v>197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</row>
    <row r="3" spans="1:26" ht="22.5" customHeight="1">
      <c r="A3" s="441"/>
      <c r="B3" s="441"/>
      <c r="C3" s="441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V3" s="448"/>
      <c r="W3" s="448"/>
      <c r="X3" s="448"/>
      <c r="Y3" s="450" t="s">
        <v>2</v>
      </c>
      <c r="Z3" s="450"/>
    </row>
    <row r="4" spans="1:26" ht="22.5" customHeight="1">
      <c r="A4" s="443" t="s">
        <v>97</v>
      </c>
      <c r="B4" s="443"/>
      <c r="C4" s="443"/>
      <c r="D4" s="444" t="s">
        <v>78</v>
      </c>
      <c r="E4" s="444" t="s">
        <v>98</v>
      </c>
      <c r="F4" s="444" t="s">
        <v>198</v>
      </c>
      <c r="G4" s="444" t="s">
        <v>199</v>
      </c>
      <c r="H4" s="444" t="s">
        <v>200</v>
      </c>
      <c r="I4" s="444" t="s">
        <v>201</v>
      </c>
      <c r="J4" s="444" t="s">
        <v>202</v>
      </c>
      <c r="K4" s="444" t="s">
        <v>203</v>
      </c>
      <c r="L4" s="444" t="s">
        <v>204</v>
      </c>
      <c r="M4" s="444" t="s">
        <v>205</v>
      </c>
      <c r="N4" s="444" t="s">
        <v>206</v>
      </c>
      <c r="O4" s="444" t="s">
        <v>207</v>
      </c>
      <c r="P4" s="444" t="s">
        <v>208</v>
      </c>
      <c r="Q4" s="444" t="s">
        <v>209</v>
      </c>
      <c r="R4" s="444" t="s">
        <v>210</v>
      </c>
      <c r="S4" s="444" t="s">
        <v>211</v>
      </c>
      <c r="T4" s="444" t="s">
        <v>212</v>
      </c>
      <c r="U4" s="444" t="s">
        <v>213</v>
      </c>
      <c r="V4" s="444" t="s">
        <v>214</v>
      </c>
      <c r="W4" s="444" t="s">
        <v>215</v>
      </c>
      <c r="X4" s="444" t="s">
        <v>216</v>
      </c>
      <c r="Y4" s="444" t="s">
        <v>217</v>
      </c>
      <c r="Z4" s="451" t="s">
        <v>218</v>
      </c>
    </row>
    <row r="5" spans="1:26" ht="13.5" customHeight="1">
      <c r="A5" s="444" t="s">
        <v>100</v>
      </c>
      <c r="B5" s="444" t="s">
        <v>101</v>
      </c>
      <c r="C5" s="444" t="s">
        <v>102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51"/>
    </row>
    <row r="6" spans="1:26" ht="13.5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51"/>
    </row>
    <row r="7" spans="1:26" ht="22.5" customHeight="1">
      <c r="A7" s="443" t="s">
        <v>92</v>
      </c>
      <c r="B7" s="443" t="s">
        <v>92</v>
      </c>
      <c r="C7" s="443" t="s">
        <v>92</v>
      </c>
      <c r="D7" s="443" t="s">
        <v>92</v>
      </c>
      <c r="E7" s="443" t="s">
        <v>92</v>
      </c>
      <c r="F7" s="443">
        <v>1</v>
      </c>
      <c r="G7" s="443">
        <v>2</v>
      </c>
      <c r="H7" s="443">
        <v>3</v>
      </c>
      <c r="I7" s="443">
        <v>4</v>
      </c>
      <c r="J7" s="443">
        <v>5</v>
      </c>
      <c r="K7" s="443">
        <v>6</v>
      </c>
      <c r="L7" s="443">
        <v>7</v>
      </c>
      <c r="M7" s="443">
        <v>8</v>
      </c>
      <c r="N7" s="443">
        <v>9</v>
      </c>
      <c r="O7" s="443">
        <v>10</v>
      </c>
      <c r="P7" s="443">
        <v>11</v>
      </c>
      <c r="Q7" s="443">
        <v>12</v>
      </c>
      <c r="R7" s="443">
        <v>13</v>
      </c>
      <c r="S7" s="443">
        <v>14</v>
      </c>
      <c r="T7" s="443">
        <v>15</v>
      </c>
      <c r="U7" s="443">
        <v>16</v>
      </c>
      <c r="V7" s="443">
        <v>17</v>
      </c>
      <c r="W7" s="443">
        <v>18</v>
      </c>
      <c r="X7" s="443">
        <v>19</v>
      </c>
      <c r="Y7" s="443">
        <v>20</v>
      </c>
      <c r="Z7" s="443">
        <v>21</v>
      </c>
    </row>
    <row r="8" spans="1:26" ht="22.5" customHeight="1">
      <c r="A8" s="85"/>
      <c r="B8" s="321"/>
      <c r="C8" s="85"/>
      <c r="D8" s="94" t="s">
        <v>103</v>
      </c>
      <c r="E8" s="434" t="s">
        <v>94</v>
      </c>
      <c r="F8" s="445">
        <v>301.69</v>
      </c>
      <c r="G8" s="445">
        <v>31.85</v>
      </c>
      <c r="H8" s="445">
        <v>9</v>
      </c>
      <c r="I8" s="445">
        <v>14.19</v>
      </c>
      <c r="J8" s="445">
        <v>15.6</v>
      </c>
      <c r="K8" s="445">
        <v>9</v>
      </c>
      <c r="L8" s="445">
        <v>11.6</v>
      </c>
      <c r="M8" s="445">
        <v>15.32</v>
      </c>
      <c r="N8" s="445">
        <v>0</v>
      </c>
      <c r="O8" s="445">
        <v>30.16</v>
      </c>
      <c r="P8" s="445">
        <v>5.3</v>
      </c>
      <c r="Q8" s="445">
        <v>1</v>
      </c>
      <c r="R8" s="445">
        <v>22.9</v>
      </c>
      <c r="S8" s="445">
        <v>30</v>
      </c>
      <c r="T8" s="445">
        <v>0</v>
      </c>
      <c r="U8" s="445">
        <v>9</v>
      </c>
      <c r="V8" s="445">
        <v>24</v>
      </c>
      <c r="W8" s="445">
        <v>13.9</v>
      </c>
      <c r="X8" s="445">
        <v>0</v>
      </c>
      <c r="Y8" s="445">
        <v>0</v>
      </c>
      <c r="Z8" s="445">
        <v>58.87</v>
      </c>
    </row>
    <row r="9" spans="1:26" ht="22.5" customHeight="1">
      <c r="A9" s="85">
        <v>211</v>
      </c>
      <c r="B9" s="321"/>
      <c r="C9" s="85"/>
      <c r="D9" s="94" t="s">
        <v>103</v>
      </c>
      <c r="E9" s="95" t="s">
        <v>104</v>
      </c>
      <c r="F9" s="446">
        <f>SUM(G9:Z9)</f>
        <v>25</v>
      </c>
      <c r="G9" s="435">
        <v>20</v>
      </c>
      <c r="H9" s="435">
        <v>5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</row>
    <row r="10" spans="1:26" ht="22.5" customHeight="1">
      <c r="A10" s="99" t="s">
        <v>105</v>
      </c>
      <c r="B10" s="99" t="s">
        <v>106</v>
      </c>
      <c r="C10" s="99" t="s">
        <v>107</v>
      </c>
      <c r="D10" s="302">
        <v>247001</v>
      </c>
      <c r="E10" s="101" t="s">
        <v>108</v>
      </c>
      <c r="F10" s="314">
        <f>SUM(G10:Z10)</f>
        <v>25</v>
      </c>
      <c r="G10" s="303">
        <v>20</v>
      </c>
      <c r="H10" s="303">
        <v>5</v>
      </c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</row>
    <row r="11" spans="1:26" ht="22.5" customHeight="1">
      <c r="A11" s="99" t="s">
        <v>109</v>
      </c>
      <c r="B11" s="99"/>
      <c r="C11" s="99"/>
      <c r="D11" s="94" t="s">
        <v>103</v>
      </c>
      <c r="E11" s="106" t="s">
        <v>110</v>
      </c>
      <c r="F11" s="446">
        <f>F12+F13+F14+F15+F16+F17+F18</f>
        <v>276.69</v>
      </c>
      <c r="G11" s="446">
        <f aca="true" t="shared" si="0" ref="G11:Z11">G12+G13+G14+G15+G16+G17+G18</f>
        <v>11.85</v>
      </c>
      <c r="H11" s="446">
        <f t="shared" si="0"/>
        <v>4</v>
      </c>
      <c r="I11" s="446">
        <f t="shared" si="0"/>
        <v>14.19</v>
      </c>
      <c r="J11" s="446">
        <f t="shared" si="0"/>
        <v>15.6</v>
      </c>
      <c r="K11" s="446">
        <f t="shared" si="0"/>
        <v>9</v>
      </c>
      <c r="L11" s="446">
        <f t="shared" si="0"/>
        <v>11.6</v>
      </c>
      <c r="M11" s="446">
        <f t="shared" si="0"/>
        <v>15.32</v>
      </c>
      <c r="N11" s="446">
        <f t="shared" si="0"/>
        <v>0</v>
      </c>
      <c r="O11" s="446">
        <f t="shared" si="0"/>
        <v>30.16</v>
      </c>
      <c r="P11" s="446">
        <f t="shared" si="0"/>
        <v>5.3</v>
      </c>
      <c r="Q11" s="446">
        <f t="shared" si="0"/>
        <v>1</v>
      </c>
      <c r="R11" s="446">
        <f t="shared" si="0"/>
        <v>22.9</v>
      </c>
      <c r="S11" s="446">
        <f t="shared" si="0"/>
        <v>30</v>
      </c>
      <c r="T11" s="446">
        <f t="shared" si="0"/>
        <v>0</v>
      </c>
      <c r="U11" s="446">
        <f t="shared" si="0"/>
        <v>9</v>
      </c>
      <c r="V11" s="446">
        <f t="shared" si="0"/>
        <v>24</v>
      </c>
      <c r="W11" s="446">
        <f t="shared" si="0"/>
        <v>13.9</v>
      </c>
      <c r="X11" s="446">
        <f t="shared" si="0"/>
        <v>0</v>
      </c>
      <c r="Y11" s="446">
        <f t="shared" si="0"/>
        <v>0</v>
      </c>
      <c r="Z11" s="446">
        <f t="shared" si="0"/>
        <v>58.87</v>
      </c>
    </row>
    <row r="12" spans="1:26" ht="22.5" customHeight="1">
      <c r="A12" s="99" t="s">
        <v>109</v>
      </c>
      <c r="B12" s="99" t="s">
        <v>107</v>
      </c>
      <c r="C12" s="99" t="s">
        <v>113</v>
      </c>
      <c r="D12" s="302">
        <v>247001</v>
      </c>
      <c r="E12" s="101" t="s">
        <v>114</v>
      </c>
      <c r="F12" s="314">
        <f aca="true" t="shared" si="1" ref="F12:F18">SUM(G12:Z12)</f>
        <v>96.29999999999998</v>
      </c>
      <c r="G12" s="303">
        <v>11.85</v>
      </c>
      <c r="H12" s="303"/>
      <c r="I12" s="303">
        <v>11.19</v>
      </c>
      <c r="J12" s="303">
        <v>3.6</v>
      </c>
      <c r="K12" s="303"/>
      <c r="L12" s="303">
        <v>7.3</v>
      </c>
      <c r="M12" s="303"/>
      <c r="N12" s="303"/>
      <c r="O12" s="303">
        <v>30.16</v>
      </c>
      <c r="P12" s="303">
        <v>5.3</v>
      </c>
      <c r="Q12" s="303">
        <v>1</v>
      </c>
      <c r="R12" s="303">
        <v>22.9</v>
      </c>
      <c r="S12" s="303"/>
      <c r="T12" s="303"/>
      <c r="U12" s="303"/>
      <c r="V12" s="303"/>
      <c r="W12" s="303"/>
      <c r="X12" s="303"/>
      <c r="Y12" s="303"/>
      <c r="Z12" s="303">
        <v>3</v>
      </c>
    </row>
    <row r="13" spans="1:26" ht="22.5" customHeight="1">
      <c r="A13" s="99" t="s">
        <v>109</v>
      </c>
      <c r="B13" s="99" t="s">
        <v>107</v>
      </c>
      <c r="C13" s="99" t="s">
        <v>115</v>
      </c>
      <c r="D13" s="302">
        <v>247001</v>
      </c>
      <c r="E13" s="101" t="s">
        <v>116</v>
      </c>
      <c r="F13" s="314">
        <f t="shared" si="1"/>
        <v>5</v>
      </c>
      <c r="G13" s="303"/>
      <c r="H13" s="303">
        <v>4</v>
      </c>
      <c r="I13" s="303">
        <v>1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6" ht="22.5" customHeight="1">
      <c r="A14" s="99" t="s">
        <v>109</v>
      </c>
      <c r="B14" s="99" t="s">
        <v>107</v>
      </c>
      <c r="C14" s="99" t="s">
        <v>117</v>
      </c>
      <c r="D14" s="302">
        <v>247001</v>
      </c>
      <c r="E14" s="101" t="s">
        <v>118</v>
      </c>
      <c r="F14" s="314">
        <f t="shared" si="1"/>
        <v>12</v>
      </c>
      <c r="G14" s="303"/>
      <c r="H14" s="303"/>
      <c r="I14" s="303"/>
      <c r="J14" s="303">
        <v>12</v>
      </c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</row>
    <row r="15" spans="1:26" ht="22.5" customHeight="1">
      <c r="A15" s="99" t="s">
        <v>109</v>
      </c>
      <c r="B15" s="99" t="s">
        <v>107</v>
      </c>
      <c r="C15" s="99" t="s">
        <v>119</v>
      </c>
      <c r="D15" s="302">
        <v>247001</v>
      </c>
      <c r="E15" s="101" t="s">
        <v>120</v>
      </c>
      <c r="F15" s="314">
        <f t="shared" si="1"/>
        <v>2</v>
      </c>
      <c r="G15" s="303"/>
      <c r="H15" s="303"/>
      <c r="I15" s="303">
        <v>2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</row>
    <row r="16" spans="1:26" ht="22.5" customHeight="1">
      <c r="A16" s="99" t="s">
        <v>109</v>
      </c>
      <c r="B16" s="99" t="s">
        <v>107</v>
      </c>
      <c r="C16" s="99" t="s">
        <v>121</v>
      </c>
      <c r="D16" s="302">
        <v>247001</v>
      </c>
      <c r="E16" s="101" t="s">
        <v>122</v>
      </c>
      <c r="F16" s="314">
        <f t="shared" si="1"/>
        <v>114.55</v>
      </c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>
        <v>30</v>
      </c>
      <c r="T16" s="303"/>
      <c r="U16" s="303">
        <v>9</v>
      </c>
      <c r="V16" s="303">
        <v>5.78</v>
      </c>
      <c r="W16" s="303">
        <v>13.9</v>
      </c>
      <c r="X16" s="303"/>
      <c r="Y16" s="303"/>
      <c r="Z16" s="303">
        <v>55.87</v>
      </c>
    </row>
    <row r="17" spans="1:26" ht="22.5" customHeight="1">
      <c r="A17" s="99" t="s">
        <v>109</v>
      </c>
      <c r="B17" s="99" t="s">
        <v>107</v>
      </c>
      <c r="C17" s="99" t="s">
        <v>130</v>
      </c>
      <c r="D17" s="302">
        <v>247001</v>
      </c>
      <c r="E17" s="101" t="s">
        <v>131</v>
      </c>
      <c r="F17" s="314">
        <f t="shared" si="1"/>
        <v>4.3</v>
      </c>
      <c r="G17" s="303"/>
      <c r="H17" s="303"/>
      <c r="I17" s="303"/>
      <c r="J17" s="303"/>
      <c r="K17" s="303"/>
      <c r="L17" s="303">
        <v>4.3</v>
      </c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 s="437" customFormat="1" ht="26.25" customHeight="1">
      <c r="A18" s="99" t="s">
        <v>109</v>
      </c>
      <c r="B18" s="99" t="s">
        <v>107</v>
      </c>
      <c r="C18" s="99" t="s">
        <v>134</v>
      </c>
      <c r="D18" s="302">
        <v>247001</v>
      </c>
      <c r="E18" s="101" t="s">
        <v>135</v>
      </c>
      <c r="F18" s="314">
        <f t="shared" si="1"/>
        <v>42.54</v>
      </c>
      <c r="G18" s="314"/>
      <c r="H18" s="314"/>
      <c r="I18" s="314"/>
      <c r="J18" s="314"/>
      <c r="K18" s="314">
        <v>9</v>
      </c>
      <c r="L18" s="314"/>
      <c r="M18" s="314">
        <v>15.32</v>
      </c>
      <c r="N18" s="314"/>
      <c r="O18" s="314"/>
      <c r="P18" s="314"/>
      <c r="Q18" s="314"/>
      <c r="R18" s="314"/>
      <c r="S18" s="314"/>
      <c r="T18" s="314"/>
      <c r="U18" s="318"/>
      <c r="V18" s="319">
        <v>18.22</v>
      </c>
      <c r="W18" s="319"/>
      <c r="X18" s="318"/>
      <c r="Y18" s="318"/>
      <c r="Z18" s="319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43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2" ht="22.5" customHeight="1">
      <c r="W22" s="438">
        <v>13.9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219</v>
      </c>
    </row>
    <row r="2" spans="1:20" ht="33.75" customHeight="1">
      <c r="A2" s="80" t="s">
        <v>220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9:20" ht="14.25" customHeight="1">
      <c r="S3" s="436" t="s">
        <v>77</v>
      </c>
      <c r="T3" s="436"/>
    </row>
    <row r="4" spans="1:20" ht="22.5" customHeight="1">
      <c r="A4" s="298" t="s">
        <v>97</v>
      </c>
      <c r="B4" s="298"/>
      <c r="C4" s="298"/>
      <c r="D4" s="85" t="s">
        <v>221</v>
      </c>
      <c r="E4" s="85" t="s">
        <v>158</v>
      </c>
      <c r="F4" s="84" t="s">
        <v>198</v>
      </c>
      <c r="G4" s="85" t="s">
        <v>160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163</v>
      </c>
      <c r="S4" s="85"/>
      <c r="T4" s="85"/>
    </row>
    <row r="5" spans="1:20" ht="14.25" customHeight="1">
      <c r="A5" s="298"/>
      <c r="B5" s="298"/>
      <c r="C5" s="298"/>
      <c r="D5" s="85"/>
      <c r="E5" s="85"/>
      <c r="F5" s="86"/>
      <c r="G5" s="85" t="s">
        <v>89</v>
      </c>
      <c r="H5" s="85" t="s">
        <v>222</v>
      </c>
      <c r="I5" s="85" t="s">
        <v>208</v>
      </c>
      <c r="J5" s="85" t="s">
        <v>209</v>
      </c>
      <c r="K5" s="85" t="s">
        <v>223</v>
      </c>
      <c r="L5" s="85" t="s">
        <v>224</v>
      </c>
      <c r="M5" s="85" t="s">
        <v>210</v>
      </c>
      <c r="N5" s="85" t="s">
        <v>225</v>
      </c>
      <c r="O5" s="85" t="s">
        <v>213</v>
      </c>
      <c r="P5" s="85" t="s">
        <v>226</v>
      </c>
      <c r="Q5" s="85" t="s">
        <v>227</v>
      </c>
      <c r="R5" s="85" t="s">
        <v>89</v>
      </c>
      <c r="S5" s="85" t="s">
        <v>228</v>
      </c>
      <c r="T5" s="85" t="s">
        <v>195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7.75" customHeight="1">
      <c r="A7" s="85"/>
      <c r="B7" s="321"/>
      <c r="C7" s="85"/>
      <c r="D7" s="94" t="s">
        <v>103</v>
      </c>
      <c r="E7" s="434" t="s">
        <v>94</v>
      </c>
      <c r="F7" s="91">
        <v>301.69000000000005</v>
      </c>
      <c r="G7" s="92">
        <v>301.69000000000005</v>
      </c>
      <c r="H7" s="92">
        <v>31.85</v>
      </c>
      <c r="I7" s="92">
        <v>5.3</v>
      </c>
      <c r="J7" s="92">
        <v>1</v>
      </c>
      <c r="K7" s="92">
        <v>0</v>
      </c>
      <c r="L7" s="92">
        <v>0</v>
      </c>
      <c r="M7" s="92">
        <v>22.9</v>
      </c>
      <c r="N7" s="92">
        <v>0</v>
      </c>
      <c r="O7" s="92">
        <v>9</v>
      </c>
      <c r="P7" s="92">
        <v>30.16</v>
      </c>
      <c r="Q7" s="92">
        <v>201.48</v>
      </c>
      <c r="R7" s="92">
        <v>0</v>
      </c>
      <c r="S7" s="92">
        <v>0</v>
      </c>
      <c r="T7" s="85">
        <v>0</v>
      </c>
    </row>
    <row r="8" spans="1:20" ht="26.25" customHeight="1">
      <c r="A8" s="85">
        <v>211</v>
      </c>
      <c r="B8" s="321"/>
      <c r="C8" s="85"/>
      <c r="D8" s="94" t="s">
        <v>103</v>
      </c>
      <c r="E8" s="95" t="s">
        <v>104</v>
      </c>
      <c r="F8" s="96">
        <f>G8+R8</f>
        <v>25</v>
      </c>
      <c r="G8" s="109">
        <f>SUM(H8:Q8)</f>
        <v>25</v>
      </c>
      <c r="H8" s="435">
        <v>20</v>
      </c>
      <c r="I8" s="109"/>
      <c r="J8" s="109"/>
      <c r="K8" s="109"/>
      <c r="L8" s="109"/>
      <c r="M8" s="109"/>
      <c r="N8" s="109"/>
      <c r="O8" s="109"/>
      <c r="P8" s="109"/>
      <c r="Q8" s="109">
        <v>5</v>
      </c>
      <c r="R8" s="109"/>
      <c r="S8" s="109"/>
      <c r="T8" s="112"/>
    </row>
    <row r="9" spans="1:20" ht="26.25" customHeight="1">
      <c r="A9" s="99" t="s">
        <v>105</v>
      </c>
      <c r="B9" s="99" t="s">
        <v>106</v>
      </c>
      <c r="C9" s="99" t="s">
        <v>107</v>
      </c>
      <c r="D9" s="302">
        <v>247001</v>
      </c>
      <c r="E9" s="101" t="s">
        <v>108</v>
      </c>
      <c r="F9" s="102">
        <f>G9+R9</f>
        <v>25</v>
      </c>
      <c r="G9" s="112">
        <f>SUM(H9:Q9)</f>
        <v>25</v>
      </c>
      <c r="H9" s="303">
        <v>20</v>
      </c>
      <c r="I9" s="112"/>
      <c r="J9" s="112"/>
      <c r="K9" s="112"/>
      <c r="L9" s="112"/>
      <c r="M9" s="112"/>
      <c r="N9" s="112"/>
      <c r="O9" s="112"/>
      <c r="P9" s="112"/>
      <c r="Q9" s="112">
        <v>5</v>
      </c>
      <c r="R9" s="112"/>
      <c r="S9" s="112"/>
      <c r="T9" s="112"/>
    </row>
    <row r="10" spans="1:20" ht="26.25" customHeight="1">
      <c r="A10" s="99" t="s">
        <v>109</v>
      </c>
      <c r="B10" s="99"/>
      <c r="C10" s="99"/>
      <c r="D10" s="94" t="s">
        <v>103</v>
      </c>
      <c r="E10" s="106" t="s">
        <v>110</v>
      </c>
      <c r="F10" s="96">
        <f>F11+F12+F13+F14+F15+F16+F17</f>
        <v>276.69</v>
      </c>
      <c r="G10" s="96">
        <f aca="true" t="shared" si="0" ref="G10:T10">G11+G12+G13+G14+G15+G16+G17</f>
        <v>276.69</v>
      </c>
      <c r="H10" s="96">
        <f t="shared" si="0"/>
        <v>11.85</v>
      </c>
      <c r="I10" s="96">
        <f t="shared" si="0"/>
        <v>5.3</v>
      </c>
      <c r="J10" s="96">
        <f t="shared" si="0"/>
        <v>1</v>
      </c>
      <c r="K10" s="96">
        <f t="shared" si="0"/>
        <v>0</v>
      </c>
      <c r="L10" s="96">
        <f t="shared" si="0"/>
        <v>0</v>
      </c>
      <c r="M10" s="96">
        <f t="shared" si="0"/>
        <v>22.9</v>
      </c>
      <c r="N10" s="96">
        <f t="shared" si="0"/>
        <v>0</v>
      </c>
      <c r="O10" s="96">
        <f t="shared" si="0"/>
        <v>9</v>
      </c>
      <c r="P10" s="96">
        <f t="shared" si="0"/>
        <v>30.16</v>
      </c>
      <c r="Q10" s="96">
        <f t="shared" si="0"/>
        <v>196.48</v>
      </c>
      <c r="R10" s="96">
        <f t="shared" si="0"/>
        <v>0</v>
      </c>
      <c r="S10" s="96">
        <f t="shared" si="0"/>
        <v>0</v>
      </c>
      <c r="T10" s="96">
        <f t="shared" si="0"/>
        <v>0</v>
      </c>
    </row>
    <row r="11" spans="1:20" ht="26.25" customHeight="1">
      <c r="A11" s="99" t="s">
        <v>109</v>
      </c>
      <c r="B11" s="99" t="s">
        <v>107</v>
      </c>
      <c r="C11" s="99" t="s">
        <v>113</v>
      </c>
      <c r="D11" s="302">
        <v>247001</v>
      </c>
      <c r="E11" s="101" t="s">
        <v>114</v>
      </c>
      <c r="F11" s="102">
        <f aca="true" t="shared" si="1" ref="F11:F17">G11+R11</f>
        <v>96.3</v>
      </c>
      <c r="G11" s="112">
        <f aca="true" t="shared" si="2" ref="G11:G17">SUM(H11:Q11)</f>
        <v>96.3</v>
      </c>
      <c r="H11" s="303">
        <v>11.85</v>
      </c>
      <c r="I11" s="303">
        <v>5.3</v>
      </c>
      <c r="J11" s="303">
        <v>1</v>
      </c>
      <c r="K11" s="112"/>
      <c r="L11" s="112"/>
      <c r="M11" s="303">
        <v>22.9</v>
      </c>
      <c r="N11" s="112"/>
      <c r="O11" s="112"/>
      <c r="P11" s="303">
        <v>30.16</v>
      </c>
      <c r="Q11" s="112">
        <v>25.09</v>
      </c>
      <c r="R11" s="112"/>
      <c r="S11" s="112"/>
      <c r="T11" s="112"/>
    </row>
    <row r="12" spans="1:20" ht="26.25" customHeight="1">
      <c r="A12" s="99" t="s">
        <v>109</v>
      </c>
      <c r="B12" s="99" t="s">
        <v>107</v>
      </c>
      <c r="C12" s="99" t="s">
        <v>115</v>
      </c>
      <c r="D12" s="302">
        <v>247001</v>
      </c>
      <c r="E12" s="101" t="s">
        <v>116</v>
      </c>
      <c r="F12" s="102">
        <f t="shared" si="1"/>
        <v>5</v>
      </c>
      <c r="G12" s="112">
        <f t="shared" si="2"/>
        <v>5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>
        <v>5</v>
      </c>
      <c r="R12" s="112"/>
      <c r="S12" s="112"/>
      <c r="T12" s="112"/>
    </row>
    <row r="13" spans="1:20" ht="26.25" customHeight="1">
      <c r="A13" s="99" t="s">
        <v>109</v>
      </c>
      <c r="B13" s="99" t="s">
        <v>107</v>
      </c>
      <c r="C13" s="99" t="s">
        <v>117</v>
      </c>
      <c r="D13" s="302">
        <v>247001</v>
      </c>
      <c r="E13" s="101" t="s">
        <v>118</v>
      </c>
      <c r="F13" s="102">
        <f t="shared" si="1"/>
        <v>12</v>
      </c>
      <c r="G13" s="112">
        <f t="shared" si="2"/>
        <v>12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>
        <v>12</v>
      </c>
      <c r="R13" s="112"/>
      <c r="S13" s="112"/>
      <c r="T13" s="112"/>
    </row>
    <row r="14" spans="1:20" ht="26.25" customHeight="1">
      <c r="A14" s="99" t="s">
        <v>109</v>
      </c>
      <c r="B14" s="99" t="s">
        <v>107</v>
      </c>
      <c r="C14" s="99" t="s">
        <v>119</v>
      </c>
      <c r="D14" s="302">
        <v>247001</v>
      </c>
      <c r="E14" s="101" t="s">
        <v>120</v>
      </c>
      <c r="F14" s="102">
        <f t="shared" si="1"/>
        <v>2</v>
      </c>
      <c r="G14" s="112">
        <f t="shared" si="2"/>
        <v>2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>
        <v>2</v>
      </c>
      <c r="R14" s="112"/>
      <c r="S14" s="112"/>
      <c r="T14" s="112"/>
    </row>
    <row r="15" spans="1:20" ht="26.25" customHeight="1">
      <c r="A15" s="99" t="s">
        <v>109</v>
      </c>
      <c r="B15" s="99" t="s">
        <v>107</v>
      </c>
      <c r="C15" s="99" t="s">
        <v>121</v>
      </c>
      <c r="D15" s="302">
        <v>247001</v>
      </c>
      <c r="E15" s="101" t="s">
        <v>122</v>
      </c>
      <c r="F15" s="102">
        <f t="shared" si="1"/>
        <v>114.55</v>
      </c>
      <c r="G15" s="112">
        <f t="shared" si="2"/>
        <v>114.55</v>
      </c>
      <c r="H15" s="112"/>
      <c r="I15" s="112"/>
      <c r="J15" s="112"/>
      <c r="K15" s="112"/>
      <c r="L15" s="112"/>
      <c r="M15" s="112"/>
      <c r="N15" s="112"/>
      <c r="O15" s="303">
        <v>9</v>
      </c>
      <c r="P15" s="112"/>
      <c r="Q15" s="112">
        <v>105.55</v>
      </c>
      <c r="R15" s="112"/>
      <c r="S15" s="112"/>
      <c r="T15" s="112"/>
    </row>
    <row r="16" spans="1:20" ht="26.25" customHeight="1">
      <c r="A16" s="99" t="s">
        <v>109</v>
      </c>
      <c r="B16" s="99" t="s">
        <v>107</v>
      </c>
      <c r="C16" s="99" t="s">
        <v>130</v>
      </c>
      <c r="D16" s="302">
        <v>247001</v>
      </c>
      <c r="E16" s="101" t="s">
        <v>131</v>
      </c>
      <c r="F16" s="102">
        <f t="shared" si="1"/>
        <v>4.3</v>
      </c>
      <c r="G16" s="112">
        <f t="shared" si="2"/>
        <v>4.3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>
        <v>4.3</v>
      </c>
      <c r="R16" s="112"/>
      <c r="S16" s="112"/>
      <c r="T16" s="112"/>
    </row>
    <row r="17" spans="1:20" s="26" customFormat="1" ht="26.25" customHeight="1">
      <c r="A17" s="99" t="s">
        <v>109</v>
      </c>
      <c r="B17" s="99" t="s">
        <v>107</v>
      </c>
      <c r="C17" s="99" t="s">
        <v>134</v>
      </c>
      <c r="D17" s="302">
        <v>247001</v>
      </c>
      <c r="E17" s="101" t="s">
        <v>135</v>
      </c>
      <c r="F17" s="102">
        <f t="shared" si="1"/>
        <v>42.54</v>
      </c>
      <c r="G17" s="112">
        <f t="shared" si="2"/>
        <v>42.54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>
        <v>42.54</v>
      </c>
      <c r="R17" s="112"/>
      <c r="S17" s="112"/>
      <c r="T17" s="11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2019-12-12T13:40:49Z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