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28" firstSheet="21" activeTab="2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'经费拔款'!$A$1:$V$11</definedName>
    <definedName name="_xlnm.Print_Area" localSheetId="26">'经费拨款(政府预算)'!$A$1:$U$10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<sst xmlns="http://schemas.openxmlformats.org/spreadsheetml/2006/main" count="1024" uniqueCount="303">
  <si>
    <t>表-01</t>
  </si>
  <si>
    <t>部门收支总表</t>
  </si>
  <si>
    <t>部门：岳阳县人民代表大会常务委员会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</si>
  <si>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</si>
  <si>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</si>
  <si>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</si>
  <si>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</si>
  <si>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</si>
  <si>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</si>
  <si>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</si>
  <si>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</si>
  <si>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</si>
  <si>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</si>
  <si>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</si>
  <si>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</si>
  <si>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</si>
  <si>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</si>
  <si>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</si>
  <si>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</si>
  <si>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</si>
  <si>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</si>
  <si>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</si>
  <si>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</si>
  <si>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</si>
  <si>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</si>
  <si>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</si>
  <si>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</si>
  <si>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</si>
  <si>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</si>
  <si>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</si>
  <si>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</si>
  <si>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</si>
  <si>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</si>
  <si>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</si>
  <si>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</si>
  <si>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</si>
  <si>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</si>
  <si>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</si>
  <si>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</si>
  <si>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</si>
  <si>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</si>
  <si>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</si>
  <si>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</si>
  <si>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</si>
  <si>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</si>
  <si>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</si>
  <si>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</si>
  <si>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</si>
  <si>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</si>
  <si>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</si>
  <si>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</si>
  <si>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</si>
  <si>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</si>
  <si>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</si>
  <si>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</si>
  <si>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</si>
  <si>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</si>
  <si>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</si>
  <si>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</si>
  <si>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</si>
  <si>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</si>
  <si>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</si>
  <si>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</si>
  <si>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</si>
  <si>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</si>
  <si>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</si>
  <si>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</si>
  <si>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</si>
  <si>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</si>
  <si>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</si>
  <si>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</si>
  <si>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</si>
  <si>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</si>
  <si>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</si>
  <si>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</si>
  <si>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</si>
  <si>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</si>
  <si>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</si>
  <si>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</si>
  <si>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</si>
  <si>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</si>
  <si>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</si>
  <si>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</si>
  <si>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</si>
  <si>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</si>
  <si>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</si>
  <si>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</si>
  <si>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</si>
  <si>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</si>
  <si>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</si>
  <si>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</si>
  <si>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</si>
  <si>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</si>
  <si>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</si>
  <si>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003</t>
  </si>
  <si>
    <t>岳阳县人民代表大会常务委员会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</si>
  <si>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</si>
  <si>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</si>
  <si>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</si>
  <si>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</si>
  <si>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</si>
  <si>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</si>
  <si>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</si>
  <si>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</si>
  <si>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</si>
  <si>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一般公共服务支出</t>
  </si>
  <si>
    <t>01</t>
  </si>
  <si>
    <t>人大事务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</si>
  <si>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</si>
  <si>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</si>
  <si>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</si>
  <si>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</si>
  <si>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</si>
  <si>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</si>
  <si>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</si>
  <si>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</si>
  <si>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</si>
  <si>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</si>
  <si>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</si>
  <si>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</si>
  <si>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</si>
  <si>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</si>
  <si>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</si>
  <si>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</si>
  <si>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</si>
  <si>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</si>
  <si>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</si>
  <si>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02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</si>
  <si>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</si>
  <si>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</si>
  <si>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</si>
  <si>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</si>
  <si>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</si>
  <si>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</si>
  <si>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</si>
  <si>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</si>
  <si>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</si>
  <si>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</si>
  <si>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</si>
  <si>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</si>
  <si>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</si>
  <si>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</si>
  <si>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</si>
  <si>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</si>
  <si>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</si>
  <si>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</si>
  <si>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</si>
  <si>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</si>
  <si>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</si>
  <si>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</si>
  <si>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</si>
  <si>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</si>
  <si>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</si>
  <si>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</si>
  <si>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</si>
  <si>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</si>
  <si>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</si>
  <si>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</si>
  <si>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</si>
  <si>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</si>
  <si>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</si>
  <si>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</si>
  <si>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</si>
  <si>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</si>
  <si>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</si>
  <si>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</si>
  <si>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</si>
  <si>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</si>
  <si>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</si>
  <si>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行政运行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</si>
  <si>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</si>
  <si>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</si>
  <si>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</si>
  <si>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</si>
  <si>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</si>
  <si>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</si>
  <si>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</si>
  <si>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</si>
  <si>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</si>
  <si>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</si>
  <si>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</si>
  <si>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</si>
  <si>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</si>
  <si>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</si>
  <si>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</si>
  <si>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</si>
  <si>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</si>
  <si>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</si>
  <si>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</si>
  <si>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</si>
  <si>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</si>
  <si>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</si>
  <si>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</si>
  <si>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</si>
  <si>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</si>
  <si>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</si>
  <si>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</si>
  <si>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</si>
  <si>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</si>
  <si>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</si>
  <si>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</si>
  <si>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</si>
  <si>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</si>
  <si>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</si>
  <si>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</si>
  <si>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</si>
  <si>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</si>
  <si>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</si>
  <si>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</si>
  <si>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</si>
  <si>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</si>
  <si>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</si>
  <si>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</si>
  <si>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</si>
  <si>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</si>
  <si>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</si>
  <si>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</si>
  <si>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</si>
  <si>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</si>
  <si>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</si>
  <si>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</si>
  <si>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</si>
  <si>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</si>
  <si>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</si>
  <si>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</si>
  <si>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</si>
  <si>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</si>
  <si>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</si>
  <si>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</si>
  <si>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</si>
  <si>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</si>
  <si>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</si>
  <si>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</si>
  <si>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</si>
  <si>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</si>
  <si>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</si>
  <si>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</si>
  <si>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</si>
  <si>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</si>
  <si>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</si>
  <si>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</si>
  <si>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</si>
  <si>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</si>
  <si>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人大会议</t>
  </si>
  <si>
    <t>人大会议及调研专项</t>
  </si>
  <si>
    <t>表-22</t>
  </si>
  <si>
    <t>政府性基金拨款支出预算表</t>
  </si>
  <si>
    <t xml:space="preserve">  说明：2019年未安排政府性基金拨款支出预算，故本表无数据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</si>
  <si>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</si>
  <si>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</si>
  <si>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</si>
  <si>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</si>
  <si>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</si>
  <si>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</si>
  <si>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</si>
  <si>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</si>
  <si>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</si>
  <si>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</si>
  <si>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</si>
  <si>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</si>
  <si>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</si>
  <si>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</si>
  <si>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</si>
  <si>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</si>
  <si>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</si>
  <si>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</si>
  <si>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</si>
  <si>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</si>
  <si>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</si>
  <si>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</si>
  <si>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</si>
  <si>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</si>
  <si>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</si>
  <si>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</si>
  <si>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</si>
  <si>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</si>
  <si>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</si>
  <si>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</si>
  <si>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</si>
  <si>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</si>
  <si>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人民代表大会制度是国家根本政治制度，人大常委会是代表人民行使国家权力的机关。地方各级人民代表大会常务委员会的职权是《组织法》确定的，其中县级人大常委会共有十四项职权，概括为四大类。一是监督权，监督同级人民政府、人民法院和人民检察院的工作。二是执法检查权，在本行政区域内，保证宪法、法律、行政法规和上级人民代表大会及其常务委员会决议的遵守和执行。三是重大事项决定权，讨论决定本行政区域内政治、经济、教育、科技、文化、卫生、环境和资源保护、民政、民族等工作的重大事项。四是人事任免权。</t>
  </si>
  <si>
    <t>目标1：加强全口径预决算审查监督；                                                                                          目标2：依法审查国民经济和社会发展计划；                                                                   目标3：不断加强对“一府一委两院”的法律监督和工作监督，不断提高监督实效；                                                                   目标4依法决定全县重大事项。</t>
  </si>
  <si>
    <t xml:space="preserve">财政供养人员控制率100% 
三公经费控制率100% 
人大代表提案回复率100%    专项调研6次以上
政府采购执行率100% 
公务卡刷卡率45%
固定资产利用率100%                       
全年财政整体支出669.20万元
</t>
  </si>
  <si>
    <t xml:space="preserve">推进文明县城建设
激发代表履职热情、充分发挥代表作用
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</si>
  <si>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</si>
  <si>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</si>
  <si>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</si>
  <si>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</si>
  <si>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</si>
  <si>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</si>
  <si>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</si>
  <si>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</si>
  <si>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</si>
  <si>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</si>
  <si>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</si>
  <si>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</si>
  <si>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</si>
  <si>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</si>
  <si>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</si>
  <si>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根据《地方各级人民代表大会和地方各级人民政府组织法》，地方各级人民代表大会会议每年至少举行一次，常务委员会每两个月至少举行一次。</t>
  </si>
  <si>
    <t>目标1：加强全口径预决算审查监督；                                                                                          目标2：依法审查国民经济和社会发展计划；                                                                   目标3：不断加强对“一府一委两院”的法律监督和工作监督，不断提高监督实效；                                                                   目标4依法决定全县重大事项；目标5：召开1次人民代表大会，6次常委会，8次主任会。</t>
  </si>
  <si>
    <t>今年已举行5次常委会会议、7次主任会议，作出决议决定12项，听取和审议“一府两院”专项工作报告18项，开展执法检查、调研6次，提出审议意见30条，依法任免国家机关工作人员65人次。为推动全县经济社会快速健康发展作出了应有的贡献。</t>
  </si>
  <si>
    <t>人大代表提案回复率100%               专项调研6次以上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</si>
</sst>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2" fillId="6" borderId="0" applyNumberFormat="0" applyBorder="0" applyAlignment="0" applyProtection="0"/>
    <xf numFmtId="0" fontId="1" fillId="0" borderId="0">
      <alignment vertical="center"/>
      <protection/>
    </xf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2" fillId="16" borderId="0" applyNumberFormat="0" applyBorder="0" applyAlignment="0" applyProtection="0"/>
    <xf numFmtId="0" fontId="16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80">
    <xf numFmtId="0" fontId="0" fillId="0" borderId="0" xfId="0" applyAlignment="1">
      <alignment/>
    </xf>
    <xf numFmtId="0" fontId="1" fillId="0" borderId="0" xfId="82" applyFill="1">
      <alignment/>
      <protection/>
    </xf>
    <xf numFmtId="0" fontId="1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2" fillId="0" borderId="0" xfId="82" applyNumberFormat="1" applyFont="1" applyAlignment="1">
      <alignment horizontal="center" vertical="center"/>
      <protection/>
    </xf>
    <xf numFmtId="0" fontId="3" fillId="0" borderId="0" xfId="82" applyNumberFormat="1" applyFont="1" applyFill="1" applyAlignment="1" applyProtection="1">
      <alignment horizontal="center" vertical="center"/>
      <protection/>
    </xf>
    <xf numFmtId="0" fontId="4" fillId="8" borderId="9" xfId="82" applyNumberFormat="1" applyFont="1" applyFill="1" applyBorder="1" applyAlignment="1" applyProtection="1">
      <alignment horizontal="center" vertical="center" wrapText="1"/>
      <protection/>
    </xf>
    <xf numFmtId="0" fontId="4" fillId="8" borderId="10" xfId="82" applyNumberFormat="1" applyFont="1" applyFill="1" applyBorder="1" applyAlignment="1" applyProtection="1">
      <alignment horizontal="center" vertical="center" wrapText="1"/>
      <protection/>
    </xf>
    <xf numFmtId="0" fontId="4" fillId="8" borderId="11" xfId="82" applyNumberFormat="1" applyFont="1" applyFill="1" applyBorder="1" applyAlignment="1" applyProtection="1">
      <alignment horizontal="center" vertical="center" wrapText="1"/>
      <protection/>
    </xf>
    <xf numFmtId="0" fontId="4" fillId="8" borderId="12" xfId="82" applyNumberFormat="1" applyFont="1" applyFill="1" applyBorder="1" applyAlignment="1" applyProtection="1">
      <alignment horizontal="center" vertical="center" wrapText="1"/>
      <protection/>
    </xf>
    <xf numFmtId="0" fontId="4" fillId="8" borderId="13" xfId="82" applyNumberFormat="1" applyFont="1" applyFill="1" applyBorder="1" applyAlignment="1" applyProtection="1">
      <alignment horizontal="center" vertical="center" wrapText="1"/>
      <protection/>
    </xf>
    <xf numFmtId="0" fontId="4" fillId="8" borderId="9" xfId="82" applyNumberFormat="1" applyFont="1" applyFill="1" applyBorder="1" applyAlignment="1" applyProtection="1">
      <alignment vertical="center" wrapText="1"/>
      <protection/>
    </xf>
    <xf numFmtId="0" fontId="2" fillId="8" borderId="14" xfId="82" applyFont="1" applyFill="1" applyBorder="1" applyAlignment="1">
      <alignment horizontal="center" vertical="center"/>
      <protection/>
    </xf>
    <xf numFmtId="0" fontId="2" fillId="8" borderId="9" xfId="82" applyFont="1" applyFill="1" applyBorder="1" applyAlignment="1">
      <alignment horizontal="center" vertical="center"/>
      <protection/>
    </xf>
    <xf numFmtId="0" fontId="2" fillId="8" borderId="10" xfId="82" applyFont="1" applyFill="1" applyBorder="1" applyAlignment="1">
      <alignment horizontal="center" vertical="center"/>
      <protection/>
    </xf>
    <xf numFmtId="49" fontId="2" fillId="0" borderId="9" xfId="75" applyNumberFormat="1" applyFont="1" applyFill="1" applyBorder="1" applyAlignment="1" applyProtection="1">
      <alignment horizontal="center" vertical="center" wrapText="1"/>
      <protection/>
    </xf>
    <xf numFmtId="0" fontId="2" fillId="0" borderId="9" xfId="82" applyNumberFormat="1" applyFont="1" applyFill="1" applyBorder="1" applyAlignment="1" applyProtection="1">
      <alignment horizontal="left" vertical="center" wrapText="1"/>
      <protection/>
    </xf>
    <xf numFmtId="0" fontId="2" fillId="0" borderId="15" xfId="82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82" applyNumberFormat="1" applyFont="1" applyFill="1" applyBorder="1" applyAlignment="1" applyProtection="1">
      <alignment horizontal="center" vertical="center" wrapText="1"/>
      <protection/>
    </xf>
    <xf numFmtId="176" fontId="2" fillId="0" borderId="9" xfId="82" applyNumberFormat="1" applyFont="1" applyFill="1" applyBorder="1" applyAlignment="1" applyProtection="1">
      <alignment horizontal="center" vertical="center" wrapText="1"/>
      <protection/>
    </xf>
    <xf numFmtId="49" fontId="2" fillId="0" borderId="15" xfId="82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2" applyFont="1" applyFill="1" applyAlignment="1">
      <alignment horizontal="center" vertical="center"/>
      <protection/>
    </xf>
    <xf numFmtId="0" fontId="2" fillId="0" borderId="0" xfId="82" applyNumberFormat="1" applyFont="1" applyFill="1" applyAlignment="1">
      <alignment horizontal="center" vertical="center"/>
      <protection/>
    </xf>
    <xf numFmtId="0" fontId="1" fillId="0" borderId="0" xfId="82" applyAlignment="1">
      <alignment horizont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 locked="0"/>
    </xf>
    <xf numFmtId="49" fontId="2" fillId="8" borderId="9" xfId="82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2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1" fillId="0" borderId="0" xfId="73" applyAlignment="1">
      <alignment horizontal="center" vertical="center"/>
      <protection/>
    </xf>
    <xf numFmtId="0" fontId="1" fillId="0" borderId="11" xfId="73" applyNumberFormat="1" applyFont="1" applyFill="1" applyBorder="1" applyAlignment="1" applyProtection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8" xfId="73" applyNumberFormat="1" applyFont="1" applyFill="1" applyBorder="1" applyAlignment="1" applyProtection="1">
      <alignment horizontal="center" vertical="center" wrapText="1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0" fontId="2" fillId="8" borderId="19" xfId="73" applyNumberFormat="1" applyFont="1" applyFill="1" applyBorder="1" applyAlignment="1" applyProtection="1">
      <alignment horizontal="center" vertical="center" wrapText="1"/>
      <protection/>
    </xf>
    <xf numFmtId="0" fontId="2" fillId="8" borderId="20" xfId="73" applyNumberFormat="1" applyFont="1" applyFill="1" applyBorder="1" applyAlignment="1" applyProtection="1">
      <alignment horizontal="center" vertical="center" wrapText="1"/>
      <protection/>
    </xf>
    <xf numFmtId="0" fontId="2" fillId="8" borderId="11" xfId="73" applyNumberFormat="1" applyFont="1" applyFill="1" applyBorder="1" applyAlignment="1" applyProtection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2" xfId="73" applyNumberFormat="1" applyFont="1" applyFill="1" applyBorder="1" applyAlignment="1" applyProtection="1">
      <alignment horizontal="center" vertical="center" wrapText="1"/>
      <protection/>
    </xf>
    <xf numFmtId="0" fontId="2" fillId="8" borderId="15" xfId="73" applyNumberFormat="1" applyFont="1" applyFill="1" applyBorder="1" applyAlignment="1" applyProtection="1">
      <alignment horizontal="center" vertical="center" wrapText="1"/>
      <protection/>
    </xf>
    <xf numFmtId="0" fontId="1" fillId="8" borderId="10" xfId="73" applyFill="1" applyBorder="1" applyAlignment="1">
      <alignment horizontal="center" vertical="center" wrapText="1"/>
      <protection/>
    </xf>
    <xf numFmtId="0" fontId="1" fillId="8" borderId="14" xfId="73" applyFill="1" applyBorder="1" applyAlignment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vertical="center" wrapText="1"/>
      <protection/>
    </xf>
    <xf numFmtId="176" fontId="1" fillId="0" borderId="11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71" applyFont="1" applyBorder="1" applyAlignment="1" applyProtection="1">
      <alignment horizontal="center" vertical="center" wrapText="1"/>
      <protection locked="0"/>
    </xf>
    <xf numFmtId="176" fontId="1" fillId="0" borderId="11" xfId="73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73" applyFont="1" applyAlignment="1">
      <alignment horizontal="right" vertical="center"/>
      <protection/>
    </xf>
    <xf numFmtId="0" fontId="1" fillId="0" borderId="21" xfId="73" applyNumberFormat="1" applyFont="1" applyFill="1" applyBorder="1" applyAlignment="1" applyProtection="1">
      <alignment horizontal="center" vertical="center" wrapText="1"/>
      <protection/>
    </xf>
    <xf numFmtId="0" fontId="1" fillId="0" borderId="10" xfId="73" applyNumberFormat="1" applyFont="1" applyFill="1" applyBorder="1" applyAlignment="1" applyProtection="1">
      <alignment horizontal="center" vertical="center" wrapText="1"/>
      <protection/>
    </xf>
    <xf numFmtId="177" fontId="1" fillId="0" borderId="15" xfId="73" applyNumberFormat="1" applyFont="1" applyFill="1" applyBorder="1" applyAlignment="1" applyProtection="1">
      <alignment horizontal="center" vertical="center" wrapText="1"/>
      <protection/>
    </xf>
    <xf numFmtId="177" fontId="1" fillId="0" borderId="11" xfId="73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73" applyNumberFormat="1" applyFont="1" applyFill="1" applyBorder="1" applyAlignment="1" applyProtection="1">
      <alignment horizontal="center" vertical="center" wrapText="1"/>
      <protection/>
    </xf>
    <xf numFmtId="4" fontId="1" fillId="0" borderId="0" xfId="73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9" xfId="74" applyFont="1" applyFill="1" applyBorder="1" applyAlignment="1">
      <alignment horizontal="center" vertical="center" wrapText="1"/>
      <protection/>
    </xf>
    <xf numFmtId="49" fontId="2" fillId="8" borderId="9" xfId="75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right" wrapText="1"/>
    </xf>
    <xf numFmtId="178" fontId="0" fillId="0" borderId="9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2" fillId="8" borderId="9" xfId="20" applyNumberFormat="1" applyFont="1" applyFill="1" applyBorder="1" applyAlignment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49" fontId="1" fillId="0" borderId="9" xfId="20" applyNumberFormat="1" applyFill="1" applyBorder="1" applyAlignment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8" fontId="2" fillId="0" borderId="9" xfId="20" applyNumberFormat="1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178" fontId="1" fillId="0" borderId="9" xfId="20" applyNumberFormat="1" applyFill="1" applyBorder="1" applyAlignment="1">
      <alignment horizontal="center" vertical="center" wrapText="1"/>
      <protection/>
    </xf>
    <xf numFmtId="178" fontId="1" fillId="0" borderId="9" xfId="20" applyNumberFormat="1" applyBorder="1" applyAlignment="1">
      <alignment horizontal="center" vertical="center" wrapText="1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61" applyFont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5" fillId="0" borderId="0" xfId="77" applyNumberFormat="1" applyFont="1" applyFill="1" applyAlignment="1" applyProtection="1">
      <alignment horizontal="center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77" applyNumberFormat="1" applyFont="1" applyFill="1" applyBorder="1" applyAlignment="1" applyProtection="1">
      <alignment horizontal="left" vertical="center"/>
      <protection locked="0"/>
    </xf>
    <xf numFmtId="0" fontId="2" fillId="0" borderId="9" xfId="70" applyFont="1" applyFill="1" applyBorder="1" applyAlignment="1" applyProtection="1">
      <alignment vertical="center"/>
      <protection locked="0"/>
    </xf>
    <xf numFmtId="176" fontId="2" fillId="0" borderId="15" xfId="77" applyNumberFormat="1" applyFont="1" applyFill="1" applyBorder="1" applyAlignment="1" applyProtection="1">
      <alignment horizontal="right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9" xfId="70" applyNumberFormat="1" applyFont="1" applyFill="1" applyBorder="1" applyAlignment="1" applyProtection="1">
      <alignment horizontal="center" vertical="center"/>
      <protection locked="0"/>
    </xf>
    <xf numFmtId="176" fontId="2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7" applyFont="1" applyFill="1" applyAlignment="1">
      <alignment horizontal="centerContinuous" vertical="center"/>
      <protection/>
    </xf>
    <xf numFmtId="180" fontId="2" fillId="0" borderId="0" xfId="77" applyNumberFormat="1" applyFont="1" applyFill="1" applyAlignment="1" applyProtection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4" fillId="0" borderId="0" xfId="77" applyFont="1" applyFill="1" applyAlignment="1">
      <alignment horizontal="centerContinuous" vertical="center"/>
      <protection/>
    </xf>
    <xf numFmtId="0" fontId="2" fillId="0" borderId="0" xfId="77" applyNumberFormat="1" applyFont="1" applyFill="1" applyAlignment="1" applyProtection="1">
      <alignment vertical="center" wrapText="1"/>
      <protection/>
    </xf>
    <xf numFmtId="0" fontId="2" fillId="0" borderId="0" xfId="77" applyNumberFormat="1" applyFont="1" applyFill="1" applyAlignment="1" applyProtection="1">
      <alignment horizontal="right" vertical="center"/>
      <protection/>
    </xf>
    <xf numFmtId="0" fontId="2" fillId="0" borderId="20" xfId="77" applyNumberFormat="1" applyFont="1" applyFill="1" applyBorder="1" applyAlignment="1" applyProtection="1">
      <alignment wrapText="1"/>
      <protection/>
    </xf>
    <xf numFmtId="0" fontId="2" fillId="0" borderId="20" xfId="77" applyNumberFormat="1" applyFont="1" applyFill="1" applyBorder="1" applyAlignment="1" applyProtection="1">
      <alignment horizontal="right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1" fillId="8" borderId="10" xfId="77" applyFill="1" applyBorder="1" applyAlignment="1">
      <alignment horizontal="center" vertical="center"/>
      <protection/>
    </xf>
    <xf numFmtId="0" fontId="2" fillId="8" borderId="9" xfId="77" applyFont="1" applyFill="1" applyBorder="1" applyAlignment="1">
      <alignment horizontal="center" vertical="center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 locked="0"/>
    </xf>
    <xf numFmtId="176" fontId="1" fillId="0" borderId="15" xfId="77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center"/>
    </xf>
    <xf numFmtId="0" fontId="1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5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176" fontId="7" fillId="0" borderId="9" xfId="53" applyNumberFormat="1" applyFont="1" applyFill="1" applyBorder="1" applyAlignment="1">
      <alignment horizontal="right" vertical="center" wrapText="1"/>
      <protection/>
    </xf>
    <xf numFmtId="178" fontId="7" fillId="0" borderId="9" xfId="55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76" fontId="1" fillId="0" borderId="9" xfId="53" applyNumberFormat="1" applyFill="1" applyBorder="1" applyAlignment="1" applyProtection="1">
      <alignment horizontal="right" vertical="center" wrapText="1"/>
      <protection locked="0"/>
    </xf>
    <xf numFmtId="0" fontId="2" fillId="0" borderId="20" xfId="53" applyNumberFormat="1" applyFont="1" applyFill="1" applyBorder="1" applyAlignment="1" applyProtection="1">
      <alignment horizontal="right" vertical="center"/>
      <protection/>
    </xf>
    <xf numFmtId="180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72" applyFont="1" applyFill="1" applyAlignment="1">
      <alignment horizontal="centerContinuous" vertical="center"/>
      <protection/>
    </xf>
    <xf numFmtId="0" fontId="2" fillId="0" borderId="0" xfId="72" applyFont="1" applyAlignment="1">
      <alignment horizontal="centerContinuous" vertical="center"/>
      <protection/>
    </xf>
    <xf numFmtId="0" fontId="2" fillId="0" borderId="0" xfId="72" applyFont="1" applyAlignment="1">
      <alignment horizontal="right" vertical="center" wrapText="1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2" fillId="0" borderId="20" xfId="72" applyFont="1" applyBorder="1" applyAlignment="1">
      <alignment horizontal="centerContinuous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8" borderId="9" xfId="72" applyFont="1" applyFill="1" applyBorder="1" applyAlignment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178" fontId="2" fillId="8" borderId="9" xfId="72" applyNumberFormat="1" applyFont="1" applyFill="1" applyBorder="1" applyAlignment="1">
      <alignment horizontal="center" vertical="center" wrapText="1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49" fontId="2" fillId="0" borderId="9" xfId="39" applyNumberFormat="1" applyFont="1" applyFill="1" applyBorder="1" applyAlignment="1" applyProtection="1">
      <alignment horizontal="center" vertical="center" wrapText="1"/>
      <protection/>
    </xf>
    <xf numFmtId="178" fontId="2" fillId="0" borderId="9" xfId="72" applyNumberFormat="1" applyFont="1" applyFill="1" applyBorder="1" applyAlignment="1" applyProtection="1">
      <alignment horizontal="center" vertical="center" wrapText="1"/>
      <protection/>
    </xf>
    <xf numFmtId="178" fontId="2" fillId="0" borderId="9" xfId="7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72" applyNumberFormat="1" applyFont="1" applyFill="1" applyBorder="1" applyAlignment="1" applyProtection="1">
      <alignment horizontal="center" vertical="center"/>
      <protection/>
    </xf>
    <xf numFmtId="178" fontId="2" fillId="0" borderId="9" xfId="72" applyNumberFormat="1" applyFont="1" applyFill="1" applyBorder="1" applyAlignment="1">
      <alignment horizontal="center" vertical="center"/>
      <protection/>
    </xf>
    <xf numFmtId="178" fontId="2" fillId="0" borderId="9" xfId="7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2" applyNumberFormat="1" applyFont="1" applyFill="1" applyAlignment="1" applyProtection="1">
      <alignment horizontal="right" vertical="center" wrapText="1"/>
      <protection/>
    </xf>
    <xf numFmtId="0" fontId="2" fillId="0" borderId="20" xfId="72" applyNumberFormat="1" applyFont="1" applyFill="1" applyBorder="1" applyAlignment="1" applyProtection="1">
      <alignment horizontal="right" vertical="center" wrapText="1"/>
      <protection/>
    </xf>
    <xf numFmtId="178" fontId="2" fillId="0" borderId="9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8" fontId="2" fillId="0" borderId="9" xfId="39" applyNumberFormat="1" applyFont="1" applyFill="1" applyBorder="1" applyAlignment="1" applyProtection="1">
      <alignment horizontal="center" vertical="center" wrapText="1"/>
      <protection/>
    </xf>
    <xf numFmtId="178" fontId="7" fillId="0" borderId="9" xfId="7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39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4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center" vertical="center" wrapText="1"/>
      <protection locked="0"/>
    </xf>
    <xf numFmtId="178" fontId="1" fillId="0" borderId="9" xfId="3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9" applyFill="1">
      <alignment vertical="center"/>
      <protection/>
    </xf>
    <xf numFmtId="0" fontId="1" fillId="8" borderId="10" xfId="84" applyFont="1" applyFill="1" applyBorder="1" applyAlignment="1">
      <alignment horizontal="center" vertical="center" wrapText="1"/>
      <protection/>
    </xf>
    <xf numFmtId="0" fontId="1" fillId="8" borderId="14" xfId="84" applyFont="1" applyFill="1" applyBorder="1" applyAlignment="1">
      <alignment horizontal="center" vertical="center" wrapText="1"/>
      <protection/>
    </xf>
    <xf numFmtId="0" fontId="1" fillId="8" borderId="13" xfId="84" applyFont="1" applyFill="1" applyBorder="1" applyAlignment="1">
      <alignment horizontal="center" vertical="center" wrapText="1"/>
      <protection/>
    </xf>
    <xf numFmtId="178" fontId="2" fillId="8" borderId="9" xfId="39" applyNumberFormat="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81" fontId="2" fillId="0" borderId="0" xfId="39" applyNumberFormat="1" applyFont="1" applyFill="1" applyAlignment="1">
      <alignment horizontal="right" vertical="center"/>
      <protection/>
    </xf>
    <xf numFmtId="0" fontId="2" fillId="8" borderId="0" xfId="75" applyFont="1" applyFill="1" applyAlignment="1">
      <alignment vertical="center"/>
      <protection/>
    </xf>
    <xf numFmtId="0" fontId="1" fillId="0" borderId="0" xfId="75" applyFill="1" applyAlignment="1">
      <alignment vertical="center"/>
      <protection/>
    </xf>
    <xf numFmtId="182" fontId="2" fillId="8" borderId="0" xfId="75" applyNumberFormat="1" applyFont="1" applyFill="1" applyAlignment="1">
      <alignment horizontal="center" vertical="center"/>
      <protection/>
    </xf>
    <xf numFmtId="183" fontId="2" fillId="8" borderId="0" xfId="75" applyNumberFormat="1" applyFont="1" applyFill="1" applyAlignment="1">
      <alignment horizontal="center" vertical="center"/>
      <protection/>
    </xf>
    <xf numFmtId="4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left" vertical="center"/>
      <protection/>
    </xf>
    <xf numFmtId="179" fontId="2" fillId="8" borderId="0" xfId="75" applyNumberFormat="1" applyFont="1" applyFill="1" applyAlignment="1">
      <alignment horizontal="center" vertical="center"/>
      <protection/>
    </xf>
    <xf numFmtId="0" fontId="2" fillId="8" borderId="0" xfId="75" applyFont="1" applyFill="1" applyAlignment="1">
      <alignment horizontal="center" vertical="center"/>
      <protection/>
    </xf>
    <xf numFmtId="0" fontId="1" fillId="0" borderId="0" xfId="75">
      <alignment vertical="center"/>
      <protection/>
    </xf>
    <xf numFmtId="0" fontId="2" fillId="0" borderId="0" xfId="75" applyFont="1" applyAlignment="1">
      <alignment horizontal="center" vertical="center" wrapText="1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182" fontId="2" fillId="8" borderId="0" xfId="75" applyNumberFormat="1" applyFont="1" applyFill="1" applyAlignment="1">
      <alignment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8" borderId="9" xfId="75" applyFont="1" applyFill="1" applyBorder="1" applyAlignment="1">
      <alignment horizontal="centerContinuous" vertical="center"/>
      <protection/>
    </xf>
    <xf numFmtId="0" fontId="2" fillId="8" borderId="9" xfId="75" applyNumberFormat="1" applyFont="1" applyFill="1" applyBorder="1" applyAlignment="1" applyProtection="1">
      <alignment horizontal="centerContinuous" vertical="center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178" fontId="2" fillId="8" borderId="22" xfId="75" applyNumberFormat="1" applyFont="1" applyFill="1" applyBorder="1" applyAlignment="1">
      <alignment horizontal="center" vertical="center" wrapText="1"/>
      <protection/>
    </xf>
    <xf numFmtId="178" fontId="2" fillId="0" borderId="22" xfId="75" applyNumberFormat="1" applyFont="1" applyFill="1" applyBorder="1" applyAlignment="1">
      <alignment horizontal="center" vertical="center" wrapText="1"/>
      <protection/>
    </xf>
    <xf numFmtId="0" fontId="2" fillId="0" borderId="9" xfId="75" applyNumberFormat="1" applyFont="1" applyFill="1" applyBorder="1" applyAlignment="1" applyProtection="1">
      <alignment horizontal="center" vertical="center" wrapText="1"/>
      <protection/>
    </xf>
    <xf numFmtId="178" fontId="2" fillId="0" borderId="11" xfId="75" applyNumberFormat="1" applyFont="1" applyFill="1" applyBorder="1" applyAlignment="1" applyProtection="1">
      <alignment horizontal="center" vertical="center" wrapText="1"/>
      <protection/>
    </xf>
    <xf numFmtId="182" fontId="2" fillId="0" borderId="0" xfId="75" applyNumberFormat="1" applyFont="1" applyFill="1" applyAlignment="1">
      <alignment horizontal="center" vertical="center"/>
      <protection/>
    </xf>
    <xf numFmtId="183" fontId="2" fillId="0" borderId="0" xfId="75" applyNumberFormat="1" applyFont="1" applyFill="1" applyAlignment="1">
      <alignment horizontal="center" vertical="center"/>
      <protection/>
    </xf>
    <xf numFmtId="49" fontId="2" fillId="0" borderId="0" xfId="75" applyNumberFormat="1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left" vertical="center"/>
      <protection/>
    </xf>
    <xf numFmtId="179" fontId="2" fillId="0" borderId="0" xfId="75" applyNumberFormat="1" applyFont="1" applyFill="1" applyAlignment="1">
      <alignment horizontal="center" vertical="center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178" fontId="2" fillId="0" borderId="9" xfId="75" applyNumberFormat="1" applyFont="1" applyFill="1" applyBorder="1" applyAlignment="1">
      <alignment horizontal="center" vertical="center" wrapText="1"/>
      <protection/>
    </xf>
    <xf numFmtId="178" fontId="2" fillId="0" borderId="9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13" xfId="75" applyNumberFormat="1" applyFont="1" applyFill="1" applyBorder="1" applyAlignment="1" applyProtection="1">
      <alignment horizontal="center" vertical="center" wrapText="1"/>
      <protection/>
    </xf>
    <xf numFmtId="49" fontId="2" fillId="8" borderId="9" xfId="75" applyNumberFormat="1" applyFont="1" applyFill="1" applyBorder="1" applyAlignment="1">
      <alignment horizontal="center" vertical="center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181" fontId="2" fillId="8" borderId="11" xfId="75" applyNumberFormat="1" applyFont="1" applyFill="1" applyBorder="1" applyAlignment="1" applyProtection="1">
      <alignment horizontal="right" vertical="center" wrapText="1"/>
      <protection/>
    </xf>
    <xf numFmtId="182" fontId="2" fillId="0" borderId="9" xfId="75" applyNumberFormat="1" applyFont="1" applyFill="1" applyBorder="1" applyAlignment="1">
      <alignment horizontal="center" vertical="center"/>
      <protection/>
    </xf>
    <xf numFmtId="49" fontId="2" fillId="0" borderId="9" xfId="75" applyNumberFormat="1" applyFont="1" applyFill="1" applyBorder="1" applyAlignment="1">
      <alignment horizontal="center" vertical="center"/>
      <protection/>
    </xf>
    <xf numFmtId="0" fontId="2" fillId="0" borderId="9" xfId="75" applyFont="1" applyFill="1" applyBorder="1" applyAlignment="1">
      <alignment horizontal="center" vertical="center"/>
      <protection/>
    </xf>
    <xf numFmtId="179" fontId="2" fillId="0" borderId="9" xfId="75" applyNumberFormat="1" applyFont="1" applyFill="1" applyBorder="1" applyAlignment="1">
      <alignment horizontal="center" vertical="center"/>
      <protection/>
    </xf>
    <xf numFmtId="179" fontId="2" fillId="8" borderId="9" xfId="75" applyNumberFormat="1" applyFont="1" applyFill="1" applyBorder="1" applyAlignment="1">
      <alignment horizontal="center" vertical="center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0" fontId="2" fillId="8" borderId="11" xfId="75" applyFont="1" applyFill="1" applyBorder="1" applyAlignment="1">
      <alignment horizontal="center" vertical="center" wrapText="1"/>
      <protection/>
    </xf>
    <xf numFmtId="181" fontId="2" fillId="8" borderId="9" xfId="75" applyNumberFormat="1" applyFont="1" applyFill="1" applyBorder="1" applyAlignment="1" applyProtection="1">
      <alignment horizontal="right" vertical="center" wrapText="1"/>
      <protection/>
    </xf>
    <xf numFmtId="181" fontId="2" fillId="8" borderId="9" xfId="75" applyNumberFormat="1" applyFont="1" applyFill="1" applyBorder="1" applyAlignment="1" applyProtection="1">
      <alignment horizontal="right" vertical="center" wrapText="1"/>
      <protection locked="0"/>
    </xf>
    <xf numFmtId="181" fontId="2" fillId="0" borderId="9" xfId="75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75" applyNumberFormat="1" applyFont="1" applyFill="1" applyBorder="1" applyAlignment="1" applyProtection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vertical="center"/>
      <protection/>
    </xf>
    <xf numFmtId="0" fontId="2" fillId="8" borderId="9" xfId="75" applyFont="1" applyFill="1" applyBorder="1" applyAlignment="1">
      <alignment horizontal="center" vertical="center"/>
      <protection/>
    </xf>
    <xf numFmtId="176" fontId="1" fillId="0" borderId="9" xfId="75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75" applyFill="1" applyBorder="1">
      <alignment vertical="center"/>
      <protection/>
    </xf>
    <xf numFmtId="0" fontId="1" fillId="0" borderId="0" xfId="75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78" fontId="2" fillId="8" borderId="9" xfId="0" applyNumberFormat="1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1" fillId="0" borderId="0" xfId="76" applyFill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2" fillId="0" borderId="0" xfId="76" applyFont="1" applyAlignment="1">
      <alignment horizontal="centerContinuous" vertical="center"/>
      <protection/>
    </xf>
    <xf numFmtId="0" fontId="1" fillId="0" borderId="0" xfId="76">
      <alignment vertical="center"/>
      <protection/>
    </xf>
    <xf numFmtId="0" fontId="5" fillId="0" borderId="0" xfId="76" applyNumberFormat="1" applyFont="1" applyFill="1" applyAlignment="1" applyProtection="1">
      <alignment horizontal="center" vertical="center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22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5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2" xfId="76" applyNumberFormat="1" applyFont="1" applyFill="1" applyBorder="1" applyAlignment="1" applyProtection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176" fontId="2" fillId="8" borderId="9" xfId="76" applyNumberFormat="1" applyFont="1" applyFill="1" applyBorder="1" applyAlignment="1" applyProtection="1">
      <alignment horizontal="righ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11" xfId="76" applyNumberFormat="1" applyFont="1" applyFill="1" applyBorder="1" applyAlignment="1" applyProtection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0" xfId="76" applyFont="1" applyFill="1" applyAlignment="1">
      <alignment horizontal="center" vertical="center"/>
      <protection/>
    </xf>
    <xf numFmtId="0" fontId="2" fillId="0" borderId="20" xfId="76" applyNumberFormat="1" applyFont="1" applyFill="1" applyBorder="1" applyAlignment="1" applyProtection="1">
      <alignment horizontal="right" vertical="center"/>
      <protection/>
    </xf>
    <xf numFmtId="0" fontId="2" fillId="0" borderId="0" xfId="76" applyFont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8" fillId="8" borderId="9" xfId="74" applyFont="1" applyFill="1" applyBorder="1" applyAlignment="1">
      <alignment horizontal="center" vertical="center" wrapText="1"/>
      <protection/>
    </xf>
    <xf numFmtId="49" fontId="8" fillId="8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2" fillId="8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Font="1" applyAlignment="1">
      <alignment horizontal="centerContinuous" vertical="center"/>
      <protection/>
    </xf>
    <xf numFmtId="0" fontId="2" fillId="0" borderId="0" xfId="74" applyFont="1" applyAlignment="1">
      <alignment horizontal="right" vertical="center" wrapText="1"/>
      <protection/>
    </xf>
    <xf numFmtId="0" fontId="5" fillId="0" borderId="0" xfId="74" applyNumberFormat="1" applyFont="1" applyFill="1" applyAlignment="1" applyProtection="1">
      <alignment horizontal="center" vertical="center" wrapText="1"/>
      <protection/>
    </xf>
    <xf numFmtId="0" fontId="2" fillId="0" borderId="20" xfId="74" applyFont="1" applyBorder="1" applyAlignment="1">
      <alignment horizontal="centerContinuous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2" fillId="18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74" applyNumberFormat="1" applyFont="1" applyFill="1" applyAlignment="1" applyProtection="1">
      <alignment vertical="center" wrapText="1"/>
      <protection/>
    </xf>
    <xf numFmtId="0" fontId="1" fillId="0" borderId="20" xfId="74" applyNumberFormat="1" applyFont="1" applyFill="1" applyBorder="1" applyAlignment="1" applyProtection="1">
      <alignment vertical="center"/>
      <protection/>
    </xf>
    <xf numFmtId="0" fontId="2" fillId="0" borderId="0" xfId="74" applyNumberFormat="1" applyFont="1" applyFill="1" applyAlignment="1" applyProtection="1">
      <alignment horizontal="center" vertical="center" wrapText="1"/>
      <protection/>
    </xf>
    <xf numFmtId="0" fontId="1" fillId="0" borderId="20" xfId="74" applyNumberFormat="1" applyFont="1" applyFill="1" applyBorder="1" applyAlignment="1" applyProtection="1">
      <alignment horizontal="center" vertical="center"/>
      <protection/>
    </xf>
    <xf numFmtId="0" fontId="1" fillId="8" borderId="9" xfId="74" applyNumberFormat="1" applyFont="1" applyFill="1" applyBorder="1" applyAlignment="1" applyProtection="1">
      <alignment horizontal="center" vertical="center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80" applyNumberFormat="1" applyFont="1" applyFill="1" applyBorder="1" applyAlignment="1" applyProtection="1">
      <alignment horizontal="left" vertical="center" wrapText="1"/>
      <protection locked="0"/>
    </xf>
    <xf numFmtId="49" fontId="2" fillId="18" borderId="9" xfId="79" applyNumberFormat="1" applyFont="1" applyFill="1" applyBorder="1" applyAlignment="1" applyProtection="1">
      <alignment horizontal="center" vertical="center" wrapText="1"/>
      <protection/>
    </xf>
    <xf numFmtId="0" fontId="2" fillId="18" borderId="10" xfId="79" applyFont="1" applyFill="1" applyBorder="1" applyAlignment="1">
      <alignment horizontal="center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1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5" fillId="0" borderId="0" xfId="81" applyNumberFormat="1" applyFont="1" applyFill="1" applyAlignment="1" applyProtection="1">
      <alignment horizontal="center" vertical="center" wrapText="1"/>
      <protection/>
    </xf>
    <xf numFmtId="0" fontId="2" fillId="0" borderId="20" xfId="81" applyFont="1" applyBorder="1" applyAlignment="1">
      <alignment horizontal="centerContinuous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178" fontId="2" fillId="8" borderId="9" xfId="81" applyNumberFormat="1" applyFont="1" applyFill="1" applyBorder="1" applyAlignment="1">
      <alignment horizontal="center" vertical="center" wrapText="1"/>
      <protection/>
    </xf>
    <xf numFmtId="49" fontId="2" fillId="0" borderId="9" xfId="81" applyNumberFormat="1" applyFont="1" applyFill="1" applyBorder="1" applyAlignment="1" applyProtection="1">
      <alignment horizontal="center" vertical="center" wrapText="1"/>
      <protection/>
    </xf>
    <xf numFmtId="178" fontId="2" fillId="0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0" xfId="81" applyFont="1" applyFill="1" applyAlignment="1">
      <alignment horizontal="centerContinuous" vertical="center"/>
      <protection/>
    </xf>
    <xf numFmtId="0" fontId="1" fillId="0" borderId="0" xfId="81" applyFill="1">
      <alignment vertical="center"/>
      <protection/>
    </xf>
    <xf numFmtId="0" fontId="2" fillId="0" borderId="0" xfId="81" applyNumberFormat="1" applyFont="1" applyFill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20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NumberFormat="1" applyFont="1" applyFill="1" applyAlignment="1" applyProtection="1">
      <alignment horizontal="center" wrapText="1"/>
      <protection/>
    </xf>
    <xf numFmtId="181" fontId="2" fillId="0" borderId="0" xfId="81" applyNumberFormat="1" applyFont="1" applyFill="1" applyAlignment="1">
      <alignment horizontal="right" vertical="center"/>
      <protection/>
    </xf>
    <xf numFmtId="0" fontId="2" fillId="0" borderId="20" xfId="0" applyFont="1" applyBorder="1" applyAlignment="1">
      <alignment horizontal="right" vertical="center"/>
    </xf>
    <xf numFmtId="0" fontId="2" fillId="8" borderId="0" xfId="78" applyFont="1" applyFill="1" applyAlignment="1">
      <alignment vertical="center"/>
      <protection/>
    </xf>
    <xf numFmtId="0" fontId="1" fillId="0" borderId="0" xfId="78" applyFill="1" applyAlignment="1">
      <alignment vertical="center"/>
      <protection/>
    </xf>
    <xf numFmtId="49" fontId="2" fillId="8" borderId="0" xfId="78" applyNumberFormat="1" applyFont="1" applyFill="1" applyAlignment="1">
      <alignment horizontal="center" vertical="center"/>
      <protection/>
    </xf>
    <xf numFmtId="0" fontId="2" fillId="8" borderId="0" xfId="78" applyFont="1" applyFill="1" applyAlignment="1">
      <alignment horizontal="left" vertical="center"/>
      <protection/>
    </xf>
    <xf numFmtId="179" fontId="2" fillId="8" borderId="0" xfId="78" applyNumberFormat="1" applyFont="1" applyFill="1" applyAlignment="1">
      <alignment horizontal="center" vertical="center"/>
      <protection/>
    </xf>
    <xf numFmtId="0" fontId="1" fillId="0" borderId="0" xfId="78">
      <alignment vertical="center"/>
      <protection/>
    </xf>
    <xf numFmtId="0" fontId="1" fillId="0" borderId="0" xfId="78" applyFont="1" applyAlignment="1">
      <alignment horizontal="centerContinuous" vertical="center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8" borderId="10" xfId="78" applyFont="1" applyFill="1" applyBorder="1" applyAlignment="1">
      <alignment horizontal="centerContinuous" vertical="center"/>
      <protection/>
    </xf>
    <xf numFmtId="0" fontId="2" fillId="8" borderId="22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1" xfId="78" applyFont="1" applyFill="1" applyBorder="1" applyAlignment="1">
      <alignment horizontal="centerContinuous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Font="1" applyFill="1" applyBorder="1" applyAlignment="1">
      <alignment horizontal="center" vertical="center" wrapText="1"/>
      <protection/>
    </xf>
    <xf numFmtId="0" fontId="2" fillId="8" borderId="14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8" fontId="2" fillId="8" borderId="10" xfId="78" applyNumberFormat="1" applyFont="1" applyFill="1" applyBorder="1" applyAlignment="1">
      <alignment horizontal="center" vertical="center" wrapText="1"/>
      <protection/>
    </xf>
    <xf numFmtId="178" fontId="2" fillId="8" borderId="9" xfId="78" applyNumberFormat="1" applyFont="1" applyFill="1" applyBorder="1" applyAlignment="1">
      <alignment horizontal="center" vertical="center" wrapText="1"/>
      <protection/>
    </xf>
    <xf numFmtId="49" fontId="1" fillId="0" borderId="11" xfId="78" applyNumberFormat="1" applyFont="1" applyFill="1" applyBorder="1" applyAlignment="1" applyProtection="1">
      <alignment horizontal="center" vertical="center" wrapText="1"/>
      <protection/>
    </xf>
    <xf numFmtId="178" fontId="2" fillId="0" borderId="9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>
      <alignment horizontal="center" vertical="center"/>
      <protection/>
    </xf>
    <xf numFmtId="0" fontId="2" fillId="0" borderId="9" xfId="78" applyNumberFormat="1" applyFont="1" applyFill="1" applyBorder="1" applyAlignment="1">
      <alignment horizontal="center" vertical="center"/>
      <protection/>
    </xf>
    <xf numFmtId="178" fontId="2" fillId="0" borderId="9" xfId="78" applyNumberFormat="1" applyFont="1" applyFill="1" applyBorder="1" applyAlignment="1">
      <alignment horizontal="center" vertical="center"/>
      <protection/>
    </xf>
    <xf numFmtId="49" fontId="2" fillId="0" borderId="0" xfId="78" applyNumberFormat="1" applyFont="1" applyFill="1" applyAlignment="1">
      <alignment horizontal="center" vertical="center"/>
      <protection/>
    </xf>
    <xf numFmtId="0" fontId="2" fillId="0" borderId="0" xfId="78" applyFont="1" applyFill="1" applyAlignment="1">
      <alignment horizontal="left" vertical="center"/>
      <protection/>
    </xf>
    <xf numFmtId="179" fontId="2" fillId="0" borderId="0" xfId="78" applyNumberFormat="1" applyFont="1" applyFill="1" applyAlignment="1">
      <alignment horizontal="center" vertical="center"/>
      <protection/>
    </xf>
    <xf numFmtId="179" fontId="2" fillId="8" borderId="0" xfId="78" applyNumberFormat="1" applyFont="1" applyFill="1" applyAlignment="1">
      <alignment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 wrapText="1"/>
      <protection/>
    </xf>
    <xf numFmtId="179" fontId="2" fillId="8" borderId="13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 wrapText="1"/>
      <protection/>
    </xf>
    <xf numFmtId="17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1" fillId="0" borderId="0" xfId="78" applyFont="1" applyAlignment="1">
      <alignment horizontal="right" vertical="center" wrapText="1"/>
      <protection/>
    </xf>
    <xf numFmtId="0" fontId="1" fillId="0" borderId="20" xfId="78" applyFont="1" applyBorder="1" applyAlignment="1">
      <alignment horizontal="left" vertical="center" wrapText="1"/>
      <protection/>
    </xf>
    <xf numFmtId="0" fontId="2" fillId="8" borderId="20" xfId="78" applyNumberFormat="1" applyFont="1" applyFill="1" applyBorder="1" applyAlignment="1" applyProtection="1">
      <alignment horizontal="right" vertical="center"/>
      <protection/>
    </xf>
    <xf numFmtId="0" fontId="1" fillId="8" borderId="12" xfId="78" applyFont="1" applyFill="1" applyBorder="1" applyAlignment="1">
      <alignment horizontal="center" vertical="center" wrapText="1"/>
      <protection/>
    </xf>
    <xf numFmtId="0" fontId="1" fillId="8" borderId="13" xfId="78" applyFont="1" applyFill="1" applyBorder="1" applyAlignment="1">
      <alignment horizontal="center" vertical="center" wrapText="1"/>
      <protection/>
    </xf>
    <xf numFmtId="0" fontId="1" fillId="8" borderId="12" xfId="78" applyFont="1" applyFill="1" applyBorder="1" applyAlignment="1" applyProtection="1">
      <alignment horizontal="center" vertical="center" wrapText="1"/>
      <protection locked="0"/>
    </xf>
    <xf numFmtId="0" fontId="1" fillId="8" borderId="9" xfId="78" applyFont="1" applyFill="1" applyBorder="1" applyAlignment="1">
      <alignment horizontal="center" vertical="center" wrapText="1"/>
      <protection/>
    </xf>
    <xf numFmtId="181" fontId="2" fillId="0" borderId="9" xfId="78" applyNumberFormat="1" applyFont="1" applyFill="1" applyBorder="1" applyAlignment="1" applyProtection="1">
      <alignment horizontal="right" vertical="center" wrapText="1"/>
      <protection/>
    </xf>
    <xf numFmtId="179" fontId="2" fillId="0" borderId="9" xfId="78" applyNumberFormat="1" applyFont="1" applyFill="1" applyBorder="1" applyAlignment="1">
      <alignment horizontal="center" vertical="center"/>
      <protection/>
    </xf>
    <xf numFmtId="0" fontId="1" fillId="0" borderId="0" xfId="78" applyFill="1">
      <alignment vertical="center"/>
      <protection/>
    </xf>
    <xf numFmtId="0" fontId="1" fillId="0" borderId="0" xfId="78" applyFont="1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1" fillId="0" borderId="0" xfId="79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5" fillId="0" borderId="0" xfId="79" applyNumberFormat="1" applyFont="1" applyFill="1" applyAlignment="1" applyProtection="1">
      <alignment horizontal="center" vertical="center"/>
      <protection/>
    </xf>
    <xf numFmtId="0" fontId="2" fillId="0" borderId="20" xfId="79" applyFont="1" applyBorder="1" applyAlignment="1">
      <alignment vertical="center" wrapText="1"/>
      <protection/>
    </xf>
    <xf numFmtId="0" fontId="2" fillId="0" borderId="0" xfId="79" applyFont="1" applyFill="1" applyAlignment="1">
      <alignment vertical="center" wrapText="1"/>
      <protection/>
    </xf>
    <xf numFmtId="0" fontId="2" fillId="0" borderId="20" xfId="79" applyFont="1" applyBorder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0" borderId="9" xfId="79" applyFont="1" applyFill="1" applyBorder="1" applyAlignment="1">
      <alignment horizontal="center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49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176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right" vertical="top"/>
      <protection/>
    </xf>
    <xf numFmtId="0" fontId="2" fillId="0" borderId="20" xfId="79" applyNumberFormat="1" applyFont="1" applyFill="1" applyBorder="1" applyAlignment="1" applyProtection="1">
      <alignment horizontal="right" vertical="center"/>
      <protection/>
    </xf>
    <xf numFmtId="0" fontId="2" fillId="8" borderId="18" xfId="79" applyNumberFormat="1" applyFont="1" applyFill="1" applyBorder="1" applyAlignment="1" applyProtection="1">
      <alignment horizontal="center" vertical="center"/>
      <protection/>
    </xf>
    <xf numFmtId="0" fontId="2" fillId="8" borderId="13" xfId="79" applyNumberFormat="1" applyFont="1" applyFill="1" applyBorder="1" applyAlignment="1" applyProtection="1">
      <alignment horizontal="center" vertical="center"/>
      <protection/>
    </xf>
    <xf numFmtId="0" fontId="2" fillId="8" borderId="11" xfId="79" applyNumberFormat="1" applyFont="1" applyFill="1" applyBorder="1" applyAlignment="1" applyProtection="1">
      <alignment horizontal="center" vertical="center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1" fillId="8" borderId="10" xfId="79" applyFill="1" applyBorder="1" applyAlignment="1">
      <alignment horizontal="center" vertical="center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1" fillId="0" borderId="10" xfId="79" applyFill="1" applyBorder="1" applyAlignment="1">
      <alignment horizontal="center" vertical="center"/>
      <protection/>
    </xf>
    <xf numFmtId="0" fontId="2" fillId="0" borderId="14" xfId="79" applyFont="1" applyFill="1" applyBorder="1" applyAlignment="1">
      <alignment horizontal="center" vertical="center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0" borderId="9" xfId="79" applyFont="1" applyFill="1" applyBorder="1" applyAlignment="1">
      <alignment horizontal="centerContinuous" vertical="center"/>
      <protection/>
    </xf>
    <xf numFmtId="0" fontId="2" fillId="0" borderId="0" xfId="79" applyFont="1" applyAlignment="1">
      <alignment horizontal="center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1" fillId="0" borderId="0" xfId="79" applyFill="1">
      <alignment vertical="center"/>
      <protection/>
    </xf>
    <xf numFmtId="0" fontId="1" fillId="0" borderId="0" xfId="80" applyFill="1">
      <alignment vertical="center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/>
      <protection/>
    </xf>
    <xf numFmtId="0" fontId="5" fillId="0" borderId="0" xfId="80" applyNumberFormat="1" applyFont="1" applyFill="1" applyAlignment="1" applyProtection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2" fillId="0" borderId="0" xfId="80" applyFont="1" applyAlignment="1">
      <alignment horizontal="center" vertical="center"/>
      <protection/>
    </xf>
    <xf numFmtId="0" fontId="2" fillId="0" borderId="20" xfId="80" applyFont="1" applyBorder="1" applyAlignment="1">
      <alignment horizontal="left"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8" borderId="11" xfId="80" applyFont="1" applyFill="1" applyBorder="1" applyAlignment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left" vertical="center" wrapText="1"/>
      <protection/>
    </xf>
    <xf numFmtId="184" fontId="2" fillId="0" borderId="11" xfId="80" applyNumberFormat="1" applyFont="1" applyFill="1" applyBorder="1" applyAlignment="1" applyProtection="1">
      <alignment horizontal="right" vertical="center" wrapText="1"/>
      <protection/>
    </xf>
    <xf numFmtId="184" fontId="2" fillId="0" borderId="9" xfId="80" applyNumberFormat="1" applyFont="1" applyFill="1" applyBorder="1" applyAlignment="1" applyProtection="1">
      <alignment horizontal="right" vertical="center" wrapText="1"/>
      <protection/>
    </xf>
    <xf numFmtId="184" fontId="2" fillId="0" borderId="15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0" borderId="0" xfId="80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80" applyNumberFormat="1" applyFont="1" applyFill="1" applyBorder="1" applyAlignment="1" applyProtection="1">
      <alignment horizontal="right" vertical="center" wrapText="1"/>
      <protection/>
    </xf>
    <xf numFmtId="0" fontId="2" fillId="8" borderId="13" xfId="80" applyFont="1" applyFill="1" applyBorder="1" applyAlignment="1">
      <alignment horizontal="center" vertical="center" wrapText="1"/>
      <protection/>
    </xf>
    <xf numFmtId="0" fontId="1" fillId="0" borderId="13" xfId="80" applyNumberFormat="1" applyFont="1" applyFill="1" applyBorder="1" applyAlignment="1" applyProtection="1">
      <alignment vertical="center"/>
      <protection/>
    </xf>
    <xf numFmtId="0" fontId="1" fillId="0" borderId="9" xfId="80" applyNumberFormat="1" applyFont="1" applyFill="1" applyBorder="1" applyAlignment="1" applyProtection="1">
      <alignment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184" fontId="2" fillId="0" borderId="11" xfId="80" applyNumberFormat="1" applyFont="1" applyFill="1" applyBorder="1" applyAlignment="1" applyProtection="1">
      <alignment horizontal="right" vertical="center" wrapText="1"/>
      <protection locked="0"/>
    </xf>
    <xf numFmtId="184" fontId="2" fillId="0" borderId="9" xfId="80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3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17" sqref="D1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8"/>
      <c r="B1" s="379"/>
      <c r="C1" s="379"/>
      <c r="D1" s="379"/>
      <c r="E1" s="379"/>
      <c r="H1" s="567" t="s">
        <v>0</v>
      </c>
    </row>
    <row r="2" spans="1:8" ht="20.25" customHeight="1">
      <c r="A2" s="381" t="s">
        <v>1</v>
      </c>
      <c r="B2" s="381"/>
      <c r="C2" s="381"/>
      <c r="D2" s="381"/>
      <c r="E2" s="381"/>
      <c r="F2" s="381"/>
      <c r="G2" s="381"/>
      <c r="H2" s="381"/>
    </row>
    <row r="3" spans="1:8" ht="16.5" customHeight="1">
      <c r="A3" s="382" t="s">
        <v>2</v>
      </c>
      <c r="B3" s="382"/>
      <c r="C3" s="382"/>
      <c r="D3" s="383"/>
      <c r="E3" s="383"/>
      <c r="H3" s="384" t="s">
        <v>3</v>
      </c>
    </row>
    <row r="4" spans="1:8" ht="16.5" customHeight="1">
      <c r="A4" s="385" t="s">
        <v>4</v>
      </c>
      <c r="B4" s="385"/>
      <c r="C4" s="387" t="s">
        <v>5</v>
      </c>
      <c r="D4" s="387"/>
      <c r="E4" s="387"/>
      <c r="F4" s="387"/>
      <c r="G4" s="387"/>
      <c r="H4" s="387"/>
    </row>
    <row r="5" spans="1:8" ht="15" customHeight="1">
      <c r="A5" s="386" t="s">
        <v>6</v>
      </c>
      <c r="B5" s="386" t="s">
        <v>7</v>
      </c>
      <c r="C5" s="387" t="s">
        <v>8</v>
      </c>
      <c r="D5" s="386" t="s">
        <v>7</v>
      </c>
      <c r="E5" s="387" t="s">
        <v>9</v>
      </c>
      <c r="F5" s="386" t="s">
        <v>7</v>
      </c>
      <c r="G5" s="387" t="s">
        <v>10</v>
      </c>
      <c r="H5" s="386" t="s">
        <v>7</v>
      </c>
    </row>
    <row r="6" spans="1:8" s="28" customFormat="1" ht="15" customHeight="1">
      <c r="A6" s="388" t="s">
        <v>11</v>
      </c>
      <c r="B6" s="389">
        <f>SUM(B7:B8)</f>
        <v>669.2</v>
      </c>
      <c r="C6" s="388" t="s">
        <v>12</v>
      </c>
      <c r="D6" s="575">
        <v>669.2</v>
      </c>
      <c r="E6" s="388" t="s">
        <v>13</v>
      </c>
      <c r="F6" s="389">
        <f>SUM(F7:F9)</f>
        <v>525.7</v>
      </c>
      <c r="G6" s="391" t="s">
        <v>14</v>
      </c>
      <c r="H6" s="576">
        <f>F7</f>
        <v>275.7</v>
      </c>
    </row>
    <row r="7" spans="1:8" s="28" customFormat="1" ht="15" customHeight="1">
      <c r="A7" s="388" t="s">
        <v>15</v>
      </c>
      <c r="B7" s="389">
        <f>'部门收入总表'!E7</f>
        <v>669.2</v>
      </c>
      <c r="C7" s="391" t="s">
        <v>16</v>
      </c>
      <c r="D7" s="575"/>
      <c r="E7" s="388" t="s">
        <v>17</v>
      </c>
      <c r="F7" s="389">
        <f>'部门支出总表（分类）'!H11</f>
        <v>275.7</v>
      </c>
      <c r="G7" s="391" t="s">
        <v>18</v>
      </c>
      <c r="H7" s="576">
        <f>F8+F11</f>
        <v>219.5</v>
      </c>
    </row>
    <row r="8" spans="1:8" s="28" customFormat="1" ht="15" customHeight="1">
      <c r="A8" s="388" t="s">
        <v>19</v>
      </c>
      <c r="B8" s="389">
        <f>'部门收入总表'!F7</f>
        <v>0</v>
      </c>
      <c r="C8" s="388" t="s">
        <v>20</v>
      </c>
      <c r="D8" s="575"/>
      <c r="E8" s="388" t="s">
        <v>21</v>
      </c>
      <c r="F8" s="389">
        <f>'部门支出总表（分类）'!I11</f>
        <v>76.00000000000001</v>
      </c>
      <c r="G8" s="391" t="s">
        <v>22</v>
      </c>
      <c r="H8" s="576">
        <f>F16</f>
        <v>0</v>
      </c>
    </row>
    <row r="9" spans="1:8" s="28" customFormat="1" ht="15" customHeight="1">
      <c r="A9" s="388" t="s">
        <v>23</v>
      </c>
      <c r="B9" s="389">
        <f>'部门收入总表'!G7</f>
        <v>0</v>
      </c>
      <c r="C9" s="388" t="s">
        <v>24</v>
      </c>
      <c r="D9" s="575"/>
      <c r="E9" s="388" t="s">
        <v>25</v>
      </c>
      <c r="F9" s="389">
        <f>'部门支出总表（分类）'!J11</f>
        <v>174</v>
      </c>
      <c r="G9" s="391" t="s">
        <v>26</v>
      </c>
      <c r="H9" s="576">
        <f>F15</f>
        <v>0</v>
      </c>
    </row>
    <row r="10" spans="1:8" s="28" customFormat="1" ht="15" customHeight="1">
      <c r="A10" s="388" t="s">
        <v>27</v>
      </c>
      <c r="B10" s="389">
        <f>'部门收入总表'!H7</f>
        <v>0</v>
      </c>
      <c r="C10" s="388" t="s">
        <v>28</v>
      </c>
      <c r="D10" s="575"/>
      <c r="E10" s="388" t="s">
        <v>29</v>
      </c>
      <c r="F10" s="389">
        <f>SUM(F11:F17)</f>
        <v>143.5</v>
      </c>
      <c r="G10" s="391" t="s">
        <v>30</v>
      </c>
      <c r="H10" s="576"/>
    </row>
    <row r="11" spans="1:8" s="28" customFormat="1" ht="15" customHeight="1">
      <c r="A11" s="388" t="s">
        <v>31</v>
      </c>
      <c r="B11" s="389">
        <f>'部门收入总表'!I7</f>
        <v>0</v>
      </c>
      <c r="C11" s="388" t="s">
        <v>32</v>
      </c>
      <c r="D11" s="575"/>
      <c r="E11" s="577" t="s">
        <v>33</v>
      </c>
      <c r="F11" s="389">
        <f>'部门支出总表（分类）'!L12</f>
        <v>143.5</v>
      </c>
      <c r="G11" s="391" t="s">
        <v>34</v>
      </c>
      <c r="H11" s="576"/>
    </row>
    <row r="12" spans="1:8" s="28" customFormat="1" ht="15" customHeight="1">
      <c r="A12" s="388" t="s">
        <v>35</v>
      </c>
      <c r="B12" s="389">
        <f>'部门收入总表'!J7</f>
        <v>0</v>
      </c>
      <c r="C12" s="388" t="s">
        <v>36</v>
      </c>
      <c r="D12" s="575"/>
      <c r="E12" s="577" t="s">
        <v>37</v>
      </c>
      <c r="F12" s="389">
        <f>'部门支出总表（分类）'!M12</f>
        <v>0</v>
      </c>
      <c r="G12" s="391" t="s">
        <v>38</v>
      </c>
      <c r="H12" s="576">
        <f>F12</f>
        <v>0</v>
      </c>
    </row>
    <row r="13" spans="1:8" s="28" customFormat="1" ht="15" customHeight="1">
      <c r="A13" s="388" t="s">
        <v>39</v>
      </c>
      <c r="B13" s="389">
        <f>'部门收入总表'!K7</f>
        <v>0</v>
      </c>
      <c r="C13" s="388" t="s">
        <v>40</v>
      </c>
      <c r="D13" s="575"/>
      <c r="E13" s="577" t="s">
        <v>41</v>
      </c>
      <c r="F13" s="389">
        <f>'部门支出总表（分类）'!N12</f>
        <v>0</v>
      </c>
      <c r="G13" s="391" t="s">
        <v>42</v>
      </c>
      <c r="H13" s="576"/>
    </row>
    <row r="14" spans="1:8" s="28" customFormat="1" ht="15" customHeight="1">
      <c r="A14" s="388" t="s">
        <v>43</v>
      </c>
      <c r="B14" s="389">
        <f>'部门收入总表'!L7</f>
        <v>0</v>
      </c>
      <c r="C14" s="388" t="s">
        <v>44</v>
      </c>
      <c r="D14" s="575"/>
      <c r="E14" s="577" t="s">
        <v>45</v>
      </c>
      <c r="F14" s="389">
        <f>'部门支出总表（分类）'!O12</f>
        <v>0</v>
      </c>
      <c r="G14" s="391" t="s">
        <v>46</v>
      </c>
      <c r="H14" s="576">
        <f>F9</f>
        <v>174</v>
      </c>
    </row>
    <row r="15" spans="1:8" s="28" customFormat="1" ht="15" customHeight="1">
      <c r="A15" s="388"/>
      <c r="B15" s="389"/>
      <c r="C15" s="388" t="s">
        <v>47</v>
      </c>
      <c r="D15" s="575"/>
      <c r="E15" s="577" t="s">
        <v>48</v>
      </c>
      <c r="F15" s="389">
        <f>'部门支出总表（分类）'!P12</f>
        <v>0</v>
      </c>
      <c r="G15" s="391" t="s">
        <v>49</v>
      </c>
      <c r="H15" s="576">
        <f>F14</f>
        <v>0</v>
      </c>
    </row>
    <row r="16" spans="1:8" s="28" customFormat="1" ht="15" customHeight="1">
      <c r="A16" s="392"/>
      <c r="B16" s="389"/>
      <c r="C16" s="388" t="s">
        <v>50</v>
      </c>
      <c r="D16" s="575"/>
      <c r="E16" s="577" t="s">
        <v>51</v>
      </c>
      <c r="F16" s="389">
        <f>'部门支出总表（分类）'!Q12</f>
        <v>0</v>
      </c>
      <c r="G16" s="391" t="s">
        <v>52</v>
      </c>
      <c r="H16" s="576">
        <f>F13</f>
        <v>0</v>
      </c>
    </row>
    <row r="17" spans="1:8" s="28" customFormat="1" ht="15" customHeight="1">
      <c r="A17" s="388"/>
      <c r="B17" s="389"/>
      <c r="C17" s="388" t="s">
        <v>53</v>
      </c>
      <c r="D17" s="575"/>
      <c r="E17" s="577" t="s">
        <v>54</v>
      </c>
      <c r="F17" s="389">
        <f>'部门支出总表（分类）'!R12</f>
        <v>0</v>
      </c>
      <c r="G17" s="391" t="s">
        <v>55</v>
      </c>
      <c r="H17" s="576"/>
    </row>
    <row r="18" spans="1:8" s="28" customFormat="1" ht="15" customHeight="1">
      <c r="A18" s="388"/>
      <c r="B18" s="389"/>
      <c r="C18" s="393" t="s">
        <v>56</v>
      </c>
      <c r="D18" s="575"/>
      <c r="E18" s="388" t="s">
        <v>57</v>
      </c>
      <c r="F18" s="389">
        <f>'部门支出总表（分类）'!S11</f>
        <v>0</v>
      </c>
      <c r="G18" s="391" t="s">
        <v>58</v>
      </c>
      <c r="H18" s="576"/>
    </row>
    <row r="19" spans="1:8" s="28" customFormat="1" ht="15" customHeight="1">
      <c r="A19" s="392"/>
      <c r="B19" s="389"/>
      <c r="C19" s="393" t="s">
        <v>59</v>
      </c>
      <c r="D19" s="575"/>
      <c r="E19" s="388" t="s">
        <v>60</v>
      </c>
      <c r="F19" s="389">
        <f>'部门支出总表（分类）'!T11</f>
        <v>0</v>
      </c>
      <c r="G19" s="391" t="s">
        <v>61</v>
      </c>
      <c r="H19" s="576"/>
    </row>
    <row r="20" spans="1:8" s="28" customFormat="1" ht="15" customHeight="1">
      <c r="A20" s="392"/>
      <c r="B20" s="389"/>
      <c r="C20" s="393" t="s">
        <v>62</v>
      </c>
      <c r="D20" s="575"/>
      <c r="E20" s="388" t="s">
        <v>63</v>
      </c>
      <c r="F20" s="389">
        <f>'部门支出总表（分类）'!U11</f>
        <v>0</v>
      </c>
      <c r="G20" s="391" t="s">
        <v>64</v>
      </c>
      <c r="H20" s="576"/>
    </row>
    <row r="21" spans="1:8" s="28" customFormat="1" ht="15" customHeight="1">
      <c r="A21" s="388"/>
      <c r="B21" s="389"/>
      <c r="C21" s="393" t="s">
        <v>65</v>
      </c>
      <c r="D21" s="575"/>
      <c r="E21" s="388"/>
      <c r="F21" s="389"/>
      <c r="G21" s="391"/>
      <c r="H21" s="576"/>
    </row>
    <row r="22" spans="1:8" s="28" customFormat="1" ht="15" customHeight="1">
      <c r="A22" s="388"/>
      <c r="B22" s="389"/>
      <c r="C22" s="393" t="s">
        <v>66</v>
      </c>
      <c r="D22" s="575"/>
      <c r="E22" s="388"/>
      <c r="F22" s="389"/>
      <c r="G22" s="391"/>
      <c r="H22" s="576"/>
    </row>
    <row r="23" spans="1:8" s="28" customFormat="1" ht="15" customHeight="1">
      <c r="A23" s="388"/>
      <c r="B23" s="389"/>
      <c r="C23" s="393" t="s">
        <v>67</v>
      </c>
      <c r="D23" s="575"/>
      <c r="E23" s="388"/>
      <c r="F23" s="389"/>
      <c r="G23" s="391"/>
      <c r="H23" s="576"/>
    </row>
    <row r="24" spans="1:8" s="28" customFormat="1" ht="15" customHeight="1">
      <c r="A24" s="388"/>
      <c r="B24" s="389"/>
      <c r="C24" s="393" t="s">
        <v>68</v>
      </c>
      <c r="D24" s="575"/>
      <c r="E24" s="388"/>
      <c r="F24" s="389"/>
      <c r="G24" s="391"/>
      <c r="H24" s="576"/>
    </row>
    <row r="25" spans="1:8" s="28" customFormat="1" ht="15" customHeight="1">
      <c r="A25" s="388"/>
      <c r="B25" s="389"/>
      <c r="C25" s="393" t="s">
        <v>69</v>
      </c>
      <c r="D25" s="575"/>
      <c r="E25" s="388"/>
      <c r="F25" s="389"/>
      <c r="G25" s="391"/>
      <c r="H25" s="576"/>
    </row>
    <row r="26" spans="1:8" s="28" customFormat="1" ht="15" customHeight="1">
      <c r="A26" s="394" t="s">
        <v>70</v>
      </c>
      <c r="B26" s="389">
        <f>SUM(B7:B25)</f>
        <v>669.2</v>
      </c>
      <c r="C26" s="394" t="s">
        <v>71</v>
      </c>
      <c r="D26" s="389">
        <f>SUM(D6:D25)</f>
        <v>669.2</v>
      </c>
      <c r="E26" s="394" t="s">
        <v>71</v>
      </c>
      <c r="F26" s="389">
        <f>SUM(F11:F25)+F6</f>
        <v>669.2</v>
      </c>
      <c r="G26" s="578" t="s">
        <v>72</v>
      </c>
      <c r="H26" s="576">
        <f>SUM(H6:H25)</f>
        <v>669.2</v>
      </c>
    </row>
    <row r="27" spans="1:8" s="28" customFormat="1" ht="15" customHeight="1">
      <c r="A27" s="388" t="s">
        <v>73</v>
      </c>
      <c r="B27" s="389">
        <f>'部门收入总表'!M7</f>
        <v>0</v>
      </c>
      <c r="C27" s="388"/>
      <c r="D27" s="389"/>
      <c r="E27" s="388"/>
      <c r="F27" s="389"/>
      <c r="G27" s="578"/>
      <c r="H27" s="576"/>
    </row>
    <row r="28" spans="1:8" s="28" customFormat="1" ht="13.5" customHeight="1">
      <c r="A28" s="394" t="s">
        <v>74</v>
      </c>
      <c r="B28" s="389">
        <f>B26+B27</f>
        <v>669.2</v>
      </c>
      <c r="C28" s="394" t="s">
        <v>75</v>
      </c>
      <c r="D28" s="389">
        <f>D26</f>
        <v>669.2</v>
      </c>
      <c r="E28" s="394" t="s">
        <v>75</v>
      </c>
      <c r="F28" s="389">
        <f>F26</f>
        <v>669.2</v>
      </c>
      <c r="G28" s="578" t="s">
        <v>75</v>
      </c>
      <c r="H28" s="576">
        <f>H26</f>
        <v>669.2</v>
      </c>
    </row>
    <row r="29" spans="1:6" ht="14.25" customHeight="1">
      <c r="A29" s="579"/>
      <c r="B29" s="579"/>
      <c r="C29" s="579"/>
      <c r="D29" s="579"/>
      <c r="E29" s="579"/>
      <c r="F29" s="57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E12" sqref="E12"/>
    </sheetView>
  </sheetViews>
  <sheetFormatPr defaultColWidth="6.875" defaultRowHeight="22.5" customHeight="1"/>
  <cols>
    <col min="1" max="3" width="3.625" style="401" customWidth="1"/>
    <col min="4" max="4" width="11.125" style="401" customWidth="1"/>
    <col min="5" max="5" width="22.875" style="401" customWidth="1"/>
    <col min="6" max="6" width="12.125" style="401" customWidth="1"/>
    <col min="7" max="12" width="10.375" style="401" customWidth="1"/>
    <col min="13" max="246" width="6.75390625" style="401" customWidth="1"/>
    <col min="247" max="251" width="6.75390625" style="402" customWidth="1"/>
    <col min="252" max="252" width="6.875" style="403" customWidth="1"/>
    <col min="253" max="16384" width="6.875" style="403" customWidth="1"/>
  </cols>
  <sheetData>
    <row r="1" spans="12:252" ht="22.5" customHeight="1">
      <c r="L1" s="401" t="s">
        <v>203</v>
      </c>
      <c r="IR1"/>
    </row>
    <row r="2" spans="1:252" ht="22.5" customHeight="1">
      <c r="A2" s="404" t="s">
        <v>204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IR2"/>
    </row>
    <row r="3" spans="11:252" ht="22.5" customHeight="1">
      <c r="K3" s="417" t="s">
        <v>78</v>
      </c>
      <c r="L3" s="417"/>
      <c r="IR3"/>
    </row>
    <row r="4" spans="1:252" ht="22.5" customHeight="1">
      <c r="A4" s="405" t="s">
        <v>98</v>
      </c>
      <c r="B4" s="405"/>
      <c r="C4" s="406"/>
      <c r="D4" s="407" t="s">
        <v>130</v>
      </c>
      <c r="E4" s="408" t="s">
        <v>99</v>
      </c>
      <c r="F4" s="407" t="s">
        <v>172</v>
      </c>
      <c r="G4" s="409" t="s">
        <v>205</v>
      </c>
      <c r="H4" s="407" t="s">
        <v>206</v>
      </c>
      <c r="I4" s="407" t="s">
        <v>207</v>
      </c>
      <c r="J4" s="407" t="s">
        <v>208</v>
      </c>
      <c r="K4" s="407" t="s">
        <v>209</v>
      </c>
      <c r="L4" s="407" t="s">
        <v>192</v>
      </c>
      <c r="IR4"/>
    </row>
    <row r="5" spans="1:252" ht="18" customHeight="1">
      <c r="A5" s="407" t="s">
        <v>101</v>
      </c>
      <c r="B5" s="410" t="s">
        <v>102</v>
      </c>
      <c r="C5" s="408" t="s">
        <v>103</v>
      </c>
      <c r="D5" s="407"/>
      <c r="E5" s="408"/>
      <c r="F5" s="407"/>
      <c r="G5" s="409"/>
      <c r="H5" s="407"/>
      <c r="I5" s="407"/>
      <c r="J5" s="407"/>
      <c r="K5" s="407"/>
      <c r="L5" s="407"/>
      <c r="IR5"/>
    </row>
    <row r="6" spans="1:252" ht="18" customHeight="1">
      <c r="A6" s="407"/>
      <c r="B6" s="410"/>
      <c r="C6" s="408"/>
      <c r="D6" s="407"/>
      <c r="E6" s="408"/>
      <c r="F6" s="407"/>
      <c r="G6" s="409"/>
      <c r="H6" s="407"/>
      <c r="I6" s="407"/>
      <c r="J6" s="407"/>
      <c r="K6" s="407"/>
      <c r="L6" s="407"/>
      <c r="IR6"/>
    </row>
    <row r="7" spans="1:252" ht="22.5" customHeight="1">
      <c r="A7" s="411" t="s">
        <v>93</v>
      </c>
      <c r="B7" s="411" t="s">
        <v>93</v>
      </c>
      <c r="C7" s="411" t="s">
        <v>93</v>
      </c>
      <c r="D7" s="411" t="s">
        <v>93</v>
      </c>
      <c r="E7" s="411" t="s">
        <v>93</v>
      </c>
      <c r="F7" s="411">
        <v>1</v>
      </c>
      <c r="G7" s="411">
        <v>2</v>
      </c>
      <c r="H7" s="411">
        <v>3</v>
      </c>
      <c r="I7" s="411">
        <v>4</v>
      </c>
      <c r="J7" s="411">
        <v>5</v>
      </c>
      <c r="K7" s="411">
        <v>6</v>
      </c>
      <c r="L7" s="411">
        <v>7</v>
      </c>
      <c r="M7" s="416"/>
      <c r="N7" s="418"/>
      <c r="IR7"/>
    </row>
    <row r="8" spans="1:14" ht="22.5" customHeight="1">
      <c r="A8" s="89"/>
      <c r="B8" s="89"/>
      <c r="C8" s="89"/>
      <c r="D8" s="89" t="s">
        <v>94</v>
      </c>
      <c r="E8" s="89" t="s">
        <v>95</v>
      </c>
      <c r="F8" s="412">
        <v>174</v>
      </c>
      <c r="G8" s="412">
        <v>174</v>
      </c>
      <c r="H8" s="413"/>
      <c r="I8" s="413"/>
      <c r="J8" s="413"/>
      <c r="K8" s="413"/>
      <c r="L8" s="413"/>
      <c r="M8" s="416"/>
      <c r="N8" s="418"/>
    </row>
    <row r="9" spans="1:14" ht="22.5" customHeight="1">
      <c r="A9" s="89" t="s">
        <v>104</v>
      </c>
      <c r="B9" s="89"/>
      <c r="C9" s="89"/>
      <c r="D9" s="89"/>
      <c r="E9" s="89" t="s">
        <v>105</v>
      </c>
      <c r="F9" s="412">
        <v>174</v>
      </c>
      <c r="G9" s="412">
        <v>174</v>
      </c>
      <c r="H9" s="413"/>
      <c r="I9" s="413"/>
      <c r="J9" s="413"/>
      <c r="K9" s="413"/>
      <c r="L9" s="413"/>
      <c r="M9" s="416"/>
      <c r="N9" s="418"/>
    </row>
    <row r="10" spans="1:14" ht="22.5" customHeight="1">
      <c r="A10" s="89" t="s">
        <v>104</v>
      </c>
      <c r="B10" s="89" t="s">
        <v>106</v>
      </c>
      <c r="C10" s="89"/>
      <c r="D10" s="89"/>
      <c r="E10" s="89" t="s">
        <v>107</v>
      </c>
      <c r="F10" s="412">
        <v>174</v>
      </c>
      <c r="G10" s="412">
        <v>174</v>
      </c>
      <c r="H10" s="413"/>
      <c r="I10" s="413"/>
      <c r="J10" s="413"/>
      <c r="K10" s="413"/>
      <c r="L10" s="413"/>
      <c r="M10" s="416"/>
      <c r="N10" s="418"/>
    </row>
    <row r="11" spans="1:252" s="400" customFormat="1" ht="22.5" customHeight="1">
      <c r="A11" s="414" t="str">
        <f>'个人家庭(政府预算)'!A10</f>
        <v>201</v>
      </c>
      <c r="B11" s="414" t="str">
        <f>'个人家庭(政府预算)'!B10</f>
        <v>01</v>
      </c>
      <c r="C11" s="414" t="str">
        <f>'个人家庭(政府预算)'!C10</f>
        <v>01</v>
      </c>
      <c r="D11" s="415">
        <f>'个人家庭(政府预算)'!D10</f>
        <v>0</v>
      </c>
      <c r="E11" s="415" t="str">
        <f>'个人家庭(政府预算)'!E10</f>
        <v>行政运行</v>
      </c>
      <c r="F11" s="412">
        <f>SUM(G11:L11)</f>
        <v>174</v>
      </c>
      <c r="G11" s="412">
        <f>'一般-个人和家庭'!G11</f>
        <v>174</v>
      </c>
      <c r="H11" s="412">
        <f>'一般-个人和家庭'!H11</f>
        <v>0</v>
      </c>
      <c r="I11" s="412">
        <f>'一般-个人和家庭'!I11</f>
        <v>0</v>
      </c>
      <c r="J11" s="412">
        <f>'一般-个人和家庭'!J11</f>
        <v>0</v>
      </c>
      <c r="K11" s="412">
        <f>'一般-个人和家庭'!K11</f>
        <v>0</v>
      </c>
      <c r="L11" s="412">
        <f>'一般-个人和家庭'!L11</f>
        <v>0</v>
      </c>
      <c r="M11" s="416"/>
      <c r="N11" s="419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6"/>
      <c r="DZ11" s="416"/>
      <c r="EA11" s="416"/>
      <c r="EB11" s="416"/>
      <c r="EC11" s="416"/>
      <c r="ED11" s="416"/>
      <c r="EE11" s="416"/>
      <c r="EF11" s="416"/>
      <c r="EG11" s="416"/>
      <c r="EH11" s="416"/>
      <c r="EI11" s="416"/>
      <c r="EJ11" s="416"/>
      <c r="EK11" s="416"/>
      <c r="EL11" s="416"/>
      <c r="EM11" s="416"/>
      <c r="EN11" s="416"/>
      <c r="EO11" s="416"/>
      <c r="EP11" s="416"/>
      <c r="EQ11" s="416"/>
      <c r="ER11" s="416"/>
      <c r="ES11" s="416"/>
      <c r="ET11" s="416"/>
      <c r="EU11" s="416"/>
      <c r="EV11" s="416"/>
      <c r="EW11" s="416"/>
      <c r="EX11" s="416"/>
      <c r="EY11" s="416"/>
      <c r="EZ11" s="416"/>
      <c r="FA11" s="416"/>
      <c r="FB11" s="416"/>
      <c r="FC11" s="416"/>
      <c r="FD11" s="416"/>
      <c r="FE11" s="416"/>
      <c r="FF11" s="416"/>
      <c r="FG11" s="416"/>
      <c r="FH11" s="416"/>
      <c r="FI11" s="416"/>
      <c r="FJ11" s="416"/>
      <c r="FK11" s="416"/>
      <c r="FL11" s="416"/>
      <c r="FM11" s="416"/>
      <c r="FN11" s="416"/>
      <c r="FO11" s="416"/>
      <c r="FP11" s="416"/>
      <c r="FQ11" s="416"/>
      <c r="FR11" s="416"/>
      <c r="FS11" s="416"/>
      <c r="FT11" s="416"/>
      <c r="FU11" s="416"/>
      <c r="FV11" s="416"/>
      <c r="FW11" s="416"/>
      <c r="FX11" s="416"/>
      <c r="FY11" s="416"/>
      <c r="FZ11" s="416"/>
      <c r="GA11" s="416"/>
      <c r="GB11" s="416"/>
      <c r="GC11" s="416"/>
      <c r="GD11" s="416"/>
      <c r="GE11" s="416"/>
      <c r="GF11" s="416"/>
      <c r="GG11" s="416"/>
      <c r="GH11" s="416"/>
      <c r="GI11" s="416"/>
      <c r="GJ11" s="416"/>
      <c r="GK11" s="416"/>
      <c r="GL11" s="416"/>
      <c r="GM11" s="416"/>
      <c r="GN11" s="416"/>
      <c r="GO11" s="416"/>
      <c r="GP11" s="416"/>
      <c r="GQ11" s="416"/>
      <c r="GR11" s="416"/>
      <c r="GS11" s="416"/>
      <c r="GT11" s="416"/>
      <c r="GU11" s="416"/>
      <c r="GV11" s="416"/>
      <c r="GW11" s="416"/>
      <c r="GX11" s="416"/>
      <c r="GY11" s="416"/>
      <c r="GZ11" s="416"/>
      <c r="HA11" s="416"/>
      <c r="HB11" s="416"/>
      <c r="HC11" s="416"/>
      <c r="HD11" s="416"/>
      <c r="HE11" s="416"/>
      <c r="HF11" s="416"/>
      <c r="HG11" s="416"/>
      <c r="HH11" s="416"/>
      <c r="HI11" s="416"/>
      <c r="HJ11" s="416"/>
      <c r="HK11" s="416"/>
      <c r="HL11" s="416"/>
      <c r="HM11" s="416"/>
      <c r="HN11" s="416"/>
      <c r="HO11" s="416"/>
      <c r="HP11" s="416"/>
      <c r="HQ11" s="416"/>
      <c r="HR11" s="416"/>
      <c r="HS11" s="416"/>
      <c r="HT11" s="416"/>
      <c r="HU11" s="416"/>
      <c r="HV11" s="416"/>
      <c r="HW11" s="416"/>
      <c r="HX11" s="416"/>
      <c r="HY11" s="416"/>
      <c r="HZ11" s="416"/>
      <c r="IA11" s="416"/>
      <c r="IB11" s="416"/>
      <c r="IC11" s="416"/>
      <c r="ID11" s="416"/>
      <c r="IE11" s="416"/>
      <c r="IF11" s="416"/>
      <c r="IG11" s="416"/>
      <c r="IH11" s="416"/>
      <c r="II11" s="416"/>
      <c r="IJ11" s="416"/>
      <c r="IK11" s="416"/>
      <c r="IL11" s="416"/>
      <c r="IM11" s="420"/>
      <c r="IN11" s="420"/>
      <c r="IO11" s="420"/>
      <c r="IP11" s="420"/>
      <c r="IQ11" s="420"/>
      <c r="IR11" s="28"/>
    </row>
    <row r="12" spans="1:252" ht="27.75" customHeight="1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IR12"/>
    </row>
    <row r="13" spans="1:252" ht="22.5" customHeight="1">
      <c r="A13" s="416"/>
      <c r="B13" s="416"/>
      <c r="C13" s="416"/>
      <c r="D13" s="416"/>
      <c r="E13" s="416"/>
      <c r="F13" s="416"/>
      <c r="H13" s="416"/>
      <c r="I13" s="416"/>
      <c r="J13" s="416"/>
      <c r="K13" s="416"/>
      <c r="L13" s="416"/>
      <c r="M13" s="419"/>
      <c r="IR13"/>
    </row>
    <row r="14" spans="1:252" ht="22.5" customHeight="1">
      <c r="A14" s="416"/>
      <c r="B14" s="416"/>
      <c r="C14" s="416"/>
      <c r="D14" s="416"/>
      <c r="E14" s="416"/>
      <c r="F14" s="416"/>
      <c r="H14" s="416"/>
      <c r="I14" s="416"/>
      <c r="J14" s="416"/>
      <c r="K14" s="416"/>
      <c r="L14" s="416"/>
      <c r="M14" s="418"/>
      <c r="IR14"/>
    </row>
    <row r="15" spans="1:252" ht="22.5" customHeight="1">
      <c r="A15" s="416"/>
      <c r="B15" s="416"/>
      <c r="C15" s="416"/>
      <c r="D15" s="416"/>
      <c r="E15" s="416"/>
      <c r="F15" s="416"/>
      <c r="H15" s="416"/>
      <c r="I15" s="416"/>
      <c r="J15" s="416"/>
      <c r="K15" s="416"/>
      <c r="L15" s="416"/>
      <c r="M15" s="418"/>
      <c r="IR15"/>
    </row>
    <row r="16" spans="1:252" ht="22.5" customHeight="1">
      <c r="A16" s="416"/>
      <c r="E16" s="416"/>
      <c r="F16" s="416"/>
      <c r="H16" s="416"/>
      <c r="I16" s="416"/>
      <c r="J16" s="416"/>
      <c r="K16" s="416"/>
      <c r="L16" s="416"/>
      <c r="M16" s="418"/>
      <c r="IR16"/>
    </row>
    <row r="17" spans="1:252" ht="22.5" customHeight="1">
      <c r="A17" s="416"/>
      <c r="H17" s="416"/>
      <c r="I17" s="416"/>
      <c r="J17" s="416"/>
      <c r="K17" s="416"/>
      <c r="L17" s="416"/>
      <c r="M17" s="418"/>
      <c r="IR17"/>
    </row>
    <row r="18" spans="8:252" ht="22.5" customHeight="1">
      <c r="H18" s="416"/>
      <c r="I18" s="416"/>
      <c r="J18" s="416"/>
      <c r="K18" s="416"/>
      <c r="L18" s="416"/>
      <c r="M18" s="418"/>
      <c r="IR18"/>
    </row>
    <row r="19" spans="8:252" ht="22.5" customHeight="1">
      <c r="H19" s="416"/>
      <c r="I19" s="416"/>
      <c r="J19" s="416"/>
      <c r="K19" s="416"/>
      <c r="M19" s="418"/>
      <c r="IR19"/>
    </row>
    <row r="20" spans="1:252" ht="22.5" customHeight="1">
      <c r="A20"/>
      <c r="B20"/>
      <c r="C20"/>
      <c r="D20"/>
      <c r="E20"/>
      <c r="F20"/>
      <c r="G20"/>
      <c r="H20" s="416"/>
      <c r="M20" s="41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1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1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1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1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F7" sqref="F7:J1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81" t="s">
        <v>211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0:11" ht="14.25" customHeight="1">
      <c r="J3" s="256" t="s">
        <v>78</v>
      </c>
      <c r="K3" s="256"/>
    </row>
    <row r="4" spans="1:11" ht="33" customHeight="1">
      <c r="A4" s="252" t="s">
        <v>98</v>
      </c>
      <c r="B4" s="252"/>
      <c r="C4" s="252"/>
      <c r="D4" s="86" t="s">
        <v>195</v>
      </c>
      <c r="E4" s="86" t="s">
        <v>131</v>
      </c>
      <c r="F4" s="86" t="s">
        <v>119</v>
      </c>
      <c r="G4" s="86"/>
      <c r="H4" s="86"/>
      <c r="I4" s="86"/>
      <c r="J4" s="86"/>
      <c r="K4" s="86"/>
    </row>
    <row r="5" spans="1:11" ht="14.25" customHeight="1">
      <c r="A5" s="86" t="s">
        <v>101</v>
      </c>
      <c r="B5" s="86" t="s">
        <v>102</v>
      </c>
      <c r="C5" s="86" t="s">
        <v>103</v>
      </c>
      <c r="D5" s="86"/>
      <c r="E5" s="86"/>
      <c r="F5" s="86" t="s">
        <v>90</v>
      </c>
      <c r="G5" s="86" t="s">
        <v>212</v>
      </c>
      <c r="H5" s="86" t="s">
        <v>209</v>
      </c>
      <c r="I5" s="86" t="s">
        <v>213</v>
      </c>
      <c r="J5" s="86" t="s">
        <v>205</v>
      </c>
      <c r="K5" s="86" t="s">
        <v>214</v>
      </c>
    </row>
    <row r="6" spans="1:11" ht="32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2.5" customHeight="1">
      <c r="A7" s="89"/>
      <c r="B7" s="89"/>
      <c r="C7" s="89"/>
      <c r="D7" s="89" t="s">
        <v>94</v>
      </c>
      <c r="E7" s="89" t="s">
        <v>95</v>
      </c>
      <c r="F7" s="396">
        <v>174</v>
      </c>
      <c r="G7" s="396">
        <v>0</v>
      </c>
      <c r="H7" s="396">
        <v>0</v>
      </c>
      <c r="I7" s="396">
        <v>0</v>
      </c>
      <c r="J7" s="396">
        <v>174</v>
      </c>
      <c r="K7" s="398"/>
    </row>
    <row r="8" spans="1:11" ht="22.5" customHeight="1">
      <c r="A8" s="89" t="s">
        <v>104</v>
      </c>
      <c r="B8" s="89"/>
      <c r="C8" s="89"/>
      <c r="D8" s="89"/>
      <c r="E8" s="89" t="s">
        <v>105</v>
      </c>
      <c r="F8" s="396">
        <v>174</v>
      </c>
      <c r="G8" s="396">
        <v>0</v>
      </c>
      <c r="H8" s="396">
        <v>0</v>
      </c>
      <c r="I8" s="396">
        <v>0</v>
      </c>
      <c r="J8" s="396">
        <v>174</v>
      </c>
      <c r="K8" s="398"/>
    </row>
    <row r="9" spans="1:11" ht="22.5" customHeight="1">
      <c r="A9" s="89" t="s">
        <v>104</v>
      </c>
      <c r="B9" s="89" t="s">
        <v>106</v>
      </c>
      <c r="C9" s="89"/>
      <c r="D9" s="89"/>
      <c r="E9" s="89" t="s">
        <v>107</v>
      </c>
      <c r="F9" s="396">
        <v>174</v>
      </c>
      <c r="G9" s="396">
        <v>0</v>
      </c>
      <c r="H9" s="396">
        <v>0</v>
      </c>
      <c r="I9" s="396">
        <v>0</v>
      </c>
      <c r="J9" s="396">
        <v>174</v>
      </c>
      <c r="K9" s="398"/>
    </row>
    <row r="10" spans="1:11" s="28" customFormat="1" ht="22.5" customHeight="1">
      <c r="A10" s="397" t="str">
        <f>'一般-工资福利'!A11</f>
        <v>201</v>
      </c>
      <c r="B10" s="397" t="str">
        <f>'一般-工资福利'!B11</f>
        <v>01</v>
      </c>
      <c r="C10" s="397" t="str">
        <f>'一般-工资福利'!C11</f>
        <v>01</v>
      </c>
      <c r="D10" s="397"/>
      <c r="E10" s="397" t="str">
        <f>'一般-工资福利'!E11</f>
        <v>行政运行</v>
      </c>
      <c r="F10" s="396">
        <v>174</v>
      </c>
      <c r="G10" s="396">
        <f>'个人家庭(政府预算)(2)'!G10</f>
        <v>0</v>
      </c>
      <c r="H10" s="396">
        <f>'个人家庭(政府预算)(2)'!H10</f>
        <v>0</v>
      </c>
      <c r="I10" s="396">
        <f>'个人家庭(政府预算)(2)'!I10</f>
        <v>0</v>
      </c>
      <c r="J10" s="396">
        <f>'个人家庭(政府预算)(2)'!J10</f>
        <v>174</v>
      </c>
      <c r="K10" s="399">
        <f>'个人家庭(政府预算)(2)'!K10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4">
      <selection activeCell="D10" sqref="D10:E1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8"/>
      <c r="B1" s="379"/>
      <c r="C1" s="379"/>
      <c r="D1" s="379"/>
      <c r="E1" s="379"/>
      <c r="F1" s="380" t="s">
        <v>215</v>
      </c>
    </row>
    <row r="2" spans="1:6" ht="24" customHeight="1">
      <c r="A2" s="381" t="s">
        <v>216</v>
      </c>
      <c r="B2" s="381"/>
      <c r="C2" s="381"/>
      <c r="D2" s="381"/>
      <c r="E2" s="381"/>
      <c r="F2" s="381"/>
    </row>
    <row r="3" spans="1:6" ht="14.25" customHeight="1">
      <c r="A3" s="382" t="s">
        <v>2</v>
      </c>
      <c r="B3" s="382"/>
      <c r="C3" s="382"/>
      <c r="D3" s="383"/>
      <c r="E3" s="383"/>
      <c r="F3" s="384" t="s">
        <v>3</v>
      </c>
    </row>
    <row r="4" spans="1:6" ht="17.25" customHeight="1">
      <c r="A4" s="385" t="s">
        <v>4</v>
      </c>
      <c r="B4" s="385"/>
      <c r="C4" s="385" t="s">
        <v>5</v>
      </c>
      <c r="D4" s="385"/>
      <c r="E4" s="385"/>
      <c r="F4" s="385"/>
    </row>
    <row r="5" spans="1:6" ht="17.25" customHeight="1">
      <c r="A5" s="386" t="s">
        <v>6</v>
      </c>
      <c r="B5" s="386" t="s">
        <v>7</v>
      </c>
      <c r="C5" s="387" t="s">
        <v>6</v>
      </c>
      <c r="D5" s="386" t="s">
        <v>81</v>
      </c>
      <c r="E5" s="387" t="s">
        <v>217</v>
      </c>
      <c r="F5" s="386" t="s">
        <v>218</v>
      </c>
    </row>
    <row r="6" spans="1:6" s="28" customFormat="1" ht="15" customHeight="1">
      <c r="A6" s="388" t="s">
        <v>219</v>
      </c>
      <c r="B6" s="389">
        <f>SUM(B7:B8)</f>
        <v>669.2</v>
      </c>
      <c r="C6" s="388" t="s">
        <v>12</v>
      </c>
      <c r="D6" s="254">
        <v>669.2</v>
      </c>
      <c r="E6" s="390">
        <v>669.2</v>
      </c>
      <c r="F6" s="390"/>
    </row>
    <row r="7" spans="1:6" s="28" customFormat="1" ht="15" customHeight="1">
      <c r="A7" s="388" t="s">
        <v>220</v>
      </c>
      <c r="B7" s="389">
        <f>'一般预算支出'!F11+'一般预算支出'!F12</f>
        <v>669.2</v>
      </c>
      <c r="C7" s="391" t="s">
        <v>16</v>
      </c>
      <c r="D7" s="254">
        <f aca="true" t="shared" si="0" ref="D7:D26">SUM(E7:F7)</f>
        <v>0</v>
      </c>
      <c r="E7" s="390"/>
      <c r="F7" s="390"/>
    </row>
    <row r="8" spans="1:6" s="28" customFormat="1" ht="15" customHeight="1">
      <c r="A8" s="388" t="s">
        <v>19</v>
      </c>
      <c r="B8" s="389">
        <f>'专户'!F8</f>
        <v>0</v>
      </c>
      <c r="C8" s="388" t="s">
        <v>20</v>
      </c>
      <c r="D8" s="254">
        <f t="shared" si="0"/>
        <v>0</v>
      </c>
      <c r="E8" s="390"/>
      <c r="F8" s="390"/>
    </row>
    <row r="9" spans="1:6" s="28" customFormat="1" ht="15" customHeight="1">
      <c r="A9" s="388" t="s">
        <v>221</v>
      </c>
      <c r="B9" s="389">
        <f>'政府性基金'!F8</f>
        <v>0</v>
      </c>
      <c r="C9" s="388" t="s">
        <v>24</v>
      </c>
      <c r="D9" s="254">
        <f t="shared" si="0"/>
        <v>0</v>
      </c>
      <c r="E9" s="390"/>
      <c r="F9" s="390"/>
    </row>
    <row r="10" spans="1:6" s="28" customFormat="1" ht="15" customHeight="1">
      <c r="A10" s="388"/>
      <c r="B10" s="389"/>
      <c r="C10" s="388" t="s">
        <v>28</v>
      </c>
      <c r="D10" s="254"/>
      <c r="E10" s="390"/>
      <c r="F10" s="390">
        <f>B9</f>
        <v>0</v>
      </c>
    </row>
    <row r="11" spans="1:6" s="28" customFormat="1" ht="15" customHeight="1">
      <c r="A11" s="388"/>
      <c r="B11" s="389"/>
      <c r="C11" s="388" t="s">
        <v>32</v>
      </c>
      <c r="D11" s="254">
        <f t="shared" si="0"/>
        <v>0</v>
      </c>
      <c r="E11" s="390"/>
      <c r="F11" s="390"/>
    </row>
    <row r="12" spans="1:6" s="28" customFormat="1" ht="15" customHeight="1">
      <c r="A12" s="388"/>
      <c r="B12" s="389"/>
      <c r="C12" s="388" t="s">
        <v>36</v>
      </c>
      <c r="D12" s="254">
        <f t="shared" si="0"/>
        <v>0</v>
      </c>
      <c r="E12" s="390"/>
      <c r="F12" s="390"/>
    </row>
    <row r="13" spans="1:6" s="28" customFormat="1" ht="15" customHeight="1">
      <c r="A13" s="388"/>
      <c r="B13" s="389"/>
      <c r="C13" s="388" t="s">
        <v>40</v>
      </c>
      <c r="D13" s="254">
        <f t="shared" si="0"/>
        <v>0</v>
      </c>
      <c r="E13" s="390"/>
      <c r="F13" s="390"/>
    </row>
    <row r="14" spans="1:6" s="28" customFormat="1" ht="15" customHeight="1">
      <c r="A14" s="392"/>
      <c r="B14" s="389"/>
      <c r="C14" s="388" t="s">
        <v>44</v>
      </c>
      <c r="D14" s="254">
        <f t="shared" si="0"/>
        <v>0</v>
      </c>
      <c r="E14" s="390"/>
      <c r="F14" s="390"/>
    </row>
    <row r="15" spans="1:6" s="28" customFormat="1" ht="15" customHeight="1">
      <c r="A15" s="388"/>
      <c r="B15" s="389"/>
      <c r="C15" s="388" t="s">
        <v>47</v>
      </c>
      <c r="D15" s="254">
        <f t="shared" si="0"/>
        <v>0</v>
      </c>
      <c r="E15" s="390"/>
      <c r="F15" s="390"/>
    </row>
    <row r="16" spans="1:6" s="28" customFormat="1" ht="15" customHeight="1">
      <c r="A16" s="388"/>
      <c r="B16" s="389"/>
      <c r="C16" s="388" t="s">
        <v>50</v>
      </c>
      <c r="D16" s="254">
        <f t="shared" si="0"/>
        <v>0</v>
      </c>
      <c r="E16" s="390"/>
      <c r="F16" s="390"/>
    </row>
    <row r="17" spans="1:6" s="28" customFormat="1" ht="15" customHeight="1">
      <c r="A17" s="388"/>
      <c r="B17" s="389"/>
      <c r="C17" s="388" t="s">
        <v>53</v>
      </c>
      <c r="D17" s="254">
        <f t="shared" si="0"/>
        <v>0</v>
      </c>
      <c r="E17" s="390"/>
      <c r="F17" s="390"/>
    </row>
    <row r="18" spans="1:6" s="28" customFormat="1" ht="15" customHeight="1">
      <c r="A18" s="388"/>
      <c r="B18" s="389"/>
      <c r="C18" s="393" t="s">
        <v>56</v>
      </c>
      <c r="D18" s="254">
        <f t="shared" si="0"/>
        <v>0</v>
      </c>
      <c r="E18" s="390"/>
      <c r="F18" s="390"/>
    </row>
    <row r="19" spans="1:6" s="28" customFormat="1" ht="15" customHeight="1">
      <c r="A19" s="388"/>
      <c r="B19" s="389"/>
      <c r="C19" s="393" t="s">
        <v>59</v>
      </c>
      <c r="D19" s="254">
        <f t="shared" si="0"/>
        <v>0</v>
      </c>
      <c r="E19" s="390"/>
      <c r="F19" s="390"/>
    </row>
    <row r="20" spans="1:6" s="28" customFormat="1" ht="15" customHeight="1">
      <c r="A20" s="388"/>
      <c r="B20" s="389"/>
      <c r="C20" s="393" t="s">
        <v>62</v>
      </c>
      <c r="D20" s="254">
        <f t="shared" si="0"/>
        <v>0</v>
      </c>
      <c r="E20" s="390"/>
      <c r="F20" s="390"/>
    </row>
    <row r="21" spans="1:6" s="28" customFormat="1" ht="15" customHeight="1">
      <c r="A21" s="388"/>
      <c r="B21" s="389"/>
      <c r="C21" s="393" t="s">
        <v>65</v>
      </c>
      <c r="D21" s="254">
        <f t="shared" si="0"/>
        <v>0</v>
      </c>
      <c r="E21" s="390"/>
      <c r="F21" s="390"/>
    </row>
    <row r="22" spans="1:6" s="28" customFormat="1" ht="15" customHeight="1">
      <c r="A22" s="388"/>
      <c r="B22" s="389"/>
      <c r="C22" s="393" t="s">
        <v>66</v>
      </c>
      <c r="D22" s="254">
        <f t="shared" si="0"/>
        <v>0</v>
      </c>
      <c r="E22" s="390"/>
      <c r="F22" s="390"/>
    </row>
    <row r="23" spans="1:6" s="28" customFormat="1" ht="15" customHeight="1">
      <c r="A23" s="388"/>
      <c r="B23" s="389"/>
      <c r="C23" s="393" t="s">
        <v>67</v>
      </c>
      <c r="D23" s="254">
        <f t="shared" si="0"/>
        <v>0</v>
      </c>
      <c r="E23" s="390"/>
      <c r="F23" s="390"/>
    </row>
    <row r="24" spans="1:6" s="28" customFormat="1" ht="15" customHeight="1">
      <c r="A24" s="388"/>
      <c r="B24" s="389"/>
      <c r="C24" s="393" t="s">
        <v>68</v>
      </c>
      <c r="D24" s="254">
        <f t="shared" si="0"/>
        <v>0</v>
      </c>
      <c r="E24" s="390"/>
      <c r="F24" s="390"/>
    </row>
    <row r="25" spans="1:6" s="28" customFormat="1" ht="15" customHeight="1">
      <c r="A25" s="388"/>
      <c r="B25" s="389"/>
      <c r="C25" s="393" t="s">
        <v>69</v>
      </c>
      <c r="D25" s="254">
        <f t="shared" si="0"/>
        <v>0</v>
      </c>
      <c r="E25" s="390"/>
      <c r="F25" s="390"/>
    </row>
    <row r="26" spans="1:6" s="28" customFormat="1" ht="15" customHeight="1">
      <c r="A26" s="394" t="s">
        <v>70</v>
      </c>
      <c r="B26" s="389">
        <f>B6+B9</f>
        <v>669.2</v>
      </c>
      <c r="C26" s="394" t="s">
        <v>71</v>
      </c>
      <c r="D26" s="254">
        <f t="shared" si="0"/>
        <v>669.2</v>
      </c>
      <c r="E26" s="254">
        <f>SUM(E6:E25)</f>
        <v>669.2</v>
      </c>
      <c r="F26" s="254">
        <f>SUM(F6:F25)</f>
        <v>0</v>
      </c>
    </row>
    <row r="27" spans="1:6" ht="14.25" customHeight="1">
      <c r="A27" s="395"/>
      <c r="B27" s="395"/>
      <c r="C27" s="395"/>
      <c r="D27" s="395"/>
      <c r="E27" s="395"/>
      <c r="F27" s="39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"/>
  <sheetViews>
    <sheetView showGridLines="0" showZeros="0" workbookViewId="0" topLeftCell="A1">
      <selection activeCell="E13" sqref="E13"/>
    </sheetView>
  </sheetViews>
  <sheetFormatPr defaultColWidth="6.875" defaultRowHeight="18.75" customHeight="1"/>
  <cols>
    <col min="1" max="2" width="5.375" style="328" customWidth="1"/>
    <col min="3" max="3" width="5.375" style="329" customWidth="1"/>
    <col min="4" max="4" width="7.625" style="330" customWidth="1"/>
    <col min="5" max="5" width="24.125" style="331" customWidth="1"/>
    <col min="6" max="13" width="8.625" style="332" customWidth="1"/>
    <col min="14" max="18" width="8.625" style="333" customWidth="1"/>
    <col min="19" max="19" width="8.625" style="334" customWidth="1"/>
    <col min="20" max="247" width="8.00390625" style="333" customWidth="1"/>
    <col min="248" max="252" width="6.875" style="334" customWidth="1"/>
    <col min="253" max="16384" width="6.875" style="334" customWidth="1"/>
  </cols>
  <sheetData>
    <row r="1" spans="1:252" ht="23.2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Q1" s="335"/>
      <c r="R1" s="335"/>
      <c r="S1" s="335" t="s">
        <v>222</v>
      </c>
      <c r="IN1"/>
      <c r="IO1"/>
      <c r="IP1"/>
      <c r="IQ1"/>
      <c r="IR1"/>
    </row>
    <row r="2" spans="1:252" ht="23.25" customHeight="1">
      <c r="A2" s="336" t="s">
        <v>223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IN2"/>
      <c r="IO2"/>
      <c r="IP2"/>
      <c r="IQ2"/>
      <c r="IR2"/>
    </row>
    <row r="3" spans="1:252" s="326" customFormat="1" ht="23.25" customHeight="1">
      <c r="A3" s="337"/>
      <c r="B3" s="337"/>
      <c r="C3" s="338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Q3" s="335"/>
      <c r="R3" s="335"/>
      <c r="S3" s="373" t="s">
        <v>78</v>
      </c>
      <c r="IN3"/>
      <c r="IO3"/>
      <c r="IP3"/>
      <c r="IQ3"/>
      <c r="IR3"/>
    </row>
    <row r="4" spans="1:252" s="326" customFormat="1" ht="23.25" customHeight="1">
      <c r="A4" s="339" t="s">
        <v>110</v>
      </c>
      <c r="B4" s="339"/>
      <c r="C4" s="339"/>
      <c r="D4" s="160" t="s">
        <v>79</v>
      </c>
      <c r="E4" s="160" t="s">
        <v>99</v>
      </c>
      <c r="F4" s="356" t="s">
        <v>224</v>
      </c>
      <c r="G4" s="340" t="s">
        <v>112</v>
      </c>
      <c r="H4" s="340"/>
      <c r="I4" s="340"/>
      <c r="J4" s="340"/>
      <c r="K4" s="340" t="s">
        <v>113</v>
      </c>
      <c r="L4" s="340"/>
      <c r="M4" s="340"/>
      <c r="N4" s="340"/>
      <c r="O4" s="340"/>
      <c r="P4" s="340"/>
      <c r="Q4" s="340"/>
      <c r="R4" s="340"/>
      <c r="S4" s="160" t="s">
        <v>116</v>
      </c>
      <c r="IN4"/>
      <c r="IO4"/>
      <c r="IP4"/>
      <c r="IQ4"/>
      <c r="IR4"/>
    </row>
    <row r="5" spans="1:252" s="326" customFormat="1" ht="23.25" customHeight="1">
      <c r="A5" s="160" t="s">
        <v>101</v>
      </c>
      <c r="B5" s="160" t="s">
        <v>102</v>
      </c>
      <c r="C5" s="90" t="s">
        <v>103</v>
      </c>
      <c r="D5" s="160"/>
      <c r="E5" s="160"/>
      <c r="F5" s="357"/>
      <c r="G5" s="160" t="s">
        <v>81</v>
      </c>
      <c r="H5" s="160" t="s">
        <v>117</v>
      </c>
      <c r="I5" s="160" t="s">
        <v>118</v>
      </c>
      <c r="J5" s="160" t="s">
        <v>119</v>
      </c>
      <c r="K5" s="160" t="s">
        <v>81</v>
      </c>
      <c r="L5" s="160" t="s">
        <v>120</v>
      </c>
      <c r="M5" s="160" t="s">
        <v>121</v>
      </c>
      <c r="N5" s="160" t="s">
        <v>122</v>
      </c>
      <c r="O5" s="160" t="s">
        <v>123</v>
      </c>
      <c r="P5" s="160" t="s">
        <v>124</v>
      </c>
      <c r="Q5" s="160" t="s">
        <v>125</v>
      </c>
      <c r="R5" s="160" t="s">
        <v>126</v>
      </c>
      <c r="S5" s="160"/>
      <c r="IN5"/>
      <c r="IO5"/>
      <c r="IP5"/>
      <c r="IQ5"/>
      <c r="IR5"/>
    </row>
    <row r="6" spans="1:252" ht="31.5" customHeight="1">
      <c r="A6" s="160"/>
      <c r="B6" s="160"/>
      <c r="C6" s="90"/>
      <c r="D6" s="160"/>
      <c r="E6" s="160"/>
      <c r="F6" s="358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IN6"/>
      <c r="IO6"/>
      <c r="IP6"/>
      <c r="IQ6"/>
      <c r="IR6"/>
    </row>
    <row r="7" spans="1:252" ht="23.25" customHeight="1">
      <c r="A7" s="342" t="s">
        <v>93</v>
      </c>
      <c r="B7" s="342"/>
      <c r="C7" s="342" t="s">
        <v>93</v>
      </c>
      <c r="D7" s="342" t="s">
        <v>93</v>
      </c>
      <c r="E7" s="342" t="s">
        <v>93</v>
      </c>
      <c r="F7" s="342">
        <v>1</v>
      </c>
      <c r="G7" s="342">
        <v>2</v>
      </c>
      <c r="H7" s="342">
        <v>3</v>
      </c>
      <c r="I7" s="342">
        <v>4</v>
      </c>
      <c r="J7" s="367">
        <v>5</v>
      </c>
      <c r="K7" s="367">
        <v>6</v>
      </c>
      <c r="L7" s="367">
        <v>7</v>
      </c>
      <c r="M7" s="367">
        <v>8</v>
      </c>
      <c r="N7" s="352">
        <v>9</v>
      </c>
      <c r="O7" s="352">
        <v>10</v>
      </c>
      <c r="P7" s="367">
        <v>11</v>
      </c>
      <c r="Q7" s="367">
        <v>12</v>
      </c>
      <c r="R7" s="367">
        <v>13</v>
      </c>
      <c r="S7" s="374">
        <v>14</v>
      </c>
      <c r="IN7"/>
      <c r="IO7"/>
      <c r="IP7"/>
      <c r="IQ7"/>
      <c r="IR7"/>
    </row>
    <row r="8" spans="1:19" ht="23.25" customHeight="1">
      <c r="A8" s="89"/>
      <c r="B8" s="89"/>
      <c r="C8" s="89"/>
      <c r="D8" s="359" t="s">
        <v>94</v>
      </c>
      <c r="E8" s="89" t="s">
        <v>95</v>
      </c>
      <c r="F8" s="89">
        <f>F11+F12</f>
        <v>669.2</v>
      </c>
      <c r="G8" s="89">
        <f aca="true" t="shared" si="0" ref="G8:L8">G11+G12</f>
        <v>525.7</v>
      </c>
      <c r="H8" s="89">
        <f t="shared" si="0"/>
        <v>275.7</v>
      </c>
      <c r="I8" s="89">
        <f t="shared" si="0"/>
        <v>76.00000000000001</v>
      </c>
      <c r="J8" s="89">
        <f t="shared" si="0"/>
        <v>174</v>
      </c>
      <c r="K8" s="89">
        <f t="shared" si="0"/>
        <v>143.5</v>
      </c>
      <c r="L8" s="89">
        <f t="shared" si="0"/>
        <v>143.5</v>
      </c>
      <c r="M8" s="367"/>
      <c r="N8" s="352"/>
      <c r="O8" s="352"/>
      <c r="P8" s="367"/>
      <c r="Q8" s="367"/>
      <c r="R8" s="367"/>
      <c r="S8" s="374"/>
    </row>
    <row r="9" spans="1:19" ht="23.25" customHeight="1">
      <c r="A9" s="89" t="s">
        <v>104</v>
      </c>
      <c r="B9" s="89"/>
      <c r="C9" s="89"/>
      <c r="D9" s="89"/>
      <c r="E9" s="89" t="s">
        <v>105</v>
      </c>
      <c r="F9" s="89">
        <v>669.2</v>
      </c>
      <c r="G9" s="360">
        <v>525.7</v>
      </c>
      <c r="H9" s="360">
        <v>275.7</v>
      </c>
      <c r="I9" s="360">
        <v>76.00000000000001</v>
      </c>
      <c r="J9" s="368">
        <v>174</v>
      </c>
      <c r="K9" s="367">
        <v>143.5</v>
      </c>
      <c r="L9" s="367">
        <v>143.5</v>
      </c>
      <c r="M9" s="367"/>
      <c r="N9" s="352"/>
      <c r="O9" s="352"/>
      <c r="P9" s="367"/>
      <c r="Q9" s="367"/>
      <c r="R9" s="367"/>
      <c r="S9" s="374"/>
    </row>
    <row r="10" spans="1:19" ht="23.25" customHeight="1">
      <c r="A10" s="89" t="s">
        <v>104</v>
      </c>
      <c r="B10" s="89" t="s">
        <v>106</v>
      </c>
      <c r="C10" s="89"/>
      <c r="D10" s="89"/>
      <c r="E10" s="89" t="s">
        <v>107</v>
      </c>
      <c r="F10" s="89">
        <v>669.2</v>
      </c>
      <c r="G10" s="360">
        <v>525.7</v>
      </c>
      <c r="H10" s="360">
        <v>275.7</v>
      </c>
      <c r="I10" s="360">
        <v>76.00000000000001</v>
      </c>
      <c r="J10" s="368">
        <v>174</v>
      </c>
      <c r="K10" s="367">
        <v>143.5</v>
      </c>
      <c r="L10" s="367">
        <v>143.5</v>
      </c>
      <c r="M10" s="367"/>
      <c r="N10" s="352"/>
      <c r="O10" s="352"/>
      <c r="P10" s="367"/>
      <c r="Q10" s="367"/>
      <c r="R10" s="367"/>
      <c r="S10" s="374"/>
    </row>
    <row r="11" spans="1:252" s="327" customFormat="1" ht="23.25" customHeight="1">
      <c r="A11" s="90" t="str">
        <f>'一般预算基本支出表'!A11</f>
        <v>201</v>
      </c>
      <c r="B11" s="90" t="str">
        <f>'一般预算基本支出表'!B11</f>
        <v>201</v>
      </c>
      <c r="C11" s="90" t="str">
        <f>'一般预算基本支出表'!C11</f>
        <v>01</v>
      </c>
      <c r="D11" s="90">
        <f>'一般预算基本支出表'!D11</f>
        <v>0</v>
      </c>
      <c r="E11" s="90" t="str">
        <f>'一般预算基本支出表'!E11</f>
        <v>行政运行</v>
      </c>
      <c r="F11" s="361">
        <f>G11+K11+S11</f>
        <v>525.7</v>
      </c>
      <c r="G11" s="361">
        <f>'一般预算基本支出表'!F11</f>
        <v>525.7</v>
      </c>
      <c r="H11" s="361">
        <f>'一般预算基本支出表'!G11</f>
        <v>275.7</v>
      </c>
      <c r="I11" s="361">
        <f>'一般预算基本支出表'!H11</f>
        <v>76.00000000000001</v>
      </c>
      <c r="J11" s="361">
        <f>'一般预算基本支出表'!I11</f>
        <v>174</v>
      </c>
      <c r="K11" s="369">
        <f>SUM(L11:R11)</f>
        <v>0</v>
      </c>
      <c r="L11" s="370"/>
      <c r="M11" s="371"/>
      <c r="N11" s="371"/>
      <c r="O11" s="371"/>
      <c r="P11" s="371"/>
      <c r="Q11" s="371"/>
      <c r="R11" s="371"/>
      <c r="S11" s="37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355"/>
      <c r="IE11" s="355"/>
      <c r="IF11" s="355"/>
      <c r="IG11" s="355"/>
      <c r="IH11" s="355"/>
      <c r="II11" s="355"/>
      <c r="IJ11" s="355"/>
      <c r="IK11" s="355"/>
      <c r="IL11" s="355"/>
      <c r="IM11" s="355"/>
      <c r="IN11" s="28"/>
      <c r="IO11" s="28"/>
      <c r="IP11" s="28"/>
      <c r="IQ11" s="28"/>
      <c r="IR11" s="28"/>
    </row>
    <row r="12" spans="1:252" ht="29.25" customHeight="1">
      <c r="A12" s="362" t="str">
        <f>A11</f>
        <v>201</v>
      </c>
      <c r="B12" s="363" t="str">
        <f>B11</f>
        <v>201</v>
      </c>
      <c r="C12" s="363" t="s">
        <v>106</v>
      </c>
      <c r="D12" s="363"/>
      <c r="E12" s="364" t="str">
        <f>'项目明细表'!B7</f>
        <v>人大会议</v>
      </c>
      <c r="F12" s="365">
        <f>K12</f>
        <v>143.5</v>
      </c>
      <c r="G12" s="366"/>
      <c r="H12" s="365"/>
      <c r="I12" s="365"/>
      <c r="J12" s="365"/>
      <c r="K12" s="365">
        <f>SUM(L12:R12)</f>
        <v>143.5</v>
      </c>
      <c r="L12" s="365">
        <f>'项目明细表'!E7</f>
        <v>143.5</v>
      </c>
      <c r="M12" s="372"/>
      <c r="N12" s="364"/>
      <c r="O12" s="364"/>
      <c r="P12" s="364"/>
      <c r="Q12" s="364"/>
      <c r="R12" s="364"/>
      <c r="S12" s="376"/>
      <c r="IN12"/>
      <c r="IO12"/>
      <c r="IP12"/>
      <c r="IQ12"/>
      <c r="IR12"/>
    </row>
    <row r="13" spans="1:252" ht="18.75" customHeight="1">
      <c r="A13" s="347"/>
      <c r="B13" s="347"/>
      <c r="C13" s="348"/>
      <c r="D13" s="349"/>
      <c r="E13" s="350"/>
      <c r="F13" s="351"/>
      <c r="H13" s="351"/>
      <c r="I13" s="351"/>
      <c r="J13" s="351"/>
      <c r="K13" s="351"/>
      <c r="L13" s="351"/>
      <c r="M13" s="351"/>
      <c r="N13" s="355"/>
      <c r="O13" s="355"/>
      <c r="P13" s="355"/>
      <c r="Q13" s="355"/>
      <c r="R13" s="355"/>
      <c r="S13" s="377"/>
      <c r="IN13"/>
      <c r="IO13"/>
      <c r="IP13"/>
      <c r="IQ13"/>
      <c r="IR13"/>
    </row>
    <row r="14" spans="3:252" ht="18.75" customHeight="1">
      <c r="C14" s="348"/>
      <c r="D14" s="349"/>
      <c r="E14" s="350"/>
      <c r="F14" s="351"/>
      <c r="H14" s="351"/>
      <c r="I14" s="351"/>
      <c r="J14" s="351"/>
      <c r="K14" s="351"/>
      <c r="L14" s="351"/>
      <c r="M14" s="351"/>
      <c r="N14" s="355"/>
      <c r="O14" s="355"/>
      <c r="P14" s="355"/>
      <c r="Q14" s="355"/>
      <c r="R14" s="355"/>
      <c r="S14" s="377"/>
      <c r="IN14"/>
      <c r="IO14"/>
      <c r="IP14"/>
      <c r="IQ14"/>
      <c r="IR14"/>
    </row>
    <row r="15" spans="4:252" ht="18.75" customHeight="1">
      <c r="D15" s="349"/>
      <c r="E15" s="350"/>
      <c r="F15" s="351"/>
      <c r="H15" s="351"/>
      <c r="I15" s="351"/>
      <c r="J15" s="351"/>
      <c r="K15" s="351"/>
      <c r="L15" s="351"/>
      <c r="M15" s="351"/>
      <c r="N15" s="355"/>
      <c r="O15" s="355"/>
      <c r="P15" s="355"/>
      <c r="Q15" s="355"/>
      <c r="R15" s="355"/>
      <c r="IN15"/>
      <c r="IO15"/>
      <c r="IP15"/>
      <c r="IQ15"/>
      <c r="IR15"/>
    </row>
    <row r="16" spans="4:252" ht="18.75" customHeight="1">
      <c r="D16" s="349"/>
      <c r="E16" s="350"/>
      <c r="H16" s="351"/>
      <c r="I16" s="351"/>
      <c r="J16" s="351"/>
      <c r="K16" s="351"/>
      <c r="L16" s="351"/>
      <c r="M16" s="351"/>
      <c r="N16" s="355"/>
      <c r="O16" s="355"/>
      <c r="P16" s="355"/>
      <c r="Q16" s="355"/>
      <c r="R16" s="355"/>
      <c r="IN16"/>
      <c r="IO16"/>
      <c r="IP16"/>
      <c r="IQ16"/>
      <c r="IR16"/>
    </row>
    <row r="17" spans="4:252" ht="18.75" customHeight="1">
      <c r="D17" s="349"/>
      <c r="H17" s="351"/>
      <c r="I17" s="351"/>
      <c r="J17" s="351"/>
      <c r="K17" s="351"/>
      <c r="M17" s="351"/>
      <c r="N17" s="355"/>
      <c r="O17" s="355"/>
      <c r="P17" s="355"/>
      <c r="Q17" s="355"/>
      <c r="R17" s="355"/>
      <c r="IN17"/>
      <c r="IO17"/>
      <c r="IP17"/>
      <c r="IQ17"/>
      <c r="IR17"/>
    </row>
    <row r="18" spans="8:252" ht="18.75" customHeight="1">
      <c r="H18" s="351"/>
      <c r="I18" s="351"/>
      <c r="K18" s="351"/>
      <c r="M18" s="351"/>
      <c r="N18" s="355"/>
      <c r="O18" s="355"/>
      <c r="Q18" s="355"/>
      <c r="R18" s="355"/>
      <c r="IN18"/>
      <c r="IO18"/>
      <c r="IP18"/>
      <c r="IQ18"/>
      <c r="IR18"/>
    </row>
    <row r="19" spans="4:252" ht="18.75" customHeight="1">
      <c r="D19" s="349"/>
      <c r="H19" s="351"/>
      <c r="I19" s="351"/>
      <c r="K19" s="351"/>
      <c r="N19" s="355"/>
      <c r="O19" s="355"/>
      <c r="Q19" s="355"/>
      <c r="R19" s="355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55"/>
      <c r="R20" s="355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H19"/>
  <sheetViews>
    <sheetView showGridLines="0" showZeros="0" workbookViewId="0" topLeftCell="A1">
      <selection activeCell="G12" sqref="G12"/>
    </sheetView>
  </sheetViews>
  <sheetFormatPr defaultColWidth="6.875" defaultRowHeight="18.75" customHeight="1"/>
  <cols>
    <col min="1" max="2" width="5.375" style="328" customWidth="1"/>
    <col min="3" max="3" width="5.375" style="329" customWidth="1"/>
    <col min="4" max="4" width="7.625" style="330" customWidth="1"/>
    <col min="5" max="5" width="24.125" style="331" customWidth="1"/>
    <col min="6" max="9" width="8.625" style="332" customWidth="1"/>
    <col min="10" max="237" width="8.00390625" style="333" customWidth="1"/>
    <col min="238" max="242" width="6.875" style="334" customWidth="1"/>
    <col min="243" max="16384" width="6.875" style="334" customWidth="1"/>
  </cols>
  <sheetData>
    <row r="1" spans="1:242" ht="23.25" customHeight="1">
      <c r="A1" s="335"/>
      <c r="B1" s="335"/>
      <c r="C1" s="335"/>
      <c r="D1" s="335"/>
      <c r="E1" s="335"/>
      <c r="F1" s="335"/>
      <c r="G1" s="335"/>
      <c r="H1" s="335"/>
      <c r="I1" s="335" t="s">
        <v>225</v>
      </c>
      <c r="ID1"/>
      <c r="IE1"/>
      <c r="IF1"/>
      <c r="IG1"/>
      <c r="IH1"/>
    </row>
    <row r="2" spans="1:242" ht="23.2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ID2"/>
      <c r="IE2"/>
      <c r="IF2"/>
      <c r="IG2"/>
      <c r="IH2"/>
    </row>
    <row r="3" spans="1:242" s="326" customFormat="1" ht="23.25" customHeight="1">
      <c r="A3" s="337"/>
      <c r="B3" s="337"/>
      <c r="C3" s="338"/>
      <c r="D3" s="335"/>
      <c r="E3" s="335"/>
      <c r="F3" s="335"/>
      <c r="G3" s="335"/>
      <c r="H3" s="335"/>
      <c r="I3" s="335" t="s">
        <v>78</v>
      </c>
      <c r="ID3"/>
      <c r="IE3"/>
      <c r="IF3"/>
      <c r="IG3"/>
      <c r="IH3"/>
    </row>
    <row r="4" spans="1:242" s="326" customFormat="1" ht="23.25" customHeight="1">
      <c r="A4" s="339" t="s">
        <v>110</v>
      </c>
      <c r="B4" s="339"/>
      <c r="C4" s="339"/>
      <c r="D4" s="160" t="s">
        <v>79</v>
      </c>
      <c r="E4" s="160" t="s">
        <v>99</v>
      </c>
      <c r="F4" s="340" t="s">
        <v>112</v>
      </c>
      <c r="G4" s="340"/>
      <c r="H4" s="340"/>
      <c r="I4" s="340"/>
      <c r="ID4"/>
      <c r="IE4"/>
      <c r="IF4"/>
      <c r="IG4"/>
      <c r="IH4"/>
    </row>
    <row r="5" spans="1:242" s="326" customFormat="1" ht="23.25" customHeight="1">
      <c r="A5" s="160" t="s">
        <v>101</v>
      </c>
      <c r="B5" s="160" t="s">
        <v>102</v>
      </c>
      <c r="C5" s="90" t="s">
        <v>103</v>
      </c>
      <c r="D5" s="160"/>
      <c r="E5" s="160"/>
      <c r="F5" s="160" t="s">
        <v>81</v>
      </c>
      <c r="G5" s="160" t="s">
        <v>117</v>
      </c>
      <c r="H5" s="160" t="s">
        <v>118</v>
      </c>
      <c r="I5" s="160" t="s">
        <v>119</v>
      </c>
      <c r="ID5"/>
      <c r="IE5"/>
      <c r="IF5"/>
      <c r="IG5"/>
      <c r="IH5"/>
    </row>
    <row r="6" spans="1:242" ht="31.5" customHeight="1">
      <c r="A6" s="160"/>
      <c r="B6" s="160"/>
      <c r="C6" s="90"/>
      <c r="D6" s="160"/>
      <c r="E6" s="160"/>
      <c r="F6" s="160"/>
      <c r="G6" s="160"/>
      <c r="H6" s="160"/>
      <c r="I6" s="160"/>
      <c r="ID6"/>
      <c r="IE6"/>
      <c r="IF6"/>
      <c r="IG6"/>
      <c r="IH6"/>
    </row>
    <row r="7" spans="1:242" ht="23.25" customHeight="1">
      <c r="A7" s="341" t="s">
        <v>93</v>
      </c>
      <c r="B7" s="341"/>
      <c r="C7" s="342" t="s">
        <v>93</v>
      </c>
      <c r="D7" s="342" t="s">
        <v>93</v>
      </c>
      <c r="E7" s="342" t="s">
        <v>93</v>
      </c>
      <c r="F7" s="342">
        <v>2</v>
      </c>
      <c r="G7" s="342">
        <v>3</v>
      </c>
      <c r="H7" s="341">
        <v>4</v>
      </c>
      <c r="I7" s="352">
        <v>5</v>
      </c>
      <c r="ID7"/>
      <c r="IE7"/>
      <c r="IF7"/>
      <c r="IG7"/>
      <c r="IH7"/>
    </row>
    <row r="8" spans="1:9" ht="23.25" customHeight="1">
      <c r="A8" s="89"/>
      <c r="B8" s="89"/>
      <c r="C8" s="89"/>
      <c r="D8" s="90" t="s">
        <v>94</v>
      </c>
      <c r="E8" s="89" t="s">
        <v>95</v>
      </c>
      <c r="F8" s="343">
        <v>525.7</v>
      </c>
      <c r="G8" s="343">
        <v>275.7</v>
      </c>
      <c r="H8" s="344">
        <v>76.00000000000001</v>
      </c>
      <c r="I8" s="353">
        <v>174</v>
      </c>
    </row>
    <row r="9" spans="1:9" ht="23.25" customHeight="1">
      <c r="A9" s="89" t="s">
        <v>104</v>
      </c>
      <c r="B9" s="89"/>
      <c r="C9" s="89"/>
      <c r="D9" s="89"/>
      <c r="E9" s="89" t="s">
        <v>105</v>
      </c>
      <c r="F9" s="343">
        <v>525.7</v>
      </c>
      <c r="G9" s="343">
        <v>275.7</v>
      </c>
      <c r="H9" s="344">
        <v>76.00000000000001</v>
      </c>
      <c r="I9" s="353">
        <v>174</v>
      </c>
    </row>
    <row r="10" spans="1:9" ht="23.25" customHeight="1">
      <c r="A10" s="89" t="s">
        <v>104</v>
      </c>
      <c r="B10" s="89" t="s">
        <v>106</v>
      </c>
      <c r="C10" s="89"/>
      <c r="D10" s="89"/>
      <c r="E10" s="89" t="s">
        <v>107</v>
      </c>
      <c r="F10" s="343">
        <v>525.7</v>
      </c>
      <c r="G10" s="343">
        <v>275.7</v>
      </c>
      <c r="H10" s="344">
        <v>76.00000000000001</v>
      </c>
      <c r="I10" s="353">
        <v>174</v>
      </c>
    </row>
    <row r="11" spans="1:242" s="327" customFormat="1" ht="23.25" customHeight="1">
      <c r="A11" s="15" t="str">
        <f>'一般-工资福利'!A11</f>
        <v>201</v>
      </c>
      <c r="B11" s="15" t="str">
        <f>'一般-工资福利'!A11</f>
        <v>201</v>
      </c>
      <c r="C11" s="15" t="str">
        <f>'一般-工资福利'!B11</f>
        <v>01</v>
      </c>
      <c r="D11" s="15"/>
      <c r="E11" s="345" t="str">
        <f>'一般-工资福利'!E11</f>
        <v>行政运行</v>
      </c>
      <c r="F11" s="346">
        <f>SUM(G11:I11)</f>
        <v>525.7</v>
      </c>
      <c r="G11" s="346">
        <f>'一般-工资福利'!F11</f>
        <v>275.7</v>
      </c>
      <c r="H11" s="346">
        <f>'一般-商品和服务'!F11</f>
        <v>76.00000000000001</v>
      </c>
      <c r="I11" s="354">
        <f>'一般-个人和家庭'!F11</f>
        <v>174</v>
      </c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28"/>
      <c r="IE11" s="28"/>
      <c r="IF11" s="28"/>
      <c r="IG11" s="28"/>
      <c r="IH11" s="28"/>
    </row>
    <row r="12" spans="1:242" ht="29.25" customHeight="1">
      <c r="A12" s="347"/>
      <c r="B12" s="347"/>
      <c r="C12" s="348"/>
      <c r="D12" s="349"/>
      <c r="E12" s="350"/>
      <c r="G12" s="351"/>
      <c r="H12" s="351"/>
      <c r="I12" s="351"/>
      <c r="ID12"/>
      <c r="IE12"/>
      <c r="IF12"/>
      <c r="IG12"/>
      <c r="IH12"/>
    </row>
    <row r="13" spans="1:242" ht="18.75" customHeight="1">
      <c r="A13" s="347"/>
      <c r="B13" s="347"/>
      <c r="C13" s="348"/>
      <c r="D13" s="349"/>
      <c r="E13" s="350"/>
      <c r="G13" s="351"/>
      <c r="H13" s="351"/>
      <c r="I13" s="351"/>
      <c r="ID13"/>
      <c r="IE13"/>
      <c r="IF13"/>
      <c r="IG13"/>
      <c r="IH13"/>
    </row>
    <row r="14" spans="3:242" ht="18.75" customHeight="1">
      <c r="C14" s="348"/>
      <c r="D14" s="349"/>
      <c r="E14" s="350"/>
      <c r="G14" s="351"/>
      <c r="H14" s="351"/>
      <c r="I14" s="351"/>
      <c r="ID14"/>
      <c r="IE14"/>
      <c r="IF14"/>
      <c r="IG14"/>
      <c r="IH14"/>
    </row>
    <row r="15" spans="4:242" ht="18.75" customHeight="1">
      <c r="D15" s="349"/>
      <c r="E15" s="350"/>
      <c r="G15" s="351"/>
      <c r="H15" s="351"/>
      <c r="I15" s="351"/>
      <c r="ID15"/>
      <c r="IE15"/>
      <c r="IF15"/>
      <c r="IG15"/>
      <c r="IH15"/>
    </row>
    <row r="16" spans="4:242" ht="18.75" customHeight="1">
      <c r="D16" s="349"/>
      <c r="E16" s="350"/>
      <c r="G16" s="351"/>
      <c r="H16" s="351"/>
      <c r="I16" s="351"/>
      <c r="ID16"/>
      <c r="IE16"/>
      <c r="IF16"/>
      <c r="IG16"/>
      <c r="IH16"/>
    </row>
    <row r="17" spans="4:242" ht="18.75" customHeight="1">
      <c r="D17" s="349"/>
      <c r="G17" s="351"/>
      <c r="H17" s="351"/>
      <c r="I17" s="351"/>
      <c r="ID17"/>
      <c r="IE17"/>
      <c r="IF17"/>
      <c r="IG17"/>
      <c r="IH17"/>
    </row>
    <row r="18" spans="7:242" ht="18.75" customHeight="1">
      <c r="G18" s="351"/>
      <c r="H18" s="351"/>
      <c r="ID18"/>
      <c r="IE18"/>
      <c r="IF18"/>
      <c r="IG18"/>
      <c r="IH18"/>
    </row>
    <row r="19" spans="4:242" ht="18.75" customHeight="1">
      <c r="D19" s="349"/>
      <c r="G19" s="351"/>
      <c r="H19" s="351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F8" sqref="F8:AA11"/>
    </sheetView>
  </sheetViews>
  <sheetFormatPr defaultColWidth="6.75390625" defaultRowHeight="22.5" customHeight="1"/>
  <cols>
    <col min="1" max="3" width="3.625" style="298" customWidth="1"/>
    <col min="4" max="4" width="7.25390625" style="298" customWidth="1"/>
    <col min="5" max="5" width="19.50390625" style="298" customWidth="1"/>
    <col min="6" max="6" width="9.00390625" style="298" customWidth="1"/>
    <col min="7" max="7" width="8.50390625" style="298" customWidth="1"/>
    <col min="8" max="12" width="7.50390625" style="298" customWidth="1"/>
    <col min="13" max="13" width="7.50390625" style="299" customWidth="1"/>
    <col min="14" max="14" width="8.50390625" style="298" customWidth="1"/>
    <col min="15" max="23" width="7.50390625" style="298" customWidth="1"/>
    <col min="24" max="24" width="8.125" style="298" customWidth="1"/>
    <col min="25" max="27" width="7.50390625" style="298" customWidth="1"/>
    <col min="28" max="16384" width="6.75390625" style="298" customWidth="1"/>
  </cols>
  <sheetData>
    <row r="1" spans="2:28" ht="22.5" customHeight="1"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AA1" s="321" t="s">
        <v>227</v>
      </c>
      <c r="AB1" s="322"/>
    </row>
    <row r="2" spans="1:27" ht="22.5" customHeight="1">
      <c r="A2" s="301" t="s">
        <v>228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28" ht="22.5" customHeight="1">
      <c r="A3" s="302"/>
      <c r="B3" s="302"/>
      <c r="C3" s="302"/>
      <c r="D3" s="303"/>
      <c r="E3" s="303"/>
      <c r="F3" s="303"/>
      <c r="G3" s="303"/>
      <c r="H3" s="303"/>
      <c r="I3" s="303"/>
      <c r="J3" s="303"/>
      <c r="K3" s="303"/>
      <c r="L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Z3" s="323" t="s">
        <v>78</v>
      </c>
      <c r="AA3" s="323"/>
      <c r="AB3" s="324"/>
    </row>
    <row r="4" spans="1:27" ht="27" customHeight="1">
      <c r="A4" s="304" t="s">
        <v>98</v>
      </c>
      <c r="B4" s="304"/>
      <c r="C4" s="304"/>
      <c r="D4" s="305" t="s">
        <v>79</v>
      </c>
      <c r="E4" s="305" t="s">
        <v>99</v>
      </c>
      <c r="F4" s="305" t="s">
        <v>100</v>
      </c>
      <c r="G4" s="306" t="s">
        <v>144</v>
      </c>
      <c r="H4" s="306"/>
      <c r="I4" s="306"/>
      <c r="J4" s="306"/>
      <c r="K4" s="306"/>
      <c r="L4" s="306"/>
      <c r="M4" s="306"/>
      <c r="N4" s="306"/>
      <c r="O4" s="306" t="s">
        <v>145</v>
      </c>
      <c r="P4" s="306"/>
      <c r="Q4" s="306"/>
      <c r="R4" s="306"/>
      <c r="S4" s="306"/>
      <c r="T4" s="306"/>
      <c r="U4" s="306"/>
      <c r="V4" s="306"/>
      <c r="W4" s="317" t="s">
        <v>146</v>
      </c>
      <c r="X4" s="305" t="s">
        <v>147</v>
      </c>
      <c r="Y4" s="305"/>
      <c r="Z4" s="305"/>
      <c r="AA4" s="305"/>
    </row>
    <row r="5" spans="1:27" ht="27" customHeight="1">
      <c r="A5" s="305" t="s">
        <v>101</v>
      </c>
      <c r="B5" s="305" t="s">
        <v>102</v>
      </c>
      <c r="C5" s="305" t="s">
        <v>103</v>
      </c>
      <c r="D5" s="305"/>
      <c r="E5" s="305"/>
      <c r="F5" s="305"/>
      <c r="G5" s="305" t="s">
        <v>81</v>
      </c>
      <c r="H5" s="305" t="s">
        <v>148</v>
      </c>
      <c r="I5" s="305" t="s">
        <v>149</v>
      </c>
      <c r="J5" s="305" t="s">
        <v>150</v>
      </c>
      <c r="K5" s="305" t="s">
        <v>151</v>
      </c>
      <c r="L5" s="313" t="s">
        <v>152</v>
      </c>
      <c r="M5" s="305" t="s">
        <v>153</v>
      </c>
      <c r="N5" s="305" t="s">
        <v>154</v>
      </c>
      <c r="O5" s="305" t="s">
        <v>81</v>
      </c>
      <c r="P5" s="305" t="s">
        <v>155</v>
      </c>
      <c r="Q5" s="305" t="s">
        <v>156</v>
      </c>
      <c r="R5" s="305" t="s">
        <v>157</v>
      </c>
      <c r="S5" s="313" t="s">
        <v>158</v>
      </c>
      <c r="T5" s="305" t="s">
        <v>159</v>
      </c>
      <c r="U5" s="305" t="s">
        <v>160</v>
      </c>
      <c r="V5" s="305" t="s">
        <v>161</v>
      </c>
      <c r="W5" s="318"/>
      <c r="X5" s="305" t="s">
        <v>81</v>
      </c>
      <c r="Y5" s="305" t="s">
        <v>162</v>
      </c>
      <c r="Z5" s="305" t="s">
        <v>163</v>
      </c>
      <c r="AA5" s="305" t="s">
        <v>147</v>
      </c>
    </row>
    <row r="6" spans="1:27" ht="27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13"/>
      <c r="M6" s="305"/>
      <c r="N6" s="305"/>
      <c r="O6" s="305"/>
      <c r="P6" s="305"/>
      <c r="Q6" s="305"/>
      <c r="R6" s="305"/>
      <c r="S6" s="313"/>
      <c r="T6" s="305"/>
      <c r="U6" s="305"/>
      <c r="V6" s="305"/>
      <c r="W6" s="319"/>
      <c r="X6" s="305"/>
      <c r="Y6" s="305"/>
      <c r="Z6" s="305"/>
      <c r="AA6" s="305"/>
    </row>
    <row r="7" spans="1:27" ht="22.5" customHeight="1">
      <c r="A7" s="304" t="s">
        <v>93</v>
      </c>
      <c r="B7" s="304" t="s">
        <v>93</v>
      </c>
      <c r="C7" s="304" t="s">
        <v>93</v>
      </c>
      <c r="D7" s="304" t="s">
        <v>93</v>
      </c>
      <c r="E7" s="304" t="s">
        <v>93</v>
      </c>
      <c r="F7" s="304">
        <v>1</v>
      </c>
      <c r="G7" s="304">
        <v>2</v>
      </c>
      <c r="H7" s="304">
        <v>3</v>
      </c>
      <c r="I7" s="304">
        <v>4</v>
      </c>
      <c r="J7" s="304">
        <v>5</v>
      </c>
      <c r="K7" s="304">
        <v>6</v>
      </c>
      <c r="L7" s="304">
        <v>7</v>
      </c>
      <c r="M7" s="304">
        <v>8</v>
      </c>
      <c r="N7" s="304">
        <v>9</v>
      </c>
      <c r="O7" s="304">
        <v>10</v>
      </c>
      <c r="P7" s="304">
        <v>11</v>
      </c>
      <c r="Q7" s="304">
        <v>12</v>
      </c>
      <c r="R7" s="304">
        <v>13</v>
      </c>
      <c r="S7" s="304">
        <v>14</v>
      </c>
      <c r="T7" s="304">
        <v>15</v>
      </c>
      <c r="U7" s="304">
        <v>16</v>
      </c>
      <c r="V7" s="304">
        <v>17</v>
      </c>
      <c r="W7" s="304">
        <v>18</v>
      </c>
      <c r="X7" s="304">
        <v>19</v>
      </c>
      <c r="Y7" s="304">
        <v>20</v>
      </c>
      <c r="Z7" s="304">
        <v>21</v>
      </c>
      <c r="AA7" s="304">
        <v>22</v>
      </c>
    </row>
    <row r="8" spans="1:27" ht="22.5" customHeight="1">
      <c r="A8" s="89"/>
      <c r="B8" s="89"/>
      <c r="C8" s="90"/>
      <c r="D8" s="90" t="s">
        <v>94</v>
      </c>
      <c r="E8" s="89" t="s">
        <v>95</v>
      </c>
      <c r="F8" s="307">
        <f>G8+O8+W8+X8</f>
        <v>275.7</v>
      </c>
      <c r="G8" s="307">
        <f>SUM(H8:N8)</f>
        <v>181.4</v>
      </c>
      <c r="H8" s="308">
        <v>95</v>
      </c>
      <c r="I8" s="314"/>
      <c r="J8" s="308">
        <v>86.4</v>
      </c>
      <c r="K8" s="314"/>
      <c r="L8" s="314"/>
      <c r="M8" s="315"/>
      <c r="N8" s="314"/>
      <c r="O8" s="307">
        <f>SUM(P8:V8)</f>
        <v>64.4</v>
      </c>
      <c r="P8" s="289">
        <v>43.2</v>
      </c>
      <c r="Q8" s="289">
        <v>18.7</v>
      </c>
      <c r="R8" s="314"/>
      <c r="S8" s="314"/>
      <c r="T8" s="289">
        <v>2.5</v>
      </c>
      <c r="U8" s="314"/>
      <c r="V8" s="314"/>
      <c r="W8" s="289">
        <v>29.9</v>
      </c>
      <c r="X8" s="320"/>
      <c r="Y8" s="320"/>
      <c r="Z8" s="320"/>
      <c r="AA8" s="320"/>
    </row>
    <row r="9" spans="1:27" ht="22.5" customHeight="1">
      <c r="A9" s="89" t="s">
        <v>104</v>
      </c>
      <c r="B9" s="89"/>
      <c r="C9" s="89"/>
      <c r="D9" s="89"/>
      <c r="E9" s="89" t="s">
        <v>105</v>
      </c>
      <c r="F9" s="307">
        <f>G9+O9+W9+X9</f>
        <v>275.7</v>
      </c>
      <c r="G9" s="307">
        <f>SUM(H9:N9)</f>
        <v>181.4</v>
      </c>
      <c r="H9" s="308">
        <v>95</v>
      </c>
      <c r="I9" s="314"/>
      <c r="J9" s="308">
        <v>86.4</v>
      </c>
      <c r="K9" s="314"/>
      <c r="L9" s="314"/>
      <c r="M9" s="315"/>
      <c r="N9" s="314"/>
      <c r="O9" s="307">
        <f>SUM(P9:V9)</f>
        <v>64.4</v>
      </c>
      <c r="P9" s="289">
        <v>43.2</v>
      </c>
      <c r="Q9" s="289">
        <v>18.7</v>
      </c>
      <c r="R9" s="314"/>
      <c r="S9" s="314"/>
      <c r="T9" s="289">
        <v>2.5</v>
      </c>
      <c r="U9" s="314"/>
      <c r="V9" s="314"/>
      <c r="W9" s="289">
        <v>29.9</v>
      </c>
      <c r="X9" s="320"/>
      <c r="Y9" s="320"/>
      <c r="Z9" s="320"/>
      <c r="AA9" s="320"/>
    </row>
    <row r="10" spans="1:27" ht="22.5" customHeight="1">
      <c r="A10" s="89" t="s">
        <v>104</v>
      </c>
      <c r="B10" s="89" t="s">
        <v>106</v>
      </c>
      <c r="C10" s="89"/>
      <c r="D10" s="89"/>
      <c r="E10" s="89" t="s">
        <v>107</v>
      </c>
      <c r="F10" s="307">
        <f>G10+O10+W10+X10</f>
        <v>275.7</v>
      </c>
      <c r="G10" s="307">
        <f>SUM(H10:N10)</f>
        <v>181.4</v>
      </c>
      <c r="H10" s="308">
        <v>95</v>
      </c>
      <c r="I10" s="314"/>
      <c r="J10" s="308">
        <v>86.4</v>
      </c>
      <c r="K10" s="314"/>
      <c r="L10" s="314"/>
      <c r="M10" s="315"/>
      <c r="N10" s="314"/>
      <c r="O10" s="307">
        <f>SUM(P10:V10)</f>
        <v>64.4</v>
      </c>
      <c r="P10" s="289">
        <v>43.2</v>
      </c>
      <c r="Q10" s="289">
        <v>18.7</v>
      </c>
      <c r="R10" s="314"/>
      <c r="S10" s="314"/>
      <c r="T10" s="289">
        <v>2.5</v>
      </c>
      <c r="U10" s="314"/>
      <c r="V10" s="314"/>
      <c r="W10" s="289">
        <v>29.9</v>
      </c>
      <c r="X10" s="320"/>
      <c r="Y10" s="320"/>
      <c r="Z10" s="320"/>
      <c r="AA10" s="320"/>
    </row>
    <row r="11" spans="1:256" s="28" customFormat="1" ht="26.25" customHeight="1">
      <c r="A11" s="309" t="s">
        <v>104</v>
      </c>
      <c r="B11" s="309" t="s">
        <v>106</v>
      </c>
      <c r="C11" s="309" t="s">
        <v>106</v>
      </c>
      <c r="D11" s="309"/>
      <c r="E11" s="310" t="s">
        <v>169</v>
      </c>
      <c r="F11" s="307">
        <f>G11+O11+W11+X11</f>
        <v>275.7</v>
      </c>
      <c r="G11" s="307">
        <f>SUM(H11:N11)</f>
        <v>181.4</v>
      </c>
      <c r="H11" s="308">
        <v>95</v>
      </c>
      <c r="I11" s="314"/>
      <c r="J11" s="308">
        <v>86.4</v>
      </c>
      <c r="K11" s="314"/>
      <c r="L11" s="314"/>
      <c r="M11" s="315"/>
      <c r="N11" s="314"/>
      <c r="O11" s="307">
        <f>SUM(P11:V11)</f>
        <v>64.4</v>
      </c>
      <c r="P11" s="289">
        <v>43.2</v>
      </c>
      <c r="Q11" s="289">
        <v>18.7</v>
      </c>
      <c r="R11" s="314"/>
      <c r="S11" s="314"/>
      <c r="T11" s="289">
        <v>2.5</v>
      </c>
      <c r="U11" s="314"/>
      <c r="V11" s="314"/>
      <c r="W11" s="289">
        <v>29.9</v>
      </c>
      <c r="X11" s="307">
        <f>SUM(Y11:AA11)</f>
        <v>0</v>
      </c>
      <c r="Y11" s="314"/>
      <c r="Z11" s="314"/>
      <c r="AA11" s="314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  <c r="IQ11" s="325"/>
      <c r="IR11" s="325"/>
      <c r="IS11" s="325"/>
      <c r="IT11" s="325"/>
      <c r="IU11" s="325"/>
      <c r="IV11" s="325"/>
    </row>
    <row r="12" spans="1:28" ht="22.5" customHeight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6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</row>
    <row r="13" spans="1:28" ht="22.5" customHeight="1">
      <c r="A13" s="311"/>
      <c r="B13" s="311"/>
      <c r="C13" s="311"/>
      <c r="D13" s="311"/>
      <c r="E13" s="311"/>
      <c r="F13" s="312"/>
      <c r="G13" s="311"/>
      <c r="H13" s="311"/>
      <c r="I13" s="311"/>
      <c r="J13" s="311"/>
      <c r="K13" s="311"/>
      <c r="L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</row>
    <row r="14" spans="1:27" ht="22.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</row>
    <row r="15" spans="1:27" ht="22.5" customHeight="1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</row>
    <row r="16" spans="1:26" ht="22.5" customHeight="1">
      <c r="A16" s="311"/>
      <c r="B16" s="311"/>
      <c r="C16" s="311"/>
      <c r="D16" s="311"/>
      <c r="E16" s="311"/>
      <c r="F16" s="311"/>
      <c r="J16" s="311"/>
      <c r="K16" s="311"/>
      <c r="L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</row>
    <row r="17" spans="1:25" ht="22.5" customHeight="1">
      <c r="A17" s="311"/>
      <c r="B17" s="311"/>
      <c r="C17" s="311"/>
      <c r="D17" s="311"/>
      <c r="E17" s="311"/>
      <c r="F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</row>
    <row r="18" spans="15:24" ht="22.5" customHeight="1">
      <c r="O18" s="311"/>
      <c r="P18" s="311"/>
      <c r="Q18" s="311"/>
      <c r="R18" s="311"/>
      <c r="S18" s="311"/>
      <c r="T18" s="311"/>
      <c r="U18" s="311"/>
      <c r="V18" s="311"/>
      <c r="W18" s="311"/>
      <c r="X18" s="311"/>
    </row>
    <row r="19" spans="15:17" ht="22.5" customHeight="1">
      <c r="O19" s="311"/>
      <c r="P19" s="311"/>
      <c r="Q19" s="311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F7" sqref="F7:M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229</v>
      </c>
    </row>
    <row r="2" spans="1:14" ht="33" customHeight="1">
      <c r="A2" s="296" t="s">
        <v>230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3:14" ht="14.25" customHeight="1">
      <c r="M3" s="256" t="s">
        <v>78</v>
      </c>
      <c r="N3" s="256"/>
    </row>
    <row r="4" spans="1:14" ht="22.5" customHeight="1">
      <c r="A4" s="252" t="s">
        <v>98</v>
      </c>
      <c r="B4" s="252"/>
      <c r="C4" s="252"/>
      <c r="D4" s="86" t="s">
        <v>130</v>
      </c>
      <c r="E4" s="86" t="s">
        <v>80</v>
      </c>
      <c r="F4" s="86" t="s">
        <v>81</v>
      </c>
      <c r="G4" s="86" t="s">
        <v>132</v>
      </c>
      <c r="H4" s="86"/>
      <c r="I4" s="86"/>
      <c r="J4" s="86"/>
      <c r="K4" s="86"/>
      <c r="L4" s="86" t="s">
        <v>136</v>
      </c>
      <c r="M4" s="86"/>
      <c r="N4" s="86"/>
    </row>
    <row r="5" spans="1:14" ht="17.25" customHeight="1">
      <c r="A5" s="86" t="s">
        <v>101</v>
      </c>
      <c r="B5" s="93" t="s">
        <v>102</v>
      </c>
      <c r="C5" s="86" t="s">
        <v>103</v>
      </c>
      <c r="D5" s="86"/>
      <c r="E5" s="86"/>
      <c r="F5" s="86"/>
      <c r="G5" s="86" t="s">
        <v>166</v>
      </c>
      <c r="H5" s="86" t="s">
        <v>167</v>
      </c>
      <c r="I5" s="86" t="s">
        <v>145</v>
      </c>
      <c r="J5" s="86" t="s">
        <v>146</v>
      </c>
      <c r="K5" s="86" t="s">
        <v>147</v>
      </c>
      <c r="L5" s="86" t="s">
        <v>166</v>
      </c>
      <c r="M5" s="86" t="s">
        <v>117</v>
      </c>
      <c r="N5" s="86" t="s">
        <v>168</v>
      </c>
    </row>
    <row r="6" spans="1:14" ht="20.25" customHeight="1">
      <c r="A6" s="86"/>
      <c r="B6" s="93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2.5" customHeight="1">
      <c r="A7" s="89"/>
      <c r="B7" s="89"/>
      <c r="C7" s="90"/>
      <c r="D7" s="90" t="s">
        <v>94</v>
      </c>
      <c r="E7" s="89" t="s">
        <v>95</v>
      </c>
      <c r="F7" s="92">
        <v>275.7</v>
      </c>
      <c r="G7" s="92">
        <v>275.7</v>
      </c>
      <c r="H7" s="92">
        <v>181.4</v>
      </c>
      <c r="I7" s="92">
        <v>64.4</v>
      </c>
      <c r="J7" s="92">
        <v>29.9</v>
      </c>
      <c r="K7" s="92"/>
      <c r="L7" s="92"/>
      <c r="M7" s="92"/>
      <c r="N7" s="86"/>
    </row>
    <row r="8" spans="1:14" ht="22.5" customHeight="1">
      <c r="A8" s="89" t="s">
        <v>104</v>
      </c>
      <c r="B8" s="89"/>
      <c r="C8" s="89"/>
      <c r="D8" s="89"/>
      <c r="E8" s="89" t="s">
        <v>105</v>
      </c>
      <c r="F8" s="92">
        <v>275.7</v>
      </c>
      <c r="G8" s="92">
        <v>275.7</v>
      </c>
      <c r="H8" s="92">
        <v>181.4</v>
      </c>
      <c r="I8" s="92">
        <v>64.4</v>
      </c>
      <c r="J8" s="92">
        <v>29.9</v>
      </c>
      <c r="K8" s="92"/>
      <c r="L8" s="92"/>
      <c r="M8" s="92"/>
      <c r="N8" s="86"/>
    </row>
    <row r="9" spans="1:14" ht="22.5" customHeight="1">
      <c r="A9" s="89" t="s">
        <v>104</v>
      </c>
      <c r="B9" s="89" t="s">
        <v>106</v>
      </c>
      <c r="C9" s="89"/>
      <c r="D9" s="89"/>
      <c r="E9" s="89" t="s">
        <v>107</v>
      </c>
      <c r="F9" s="92">
        <v>275.7</v>
      </c>
      <c r="G9" s="92">
        <v>275.7</v>
      </c>
      <c r="H9" s="92">
        <v>181.4</v>
      </c>
      <c r="I9" s="92">
        <v>64.4</v>
      </c>
      <c r="J9" s="92">
        <v>29.9</v>
      </c>
      <c r="K9" s="92"/>
      <c r="L9" s="92"/>
      <c r="M9" s="92"/>
      <c r="N9" s="86"/>
    </row>
    <row r="10" spans="1:14" s="28" customFormat="1" ht="29.25" customHeight="1">
      <c r="A10" s="297" t="str">
        <f>'一般-工资福利'!A11</f>
        <v>201</v>
      </c>
      <c r="B10" s="297" t="str">
        <f>'一般-工资福利'!B11</f>
        <v>01</v>
      </c>
      <c r="C10" s="297" t="str">
        <f>'一般-工资福利'!C11</f>
        <v>01</v>
      </c>
      <c r="D10" s="297">
        <f>'一般-工资福利'!D11</f>
        <v>0</v>
      </c>
      <c r="E10" s="297" t="str">
        <f>'一般-工资福利'!E11</f>
        <v>行政运行</v>
      </c>
      <c r="F10" s="92">
        <f>G10+L10</f>
        <v>275.7</v>
      </c>
      <c r="G10" s="92">
        <f>SUM(H10:K10)</f>
        <v>275.7</v>
      </c>
      <c r="H10" s="92">
        <f>'一般-工资福利'!G11</f>
        <v>181.4</v>
      </c>
      <c r="I10" s="92">
        <f>'一般-工资福利'!O11</f>
        <v>64.4</v>
      </c>
      <c r="J10" s="92">
        <f>'一般-工资福利'!W11</f>
        <v>29.9</v>
      </c>
      <c r="K10" s="92">
        <f>'一般-工资福利'!X11</f>
        <v>0</v>
      </c>
      <c r="L10" s="92"/>
      <c r="M10" s="92"/>
      <c r="N10" s="25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A12" sqref="A12:IV12"/>
    </sheetView>
  </sheetViews>
  <sheetFormatPr defaultColWidth="6.75390625" defaultRowHeight="22.5" customHeight="1"/>
  <cols>
    <col min="1" max="1" width="4.75390625" style="278" customWidth="1"/>
    <col min="2" max="3" width="4.00390625" style="278" customWidth="1"/>
    <col min="4" max="4" width="9.625" style="278" customWidth="1"/>
    <col min="5" max="5" width="21.875" style="278" customWidth="1"/>
    <col min="6" max="6" width="8.625" style="278" customWidth="1"/>
    <col min="7" max="14" width="7.25390625" style="278" customWidth="1"/>
    <col min="15" max="15" width="7.00390625" style="278" customWidth="1"/>
    <col min="16" max="24" width="7.25390625" style="278" customWidth="1"/>
    <col min="25" max="25" width="6.875" style="278" customWidth="1"/>
    <col min="26" max="26" width="7.25390625" style="278" customWidth="1"/>
    <col min="27" max="16384" width="6.75390625" style="278" customWidth="1"/>
  </cols>
  <sheetData>
    <row r="1" spans="2:26" ht="22.5" customHeight="1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X1" s="293" t="s">
        <v>231</v>
      </c>
      <c r="Y1" s="293"/>
      <c r="Z1" s="293"/>
    </row>
    <row r="2" spans="1:26" ht="22.5" customHeight="1">
      <c r="A2" s="280" t="s">
        <v>232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22.5" customHeight="1">
      <c r="A3" s="281"/>
      <c r="B3" s="281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X3" s="294" t="s">
        <v>78</v>
      </c>
      <c r="Y3" s="294"/>
      <c r="Z3" s="294"/>
    </row>
    <row r="4" spans="1:26" ht="22.5" customHeight="1">
      <c r="A4" s="283" t="s">
        <v>98</v>
      </c>
      <c r="B4" s="283"/>
      <c r="C4" s="283"/>
      <c r="D4" s="284" t="s">
        <v>79</v>
      </c>
      <c r="E4" s="284" t="s">
        <v>99</v>
      </c>
      <c r="F4" s="284" t="s">
        <v>172</v>
      </c>
      <c r="G4" s="284" t="s">
        <v>173</v>
      </c>
      <c r="H4" s="284" t="s">
        <v>174</v>
      </c>
      <c r="I4" s="284" t="s">
        <v>175</v>
      </c>
      <c r="J4" s="284" t="s">
        <v>176</v>
      </c>
      <c r="K4" s="284" t="s">
        <v>177</v>
      </c>
      <c r="L4" s="284" t="s">
        <v>178</v>
      </c>
      <c r="M4" s="284" t="s">
        <v>179</v>
      </c>
      <c r="N4" s="284" t="s">
        <v>180</v>
      </c>
      <c r="O4" s="284" t="s">
        <v>181</v>
      </c>
      <c r="P4" s="284" t="s">
        <v>182</v>
      </c>
      <c r="Q4" s="284" t="s">
        <v>183</v>
      </c>
      <c r="R4" s="284" t="s">
        <v>184</v>
      </c>
      <c r="S4" s="284" t="s">
        <v>185</v>
      </c>
      <c r="T4" s="284" t="s">
        <v>186</v>
      </c>
      <c r="U4" s="284" t="s">
        <v>187</v>
      </c>
      <c r="V4" s="284" t="s">
        <v>188</v>
      </c>
      <c r="W4" s="284" t="s">
        <v>189</v>
      </c>
      <c r="X4" s="284" t="s">
        <v>190</v>
      </c>
      <c r="Y4" s="284" t="s">
        <v>191</v>
      </c>
      <c r="Z4" s="284" t="s">
        <v>192</v>
      </c>
    </row>
    <row r="5" spans="1:26" ht="22.5" customHeight="1">
      <c r="A5" s="284" t="s">
        <v>101</v>
      </c>
      <c r="B5" s="284" t="s">
        <v>102</v>
      </c>
      <c r="C5" s="284" t="s">
        <v>103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ht="22.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22.5" customHeight="1">
      <c r="A7" s="283" t="s">
        <v>93</v>
      </c>
      <c r="B7" s="283" t="s">
        <v>93</v>
      </c>
      <c r="C7" s="283" t="s">
        <v>93</v>
      </c>
      <c r="D7" s="283" t="s">
        <v>93</v>
      </c>
      <c r="E7" s="283" t="s">
        <v>93</v>
      </c>
      <c r="F7" s="283">
        <v>1</v>
      </c>
      <c r="G7" s="283">
        <v>2</v>
      </c>
      <c r="H7" s="283">
        <v>3</v>
      </c>
      <c r="I7" s="283">
        <v>4</v>
      </c>
      <c r="J7" s="283">
        <v>5</v>
      </c>
      <c r="K7" s="283">
        <v>6</v>
      </c>
      <c r="L7" s="283">
        <v>7</v>
      </c>
      <c r="M7" s="283">
        <v>8</v>
      </c>
      <c r="N7" s="283">
        <v>9</v>
      </c>
      <c r="O7" s="283">
        <v>10</v>
      </c>
      <c r="P7" s="283">
        <v>11</v>
      </c>
      <c r="Q7" s="283">
        <v>12</v>
      </c>
      <c r="R7" s="283">
        <v>13</v>
      </c>
      <c r="S7" s="283">
        <v>14</v>
      </c>
      <c r="T7" s="283">
        <v>15</v>
      </c>
      <c r="U7" s="283">
        <v>16</v>
      </c>
      <c r="V7" s="283">
        <v>17</v>
      </c>
      <c r="W7" s="283">
        <v>18</v>
      </c>
      <c r="X7" s="283">
        <v>19</v>
      </c>
      <c r="Y7" s="283">
        <v>20</v>
      </c>
      <c r="Z7" s="283">
        <v>21</v>
      </c>
    </row>
    <row r="8" spans="1:26" ht="22.5" customHeight="1">
      <c r="A8" s="89"/>
      <c r="B8" s="89"/>
      <c r="C8" s="90"/>
      <c r="D8" s="90" t="s">
        <v>94</v>
      </c>
      <c r="E8" s="89" t="s">
        <v>95</v>
      </c>
      <c r="F8" s="285">
        <f>F10</f>
        <v>76.00000000000001</v>
      </c>
      <c r="G8" s="285">
        <f aca="true" t="shared" si="0" ref="G8:Z8">G10</f>
        <v>4.36</v>
      </c>
      <c r="H8" s="285">
        <f t="shared" si="0"/>
        <v>1.44</v>
      </c>
      <c r="I8" s="285">
        <f t="shared" si="0"/>
        <v>0.54</v>
      </c>
      <c r="J8" s="285">
        <f t="shared" si="0"/>
        <v>3.6</v>
      </c>
      <c r="K8" s="285">
        <f t="shared" si="0"/>
        <v>10.44</v>
      </c>
      <c r="L8" s="285">
        <f t="shared" si="0"/>
        <v>3.96</v>
      </c>
      <c r="M8" s="285">
        <f t="shared" si="0"/>
        <v>8.64</v>
      </c>
      <c r="N8" s="285">
        <f t="shared" si="0"/>
        <v>0</v>
      </c>
      <c r="O8" s="285">
        <f t="shared" si="0"/>
        <v>1.08</v>
      </c>
      <c r="P8" s="285">
        <f t="shared" si="0"/>
        <v>3.5</v>
      </c>
      <c r="Q8" s="285">
        <f t="shared" si="0"/>
        <v>4.32</v>
      </c>
      <c r="R8" s="285">
        <f t="shared" si="0"/>
        <v>2.88</v>
      </c>
      <c r="S8" s="285">
        <f t="shared" si="0"/>
        <v>0</v>
      </c>
      <c r="T8" s="285">
        <f t="shared" si="0"/>
        <v>0</v>
      </c>
      <c r="U8" s="285">
        <f t="shared" si="0"/>
        <v>0</v>
      </c>
      <c r="V8" s="285">
        <f t="shared" si="0"/>
        <v>30.2</v>
      </c>
      <c r="W8" s="285">
        <f t="shared" si="0"/>
        <v>0.5</v>
      </c>
      <c r="X8" s="285">
        <f t="shared" si="0"/>
        <v>0</v>
      </c>
      <c r="Y8" s="285">
        <f t="shared" si="0"/>
        <v>0</v>
      </c>
      <c r="Z8" s="285">
        <f t="shared" si="0"/>
        <v>0.54</v>
      </c>
    </row>
    <row r="9" spans="1:26" ht="22.5" customHeight="1">
      <c r="A9" s="89" t="s">
        <v>104</v>
      </c>
      <c r="B9" s="89"/>
      <c r="C9" s="89"/>
      <c r="D9" s="90"/>
      <c r="E9" s="89" t="s">
        <v>105</v>
      </c>
      <c r="F9" s="285">
        <f>F10</f>
        <v>76.00000000000001</v>
      </c>
      <c r="G9" s="285">
        <f aca="true" t="shared" si="1" ref="G9:Z9">G10</f>
        <v>4.36</v>
      </c>
      <c r="H9" s="285">
        <f t="shared" si="1"/>
        <v>1.44</v>
      </c>
      <c r="I9" s="285">
        <f t="shared" si="1"/>
        <v>0.54</v>
      </c>
      <c r="J9" s="285">
        <f t="shared" si="1"/>
        <v>3.6</v>
      </c>
      <c r="K9" s="285">
        <f t="shared" si="1"/>
        <v>10.44</v>
      </c>
      <c r="L9" s="285">
        <f t="shared" si="1"/>
        <v>3.96</v>
      </c>
      <c r="M9" s="285">
        <f t="shared" si="1"/>
        <v>8.64</v>
      </c>
      <c r="N9" s="285">
        <f t="shared" si="1"/>
        <v>0</v>
      </c>
      <c r="O9" s="285">
        <f t="shared" si="1"/>
        <v>1.08</v>
      </c>
      <c r="P9" s="285">
        <f t="shared" si="1"/>
        <v>3.5</v>
      </c>
      <c r="Q9" s="285">
        <f t="shared" si="1"/>
        <v>4.32</v>
      </c>
      <c r="R9" s="285">
        <f t="shared" si="1"/>
        <v>2.88</v>
      </c>
      <c r="S9" s="285">
        <f t="shared" si="1"/>
        <v>0</v>
      </c>
      <c r="T9" s="285">
        <f t="shared" si="1"/>
        <v>0</v>
      </c>
      <c r="U9" s="285">
        <f t="shared" si="1"/>
        <v>0</v>
      </c>
      <c r="V9" s="285">
        <f t="shared" si="1"/>
        <v>30.2</v>
      </c>
      <c r="W9" s="285">
        <f t="shared" si="1"/>
        <v>0.5</v>
      </c>
      <c r="X9" s="285">
        <f t="shared" si="1"/>
        <v>0</v>
      </c>
      <c r="Y9" s="285">
        <f t="shared" si="1"/>
        <v>0</v>
      </c>
      <c r="Z9" s="285">
        <f t="shared" si="1"/>
        <v>0.54</v>
      </c>
    </row>
    <row r="10" spans="1:26" ht="22.5" customHeight="1">
      <c r="A10" s="89" t="s">
        <v>104</v>
      </c>
      <c r="B10" s="89" t="s">
        <v>106</v>
      </c>
      <c r="C10" s="89"/>
      <c r="D10" s="90"/>
      <c r="E10" s="89" t="s">
        <v>107</v>
      </c>
      <c r="F10" s="285">
        <f>F11+F12</f>
        <v>76.00000000000001</v>
      </c>
      <c r="G10" s="285">
        <f aca="true" t="shared" si="2" ref="G10:Z10">G11+G12</f>
        <v>4.36</v>
      </c>
      <c r="H10" s="285">
        <f t="shared" si="2"/>
        <v>1.44</v>
      </c>
      <c r="I10" s="285">
        <f t="shared" si="2"/>
        <v>0.54</v>
      </c>
      <c r="J10" s="285">
        <f t="shared" si="2"/>
        <v>3.6</v>
      </c>
      <c r="K10" s="285">
        <f t="shared" si="2"/>
        <v>10.44</v>
      </c>
      <c r="L10" s="285">
        <f t="shared" si="2"/>
        <v>3.96</v>
      </c>
      <c r="M10" s="285">
        <f t="shared" si="2"/>
        <v>8.64</v>
      </c>
      <c r="N10" s="285">
        <f t="shared" si="2"/>
        <v>0</v>
      </c>
      <c r="O10" s="285">
        <f t="shared" si="2"/>
        <v>1.08</v>
      </c>
      <c r="P10" s="285">
        <f t="shared" si="2"/>
        <v>3.5</v>
      </c>
      <c r="Q10" s="285">
        <f t="shared" si="2"/>
        <v>4.32</v>
      </c>
      <c r="R10" s="285">
        <f t="shared" si="2"/>
        <v>2.88</v>
      </c>
      <c r="S10" s="285">
        <f t="shared" si="2"/>
        <v>0</v>
      </c>
      <c r="T10" s="285">
        <f t="shared" si="2"/>
        <v>0</v>
      </c>
      <c r="U10" s="285">
        <f t="shared" si="2"/>
        <v>0</v>
      </c>
      <c r="V10" s="285">
        <f t="shared" si="2"/>
        <v>30.2</v>
      </c>
      <c r="W10" s="285">
        <f t="shared" si="2"/>
        <v>0.5</v>
      </c>
      <c r="X10" s="285">
        <f t="shared" si="2"/>
        <v>0</v>
      </c>
      <c r="Y10" s="285">
        <f t="shared" si="2"/>
        <v>0</v>
      </c>
      <c r="Z10" s="285">
        <f t="shared" si="2"/>
        <v>0.54</v>
      </c>
    </row>
    <row r="11" spans="1:26" s="277" customFormat="1" ht="22.5" customHeight="1">
      <c r="A11" s="286" t="str">
        <f>'一般-工资福利'!A11</f>
        <v>201</v>
      </c>
      <c r="B11" s="286" t="str">
        <f>'一般-工资福利'!B11</f>
        <v>01</v>
      </c>
      <c r="C11" s="286" t="str">
        <f>'一般-工资福利'!C11</f>
        <v>01</v>
      </c>
      <c r="D11" s="15"/>
      <c r="E11" s="287" t="str">
        <f>'一般-工资福利'!E11</f>
        <v>行政运行</v>
      </c>
      <c r="F11" s="288">
        <f>SUM(G11:Z11)</f>
        <v>76.00000000000001</v>
      </c>
      <c r="G11" s="289">
        <v>4.36</v>
      </c>
      <c r="H11" s="289">
        <v>1.44</v>
      </c>
      <c r="I11" s="289">
        <v>0.54</v>
      </c>
      <c r="J11" s="289">
        <v>3.6</v>
      </c>
      <c r="K11" s="289">
        <v>10.44</v>
      </c>
      <c r="L11" s="289">
        <v>3.96</v>
      </c>
      <c r="M11" s="289">
        <v>8.64</v>
      </c>
      <c r="N11" s="292"/>
      <c r="O11" s="289">
        <v>1.08</v>
      </c>
      <c r="P11" s="289">
        <v>3.5</v>
      </c>
      <c r="Q11" s="289">
        <v>4.32</v>
      </c>
      <c r="R11" s="289">
        <v>2.88</v>
      </c>
      <c r="S11" s="292"/>
      <c r="T11" s="292"/>
      <c r="U11" s="292"/>
      <c r="V11" s="289">
        <v>30.2</v>
      </c>
      <c r="W11" s="292">
        <v>0.5</v>
      </c>
      <c r="X11" s="292"/>
      <c r="Y11" s="295"/>
      <c r="Z11" s="295">
        <v>0.54</v>
      </c>
    </row>
    <row r="12" spans="1:26" ht="28.5" customHeight="1">
      <c r="A12" s="290"/>
      <c r="B12" s="290"/>
      <c r="C12" s="290"/>
      <c r="D12" s="290"/>
      <c r="E12" s="290"/>
      <c r="F12" s="288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pans="11:19" ht="22.5" customHeight="1">
      <c r="K13" s="277"/>
      <c r="L13" s="277"/>
      <c r="M13" s="277"/>
      <c r="S13" s="277"/>
    </row>
    <row r="14" spans="11:13" ht="22.5" customHeight="1">
      <c r="K14" s="277"/>
      <c r="L14" s="277"/>
      <c r="M14" s="277"/>
    </row>
    <row r="15" ht="22.5" customHeight="1">
      <c r="K15" s="277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"/>
  <sheetViews>
    <sheetView showGridLines="0" showZeros="0" workbookViewId="0" topLeftCell="A1">
      <selection activeCell="A11" sqref="A11:IV1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81" t="s">
        <v>234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9:20" ht="14.25" customHeight="1">
      <c r="S3" s="256" t="s">
        <v>78</v>
      </c>
      <c r="T3" s="256"/>
    </row>
    <row r="4" spans="1:20" ht="22.5" customHeight="1">
      <c r="A4" s="274" t="s">
        <v>98</v>
      </c>
      <c r="B4" s="274"/>
      <c r="C4" s="274"/>
      <c r="D4" s="86" t="s">
        <v>195</v>
      </c>
      <c r="E4" s="86" t="s">
        <v>131</v>
      </c>
      <c r="F4" s="85" t="s">
        <v>172</v>
      </c>
      <c r="G4" s="86" t="s">
        <v>133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136</v>
      </c>
      <c r="S4" s="86"/>
      <c r="T4" s="86"/>
    </row>
    <row r="5" spans="1:20" ht="14.25" customHeight="1">
      <c r="A5" s="274"/>
      <c r="B5" s="274"/>
      <c r="C5" s="274"/>
      <c r="D5" s="86"/>
      <c r="E5" s="86"/>
      <c r="F5" s="87"/>
      <c r="G5" s="86" t="s">
        <v>90</v>
      </c>
      <c r="H5" s="86" t="s">
        <v>196</v>
      </c>
      <c r="I5" s="86" t="s">
        <v>182</v>
      </c>
      <c r="J5" s="86" t="s">
        <v>183</v>
      </c>
      <c r="K5" s="86" t="s">
        <v>197</v>
      </c>
      <c r="L5" s="86" t="s">
        <v>198</v>
      </c>
      <c r="M5" s="86" t="s">
        <v>184</v>
      </c>
      <c r="N5" s="86" t="s">
        <v>199</v>
      </c>
      <c r="O5" s="86" t="s">
        <v>187</v>
      </c>
      <c r="P5" s="86" t="s">
        <v>200</v>
      </c>
      <c r="Q5" s="86" t="s">
        <v>201</v>
      </c>
      <c r="R5" s="86" t="s">
        <v>90</v>
      </c>
      <c r="S5" s="86" t="s">
        <v>202</v>
      </c>
      <c r="T5" s="86" t="s">
        <v>168</v>
      </c>
    </row>
    <row r="6" spans="1:20" ht="42.75" customHeight="1">
      <c r="A6" s="86" t="s">
        <v>101</v>
      </c>
      <c r="B6" s="86" t="s">
        <v>102</v>
      </c>
      <c r="C6" s="86" t="s">
        <v>103</v>
      </c>
      <c r="D6" s="86"/>
      <c r="E6" s="86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2.5" customHeight="1">
      <c r="A7" s="89"/>
      <c r="B7" s="89"/>
      <c r="C7" s="90"/>
      <c r="D7" s="90" t="s">
        <v>94</v>
      </c>
      <c r="E7" s="89" t="s">
        <v>95</v>
      </c>
      <c r="F7" s="275">
        <f>F8</f>
        <v>76.00000000000001</v>
      </c>
      <c r="G7" s="275">
        <f aca="true" t="shared" si="0" ref="G7:T8">G8</f>
        <v>76.00000000000001</v>
      </c>
      <c r="H7" s="275">
        <f t="shared" si="0"/>
        <v>63.680000000000014</v>
      </c>
      <c r="I7" s="275">
        <f t="shared" si="0"/>
        <v>3.5</v>
      </c>
      <c r="J7" s="275">
        <f t="shared" si="0"/>
        <v>4.32</v>
      </c>
      <c r="K7" s="275">
        <f t="shared" si="0"/>
        <v>0</v>
      </c>
      <c r="L7" s="275">
        <f t="shared" si="0"/>
        <v>0</v>
      </c>
      <c r="M7" s="275">
        <f t="shared" si="0"/>
        <v>2.88</v>
      </c>
      <c r="N7" s="275">
        <f t="shared" si="0"/>
        <v>0</v>
      </c>
      <c r="O7" s="275">
        <f t="shared" si="0"/>
        <v>0</v>
      </c>
      <c r="P7" s="275">
        <f t="shared" si="0"/>
        <v>1.08</v>
      </c>
      <c r="Q7" s="275">
        <f t="shared" si="0"/>
        <v>0.54</v>
      </c>
      <c r="R7" s="275">
        <f t="shared" si="0"/>
        <v>0</v>
      </c>
      <c r="S7" s="275">
        <f t="shared" si="0"/>
        <v>0</v>
      </c>
      <c r="T7" s="275">
        <f t="shared" si="0"/>
        <v>0</v>
      </c>
    </row>
    <row r="8" spans="1:20" ht="22.5" customHeight="1">
      <c r="A8" s="89" t="s">
        <v>104</v>
      </c>
      <c r="B8" s="89"/>
      <c r="C8" s="89"/>
      <c r="D8" s="89"/>
      <c r="E8" s="89" t="s">
        <v>105</v>
      </c>
      <c r="F8" s="275">
        <f>F9</f>
        <v>76.00000000000001</v>
      </c>
      <c r="G8" s="275">
        <f t="shared" si="0"/>
        <v>76.00000000000001</v>
      </c>
      <c r="H8" s="275">
        <f t="shared" si="0"/>
        <v>63.680000000000014</v>
      </c>
      <c r="I8" s="275">
        <f t="shared" si="0"/>
        <v>3.5</v>
      </c>
      <c r="J8" s="275">
        <f t="shared" si="0"/>
        <v>4.32</v>
      </c>
      <c r="K8" s="275">
        <f t="shared" si="0"/>
        <v>0</v>
      </c>
      <c r="L8" s="275">
        <f t="shared" si="0"/>
        <v>0</v>
      </c>
      <c r="M8" s="275">
        <f t="shared" si="0"/>
        <v>2.88</v>
      </c>
      <c r="N8" s="275">
        <f t="shared" si="0"/>
        <v>0</v>
      </c>
      <c r="O8" s="275">
        <f t="shared" si="0"/>
        <v>0</v>
      </c>
      <c r="P8" s="275">
        <f t="shared" si="0"/>
        <v>1.08</v>
      </c>
      <c r="Q8" s="275">
        <f t="shared" si="0"/>
        <v>0.54</v>
      </c>
      <c r="R8" s="275">
        <f t="shared" si="0"/>
        <v>0</v>
      </c>
      <c r="S8" s="275">
        <f t="shared" si="0"/>
        <v>0</v>
      </c>
      <c r="T8" s="275">
        <f t="shared" si="0"/>
        <v>0</v>
      </c>
    </row>
    <row r="9" spans="1:20" ht="22.5" customHeight="1">
      <c r="A9" s="89" t="s">
        <v>104</v>
      </c>
      <c r="B9" s="89" t="s">
        <v>106</v>
      </c>
      <c r="C9" s="89"/>
      <c r="D9" s="89"/>
      <c r="E9" s="89" t="s">
        <v>107</v>
      </c>
      <c r="F9" s="275">
        <f>SUM(F10:F11)</f>
        <v>76.00000000000001</v>
      </c>
      <c r="G9" s="275">
        <f aca="true" t="shared" si="1" ref="G9:T9">SUM(G10:G11)</f>
        <v>76.00000000000001</v>
      </c>
      <c r="H9" s="275">
        <f t="shared" si="1"/>
        <v>63.680000000000014</v>
      </c>
      <c r="I9" s="275">
        <f t="shared" si="1"/>
        <v>3.5</v>
      </c>
      <c r="J9" s="275">
        <f t="shared" si="1"/>
        <v>4.32</v>
      </c>
      <c r="K9" s="275">
        <f t="shared" si="1"/>
        <v>0</v>
      </c>
      <c r="L9" s="275">
        <f t="shared" si="1"/>
        <v>0</v>
      </c>
      <c r="M9" s="275">
        <f t="shared" si="1"/>
        <v>2.88</v>
      </c>
      <c r="N9" s="275">
        <f t="shared" si="1"/>
        <v>0</v>
      </c>
      <c r="O9" s="275">
        <f t="shared" si="1"/>
        <v>0</v>
      </c>
      <c r="P9" s="275">
        <f t="shared" si="1"/>
        <v>1.08</v>
      </c>
      <c r="Q9" s="275">
        <f t="shared" si="1"/>
        <v>0.54</v>
      </c>
      <c r="R9" s="275">
        <f t="shared" si="1"/>
        <v>0</v>
      </c>
      <c r="S9" s="275">
        <f t="shared" si="1"/>
        <v>0</v>
      </c>
      <c r="T9" s="275">
        <f t="shared" si="1"/>
        <v>0</v>
      </c>
    </row>
    <row r="10" spans="1:20" s="28" customFormat="1" ht="22.5" customHeight="1">
      <c r="A10" s="132" t="str">
        <f>'一般-工资福利'!A11</f>
        <v>201</v>
      </c>
      <c r="B10" s="132" t="str">
        <f>'一般-工资福利'!B11</f>
        <v>01</v>
      </c>
      <c r="C10" s="132" t="str">
        <f>'一般-工资福利'!C11</f>
        <v>01</v>
      </c>
      <c r="D10" s="132">
        <f>'一般-工资福利'!D11</f>
        <v>0</v>
      </c>
      <c r="E10" s="132" t="str">
        <f>'一般-工资福利'!E11</f>
        <v>行政运行</v>
      </c>
      <c r="F10" s="276">
        <f>G10+R10</f>
        <v>76.00000000000001</v>
      </c>
      <c r="G10" s="276">
        <f>'一般-商品和服务'!F11</f>
        <v>76.00000000000001</v>
      </c>
      <c r="H10" s="276">
        <f>G10-SUM(I10:Q10)</f>
        <v>63.680000000000014</v>
      </c>
      <c r="I10" s="276">
        <f>'一般-商品和服务'!P11</f>
        <v>3.5</v>
      </c>
      <c r="J10" s="276">
        <f>'一般-商品和服务'!Q11</f>
        <v>4.32</v>
      </c>
      <c r="K10" s="276"/>
      <c r="L10" s="276"/>
      <c r="M10" s="276">
        <f>'一般-商品和服务'!R11</f>
        <v>2.88</v>
      </c>
      <c r="N10" s="276">
        <f>'一般-商品和服务'!N11</f>
        <v>0</v>
      </c>
      <c r="O10" s="276">
        <f>'一般-商品和服务'!U11</f>
        <v>0</v>
      </c>
      <c r="P10" s="276">
        <f>'一般-商品和服务'!O11</f>
        <v>1.08</v>
      </c>
      <c r="Q10" s="276">
        <f>'一般-商品和服务'!Z11+'一般-商品和服务'!X11+'一般-商品和服务'!Y11</f>
        <v>0.54</v>
      </c>
      <c r="R10" s="276">
        <f>'工资福利(政府预算)(2)'!L10</f>
        <v>0</v>
      </c>
      <c r="S10" s="276"/>
      <c r="T10" s="276"/>
    </row>
    <row r="11" spans="1:20" ht="22.5" customHeight="1">
      <c r="A11" s="132"/>
      <c r="B11" s="132"/>
      <c r="C11" s="132"/>
      <c r="D11" s="132"/>
      <c r="E11" s="132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53"/>
      <c r="R11" s="253"/>
      <c r="S11" s="253"/>
      <c r="T11" s="25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F10" sqref="F10"/>
    </sheetView>
  </sheetViews>
  <sheetFormatPr defaultColWidth="6.875" defaultRowHeight="22.5" customHeight="1"/>
  <cols>
    <col min="1" max="3" width="4.00390625" style="258" customWidth="1"/>
    <col min="4" max="4" width="11.125" style="258" customWidth="1"/>
    <col min="5" max="5" width="30.125" style="258" customWidth="1"/>
    <col min="6" max="6" width="11.375" style="258" customWidth="1"/>
    <col min="7" max="12" width="10.375" style="258" customWidth="1"/>
    <col min="13" max="246" width="6.75390625" style="258" customWidth="1"/>
    <col min="247" max="252" width="6.75390625" style="259" customWidth="1"/>
    <col min="253" max="253" width="6.875" style="260" customWidth="1"/>
    <col min="254" max="16384" width="6.875" style="260" customWidth="1"/>
  </cols>
  <sheetData>
    <row r="1" spans="12:253" ht="22.5" customHeight="1">
      <c r="L1" s="258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1" t="s">
        <v>236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62"/>
      <c r="H3" s="262"/>
      <c r="J3" s="271" t="s">
        <v>78</v>
      </c>
      <c r="K3" s="271"/>
      <c r="L3" s="27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3" t="s">
        <v>98</v>
      </c>
      <c r="B4" s="263"/>
      <c r="C4" s="263"/>
      <c r="D4" s="264" t="s">
        <v>130</v>
      </c>
      <c r="E4" s="264" t="s">
        <v>99</v>
      </c>
      <c r="F4" s="264" t="s">
        <v>172</v>
      </c>
      <c r="G4" s="265" t="s">
        <v>205</v>
      </c>
      <c r="H4" s="264" t="s">
        <v>206</v>
      </c>
      <c r="I4" s="264" t="s">
        <v>207</v>
      </c>
      <c r="J4" s="264" t="s">
        <v>208</v>
      </c>
      <c r="K4" s="264" t="s">
        <v>209</v>
      </c>
      <c r="L4" s="264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4" t="s">
        <v>101</v>
      </c>
      <c r="B5" s="264" t="s">
        <v>102</v>
      </c>
      <c r="C5" s="264" t="s">
        <v>103</v>
      </c>
      <c r="D5" s="264"/>
      <c r="E5" s="264"/>
      <c r="F5" s="264"/>
      <c r="G5" s="265"/>
      <c r="H5" s="264"/>
      <c r="I5" s="264"/>
      <c r="J5" s="264"/>
      <c r="K5" s="264"/>
      <c r="L5" s="26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4"/>
      <c r="B6" s="264"/>
      <c r="C6" s="264"/>
      <c r="D6" s="264"/>
      <c r="E6" s="264"/>
      <c r="F6" s="264"/>
      <c r="G6" s="265"/>
      <c r="H6" s="264"/>
      <c r="I6" s="264"/>
      <c r="J6" s="264"/>
      <c r="K6" s="264"/>
      <c r="L6" s="2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6" t="s">
        <v>93</v>
      </c>
      <c r="B7" s="266" t="s">
        <v>93</v>
      </c>
      <c r="C7" s="266" t="s">
        <v>93</v>
      </c>
      <c r="D7" s="266" t="s">
        <v>93</v>
      </c>
      <c r="E7" s="266" t="s">
        <v>93</v>
      </c>
      <c r="F7" s="266">
        <v>1</v>
      </c>
      <c r="G7" s="263">
        <v>2</v>
      </c>
      <c r="H7" s="263">
        <v>3</v>
      </c>
      <c r="I7" s="263">
        <v>4</v>
      </c>
      <c r="J7" s="266">
        <v>5</v>
      </c>
      <c r="K7" s="266"/>
      <c r="L7" s="266">
        <v>6</v>
      </c>
      <c r="M7" s="26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89"/>
      <c r="B8" s="89"/>
      <c r="C8" s="90"/>
      <c r="D8" s="90" t="s">
        <v>94</v>
      </c>
      <c r="E8" s="89" t="s">
        <v>95</v>
      </c>
      <c r="F8" s="267">
        <f>SUM(G8:L8)</f>
        <v>174</v>
      </c>
      <c r="G8" s="268">
        <v>174</v>
      </c>
      <c r="H8" s="263"/>
      <c r="I8" s="263"/>
      <c r="J8" s="266"/>
      <c r="K8" s="266"/>
      <c r="L8" s="266"/>
      <c r="M8" s="262"/>
    </row>
    <row r="9" spans="1:13" ht="22.5" customHeight="1">
      <c r="A9" s="89" t="s">
        <v>104</v>
      </c>
      <c r="B9" s="89"/>
      <c r="C9" s="89"/>
      <c r="D9" s="89"/>
      <c r="E9" s="89" t="s">
        <v>105</v>
      </c>
      <c r="F9" s="267">
        <f>SUM(G9:L9)</f>
        <v>174</v>
      </c>
      <c r="G9" s="268">
        <v>174</v>
      </c>
      <c r="H9" s="263"/>
      <c r="I9" s="263"/>
      <c r="J9" s="266"/>
      <c r="K9" s="266"/>
      <c r="L9" s="266"/>
      <c r="M9" s="262"/>
    </row>
    <row r="10" spans="1:13" ht="22.5" customHeight="1">
      <c r="A10" s="89" t="s">
        <v>104</v>
      </c>
      <c r="B10" s="89" t="s">
        <v>106</v>
      </c>
      <c r="C10" s="89"/>
      <c r="D10" s="89"/>
      <c r="E10" s="89" t="s">
        <v>107</v>
      </c>
      <c r="F10" s="267">
        <f>SUM(G10:L10)</f>
        <v>174</v>
      </c>
      <c r="G10" s="268">
        <v>174</v>
      </c>
      <c r="H10" s="263"/>
      <c r="I10" s="263"/>
      <c r="J10" s="266"/>
      <c r="K10" s="266"/>
      <c r="L10" s="266"/>
      <c r="M10" s="262"/>
    </row>
    <row r="11" spans="1:253" s="257" customFormat="1" ht="22.5" customHeight="1">
      <c r="A11" s="269" t="str">
        <f>'一般-工资福利'!A11</f>
        <v>201</v>
      </c>
      <c r="B11" s="269" t="str">
        <f>'一般-工资福利'!B11</f>
        <v>01</v>
      </c>
      <c r="C11" s="269" t="str">
        <f>'一般-工资福利'!C11</f>
        <v>01</v>
      </c>
      <c r="D11" s="269">
        <f>'一般-工资福利'!D11</f>
        <v>0</v>
      </c>
      <c r="E11" s="269" t="str">
        <f>'一般-工资福利'!E11</f>
        <v>行政运行</v>
      </c>
      <c r="F11" s="267">
        <f>SUM(G11:L11)</f>
        <v>174</v>
      </c>
      <c r="G11" s="268">
        <v>174</v>
      </c>
      <c r="H11" s="270"/>
      <c r="I11" s="270"/>
      <c r="J11" s="270"/>
      <c r="K11" s="270"/>
      <c r="L11" s="270"/>
      <c r="M11" s="272"/>
      <c r="N11" s="262"/>
      <c r="O11" s="262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ht="26.25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62"/>
      <c r="M13" s="27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7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7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7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7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7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7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3" sqref="A3:B3"/>
    </sheetView>
  </sheetViews>
  <sheetFormatPr defaultColWidth="6.875" defaultRowHeight="22.5" customHeight="1"/>
  <cols>
    <col min="1" max="1" width="8.375" style="549" customWidth="1"/>
    <col min="2" max="2" width="25.50390625" style="549" customWidth="1"/>
    <col min="3" max="13" width="9.875" style="549" customWidth="1"/>
    <col min="14" max="255" width="6.75390625" style="549" customWidth="1"/>
    <col min="256" max="256" width="6.875" style="550" customWidth="1"/>
  </cols>
  <sheetData>
    <row r="1" spans="2:255" ht="22.5" customHeight="1">
      <c r="B1" s="551"/>
      <c r="C1" s="551"/>
      <c r="D1" s="551"/>
      <c r="E1" s="551"/>
      <c r="F1" s="551"/>
      <c r="G1" s="551"/>
      <c r="H1" s="551"/>
      <c r="I1" s="551"/>
      <c r="J1" s="551"/>
      <c r="M1" s="567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2" t="s">
        <v>77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53"/>
      <c r="B3" s="554"/>
      <c r="C3" s="555"/>
      <c r="D3" s="556"/>
      <c r="E3" s="556"/>
      <c r="F3" s="556"/>
      <c r="G3" s="555"/>
      <c r="H3" s="555"/>
      <c r="I3" s="555"/>
      <c r="J3" s="555"/>
      <c r="L3" s="568" t="s">
        <v>78</v>
      </c>
      <c r="M3" s="56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57" t="s">
        <v>79</v>
      </c>
      <c r="B4" s="557" t="s">
        <v>80</v>
      </c>
      <c r="C4" s="558" t="s">
        <v>81</v>
      </c>
      <c r="D4" s="559" t="s">
        <v>82</v>
      </c>
      <c r="E4" s="559"/>
      <c r="F4" s="559"/>
      <c r="G4" s="557" t="s">
        <v>83</v>
      </c>
      <c r="H4" s="557" t="s">
        <v>84</v>
      </c>
      <c r="I4" s="557" t="s">
        <v>85</v>
      </c>
      <c r="J4" s="557" t="s">
        <v>86</v>
      </c>
      <c r="K4" s="557" t="s">
        <v>87</v>
      </c>
      <c r="L4" s="569" t="s">
        <v>88</v>
      </c>
      <c r="M4" s="570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57"/>
      <c r="B5" s="557"/>
      <c r="C5" s="557"/>
      <c r="D5" s="557" t="s">
        <v>90</v>
      </c>
      <c r="E5" s="557" t="s">
        <v>91</v>
      </c>
      <c r="F5" s="557" t="s">
        <v>92</v>
      </c>
      <c r="G5" s="557"/>
      <c r="H5" s="557"/>
      <c r="I5" s="557"/>
      <c r="J5" s="557"/>
      <c r="K5" s="557"/>
      <c r="L5" s="557"/>
      <c r="M5" s="57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60" t="s">
        <v>93</v>
      </c>
      <c r="B6" s="560" t="s">
        <v>93</v>
      </c>
      <c r="C6" s="560">
        <v>1</v>
      </c>
      <c r="D6" s="560">
        <v>2</v>
      </c>
      <c r="E6" s="560">
        <v>3</v>
      </c>
      <c r="F6" s="560">
        <v>4</v>
      </c>
      <c r="G6" s="560">
        <v>5</v>
      </c>
      <c r="H6" s="560">
        <v>6</v>
      </c>
      <c r="I6" s="560">
        <v>7</v>
      </c>
      <c r="J6" s="560">
        <v>8</v>
      </c>
      <c r="K6" s="560">
        <v>9</v>
      </c>
      <c r="L6" s="560">
        <v>10</v>
      </c>
      <c r="M6" s="57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48" customFormat="1" ht="23.25" customHeight="1">
      <c r="A7" s="561" t="s">
        <v>94</v>
      </c>
      <c r="B7" s="445" t="s">
        <v>95</v>
      </c>
      <c r="C7" s="562">
        <f>SUM(E7:M7)</f>
        <v>669.2</v>
      </c>
      <c r="D7" s="563">
        <f>SUM(E7:F7)</f>
        <v>669.2</v>
      </c>
      <c r="E7" s="564">
        <f>'财政拨款收支总表'!B26</f>
        <v>669.2</v>
      </c>
      <c r="F7" s="562">
        <f>'财政拨款收支总表'!B8</f>
        <v>0</v>
      </c>
      <c r="G7" s="562"/>
      <c r="H7" s="562">
        <f>'财政拨款收支总表'!B9</f>
        <v>0</v>
      </c>
      <c r="I7" s="573"/>
      <c r="J7" s="573"/>
      <c r="K7" s="573"/>
      <c r="L7" s="573"/>
      <c r="M7" s="574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9.25" customHeight="1">
      <c r="A8" s="565"/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65"/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65"/>
      <c r="B10" s="565"/>
      <c r="C10" s="566"/>
      <c r="D10" s="565"/>
      <c r="E10" s="565"/>
      <c r="F10" s="565"/>
      <c r="G10" s="565"/>
      <c r="H10" s="565"/>
      <c r="I10" s="565"/>
      <c r="J10" s="565"/>
      <c r="K10" s="565"/>
      <c r="L10" s="56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65"/>
      <c r="D12" s="565"/>
      <c r="G12" s="565"/>
      <c r="H12" s="565"/>
      <c r="I12" s="565"/>
      <c r="J12" s="565"/>
      <c r="K12" s="565"/>
      <c r="L12" s="56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65"/>
      <c r="I13" s="565"/>
      <c r="J13" s="56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6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6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6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F7" sqref="F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237</v>
      </c>
    </row>
    <row r="2" spans="1:11" ht="31.5" customHeight="1">
      <c r="A2" s="81" t="s">
        <v>238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0:11" ht="14.25" customHeight="1">
      <c r="J3" s="256" t="s">
        <v>78</v>
      </c>
      <c r="K3" s="256"/>
    </row>
    <row r="4" spans="1:11" ht="33" customHeight="1">
      <c r="A4" s="252" t="s">
        <v>98</v>
      </c>
      <c r="B4" s="252"/>
      <c r="C4" s="252"/>
      <c r="D4" s="86" t="s">
        <v>195</v>
      </c>
      <c r="E4" s="86" t="s">
        <v>131</v>
      </c>
      <c r="F4" s="86" t="s">
        <v>119</v>
      </c>
      <c r="G4" s="86"/>
      <c r="H4" s="86"/>
      <c r="I4" s="86"/>
      <c r="J4" s="86"/>
      <c r="K4" s="86"/>
    </row>
    <row r="5" spans="1:11" ht="14.25" customHeight="1">
      <c r="A5" s="86" t="s">
        <v>101</v>
      </c>
      <c r="B5" s="86" t="s">
        <v>102</v>
      </c>
      <c r="C5" s="86" t="s">
        <v>103</v>
      </c>
      <c r="D5" s="86"/>
      <c r="E5" s="86"/>
      <c r="F5" s="86" t="s">
        <v>90</v>
      </c>
      <c r="G5" s="86" t="s">
        <v>212</v>
      </c>
      <c r="H5" s="86" t="s">
        <v>209</v>
      </c>
      <c r="I5" s="86" t="s">
        <v>213</v>
      </c>
      <c r="J5" s="86" t="s">
        <v>205</v>
      </c>
      <c r="K5" s="86" t="s">
        <v>214</v>
      </c>
    </row>
    <row r="6" spans="1:11" ht="32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2.5" customHeight="1">
      <c r="A7" s="89"/>
      <c r="B7" s="89"/>
      <c r="C7" s="90"/>
      <c r="D7" s="90" t="s">
        <v>94</v>
      </c>
      <c r="E7" s="89" t="s">
        <v>95</v>
      </c>
      <c r="F7" s="253">
        <f>'一般-个人和家庭'!F8</f>
        <v>174</v>
      </c>
      <c r="G7" s="254">
        <f>F7-SUM(H7:K7)</f>
        <v>0</v>
      </c>
      <c r="H7" s="255">
        <f>'一般-个人和家庭'!K8</f>
        <v>0</v>
      </c>
      <c r="I7" s="255"/>
      <c r="J7" s="255">
        <f>'一般-个人和家庭'!G8+'一般-个人和家庭'!H8</f>
        <v>174</v>
      </c>
      <c r="K7" s="86"/>
    </row>
    <row r="8" spans="1:11" ht="22.5" customHeight="1">
      <c r="A8" s="89" t="s">
        <v>104</v>
      </c>
      <c r="B8" s="89"/>
      <c r="C8" s="89"/>
      <c r="D8" s="89"/>
      <c r="E8" s="89" t="s">
        <v>105</v>
      </c>
      <c r="F8" s="253">
        <f>'一般-个人和家庭'!F9</f>
        <v>174</v>
      </c>
      <c r="G8" s="254">
        <f>F8-SUM(H8:K8)</f>
        <v>0</v>
      </c>
      <c r="H8" s="255">
        <f>'一般-个人和家庭'!K9</f>
        <v>0</v>
      </c>
      <c r="I8" s="255"/>
      <c r="J8" s="255">
        <f>'一般-个人和家庭'!G9+'一般-个人和家庭'!H9</f>
        <v>174</v>
      </c>
      <c r="K8" s="86"/>
    </row>
    <row r="9" spans="1:11" ht="22.5" customHeight="1">
      <c r="A9" s="89" t="s">
        <v>104</v>
      </c>
      <c r="B9" s="89" t="s">
        <v>106</v>
      </c>
      <c r="C9" s="89"/>
      <c r="D9" s="89"/>
      <c r="E9" s="89" t="s">
        <v>107</v>
      </c>
      <c r="F9" s="253">
        <f>'一般-个人和家庭'!F10</f>
        <v>174</v>
      </c>
      <c r="G9" s="254">
        <f>F9-SUM(H9:K9)</f>
        <v>0</v>
      </c>
      <c r="H9" s="255">
        <f>'一般-个人和家庭'!K10</f>
        <v>0</v>
      </c>
      <c r="I9" s="255"/>
      <c r="J9" s="255">
        <f>'一般-个人和家庭'!G10+'一般-个人和家庭'!H10</f>
        <v>174</v>
      </c>
      <c r="K9" s="86"/>
    </row>
    <row r="10" spans="1:11" s="28" customFormat="1" ht="22.5" customHeight="1">
      <c r="A10" s="132" t="str">
        <f>'一般-工资福利'!A11</f>
        <v>201</v>
      </c>
      <c r="B10" s="132" t="str">
        <f>'一般-工资福利'!B11</f>
        <v>01</v>
      </c>
      <c r="C10" s="132" t="str">
        <f>'一般-工资福利'!C11</f>
        <v>01</v>
      </c>
      <c r="D10" s="132">
        <f>'一般-工资福利'!D11</f>
        <v>0</v>
      </c>
      <c r="E10" s="132" t="str">
        <f>'一般-工资福利'!E11</f>
        <v>行政运行</v>
      </c>
      <c r="F10" s="253">
        <f>'一般-个人和家庭'!F11</f>
        <v>174</v>
      </c>
      <c r="G10" s="254">
        <f>F10-SUM(H10:K10)</f>
        <v>0</v>
      </c>
      <c r="H10" s="255">
        <f>'一般-个人和家庭'!K11</f>
        <v>0</v>
      </c>
      <c r="I10" s="255"/>
      <c r="J10" s="255">
        <f>'一般-个人和家庭'!G11+'一般-个人和家庭'!H11</f>
        <v>174</v>
      </c>
      <c r="K10" s="255">
        <f>'一般-个人和家庭'!L11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B10" sqref="B10"/>
    </sheetView>
  </sheetViews>
  <sheetFormatPr defaultColWidth="6.875" defaultRowHeight="12.75" customHeight="1"/>
  <cols>
    <col min="1" max="1" width="12.875" style="217" customWidth="1"/>
    <col min="2" max="2" width="15.875" style="217" customWidth="1"/>
    <col min="3" max="3" width="21.75390625" style="217" customWidth="1"/>
    <col min="4" max="5" width="11.125" style="217" customWidth="1"/>
    <col min="6" max="14" width="10.125" style="217" customWidth="1"/>
    <col min="15" max="256" width="6.875" style="217" customWidth="1"/>
  </cols>
  <sheetData>
    <row r="1" spans="1:255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39"/>
      <c r="L1" s="241"/>
      <c r="N1" s="242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9" t="s">
        <v>240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0" t="s">
        <v>2</v>
      </c>
      <c r="B3" s="220"/>
      <c r="C3" s="220"/>
      <c r="D3" s="221"/>
      <c r="E3" s="222"/>
      <c r="F3" s="222"/>
      <c r="G3" s="222"/>
      <c r="H3" s="221"/>
      <c r="I3" s="221"/>
      <c r="J3" s="221"/>
      <c r="K3" s="239"/>
      <c r="L3" s="243"/>
      <c r="N3" s="244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3" t="s">
        <v>241</v>
      </c>
      <c r="B4" s="223" t="s">
        <v>131</v>
      </c>
      <c r="C4" s="224" t="s">
        <v>242</v>
      </c>
      <c r="D4" s="225" t="s">
        <v>100</v>
      </c>
      <c r="E4" s="226" t="s">
        <v>82</v>
      </c>
      <c r="F4" s="226"/>
      <c r="G4" s="226"/>
      <c r="H4" s="227" t="s">
        <v>83</v>
      </c>
      <c r="I4" s="223" t="s">
        <v>84</v>
      </c>
      <c r="J4" s="223" t="s">
        <v>85</v>
      </c>
      <c r="K4" s="223" t="s">
        <v>86</v>
      </c>
      <c r="L4" s="245" t="s">
        <v>87</v>
      </c>
      <c r="M4" s="246" t="s">
        <v>88</v>
      </c>
      <c r="N4" s="247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3"/>
      <c r="B5" s="223"/>
      <c r="C5" s="224"/>
      <c r="D5" s="223"/>
      <c r="E5" s="228" t="s">
        <v>90</v>
      </c>
      <c r="F5" s="228" t="s">
        <v>91</v>
      </c>
      <c r="G5" s="228" t="s">
        <v>92</v>
      </c>
      <c r="H5" s="223"/>
      <c r="I5" s="223"/>
      <c r="J5" s="223"/>
      <c r="K5" s="223"/>
      <c r="L5" s="225"/>
      <c r="M5" s="246"/>
      <c r="N5" s="2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9" t="s">
        <v>93</v>
      </c>
      <c r="B6" s="229" t="s">
        <v>93</v>
      </c>
      <c r="C6" s="229" t="s">
        <v>93</v>
      </c>
      <c r="D6" s="229">
        <v>1</v>
      </c>
      <c r="E6" s="229">
        <v>2</v>
      </c>
      <c r="F6" s="229">
        <v>3</v>
      </c>
      <c r="G6" s="229">
        <v>4</v>
      </c>
      <c r="H6" s="229">
        <v>5</v>
      </c>
      <c r="I6" s="229">
        <v>6</v>
      </c>
      <c r="J6" s="229">
        <v>7</v>
      </c>
      <c r="K6" s="229">
        <v>8</v>
      </c>
      <c r="L6" s="229">
        <v>9</v>
      </c>
      <c r="M6" s="248">
        <v>10</v>
      </c>
      <c r="N6" s="249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6" customFormat="1" ht="23.25" customHeight="1">
      <c r="A7" s="230">
        <v>2010104</v>
      </c>
      <c r="B7" s="231" t="s">
        <v>243</v>
      </c>
      <c r="C7" s="232" t="s">
        <v>244</v>
      </c>
      <c r="D7" s="233">
        <f>SUM(F7:N7)</f>
        <v>143.5</v>
      </c>
      <c r="E7" s="234">
        <f>SUM(F7:G7)</f>
        <v>143.5</v>
      </c>
      <c r="F7" s="235">
        <v>143.5</v>
      </c>
      <c r="G7" s="236"/>
      <c r="H7" s="236"/>
      <c r="I7" s="236"/>
      <c r="J7" s="236"/>
      <c r="K7" s="236"/>
      <c r="L7" s="250"/>
      <c r="M7" s="251"/>
      <c r="N7" s="250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2.5" customHeight="1">
      <c r="A8" s="237"/>
      <c r="B8" s="237"/>
      <c r="C8" s="237"/>
      <c r="D8" s="237"/>
      <c r="E8" s="237"/>
      <c r="F8" s="237"/>
      <c r="G8" s="238"/>
      <c r="H8" s="237"/>
      <c r="I8" s="237"/>
      <c r="J8" s="237"/>
      <c r="K8" s="237"/>
      <c r="L8" s="237"/>
      <c r="M8" s="237"/>
      <c r="N8" s="23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37"/>
      <c r="B10" s="237"/>
      <c r="C10" s="237"/>
      <c r="D10" s="239"/>
      <c r="E10" s="237"/>
      <c r="F10" s="239"/>
      <c r="G10" s="237"/>
      <c r="H10" s="237"/>
      <c r="I10" s="237"/>
      <c r="J10" s="237"/>
      <c r="K10" s="237"/>
      <c r="L10" s="237"/>
      <c r="M10" s="237"/>
      <c r="N10" s="23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7"/>
      <c r="B13" s="237"/>
      <c r="C13" s="237"/>
      <c r="D13" s="239"/>
      <c r="E13" s="239"/>
      <c r="F13" s="237"/>
      <c r="G13" s="237"/>
      <c r="H13" s="237"/>
      <c r="I13" s="239"/>
      <c r="J13" s="237"/>
      <c r="K13" s="237"/>
      <c r="L13" s="237"/>
      <c r="M13" s="237"/>
      <c r="N13" s="23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7"/>
      <c r="B14" s="237"/>
      <c r="C14" s="240"/>
      <c r="D14" s="239"/>
      <c r="E14" s="239"/>
      <c r="F14" s="239"/>
      <c r="G14" s="237"/>
      <c r="H14" s="239"/>
      <c r="I14" s="239"/>
      <c r="J14" s="237"/>
      <c r="K14" s="237"/>
      <c r="L14" s="239"/>
      <c r="M14" s="237"/>
      <c r="N14" s="23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9"/>
      <c r="B15" s="239"/>
      <c r="C15" s="237"/>
      <c r="D15" s="239"/>
      <c r="E15" s="239"/>
      <c r="F15" s="239"/>
      <c r="G15" s="237"/>
      <c r="H15" s="239"/>
      <c r="I15" s="239"/>
      <c r="J15" s="237"/>
      <c r="K15" s="239"/>
      <c r="L15" s="239"/>
      <c r="M15" s="239"/>
      <c r="N15" s="23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9"/>
      <c r="B16" s="239"/>
      <c r="C16" s="239"/>
      <c r="D16" s="239"/>
      <c r="E16" s="239"/>
      <c r="F16" s="239"/>
      <c r="G16" s="237"/>
      <c r="H16" s="239"/>
      <c r="I16" s="239"/>
      <c r="J16" s="239"/>
      <c r="K16" s="239"/>
      <c r="L16" s="239"/>
      <c r="M16" s="239"/>
      <c r="N16" s="23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9"/>
      <c r="B19" s="239"/>
      <c r="C19" s="239"/>
      <c r="D19" s="239"/>
      <c r="E19" s="239"/>
      <c r="F19" s="239"/>
      <c r="G19" s="239"/>
      <c r="H19" s="239"/>
      <c r="I19" s="237"/>
      <c r="J19" s="239"/>
      <c r="K19" s="239"/>
      <c r="L19" s="239"/>
      <c r="M19" s="239"/>
      <c r="N19" s="23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75" customWidth="1"/>
    <col min="4" max="4" width="9.625" style="175" customWidth="1"/>
    <col min="5" max="5" width="23.125" style="175" customWidth="1"/>
    <col min="6" max="6" width="8.875" style="175" customWidth="1"/>
    <col min="7" max="7" width="8.125" style="175" customWidth="1"/>
    <col min="8" max="10" width="7.125" style="175" customWidth="1"/>
    <col min="11" max="11" width="7.75390625" style="175" customWidth="1"/>
    <col min="12" max="19" width="7.125" style="175" customWidth="1"/>
    <col min="20" max="21" width="7.25390625" style="175" customWidth="1"/>
    <col min="22" max="16384" width="6.875" style="175" customWidth="1"/>
  </cols>
  <sheetData>
    <row r="1" spans="1:21" ht="24.7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95"/>
      <c r="R1" s="195"/>
      <c r="S1" s="202"/>
      <c r="T1" s="202"/>
      <c r="U1" s="131" t="s">
        <v>245</v>
      </c>
    </row>
    <row r="2" spans="1:21" ht="24.75" customHeight="1">
      <c r="A2" s="176" t="s">
        <v>246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2" ht="24.75" customHeight="1">
      <c r="A3" s="128" t="s">
        <v>2</v>
      </c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203"/>
      <c r="R3" s="203"/>
      <c r="S3" s="204"/>
      <c r="T3" s="205" t="s">
        <v>78</v>
      </c>
      <c r="U3" s="205"/>
      <c r="V3" s="206"/>
    </row>
    <row r="4" spans="1:22" ht="24.75" customHeight="1">
      <c r="A4" s="177" t="s">
        <v>110</v>
      </c>
      <c r="B4" s="177"/>
      <c r="C4" s="178"/>
      <c r="D4" s="179" t="s">
        <v>79</v>
      </c>
      <c r="E4" s="179" t="s">
        <v>99</v>
      </c>
      <c r="F4" s="180" t="s">
        <v>111</v>
      </c>
      <c r="G4" s="181" t="s">
        <v>112</v>
      </c>
      <c r="H4" s="177"/>
      <c r="I4" s="177"/>
      <c r="J4" s="178"/>
      <c r="K4" s="182" t="s">
        <v>113</v>
      </c>
      <c r="L4" s="198"/>
      <c r="M4" s="198"/>
      <c r="N4" s="198"/>
      <c r="O4" s="198"/>
      <c r="P4" s="198"/>
      <c r="Q4" s="198"/>
      <c r="R4" s="207"/>
      <c r="S4" s="208" t="s">
        <v>114</v>
      </c>
      <c r="T4" s="209" t="s">
        <v>115</v>
      </c>
      <c r="U4" s="209" t="s">
        <v>116</v>
      </c>
      <c r="V4" s="206"/>
    </row>
    <row r="5" spans="1:22" ht="24.75" customHeight="1">
      <c r="A5" s="182" t="s">
        <v>101</v>
      </c>
      <c r="B5" s="179" t="s">
        <v>102</v>
      </c>
      <c r="C5" s="179" t="s">
        <v>103</v>
      </c>
      <c r="D5" s="179"/>
      <c r="E5" s="179"/>
      <c r="F5" s="180"/>
      <c r="G5" s="179" t="s">
        <v>81</v>
      </c>
      <c r="H5" s="179" t="s">
        <v>117</v>
      </c>
      <c r="I5" s="179" t="s">
        <v>118</v>
      </c>
      <c r="J5" s="180" t="s">
        <v>119</v>
      </c>
      <c r="K5" s="199" t="s">
        <v>81</v>
      </c>
      <c r="L5" s="160" t="s">
        <v>120</v>
      </c>
      <c r="M5" s="160" t="s">
        <v>121</v>
      </c>
      <c r="N5" s="160" t="s">
        <v>122</v>
      </c>
      <c r="O5" s="160" t="s">
        <v>123</v>
      </c>
      <c r="P5" s="160" t="s">
        <v>124</v>
      </c>
      <c r="Q5" s="160" t="s">
        <v>125</v>
      </c>
      <c r="R5" s="160" t="s">
        <v>126</v>
      </c>
      <c r="S5" s="210"/>
      <c r="T5" s="209"/>
      <c r="U5" s="209"/>
      <c r="V5" s="206"/>
    </row>
    <row r="6" spans="1:21" ht="30.75" customHeight="1">
      <c r="A6" s="182"/>
      <c r="B6" s="179"/>
      <c r="C6" s="179"/>
      <c r="D6" s="179"/>
      <c r="E6" s="180"/>
      <c r="F6" s="183" t="s">
        <v>100</v>
      </c>
      <c r="G6" s="179"/>
      <c r="H6" s="179"/>
      <c r="I6" s="179"/>
      <c r="J6" s="180"/>
      <c r="K6" s="200"/>
      <c r="L6" s="160"/>
      <c r="M6" s="160"/>
      <c r="N6" s="160"/>
      <c r="O6" s="160"/>
      <c r="P6" s="160"/>
      <c r="Q6" s="160"/>
      <c r="R6" s="160"/>
      <c r="S6" s="211"/>
      <c r="T6" s="209"/>
      <c r="U6" s="209"/>
    </row>
    <row r="7" spans="1:21" ht="24.75" customHeight="1">
      <c r="A7" s="184" t="s">
        <v>93</v>
      </c>
      <c r="B7" s="184" t="s">
        <v>93</v>
      </c>
      <c r="C7" s="184" t="s">
        <v>93</v>
      </c>
      <c r="D7" s="184" t="s">
        <v>93</v>
      </c>
      <c r="E7" s="184" t="s">
        <v>93</v>
      </c>
      <c r="F7" s="185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5">
        <v>15</v>
      </c>
      <c r="U7" s="185">
        <v>16</v>
      </c>
    </row>
    <row r="8" spans="1:21" s="174" customFormat="1" ht="24.75" customHeight="1">
      <c r="A8" s="186"/>
      <c r="B8" s="186"/>
      <c r="C8" s="187"/>
      <c r="D8" s="188"/>
      <c r="E8" s="189"/>
      <c r="F8" s="190"/>
      <c r="G8" s="191"/>
      <c r="H8" s="191"/>
      <c r="I8" s="191"/>
      <c r="J8" s="191"/>
      <c r="K8" s="191"/>
      <c r="L8" s="191"/>
      <c r="M8" s="201"/>
      <c r="N8" s="191"/>
      <c r="O8" s="191"/>
      <c r="P8" s="191"/>
      <c r="Q8" s="191"/>
      <c r="R8" s="191"/>
      <c r="S8" s="212"/>
      <c r="T8" s="212"/>
      <c r="U8" s="213"/>
    </row>
    <row r="9" spans="1:21" ht="24.75" customHeight="1">
      <c r="A9" s="192"/>
      <c r="B9" s="192"/>
      <c r="C9" s="192"/>
      <c r="D9" s="192"/>
      <c r="E9" s="193" t="s">
        <v>247</v>
      </c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214"/>
      <c r="T9" s="214"/>
      <c r="U9" s="214"/>
    </row>
    <row r="10" spans="1:21" ht="18.75" customHeight="1">
      <c r="A10" s="192"/>
      <c r="B10" s="192"/>
      <c r="C10" s="192"/>
      <c r="D10" s="192"/>
      <c r="E10" s="193"/>
      <c r="F10" s="194"/>
      <c r="G10" s="195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214"/>
      <c r="T10" s="214"/>
      <c r="U10" s="214"/>
    </row>
    <row r="11" spans="1:21" ht="18.75" customHeight="1">
      <c r="A11" s="196"/>
      <c r="B11" s="192"/>
      <c r="C11" s="192"/>
      <c r="D11" s="192"/>
      <c r="E11" s="193"/>
      <c r="F11" s="194"/>
      <c r="G11" s="195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214"/>
      <c r="T11" s="214"/>
      <c r="U11" s="214"/>
    </row>
    <row r="12" spans="1:21" ht="18.75" customHeight="1">
      <c r="A12" s="196"/>
      <c r="B12" s="192"/>
      <c r="C12" s="192"/>
      <c r="D12" s="192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214"/>
      <c r="T12" s="214"/>
      <c r="U12" s="215"/>
    </row>
    <row r="13" spans="1:21" ht="18.75" customHeight="1">
      <c r="A13" s="196"/>
      <c r="B13" s="196"/>
      <c r="C13" s="192"/>
      <c r="D13" s="192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214"/>
      <c r="T13" s="214"/>
      <c r="U13" s="215"/>
    </row>
    <row r="14" spans="1:21" ht="18.75" customHeight="1">
      <c r="A14" s="196"/>
      <c r="B14" s="196"/>
      <c r="C14" s="196"/>
      <c r="D14" s="192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214"/>
      <c r="T14" s="214"/>
      <c r="U14" s="215"/>
    </row>
    <row r="15" spans="1:21" ht="18.75" customHeight="1">
      <c r="A15" s="196"/>
      <c r="B15" s="196"/>
      <c r="C15" s="196"/>
      <c r="D15" s="192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214"/>
      <c r="T15" s="215"/>
      <c r="U15" s="215"/>
    </row>
    <row r="16" spans="1:21" ht="18.75" customHeight="1">
      <c r="A16" s="196"/>
      <c r="B16" s="196"/>
      <c r="C16" s="196"/>
      <c r="D16" s="196"/>
      <c r="E16" s="197"/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4"/>
      <c r="Q16" s="194"/>
      <c r="R16" s="194"/>
      <c r="S16" s="215"/>
      <c r="T16" s="215"/>
      <c r="U16" s="21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7" t="s">
        <v>248</v>
      </c>
    </row>
    <row r="2" spans="1:21" ht="24.75" customHeight="1">
      <c r="A2" s="81" t="s">
        <v>249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128" t="s">
        <v>2</v>
      </c>
      <c r="B3" s="129"/>
      <c r="C3" s="130"/>
      <c r="D3" s="131"/>
      <c r="E3" s="13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8" t="s">
        <v>78</v>
      </c>
      <c r="U3" s="98"/>
    </row>
    <row r="4" spans="1:21" ht="27.75" customHeight="1">
      <c r="A4" s="82" t="s">
        <v>110</v>
      </c>
      <c r="B4" s="83"/>
      <c r="C4" s="84"/>
      <c r="D4" s="85" t="s">
        <v>130</v>
      </c>
      <c r="E4" s="85" t="s">
        <v>131</v>
      </c>
      <c r="F4" s="85" t="s">
        <v>100</v>
      </c>
      <c r="G4" s="86" t="s">
        <v>132</v>
      </c>
      <c r="H4" s="86" t="s">
        <v>133</v>
      </c>
      <c r="I4" s="86" t="s">
        <v>134</v>
      </c>
      <c r="J4" s="86" t="s">
        <v>135</v>
      </c>
      <c r="K4" s="86" t="s">
        <v>136</v>
      </c>
      <c r="L4" s="86" t="s">
        <v>137</v>
      </c>
      <c r="M4" s="86" t="s">
        <v>121</v>
      </c>
      <c r="N4" s="86" t="s">
        <v>138</v>
      </c>
      <c r="O4" s="86" t="s">
        <v>119</v>
      </c>
      <c r="P4" s="86" t="s">
        <v>123</v>
      </c>
      <c r="Q4" s="86" t="s">
        <v>122</v>
      </c>
      <c r="R4" s="86" t="s">
        <v>139</v>
      </c>
      <c r="S4" s="86" t="s">
        <v>140</v>
      </c>
      <c r="T4" s="86" t="s">
        <v>141</v>
      </c>
      <c r="U4" s="86" t="s">
        <v>126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28" customFormat="1" ht="29.25" customHeight="1">
      <c r="A7" s="132"/>
      <c r="B7" s="132"/>
      <c r="C7" s="132"/>
      <c r="D7" s="132"/>
      <c r="E7" s="93"/>
      <c r="F7" s="17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ht="14.25">
      <c r="E8" t="s">
        <v>247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35" customWidth="1"/>
    <col min="4" max="4" width="9.625" style="135" customWidth="1"/>
    <col min="5" max="5" width="22.50390625" style="135" customWidth="1"/>
    <col min="6" max="7" width="8.50390625" style="135" customWidth="1"/>
    <col min="8" max="10" width="7.25390625" style="135" customWidth="1"/>
    <col min="11" max="11" width="8.50390625" style="135" customWidth="1"/>
    <col min="12" max="19" width="7.25390625" style="135" customWidth="1"/>
    <col min="20" max="21" width="7.75390625" style="135" customWidth="1"/>
    <col min="22" max="16384" width="6.875" style="135" customWidth="1"/>
  </cols>
  <sheetData>
    <row r="1" spans="1:21" ht="24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56"/>
      <c r="R1" s="156"/>
      <c r="S1" s="161"/>
      <c r="T1" s="161"/>
      <c r="U1" s="136" t="s">
        <v>250</v>
      </c>
    </row>
    <row r="2" spans="1:21" ht="24.75" customHeight="1">
      <c r="A2" s="137" t="s">
        <v>251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2" ht="24.75" customHeight="1">
      <c r="A3" s="128" t="s">
        <v>2</v>
      </c>
      <c r="B3" s="129"/>
      <c r="C3" s="130"/>
      <c r="D3" s="131"/>
      <c r="E3" s="131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62"/>
      <c r="R3" s="162"/>
      <c r="S3" s="163"/>
      <c r="T3" s="164" t="s">
        <v>78</v>
      </c>
      <c r="U3" s="164"/>
      <c r="V3" s="165"/>
    </row>
    <row r="4" spans="1:22" ht="24.75" customHeight="1">
      <c r="A4" s="138" t="s">
        <v>110</v>
      </c>
      <c r="B4" s="138"/>
      <c r="C4" s="138"/>
      <c r="D4" s="139" t="s">
        <v>79</v>
      </c>
      <c r="E4" s="140" t="s">
        <v>99</v>
      </c>
      <c r="F4" s="140" t="s">
        <v>111</v>
      </c>
      <c r="G4" s="138" t="s">
        <v>112</v>
      </c>
      <c r="H4" s="138"/>
      <c r="I4" s="138"/>
      <c r="J4" s="140"/>
      <c r="K4" s="140" t="s">
        <v>113</v>
      </c>
      <c r="L4" s="139"/>
      <c r="M4" s="139"/>
      <c r="N4" s="139"/>
      <c r="O4" s="139"/>
      <c r="P4" s="139"/>
      <c r="Q4" s="139"/>
      <c r="R4" s="166"/>
      <c r="S4" s="167" t="s">
        <v>114</v>
      </c>
      <c r="T4" s="168" t="s">
        <v>115</v>
      </c>
      <c r="U4" s="168" t="s">
        <v>116</v>
      </c>
      <c r="V4" s="165"/>
    </row>
    <row r="5" spans="1:22" ht="24.75" customHeight="1">
      <c r="A5" s="141" t="s">
        <v>101</v>
      </c>
      <c r="B5" s="141" t="s">
        <v>102</v>
      </c>
      <c r="C5" s="141" t="s">
        <v>103</v>
      </c>
      <c r="D5" s="140"/>
      <c r="E5" s="140"/>
      <c r="F5" s="138"/>
      <c r="G5" s="141" t="s">
        <v>81</v>
      </c>
      <c r="H5" s="141" t="s">
        <v>117</v>
      </c>
      <c r="I5" s="141" t="s">
        <v>118</v>
      </c>
      <c r="J5" s="158" t="s">
        <v>119</v>
      </c>
      <c r="K5" s="159" t="s">
        <v>81</v>
      </c>
      <c r="L5" s="160" t="s">
        <v>120</v>
      </c>
      <c r="M5" s="160" t="s">
        <v>121</v>
      </c>
      <c r="N5" s="160" t="s">
        <v>122</v>
      </c>
      <c r="O5" s="160" t="s">
        <v>123</v>
      </c>
      <c r="P5" s="160" t="s">
        <v>124</v>
      </c>
      <c r="Q5" s="160" t="s">
        <v>125</v>
      </c>
      <c r="R5" s="160" t="s">
        <v>126</v>
      </c>
      <c r="S5" s="168"/>
      <c r="T5" s="168"/>
      <c r="U5" s="168"/>
      <c r="V5" s="165"/>
    </row>
    <row r="6" spans="1:21" ht="30.75" customHeight="1">
      <c r="A6" s="140"/>
      <c r="B6" s="140"/>
      <c r="C6" s="140"/>
      <c r="D6" s="140"/>
      <c r="E6" s="138"/>
      <c r="F6" s="142" t="s">
        <v>100</v>
      </c>
      <c r="G6" s="140"/>
      <c r="H6" s="140"/>
      <c r="I6" s="140"/>
      <c r="J6" s="138"/>
      <c r="K6" s="139"/>
      <c r="L6" s="160"/>
      <c r="M6" s="160"/>
      <c r="N6" s="160"/>
      <c r="O6" s="160"/>
      <c r="P6" s="160"/>
      <c r="Q6" s="160"/>
      <c r="R6" s="160"/>
      <c r="S6" s="168"/>
      <c r="T6" s="168"/>
      <c r="U6" s="168"/>
    </row>
    <row r="7" spans="1:21" ht="24.75" customHeight="1">
      <c r="A7" s="143" t="s">
        <v>93</v>
      </c>
      <c r="B7" s="143" t="s">
        <v>93</v>
      </c>
      <c r="C7" s="143" t="s">
        <v>93</v>
      </c>
      <c r="D7" s="143" t="s">
        <v>93</v>
      </c>
      <c r="E7" s="143" t="s">
        <v>93</v>
      </c>
      <c r="F7" s="144">
        <v>1</v>
      </c>
      <c r="G7" s="143">
        <v>2</v>
      </c>
      <c r="H7" s="143">
        <v>3</v>
      </c>
      <c r="I7" s="143">
        <v>4</v>
      </c>
      <c r="J7" s="143">
        <v>5</v>
      </c>
      <c r="K7" s="143">
        <v>6</v>
      </c>
      <c r="L7" s="143">
        <v>7</v>
      </c>
      <c r="M7" s="143">
        <v>8</v>
      </c>
      <c r="N7" s="143">
        <v>9</v>
      </c>
      <c r="O7" s="143">
        <v>10</v>
      </c>
      <c r="P7" s="143">
        <v>11</v>
      </c>
      <c r="Q7" s="143">
        <v>12</v>
      </c>
      <c r="R7" s="143">
        <v>13</v>
      </c>
      <c r="S7" s="143">
        <v>14</v>
      </c>
      <c r="T7" s="144">
        <v>15</v>
      </c>
      <c r="U7" s="144">
        <v>16</v>
      </c>
    </row>
    <row r="8" spans="1:21" s="134" customFormat="1" ht="24.75" customHeight="1">
      <c r="A8" s="145"/>
      <c r="B8" s="145"/>
      <c r="C8" s="146"/>
      <c r="D8" s="147"/>
      <c r="E8" s="148"/>
      <c r="F8" s="149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69"/>
      <c r="T8" s="169"/>
      <c r="U8" s="170"/>
    </row>
    <row r="9" spans="1:21" ht="27" customHeight="1">
      <c r="A9" s="152"/>
      <c r="B9" s="152"/>
      <c r="C9" s="152"/>
      <c r="D9" s="152"/>
      <c r="E9" s="153" t="s">
        <v>252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71"/>
      <c r="T9" s="171"/>
      <c r="U9" s="171"/>
    </row>
    <row r="10" spans="1:21" ht="18.75" customHeight="1">
      <c r="A10" s="152"/>
      <c r="B10" s="152"/>
      <c r="C10" s="152"/>
      <c r="D10" s="152"/>
      <c r="E10" s="153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71"/>
      <c r="T10" s="171"/>
      <c r="U10" s="171"/>
    </row>
    <row r="11" spans="1:21" ht="18.75" customHeight="1">
      <c r="A11" s="152"/>
      <c r="B11" s="152"/>
      <c r="C11" s="152"/>
      <c r="D11" s="152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71"/>
      <c r="T11" s="171"/>
      <c r="U11" s="171"/>
    </row>
    <row r="12" spans="1:21" ht="18.75" customHeight="1">
      <c r="A12" s="152"/>
      <c r="B12" s="152"/>
      <c r="C12" s="152"/>
      <c r="D12" s="152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71"/>
      <c r="T12" s="171"/>
      <c r="U12" s="171"/>
    </row>
    <row r="13" spans="1:21" ht="18.75" customHeight="1">
      <c r="A13" s="152"/>
      <c r="B13" s="152"/>
      <c r="C13" s="152"/>
      <c r="D13" s="152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71"/>
      <c r="T13" s="171"/>
      <c r="U13" s="172"/>
    </row>
    <row r="14" spans="1:21" ht="18.75" customHeight="1">
      <c r="A14" s="155"/>
      <c r="B14" s="155"/>
      <c r="C14" s="155"/>
      <c r="D14" s="152"/>
      <c r="E14" s="153"/>
      <c r="F14" s="154"/>
      <c r="G14" s="156"/>
      <c r="H14" s="154"/>
      <c r="I14" s="154"/>
      <c r="J14" s="154"/>
      <c r="K14" s="156"/>
      <c r="L14" s="154"/>
      <c r="M14" s="154"/>
      <c r="N14" s="154"/>
      <c r="O14" s="154"/>
      <c r="P14" s="154"/>
      <c r="Q14" s="154"/>
      <c r="R14" s="154"/>
      <c r="S14" s="171"/>
      <c r="T14" s="171"/>
      <c r="U14" s="172"/>
    </row>
    <row r="15" spans="1:21" ht="18.75" customHeight="1">
      <c r="A15" s="155"/>
      <c r="B15" s="155"/>
      <c r="C15" s="155"/>
      <c r="D15" s="155"/>
      <c r="E15" s="157"/>
      <c r="F15" s="154"/>
      <c r="G15" s="156"/>
      <c r="H15" s="156"/>
      <c r="I15" s="156"/>
      <c r="J15" s="156"/>
      <c r="K15" s="156"/>
      <c r="L15" s="156"/>
      <c r="M15" s="154"/>
      <c r="N15" s="154"/>
      <c r="O15" s="154"/>
      <c r="P15" s="154"/>
      <c r="Q15" s="154"/>
      <c r="R15" s="154"/>
      <c r="S15" s="171"/>
      <c r="T15" s="172"/>
      <c r="U15" s="172"/>
    </row>
    <row r="16" spans="1:21" ht="18.75" customHeight="1">
      <c r="A16" s="155"/>
      <c r="B16" s="155"/>
      <c r="C16" s="155"/>
      <c r="D16" s="155"/>
      <c r="E16" s="157"/>
      <c r="F16" s="154"/>
      <c r="G16" s="156"/>
      <c r="H16" s="156"/>
      <c r="I16" s="156"/>
      <c r="J16" s="156"/>
      <c r="K16" s="156"/>
      <c r="L16" s="156"/>
      <c r="M16" s="154"/>
      <c r="N16" s="154"/>
      <c r="O16" s="154"/>
      <c r="P16" s="154"/>
      <c r="Q16" s="154"/>
      <c r="R16" s="154"/>
      <c r="S16" s="172"/>
      <c r="T16" s="172"/>
      <c r="U16" s="172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4"/>
      <c r="M17" s="13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7" t="s">
        <v>253</v>
      </c>
    </row>
    <row r="2" spans="1:21" ht="24.75" customHeight="1">
      <c r="A2" s="81" t="s">
        <v>254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128" t="s">
        <v>2</v>
      </c>
      <c r="B3" s="129"/>
      <c r="C3" s="130"/>
      <c r="D3" s="131"/>
      <c r="E3" s="131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8" t="s">
        <v>78</v>
      </c>
      <c r="U3" s="98"/>
    </row>
    <row r="4" spans="1:21" ht="27.75" customHeight="1">
      <c r="A4" s="82" t="s">
        <v>110</v>
      </c>
      <c r="B4" s="83"/>
      <c r="C4" s="84"/>
      <c r="D4" s="85" t="s">
        <v>130</v>
      </c>
      <c r="E4" s="85" t="s">
        <v>131</v>
      </c>
      <c r="F4" s="85" t="s">
        <v>100</v>
      </c>
      <c r="G4" s="86" t="s">
        <v>132</v>
      </c>
      <c r="H4" s="86" t="s">
        <v>133</v>
      </c>
      <c r="I4" s="86" t="s">
        <v>134</v>
      </c>
      <c r="J4" s="86" t="s">
        <v>135</v>
      </c>
      <c r="K4" s="86" t="s">
        <v>136</v>
      </c>
      <c r="L4" s="86" t="s">
        <v>137</v>
      </c>
      <c r="M4" s="86" t="s">
        <v>121</v>
      </c>
      <c r="N4" s="86" t="s">
        <v>138</v>
      </c>
      <c r="O4" s="86" t="s">
        <v>119</v>
      </c>
      <c r="P4" s="86" t="s">
        <v>123</v>
      </c>
      <c r="Q4" s="86" t="s">
        <v>122</v>
      </c>
      <c r="R4" s="86" t="s">
        <v>139</v>
      </c>
      <c r="S4" s="86" t="s">
        <v>140</v>
      </c>
      <c r="T4" s="86" t="s">
        <v>141</v>
      </c>
      <c r="U4" s="86" t="s">
        <v>126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28" customFormat="1" ht="29.25" customHeight="1">
      <c r="A7" s="132"/>
      <c r="B7" s="132"/>
      <c r="C7" s="132"/>
      <c r="D7" s="132"/>
      <c r="E7" s="9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ht="14.25">
      <c r="E8" t="s">
        <v>252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tabSelected="1" workbookViewId="0" topLeftCell="A1">
      <selection activeCell="G15" sqref="G15"/>
    </sheetView>
  </sheetViews>
  <sheetFormatPr defaultColWidth="6.875" defaultRowHeight="12.75" customHeight="1"/>
  <cols>
    <col min="1" max="3" width="3.625" style="101" customWidth="1"/>
    <col min="4" max="4" width="6.875" style="101" customWidth="1"/>
    <col min="5" max="5" width="22.625" style="101" customWidth="1"/>
    <col min="6" max="6" width="9.375" style="101" customWidth="1"/>
    <col min="7" max="7" width="8.625" style="101" customWidth="1"/>
    <col min="8" max="10" width="7.50390625" style="101" customWidth="1"/>
    <col min="11" max="11" width="8.375" style="101" customWidth="1"/>
    <col min="12" max="21" width="7.50390625" style="101" customWidth="1"/>
    <col min="22" max="41" width="6.875" style="101" customWidth="1"/>
    <col min="42" max="42" width="6.625" style="101" customWidth="1"/>
    <col min="43" max="253" width="6.875" style="101" customWidth="1"/>
    <col min="254" max="256" width="6.875" style="102" customWidth="1"/>
  </cols>
  <sheetData>
    <row r="1" spans="22:255" ht="27" customHeight="1">
      <c r="V1" s="120" t="s">
        <v>255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IT1"/>
      <c r="IU1"/>
    </row>
    <row r="2" spans="1:255" ht="33" customHeight="1">
      <c r="A2" s="103" t="s">
        <v>256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IT2"/>
      <c r="IU2"/>
    </row>
    <row r="3" spans="1:255" ht="18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21"/>
      <c r="U3" s="122" t="s">
        <v>78</v>
      </c>
      <c r="V3" s="121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IT3"/>
      <c r="IU3"/>
    </row>
    <row r="4" spans="1:255" s="99" customFormat="1" ht="23.25" customHeight="1">
      <c r="A4" s="105" t="s">
        <v>110</v>
      </c>
      <c r="B4" s="105"/>
      <c r="C4" s="105"/>
      <c r="D4" s="106" t="s">
        <v>79</v>
      </c>
      <c r="E4" s="107" t="s">
        <v>99</v>
      </c>
      <c r="F4" s="106" t="s">
        <v>111</v>
      </c>
      <c r="G4" s="108" t="s">
        <v>112</v>
      </c>
      <c r="H4" s="108"/>
      <c r="I4" s="108"/>
      <c r="J4" s="108"/>
      <c r="K4" s="108" t="s">
        <v>113</v>
      </c>
      <c r="L4" s="108"/>
      <c r="M4" s="108"/>
      <c r="N4" s="108"/>
      <c r="O4" s="108"/>
      <c r="P4" s="108"/>
      <c r="Q4" s="108"/>
      <c r="R4" s="108"/>
      <c r="S4" s="109" t="s">
        <v>257</v>
      </c>
      <c r="T4" s="109"/>
      <c r="U4" s="109"/>
      <c r="V4" s="109"/>
      <c r="IT4"/>
      <c r="IU4"/>
    </row>
    <row r="5" spans="1:255" s="99" customFormat="1" ht="23.25" customHeight="1">
      <c r="A5" s="109" t="s">
        <v>101</v>
      </c>
      <c r="B5" s="106" t="s">
        <v>102</v>
      </c>
      <c r="C5" s="106" t="s">
        <v>103</v>
      </c>
      <c r="D5" s="106"/>
      <c r="E5" s="107"/>
      <c r="F5" s="106"/>
      <c r="G5" s="106" t="s">
        <v>81</v>
      </c>
      <c r="H5" s="106" t="s">
        <v>117</v>
      </c>
      <c r="I5" s="106" t="s">
        <v>118</v>
      </c>
      <c r="J5" s="106" t="s">
        <v>119</v>
      </c>
      <c r="K5" s="106" t="s">
        <v>81</v>
      </c>
      <c r="L5" s="106" t="s">
        <v>120</v>
      </c>
      <c r="M5" s="106" t="s">
        <v>121</v>
      </c>
      <c r="N5" s="106" t="s">
        <v>122</v>
      </c>
      <c r="O5" s="106" t="s">
        <v>123</v>
      </c>
      <c r="P5" s="106" t="s">
        <v>124</v>
      </c>
      <c r="Q5" s="106" t="s">
        <v>125</v>
      </c>
      <c r="R5" s="106" t="s">
        <v>126</v>
      </c>
      <c r="S5" s="109" t="s">
        <v>81</v>
      </c>
      <c r="T5" s="109" t="s">
        <v>258</v>
      </c>
      <c r="U5" s="109" t="s">
        <v>259</v>
      </c>
      <c r="V5" s="109" t="s">
        <v>260</v>
      </c>
      <c r="IT5"/>
      <c r="IU5"/>
    </row>
    <row r="6" spans="1:255" ht="31.5" customHeight="1">
      <c r="A6" s="109"/>
      <c r="B6" s="106"/>
      <c r="C6" s="106"/>
      <c r="D6" s="106"/>
      <c r="E6" s="107"/>
      <c r="F6" s="110" t="s">
        <v>100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109"/>
      <c r="U6" s="109"/>
      <c r="V6" s="109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02"/>
      <c r="IR6" s="102"/>
      <c r="IS6" s="102"/>
      <c r="IT6"/>
      <c r="IU6"/>
    </row>
    <row r="7" spans="1:255" ht="23.25" customHeight="1">
      <c r="A7" s="110" t="s">
        <v>93</v>
      </c>
      <c r="B7" s="110" t="s">
        <v>93</v>
      </c>
      <c r="C7" s="110" t="s">
        <v>93</v>
      </c>
      <c r="D7" s="110" t="s">
        <v>93</v>
      </c>
      <c r="E7" s="110" t="s">
        <v>93</v>
      </c>
      <c r="F7" s="110">
        <v>1</v>
      </c>
      <c r="G7" s="110">
        <v>2</v>
      </c>
      <c r="H7" s="110">
        <v>3</v>
      </c>
      <c r="I7" s="118">
        <v>4</v>
      </c>
      <c r="J7" s="118">
        <v>5</v>
      </c>
      <c r="K7" s="110">
        <v>6</v>
      </c>
      <c r="L7" s="110">
        <v>7</v>
      </c>
      <c r="M7" s="110">
        <v>8</v>
      </c>
      <c r="N7" s="118">
        <v>9</v>
      </c>
      <c r="O7" s="118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02"/>
      <c r="IR7" s="102"/>
      <c r="IS7" s="102"/>
      <c r="IT7"/>
      <c r="IU7"/>
    </row>
    <row r="8" spans="1:253" ht="23.25" customHeight="1">
      <c r="A8" s="89"/>
      <c r="B8" s="89"/>
      <c r="C8" s="90"/>
      <c r="D8" s="90" t="s">
        <v>94</v>
      </c>
      <c r="E8" s="89" t="s">
        <v>95</v>
      </c>
      <c r="F8" s="111">
        <f>F11+F12</f>
        <v>669.2</v>
      </c>
      <c r="G8" s="111">
        <f aca="true" t="shared" si="0" ref="G8:V8">G11+G12</f>
        <v>525.7</v>
      </c>
      <c r="H8" s="111">
        <f t="shared" si="0"/>
        <v>275.7</v>
      </c>
      <c r="I8" s="111">
        <f t="shared" si="0"/>
        <v>76.00000000000001</v>
      </c>
      <c r="J8" s="111">
        <f t="shared" si="0"/>
        <v>174</v>
      </c>
      <c r="K8" s="111">
        <f t="shared" si="0"/>
        <v>143.5</v>
      </c>
      <c r="L8" s="111">
        <f t="shared" si="0"/>
        <v>143.5</v>
      </c>
      <c r="M8" s="111">
        <f t="shared" si="0"/>
        <v>0</v>
      </c>
      <c r="N8" s="111">
        <f t="shared" si="0"/>
        <v>0</v>
      </c>
      <c r="O8" s="111">
        <f t="shared" si="0"/>
        <v>0</v>
      </c>
      <c r="P8" s="111">
        <f t="shared" si="0"/>
        <v>0</v>
      </c>
      <c r="Q8" s="111">
        <f t="shared" si="0"/>
        <v>0</v>
      </c>
      <c r="R8" s="111">
        <f t="shared" si="0"/>
        <v>0</v>
      </c>
      <c r="S8" s="111">
        <f t="shared" si="0"/>
        <v>669.2</v>
      </c>
      <c r="T8" s="111">
        <f t="shared" si="0"/>
        <v>495.2</v>
      </c>
      <c r="U8" s="111">
        <f t="shared" si="0"/>
        <v>0</v>
      </c>
      <c r="V8" s="111">
        <f t="shared" si="0"/>
        <v>174</v>
      </c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02"/>
      <c r="IR8" s="102"/>
      <c r="IS8" s="102"/>
    </row>
    <row r="9" spans="1:253" ht="23.25" customHeight="1">
      <c r="A9" s="89" t="s">
        <v>104</v>
      </c>
      <c r="B9" s="89"/>
      <c r="C9" s="89"/>
      <c r="D9" s="89"/>
      <c r="E9" s="89" t="s">
        <v>105</v>
      </c>
      <c r="F9" s="111">
        <v>669.2</v>
      </c>
      <c r="G9" s="111">
        <v>525.7</v>
      </c>
      <c r="H9" s="111">
        <v>275.7</v>
      </c>
      <c r="I9" s="119">
        <v>76.00000000000001</v>
      </c>
      <c r="J9" s="119">
        <v>174</v>
      </c>
      <c r="K9" s="111">
        <v>143.5</v>
      </c>
      <c r="L9" s="111">
        <v>143.5</v>
      </c>
      <c r="M9" s="111">
        <v>0</v>
      </c>
      <c r="N9" s="119">
        <v>0</v>
      </c>
      <c r="O9" s="119">
        <v>0</v>
      </c>
      <c r="P9" s="111">
        <v>0</v>
      </c>
      <c r="Q9" s="111">
        <v>0</v>
      </c>
      <c r="R9" s="111">
        <v>0</v>
      </c>
      <c r="S9" s="111">
        <v>669.2</v>
      </c>
      <c r="T9" s="111">
        <v>495.2</v>
      </c>
      <c r="U9" s="111">
        <v>0</v>
      </c>
      <c r="V9" s="111">
        <v>174</v>
      </c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02"/>
      <c r="IR9" s="102"/>
      <c r="IS9" s="102"/>
    </row>
    <row r="10" spans="1:253" ht="23.25" customHeight="1">
      <c r="A10" s="89" t="s">
        <v>104</v>
      </c>
      <c r="B10" s="89" t="s">
        <v>106</v>
      </c>
      <c r="C10" s="89"/>
      <c r="D10" s="89"/>
      <c r="E10" s="89" t="s">
        <v>107</v>
      </c>
      <c r="F10" s="111">
        <v>669.2</v>
      </c>
      <c r="G10" s="111">
        <v>525.7</v>
      </c>
      <c r="H10" s="111">
        <v>275.7</v>
      </c>
      <c r="I10" s="119">
        <v>76.00000000000001</v>
      </c>
      <c r="J10" s="119">
        <v>174</v>
      </c>
      <c r="K10" s="111">
        <v>143.5</v>
      </c>
      <c r="L10" s="111">
        <v>143.5</v>
      </c>
      <c r="M10" s="111">
        <v>0</v>
      </c>
      <c r="N10" s="119">
        <v>0</v>
      </c>
      <c r="O10" s="119">
        <v>0</v>
      </c>
      <c r="P10" s="111">
        <v>0</v>
      </c>
      <c r="Q10" s="111">
        <v>0</v>
      </c>
      <c r="R10" s="111">
        <v>0</v>
      </c>
      <c r="S10" s="111">
        <v>669.2</v>
      </c>
      <c r="T10" s="111">
        <v>495.2</v>
      </c>
      <c r="U10" s="111">
        <v>0</v>
      </c>
      <c r="V10" s="111">
        <v>174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02"/>
      <c r="IR10" s="102"/>
      <c r="IS10" s="102"/>
    </row>
    <row r="11" spans="1:255" s="100" customFormat="1" ht="23.25" customHeight="1">
      <c r="A11" s="112" t="str">
        <f>'一般预算支出'!A12</f>
        <v>201</v>
      </c>
      <c r="B11" s="112" t="str">
        <f>'一般预算支出'!C12</f>
        <v>01</v>
      </c>
      <c r="C11" s="113" t="str">
        <f>'部门支出总表 '!C10</f>
        <v>01</v>
      </c>
      <c r="D11" s="113">
        <f>'一般预算支出'!D11</f>
        <v>0</v>
      </c>
      <c r="E11" s="113" t="str">
        <f>'工资福利(政府预算)(2)'!E10</f>
        <v>行政运行</v>
      </c>
      <c r="F11" s="114">
        <f>'一般预算支出'!F11</f>
        <v>525.7</v>
      </c>
      <c r="G11" s="114">
        <f>'一般预算支出'!G11</f>
        <v>525.7</v>
      </c>
      <c r="H11" s="114">
        <f>'一般预算支出'!H11</f>
        <v>275.7</v>
      </c>
      <c r="I11" s="114">
        <f>'一般预算支出'!I11</f>
        <v>76.00000000000001</v>
      </c>
      <c r="J11" s="114">
        <f>'一般预算支出'!J11</f>
        <v>174</v>
      </c>
      <c r="K11" s="114">
        <f>'一般预算支出'!K11</f>
        <v>0</v>
      </c>
      <c r="L11" s="114">
        <f>'一般预算支出'!L11</f>
        <v>0</v>
      </c>
      <c r="M11" s="114">
        <f>'一般预算支出'!M11</f>
        <v>0</v>
      </c>
      <c r="N11" s="114">
        <f>'一般预算支出'!N11</f>
        <v>0</v>
      </c>
      <c r="O11" s="114">
        <f>'一般预算支出'!O11</f>
        <v>0</v>
      </c>
      <c r="P11" s="114">
        <f>'一般预算支出'!P11</f>
        <v>0</v>
      </c>
      <c r="Q11" s="114">
        <f>'一般预算支出'!Q11</f>
        <v>0</v>
      </c>
      <c r="R11" s="114">
        <f>'一般预算支出'!R11</f>
        <v>0</v>
      </c>
      <c r="S11" s="124">
        <f>SUM(T11:V11)</f>
        <v>525.7</v>
      </c>
      <c r="T11" s="124">
        <f>H11+I11</f>
        <v>351.7</v>
      </c>
      <c r="U11" s="124"/>
      <c r="V11" s="125">
        <f>J11</f>
        <v>174</v>
      </c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28"/>
      <c r="IU11" s="28"/>
    </row>
    <row r="12" spans="1:255" ht="26.25" customHeight="1">
      <c r="A12" s="115" t="str">
        <f>A11</f>
        <v>201</v>
      </c>
      <c r="B12" s="115" t="str">
        <f>B11</f>
        <v>01</v>
      </c>
      <c r="C12" s="116" t="str">
        <f>'部门支出总表 '!C11</f>
        <v>02</v>
      </c>
      <c r="D12" s="116">
        <f>D11</f>
        <v>0</v>
      </c>
      <c r="E12" s="116" t="str">
        <f>'部门支出总表 '!E11</f>
        <v>人大会议</v>
      </c>
      <c r="F12" s="114">
        <f>'一般预算支出'!F12</f>
        <v>143.5</v>
      </c>
      <c r="G12" s="114">
        <f>'一般预算支出'!G12</f>
        <v>0</v>
      </c>
      <c r="H12" s="114">
        <f>'一般预算支出'!H12</f>
        <v>0</v>
      </c>
      <c r="I12" s="114">
        <f>'一般预算支出'!I12</f>
        <v>0</v>
      </c>
      <c r="J12" s="114">
        <f>'一般预算支出'!J12</f>
        <v>0</v>
      </c>
      <c r="K12" s="114">
        <f>'一般预算支出'!K12</f>
        <v>143.5</v>
      </c>
      <c r="L12" s="114">
        <f>'一般预算支出'!L12</f>
        <v>143.5</v>
      </c>
      <c r="M12" s="114">
        <f>'一般预算支出'!M12</f>
        <v>0</v>
      </c>
      <c r="N12" s="114">
        <f>'一般预算支出'!N12</f>
        <v>0</v>
      </c>
      <c r="O12" s="114">
        <f>'一般预算支出'!O12</f>
        <v>0</v>
      </c>
      <c r="P12" s="114">
        <f>'一般预算支出'!P12</f>
        <v>0</v>
      </c>
      <c r="Q12" s="114">
        <f>'一般预算支出'!Q12</f>
        <v>0</v>
      </c>
      <c r="R12" s="114">
        <f>'一般预算支出'!R12</f>
        <v>0</v>
      </c>
      <c r="S12" s="124">
        <f>SUM(T12:V12)</f>
        <v>143.5</v>
      </c>
      <c r="T12" s="124">
        <f>F12</f>
        <v>143.5</v>
      </c>
      <c r="U12" s="126"/>
      <c r="V12" s="127"/>
      <c r="IT12"/>
      <c r="IU12"/>
    </row>
    <row r="13" spans="1:255" ht="12.7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IT13"/>
      <c r="IU13"/>
    </row>
    <row r="14" spans="1:255" ht="12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IT14"/>
      <c r="IU14"/>
    </row>
    <row r="15" spans="1:255" ht="12.7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IT15"/>
      <c r="IU15"/>
    </row>
    <row r="16" spans="1:255" ht="12.7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IT16"/>
      <c r="IU16"/>
    </row>
    <row r="34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L11" sqref="L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97" t="s">
        <v>261</v>
      </c>
    </row>
    <row r="2" spans="1:21" ht="24.75" customHeight="1">
      <c r="A2" s="81" t="s">
        <v>262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8" t="s">
        <v>78</v>
      </c>
      <c r="U3" s="98"/>
    </row>
    <row r="4" spans="1:21" ht="27.75" customHeight="1">
      <c r="A4" s="82" t="s">
        <v>110</v>
      </c>
      <c r="B4" s="83"/>
      <c r="C4" s="84"/>
      <c r="D4" s="85" t="s">
        <v>130</v>
      </c>
      <c r="E4" s="85" t="s">
        <v>131</v>
      </c>
      <c r="F4" s="85" t="s">
        <v>100</v>
      </c>
      <c r="G4" s="86" t="s">
        <v>132</v>
      </c>
      <c r="H4" s="86" t="s">
        <v>133</v>
      </c>
      <c r="I4" s="86" t="s">
        <v>134</v>
      </c>
      <c r="J4" s="86" t="s">
        <v>135</v>
      </c>
      <c r="K4" s="86" t="s">
        <v>136</v>
      </c>
      <c r="L4" s="86" t="s">
        <v>137</v>
      </c>
      <c r="M4" s="86" t="s">
        <v>121</v>
      </c>
      <c r="N4" s="86" t="s">
        <v>138</v>
      </c>
      <c r="O4" s="86" t="s">
        <v>119</v>
      </c>
      <c r="P4" s="86" t="s">
        <v>123</v>
      </c>
      <c r="Q4" s="86" t="s">
        <v>122</v>
      </c>
      <c r="R4" s="86" t="s">
        <v>139</v>
      </c>
      <c r="S4" s="86" t="s">
        <v>140</v>
      </c>
      <c r="T4" s="86" t="s">
        <v>141</v>
      </c>
      <c r="U4" s="86" t="s">
        <v>126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22.5" customHeight="1">
      <c r="A7" s="89"/>
      <c r="B7" s="89"/>
      <c r="C7" s="90"/>
      <c r="D7" s="90" t="s">
        <v>94</v>
      </c>
      <c r="E7" s="89" t="s">
        <v>95</v>
      </c>
      <c r="F7" s="91">
        <f>F10+F11</f>
        <v>669.2</v>
      </c>
      <c r="G7" s="91">
        <f aca="true" t="shared" si="0" ref="G7:O7">G10+G11</f>
        <v>275.7</v>
      </c>
      <c r="H7" s="91">
        <f t="shared" si="0"/>
        <v>219.5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91">
        <f t="shared" si="0"/>
        <v>0</v>
      </c>
      <c r="O7" s="91">
        <f t="shared" si="0"/>
        <v>174</v>
      </c>
      <c r="P7" s="92"/>
      <c r="Q7" s="92"/>
      <c r="R7" s="92"/>
      <c r="S7" s="92"/>
      <c r="T7" s="92"/>
      <c r="U7" s="92"/>
    </row>
    <row r="8" spans="1:21" ht="22.5" customHeight="1">
      <c r="A8" s="89" t="s">
        <v>104</v>
      </c>
      <c r="B8" s="89"/>
      <c r="C8" s="89"/>
      <c r="D8" s="89"/>
      <c r="E8" s="89" t="s">
        <v>105</v>
      </c>
      <c r="F8" s="91">
        <v>669.2</v>
      </c>
      <c r="G8" s="92">
        <v>275.7</v>
      </c>
      <c r="H8" s="92">
        <v>219.5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174</v>
      </c>
      <c r="P8" s="92"/>
      <c r="Q8" s="92"/>
      <c r="R8" s="92"/>
      <c r="S8" s="92"/>
      <c r="T8" s="92"/>
      <c r="U8" s="92"/>
    </row>
    <row r="9" spans="1:21" ht="22.5" customHeight="1">
      <c r="A9" s="89" t="s">
        <v>104</v>
      </c>
      <c r="B9" s="89" t="s">
        <v>106</v>
      </c>
      <c r="C9" s="89"/>
      <c r="D9" s="89"/>
      <c r="E9" s="89" t="s">
        <v>107</v>
      </c>
      <c r="F9" s="91">
        <v>669.2</v>
      </c>
      <c r="G9" s="92">
        <v>275.7</v>
      </c>
      <c r="H9" s="92">
        <v>219.5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174</v>
      </c>
      <c r="P9" s="92"/>
      <c r="Q9" s="92"/>
      <c r="R9" s="92"/>
      <c r="S9" s="92"/>
      <c r="T9" s="92"/>
      <c r="U9" s="92"/>
    </row>
    <row r="10" spans="1:21" s="28" customFormat="1" ht="22.5" customHeight="1">
      <c r="A10" s="93" t="str">
        <f>'经费拔款'!A11</f>
        <v>201</v>
      </c>
      <c r="B10" s="93" t="str">
        <f>'经费拔款'!B11</f>
        <v>01</v>
      </c>
      <c r="C10" s="93" t="str">
        <f>'经费拔款'!C11</f>
        <v>01</v>
      </c>
      <c r="D10" s="93">
        <f>'经费拔款'!D11</f>
        <v>0</v>
      </c>
      <c r="E10" s="93" t="str">
        <f>'经费拔款'!E11</f>
        <v>行政运行</v>
      </c>
      <c r="F10" s="92">
        <f>SUM(G10:U10)</f>
        <v>525.7</v>
      </c>
      <c r="G10" s="92">
        <f>'经费拔款'!H11</f>
        <v>275.7</v>
      </c>
      <c r="H10" s="92">
        <f>'经费拔款'!I11</f>
        <v>76.00000000000001</v>
      </c>
      <c r="I10" s="92"/>
      <c r="J10" s="92"/>
      <c r="K10" s="92"/>
      <c r="L10" s="92"/>
      <c r="M10" s="92"/>
      <c r="N10" s="92"/>
      <c r="O10" s="92">
        <f>'经费拔款'!J11</f>
        <v>174</v>
      </c>
      <c r="P10" s="95"/>
      <c r="Q10" s="95"/>
      <c r="R10" s="95"/>
      <c r="S10" s="95"/>
      <c r="T10" s="95"/>
      <c r="U10" s="95"/>
    </row>
    <row r="11" spans="1:21" ht="22.5" customHeight="1">
      <c r="A11" s="93" t="str">
        <f>'经费拔款'!A12</f>
        <v>201</v>
      </c>
      <c r="B11" s="93" t="str">
        <f>'经费拔款'!B12</f>
        <v>01</v>
      </c>
      <c r="C11" s="93" t="str">
        <f>'经费拔款'!C12</f>
        <v>02</v>
      </c>
      <c r="D11" s="93">
        <f>'经费拔款'!D12</f>
        <v>0</v>
      </c>
      <c r="E11" s="93" t="str">
        <f>'经费拔款'!E12</f>
        <v>人大会议</v>
      </c>
      <c r="F11" s="92">
        <f>SUM(G11:U11)</f>
        <v>143.5</v>
      </c>
      <c r="G11" s="94"/>
      <c r="H11" s="92">
        <f>'经费拔款'!L12</f>
        <v>143.5</v>
      </c>
      <c r="I11" s="94">
        <f>'经费拔款'!Q12</f>
        <v>0</v>
      </c>
      <c r="J11" s="94"/>
      <c r="K11" s="94"/>
      <c r="L11" s="94"/>
      <c r="M11" s="94"/>
      <c r="N11" s="94"/>
      <c r="O11" s="94"/>
      <c r="P11" s="96"/>
      <c r="Q11" s="96"/>
      <c r="R11" s="96"/>
      <c r="S11" s="96"/>
      <c r="T11" s="96"/>
      <c r="U11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I8" sqref="I8"/>
    </sheetView>
  </sheetViews>
  <sheetFormatPr defaultColWidth="6.875" defaultRowHeight="12.75" customHeight="1"/>
  <cols>
    <col min="1" max="1" width="15.50390625" style="53" customWidth="1"/>
    <col min="2" max="2" width="9.125" style="53" customWidth="1"/>
    <col min="3" max="8" width="7.875" style="53" customWidth="1"/>
    <col min="9" max="9" width="9.125" style="53" customWidth="1"/>
    <col min="10" max="15" width="7.875" style="53" customWidth="1"/>
    <col min="16" max="250" width="6.875" style="53" customWidth="1"/>
    <col min="251" max="16384" width="6.875" style="53" customWidth="1"/>
  </cols>
  <sheetData>
    <row r="1" spans="15:250" ht="12.75" customHeight="1">
      <c r="O1" s="73" t="s">
        <v>263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4" t="s">
        <v>264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5"/>
      <c r="F3" s="55"/>
      <c r="G3" s="55"/>
      <c r="H3" s="55"/>
      <c r="I3" s="55"/>
      <c r="J3" s="55"/>
      <c r="K3" s="55"/>
      <c r="L3" s="55"/>
      <c r="M3" s="55"/>
      <c r="N3" s="55"/>
      <c r="O3" s="55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6" t="s">
        <v>265</v>
      </c>
      <c r="B4" s="57" t="s">
        <v>266</v>
      </c>
      <c r="C4" s="57"/>
      <c r="D4" s="57"/>
      <c r="E4" s="57"/>
      <c r="F4" s="57"/>
      <c r="G4" s="57"/>
      <c r="H4" s="57"/>
      <c r="I4" s="74" t="s">
        <v>267</v>
      </c>
      <c r="J4" s="75"/>
      <c r="K4" s="75"/>
      <c r="L4" s="75"/>
      <c r="M4" s="75"/>
      <c r="N4" s="75"/>
      <c r="O4" s="7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6"/>
      <c r="B5" s="58" t="s">
        <v>81</v>
      </c>
      <c r="C5" s="58" t="s">
        <v>184</v>
      </c>
      <c r="D5" s="58" t="s">
        <v>268</v>
      </c>
      <c r="E5" s="59" t="s">
        <v>269</v>
      </c>
      <c r="F5" s="60" t="s">
        <v>187</v>
      </c>
      <c r="G5" s="60" t="s">
        <v>270</v>
      </c>
      <c r="H5" s="61" t="s">
        <v>189</v>
      </c>
      <c r="I5" s="63" t="s">
        <v>81</v>
      </c>
      <c r="J5" s="64" t="s">
        <v>184</v>
      </c>
      <c r="K5" s="64" t="s">
        <v>268</v>
      </c>
      <c r="L5" s="64" t="s">
        <v>269</v>
      </c>
      <c r="M5" s="64" t="s">
        <v>187</v>
      </c>
      <c r="N5" s="64" t="s">
        <v>270</v>
      </c>
      <c r="O5" s="64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6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6" t="s">
        <v>93</v>
      </c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2" customFormat="1" ht="28.5" customHeight="1">
      <c r="A8" s="68" t="str">
        <f>'部门收入总表'!B7</f>
        <v>岳阳县人民代表大会常务委员会</v>
      </c>
      <c r="B8" s="69">
        <f>SUM(C8:H8)</f>
        <v>8.370000000000001</v>
      </c>
      <c r="C8" s="70">
        <v>7.87</v>
      </c>
      <c r="D8" s="71"/>
      <c r="E8" s="71"/>
      <c r="F8" s="71"/>
      <c r="G8" s="71"/>
      <c r="H8" s="72">
        <f>'基本-一般商品服务'!W11</f>
        <v>0.5</v>
      </c>
      <c r="I8" s="76">
        <f>SUM(J8:O8)</f>
        <v>8.370000000000001</v>
      </c>
      <c r="J8" s="70">
        <v>7.87</v>
      </c>
      <c r="K8" s="77"/>
      <c r="L8" s="77"/>
      <c r="M8" s="77"/>
      <c r="N8" s="77"/>
      <c r="O8" s="78">
        <f>H8</f>
        <v>0.5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</row>
    <row r="9" spans="1:250" ht="30.75" customHeight="1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2"/>
      <c r="D10" s="52"/>
      <c r="E10" s="52"/>
      <c r="F10" s="52"/>
      <c r="G10" s="52"/>
      <c r="H10" s="52"/>
      <c r="I10" s="52"/>
      <c r="J10" s="52"/>
      <c r="L10" s="52"/>
      <c r="N10" s="79"/>
      <c r="O10" s="5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2"/>
      <c r="G11" s="52"/>
      <c r="H11" s="52"/>
      <c r="I11" s="52"/>
      <c r="K11" s="52"/>
      <c r="O11" s="5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sheet="1" objects="1"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4">
      <selection activeCell="B7" sqref="B7"/>
    </sheetView>
  </sheetViews>
  <sheetFormatPr defaultColWidth="6.875" defaultRowHeight="12.75" customHeight="1"/>
  <cols>
    <col min="1" max="1" width="8.75390625" style="30" customWidth="1"/>
    <col min="2" max="2" width="16.625" style="30" customWidth="1"/>
    <col min="3" max="3" width="9.50390625" style="30" customWidth="1"/>
    <col min="4" max="4" width="9.25390625" style="30" customWidth="1"/>
    <col min="5" max="5" width="10.625" style="30" customWidth="1"/>
    <col min="6" max="7" width="23.625" style="30" customWidth="1"/>
    <col min="8" max="8" width="23.50390625" style="30" customWidth="1"/>
    <col min="9" max="9" width="20.625" style="30" customWidth="1"/>
    <col min="10" max="10" width="8.75390625" style="30" customWidth="1"/>
    <col min="11" max="16384" width="6.875" style="30" customWidth="1"/>
  </cols>
  <sheetData>
    <row r="1" spans="1:10" ht="18.75" customHeight="1">
      <c r="A1" s="31"/>
      <c r="B1" s="31"/>
      <c r="C1" s="31"/>
      <c r="D1" s="31"/>
      <c r="E1" s="32"/>
      <c r="F1" s="31"/>
      <c r="G1" s="31"/>
      <c r="H1" s="31"/>
      <c r="I1" s="31" t="s">
        <v>271</v>
      </c>
      <c r="J1" s="31"/>
    </row>
    <row r="2" spans="1:10" ht="18.75" customHeight="1">
      <c r="A2" s="33" t="s">
        <v>272</v>
      </c>
      <c r="B2" s="33"/>
      <c r="C2" s="33"/>
      <c r="D2" s="33"/>
      <c r="E2" s="33"/>
      <c r="F2" s="33"/>
      <c r="G2" s="33"/>
      <c r="H2" s="33"/>
      <c r="I2" s="33"/>
      <c r="J2" s="31"/>
    </row>
    <row r="3" ht="18.75" customHeight="1">
      <c r="I3" s="49" t="s">
        <v>78</v>
      </c>
    </row>
    <row r="4" spans="1:10" ht="32.25" customHeight="1">
      <c r="A4" s="34" t="s">
        <v>130</v>
      </c>
      <c r="B4" s="35" t="s">
        <v>80</v>
      </c>
      <c r="C4" s="36" t="s">
        <v>273</v>
      </c>
      <c r="D4" s="37"/>
      <c r="E4" s="38"/>
      <c r="F4" s="37" t="s">
        <v>274</v>
      </c>
      <c r="G4" s="36" t="s">
        <v>275</v>
      </c>
      <c r="H4" s="36" t="s">
        <v>276</v>
      </c>
      <c r="I4" s="37"/>
      <c r="J4" s="31"/>
    </row>
    <row r="5" spans="1:10" ht="24.75" customHeight="1">
      <c r="A5" s="34"/>
      <c r="B5" s="35"/>
      <c r="C5" s="39" t="s">
        <v>277</v>
      </c>
      <c r="D5" s="40" t="s">
        <v>112</v>
      </c>
      <c r="E5" s="41" t="s">
        <v>113</v>
      </c>
      <c r="F5" s="37"/>
      <c r="G5" s="36"/>
      <c r="H5" s="42" t="s">
        <v>278</v>
      </c>
      <c r="I5" s="50" t="s">
        <v>279</v>
      </c>
      <c r="J5" s="31"/>
    </row>
    <row r="6" spans="1:10" ht="24.75" customHeight="1">
      <c r="A6" s="43" t="s">
        <v>93</v>
      </c>
      <c r="B6" s="43" t="s">
        <v>93</v>
      </c>
      <c r="C6" s="44" t="s">
        <v>93</v>
      </c>
      <c r="D6" s="44" t="s">
        <v>93</v>
      </c>
      <c r="E6" s="44" t="s">
        <v>93</v>
      </c>
      <c r="F6" s="43" t="s">
        <v>93</v>
      </c>
      <c r="G6" s="43" t="s">
        <v>93</v>
      </c>
      <c r="H6" s="44" t="s">
        <v>93</v>
      </c>
      <c r="I6" s="43" t="s">
        <v>93</v>
      </c>
      <c r="J6" s="31"/>
    </row>
    <row r="7" spans="1:10" s="29" customFormat="1" ht="225" customHeight="1">
      <c r="A7" s="15" t="s">
        <v>94</v>
      </c>
      <c r="B7" s="45" t="str">
        <f>'三公'!A8</f>
        <v>岳阳县人民代表大会常务委员会</v>
      </c>
      <c r="C7" s="46">
        <f>SUM(D7:E7)</f>
        <v>669.2</v>
      </c>
      <c r="D7" s="46">
        <f>'部门收支总表'!F6</f>
        <v>525.7</v>
      </c>
      <c r="E7" s="46">
        <f>'部门收支总表'!F10</f>
        <v>143.5</v>
      </c>
      <c r="F7" s="25" t="s">
        <v>280</v>
      </c>
      <c r="G7" s="25" t="s">
        <v>281</v>
      </c>
      <c r="H7" s="25" t="s">
        <v>282</v>
      </c>
      <c r="I7" s="51" t="s">
        <v>283</v>
      </c>
      <c r="J7" s="47"/>
    </row>
    <row r="8" spans="1:10" ht="49.5" customHeight="1">
      <c r="A8" s="47"/>
      <c r="B8" s="47"/>
      <c r="C8" s="47"/>
      <c r="D8" s="47"/>
      <c r="E8" s="48"/>
      <c r="F8" s="47"/>
      <c r="G8" s="47"/>
      <c r="H8" s="47"/>
      <c r="I8" s="47"/>
      <c r="J8" s="31"/>
    </row>
    <row r="9" spans="1:10" ht="18.75" customHeight="1">
      <c r="A9" s="31"/>
      <c r="B9" s="47"/>
      <c r="C9" s="47"/>
      <c r="D9" s="47"/>
      <c r="E9" s="32"/>
      <c r="F9" s="31"/>
      <c r="G9" s="31"/>
      <c r="H9" s="47"/>
      <c r="I9" s="47"/>
      <c r="J9" s="31"/>
    </row>
    <row r="10" spans="1:10" ht="18.75" customHeight="1">
      <c r="A10" s="31"/>
      <c r="B10" s="47"/>
      <c r="C10" s="47"/>
      <c r="D10" s="47"/>
      <c r="E10" s="48"/>
      <c r="F10" s="31"/>
      <c r="G10" s="31"/>
      <c r="H10" s="31"/>
      <c r="I10" s="31"/>
      <c r="J10" s="31"/>
    </row>
    <row r="11" spans="1:10" ht="18.75" customHeight="1">
      <c r="A11" s="31"/>
      <c r="B11" s="47"/>
      <c r="C11" s="31"/>
      <c r="D11" s="47"/>
      <c r="E11" s="32"/>
      <c r="F11" s="31"/>
      <c r="G11" s="31"/>
      <c r="H11" s="47"/>
      <c r="I11" s="47"/>
      <c r="J11" s="31"/>
    </row>
    <row r="12" spans="1:10" ht="18.75" customHeight="1">
      <c r="A12" s="31"/>
      <c r="B12" s="31"/>
      <c r="C12" s="47"/>
      <c r="D12" s="47"/>
      <c r="E12" s="32"/>
      <c r="F12" s="31"/>
      <c r="G12" s="31"/>
      <c r="H12" s="31"/>
      <c r="I12" s="31"/>
      <c r="J12" s="31"/>
    </row>
    <row r="13" spans="1:10" ht="18.75" customHeight="1">
      <c r="A13" s="31"/>
      <c r="B13" s="31"/>
      <c r="C13" s="47"/>
      <c r="D13" s="47"/>
      <c r="E13" s="48"/>
      <c r="F13" s="31"/>
      <c r="G13" s="47"/>
      <c r="H13" s="47"/>
      <c r="I13" s="31"/>
      <c r="J13" s="31"/>
    </row>
    <row r="14" spans="1:10" ht="18.75" customHeight="1">
      <c r="A14" s="31"/>
      <c r="B14" s="31"/>
      <c r="C14" s="31"/>
      <c r="D14" s="31"/>
      <c r="E14" s="32"/>
      <c r="F14" s="31"/>
      <c r="G14" s="31"/>
      <c r="H14" s="31"/>
      <c r="I14" s="31"/>
      <c r="J14" s="31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8" sqref="A8:IV9"/>
    </sheetView>
  </sheetViews>
  <sheetFormatPr defaultColWidth="6.875" defaultRowHeight="22.5" customHeight="1"/>
  <cols>
    <col min="1" max="3" width="3.375" style="517" customWidth="1"/>
    <col min="4" max="4" width="7.375" style="517" customWidth="1"/>
    <col min="5" max="5" width="21.75390625" style="517" customWidth="1"/>
    <col min="6" max="6" width="12.50390625" style="517" customWidth="1"/>
    <col min="7" max="7" width="11.625" style="517" customWidth="1"/>
    <col min="8" max="16" width="10.50390625" style="517" customWidth="1"/>
    <col min="17" max="247" width="6.75390625" style="517" customWidth="1"/>
    <col min="248" max="16384" width="6.875" style="518" customWidth="1"/>
  </cols>
  <sheetData>
    <row r="1" spans="2:247" ht="22.5" customHeight="1"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P1" s="533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20" t="s">
        <v>97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4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82"/>
      <c r="B3" s="382"/>
      <c r="C3" s="382"/>
      <c r="D3" s="521"/>
      <c r="E3" s="522"/>
      <c r="F3" s="523"/>
      <c r="G3" s="524"/>
      <c r="H3" s="524"/>
      <c r="I3" s="524"/>
      <c r="J3" s="523"/>
      <c r="K3" s="523"/>
      <c r="L3" s="523"/>
      <c r="O3" s="534" t="s">
        <v>78</v>
      </c>
      <c r="P3" s="534"/>
      <c r="Q3" s="52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25" t="s">
        <v>98</v>
      </c>
      <c r="B4" s="525"/>
      <c r="C4" s="525"/>
      <c r="D4" s="526" t="s">
        <v>79</v>
      </c>
      <c r="E4" s="527" t="s">
        <v>99</v>
      </c>
      <c r="F4" s="528" t="s">
        <v>100</v>
      </c>
      <c r="G4" s="529" t="s">
        <v>82</v>
      </c>
      <c r="H4" s="529"/>
      <c r="I4" s="529"/>
      <c r="J4" s="526" t="s">
        <v>83</v>
      </c>
      <c r="K4" s="526" t="s">
        <v>84</v>
      </c>
      <c r="L4" s="526" t="s">
        <v>85</v>
      </c>
      <c r="M4" s="526" t="s">
        <v>86</v>
      </c>
      <c r="N4" s="526" t="s">
        <v>87</v>
      </c>
      <c r="O4" s="535" t="s">
        <v>88</v>
      </c>
      <c r="P4" s="536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26" t="s">
        <v>101</v>
      </c>
      <c r="B5" s="526" t="s">
        <v>102</v>
      </c>
      <c r="C5" s="526" t="s">
        <v>103</v>
      </c>
      <c r="D5" s="526"/>
      <c r="E5" s="527"/>
      <c r="F5" s="526"/>
      <c r="G5" s="526" t="s">
        <v>90</v>
      </c>
      <c r="H5" s="526" t="s">
        <v>91</v>
      </c>
      <c r="I5" s="526" t="s">
        <v>92</v>
      </c>
      <c r="J5" s="526"/>
      <c r="K5" s="526"/>
      <c r="L5" s="526"/>
      <c r="M5" s="526"/>
      <c r="N5" s="526"/>
      <c r="O5" s="537"/>
      <c r="P5" s="53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43" t="s">
        <v>93</v>
      </c>
      <c r="B6" s="443" t="s">
        <v>93</v>
      </c>
      <c r="C6" s="443" t="s">
        <v>93</v>
      </c>
      <c r="D6" s="443" t="s">
        <v>93</v>
      </c>
      <c r="E6" s="443" t="s">
        <v>93</v>
      </c>
      <c r="F6" s="443">
        <v>1</v>
      </c>
      <c r="G6" s="443">
        <v>2</v>
      </c>
      <c r="H6" s="443">
        <v>3</v>
      </c>
      <c r="I6" s="443">
        <v>4</v>
      </c>
      <c r="J6" s="443">
        <v>5</v>
      </c>
      <c r="K6" s="443">
        <v>6</v>
      </c>
      <c r="L6" s="443">
        <v>7</v>
      </c>
      <c r="M6" s="443">
        <v>8</v>
      </c>
      <c r="N6" s="443">
        <v>9</v>
      </c>
      <c r="O6" s="539">
        <v>10</v>
      </c>
      <c r="P6" s="54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443"/>
      <c r="B7" s="443"/>
      <c r="C7" s="443"/>
      <c r="D7" s="444" t="s">
        <v>94</v>
      </c>
      <c r="E7" s="445" t="s">
        <v>95</v>
      </c>
      <c r="F7" s="443">
        <f>F10+F11</f>
        <v>669.2</v>
      </c>
      <c r="G7" s="443">
        <f>G10+G11</f>
        <v>669.2</v>
      </c>
      <c r="H7" s="443">
        <f>H10+H11</f>
        <v>669.2</v>
      </c>
      <c r="I7" s="443"/>
      <c r="J7" s="443"/>
      <c r="K7" s="443"/>
      <c r="L7" s="443"/>
      <c r="M7" s="443"/>
      <c r="N7" s="443"/>
      <c r="O7" s="539"/>
      <c r="P7" s="540"/>
    </row>
    <row r="8" spans="1:256" s="515" customFormat="1" ht="22.5" customHeight="1">
      <c r="A8" s="444" t="s">
        <v>104</v>
      </c>
      <c r="B8" s="444"/>
      <c r="C8" s="530"/>
      <c r="D8" s="444"/>
      <c r="E8" s="530" t="s">
        <v>105</v>
      </c>
      <c r="F8" s="530">
        <v>669.2</v>
      </c>
      <c r="G8" s="530">
        <v>669.2</v>
      </c>
      <c r="H8" s="530">
        <v>669.2</v>
      </c>
      <c r="I8" s="530"/>
      <c r="J8" s="530"/>
      <c r="K8" s="530"/>
      <c r="L8" s="530"/>
      <c r="M8" s="530"/>
      <c r="N8" s="530"/>
      <c r="O8" s="541"/>
      <c r="P8" s="542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6"/>
      <c r="BY8" s="546"/>
      <c r="BZ8" s="546"/>
      <c r="CA8" s="546"/>
      <c r="CB8" s="546"/>
      <c r="CC8" s="546"/>
      <c r="CD8" s="546"/>
      <c r="CE8" s="546"/>
      <c r="CF8" s="546"/>
      <c r="CG8" s="546"/>
      <c r="CH8" s="546"/>
      <c r="CI8" s="546"/>
      <c r="CJ8" s="546"/>
      <c r="CK8" s="546"/>
      <c r="CL8" s="546"/>
      <c r="CM8" s="546"/>
      <c r="CN8" s="546"/>
      <c r="CO8" s="546"/>
      <c r="CP8" s="546"/>
      <c r="CQ8" s="546"/>
      <c r="CR8" s="546"/>
      <c r="CS8" s="546"/>
      <c r="CT8" s="546"/>
      <c r="CU8" s="546"/>
      <c r="CV8" s="546"/>
      <c r="CW8" s="546"/>
      <c r="CX8" s="546"/>
      <c r="CY8" s="546"/>
      <c r="CZ8" s="546"/>
      <c r="DA8" s="546"/>
      <c r="DB8" s="546"/>
      <c r="DC8" s="546"/>
      <c r="DD8" s="546"/>
      <c r="DE8" s="546"/>
      <c r="DF8" s="546"/>
      <c r="DG8" s="546"/>
      <c r="DH8" s="546"/>
      <c r="DI8" s="546"/>
      <c r="DJ8" s="546"/>
      <c r="DK8" s="546"/>
      <c r="DL8" s="546"/>
      <c r="DM8" s="546"/>
      <c r="DN8" s="546"/>
      <c r="DO8" s="546"/>
      <c r="DP8" s="546"/>
      <c r="DQ8" s="546"/>
      <c r="DR8" s="546"/>
      <c r="DS8" s="546"/>
      <c r="DT8" s="546"/>
      <c r="DU8" s="546"/>
      <c r="DV8" s="546"/>
      <c r="DW8" s="546"/>
      <c r="DX8" s="546"/>
      <c r="DY8" s="546"/>
      <c r="DZ8" s="546"/>
      <c r="EA8" s="546"/>
      <c r="EB8" s="546"/>
      <c r="EC8" s="546"/>
      <c r="ED8" s="546"/>
      <c r="EE8" s="546"/>
      <c r="EF8" s="546"/>
      <c r="EG8" s="546"/>
      <c r="EH8" s="546"/>
      <c r="EI8" s="546"/>
      <c r="EJ8" s="546"/>
      <c r="EK8" s="546"/>
      <c r="EL8" s="546"/>
      <c r="EM8" s="546"/>
      <c r="EN8" s="546"/>
      <c r="EO8" s="546"/>
      <c r="EP8" s="546"/>
      <c r="EQ8" s="546"/>
      <c r="ER8" s="546"/>
      <c r="ES8" s="546"/>
      <c r="ET8" s="546"/>
      <c r="EU8" s="546"/>
      <c r="EV8" s="546"/>
      <c r="EW8" s="546"/>
      <c r="EX8" s="546"/>
      <c r="EY8" s="546"/>
      <c r="EZ8" s="546"/>
      <c r="FA8" s="546"/>
      <c r="FB8" s="546"/>
      <c r="FC8" s="546"/>
      <c r="FD8" s="546"/>
      <c r="FE8" s="546"/>
      <c r="FF8" s="546"/>
      <c r="FG8" s="546"/>
      <c r="FH8" s="546"/>
      <c r="FI8" s="546"/>
      <c r="FJ8" s="546"/>
      <c r="FK8" s="546"/>
      <c r="FL8" s="546"/>
      <c r="FM8" s="546"/>
      <c r="FN8" s="546"/>
      <c r="FO8" s="546"/>
      <c r="FP8" s="546"/>
      <c r="FQ8" s="546"/>
      <c r="FR8" s="546"/>
      <c r="FS8" s="546"/>
      <c r="FT8" s="546"/>
      <c r="FU8" s="546"/>
      <c r="FV8" s="546"/>
      <c r="FW8" s="546"/>
      <c r="FX8" s="546"/>
      <c r="FY8" s="546"/>
      <c r="FZ8" s="546"/>
      <c r="GA8" s="546"/>
      <c r="GB8" s="546"/>
      <c r="GC8" s="546"/>
      <c r="GD8" s="546"/>
      <c r="GE8" s="546"/>
      <c r="GF8" s="546"/>
      <c r="GG8" s="546"/>
      <c r="GH8" s="546"/>
      <c r="GI8" s="546"/>
      <c r="GJ8" s="546"/>
      <c r="GK8" s="546"/>
      <c r="GL8" s="546"/>
      <c r="GM8" s="546"/>
      <c r="GN8" s="546"/>
      <c r="GO8" s="546"/>
      <c r="GP8" s="546"/>
      <c r="GQ8" s="546"/>
      <c r="GR8" s="546"/>
      <c r="GS8" s="546"/>
      <c r="GT8" s="546"/>
      <c r="GU8" s="546"/>
      <c r="GV8" s="546"/>
      <c r="GW8" s="546"/>
      <c r="GX8" s="546"/>
      <c r="GY8" s="546"/>
      <c r="GZ8" s="546"/>
      <c r="HA8" s="546"/>
      <c r="HB8" s="546"/>
      <c r="HC8" s="546"/>
      <c r="HD8" s="546"/>
      <c r="HE8" s="546"/>
      <c r="HF8" s="546"/>
      <c r="HG8" s="546"/>
      <c r="HH8" s="546"/>
      <c r="HI8" s="546"/>
      <c r="HJ8" s="546"/>
      <c r="HK8" s="546"/>
      <c r="HL8" s="546"/>
      <c r="HM8" s="546"/>
      <c r="HN8" s="546"/>
      <c r="HO8" s="546"/>
      <c r="HP8" s="546"/>
      <c r="HQ8" s="546"/>
      <c r="HR8" s="546"/>
      <c r="HS8" s="546"/>
      <c r="HT8" s="546"/>
      <c r="HU8" s="546"/>
      <c r="HV8" s="546"/>
      <c r="HW8" s="546"/>
      <c r="HX8" s="546"/>
      <c r="HY8" s="546"/>
      <c r="HZ8" s="546"/>
      <c r="IA8" s="546"/>
      <c r="IB8" s="546"/>
      <c r="IC8" s="546"/>
      <c r="ID8" s="546"/>
      <c r="IE8" s="546"/>
      <c r="IF8" s="546"/>
      <c r="IG8" s="546"/>
      <c r="IH8" s="546"/>
      <c r="II8" s="546"/>
      <c r="IJ8" s="546"/>
      <c r="IK8" s="546"/>
      <c r="IL8" s="546"/>
      <c r="IM8" s="546"/>
      <c r="IN8" s="547"/>
      <c r="IO8" s="547"/>
      <c r="IP8" s="547"/>
      <c r="IQ8" s="547"/>
      <c r="IR8" s="547"/>
      <c r="IS8" s="547"/>
      <c r="IT8" s="547"/>
      <c r="IU8" s="547"/>
      <c r="IV8" s="547"/>
    </row>
    <row r="9" spans="1:256" s="515" customFormat="1" ht="22.5" customHeight="1">
      <c r="A9" s="444" t="s">
        <v>104</v>
      </c>
      <c r="B9" s="444" t="s">
        <v>106</v>
      </c>
      <c r="C9" s="530"/>
      <c r="D9" s="444"/>
      <c r="E9" s="530" t="s">
        <v>107</v>
      </c>
      <c r="F9" s="530">
        <v>669.2</v>
      </c>
      <c r="G9" s="530">
        <v>669.2</v>
      </c>
      <c r="H9" s="530">
        <v>669.2</v>
      </c>
      <c r="I9" s="530"/>
      <c r="J9" s="530"/>
      <c r="K9" s="530"/>
      <c r="L9" s="530"/>
      <c r="M9" s="530"/>
      <c r="N9" s="530"/>
      <c r="O9" s="541"/>
      <c r="P9" s="542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546"/>
      <c r="DC9" s="546"/>
      <c r="DD9" s="546"/>
      <c r="DE9" s="546"/>
      <c r="DF9" s="546"/>
      <c r="DG9" s="546"/>
      <c r="DH9" s="546"/>
      <c r="DI9" s="546"/>
      <c r="DJ9" s="546"/>
      <c r="DK9" s="546"/>
      <c r="DL9" s="546"/>
      <c r="DM9" s="546"/>
      <c r="DN9" s="546"/>
      <c r="DO9" s="546"/>
      <c r="DP9" s="546"/>
      <c r="DQ9" s="546"/>
      <c r="DR9" s="546"/>
      <c r="DS9" s="546"/>
      <c r="DT9" s="546"/>
      <c r="DU9" s="546"/>
      <c r="DV9" s="546"/>
      <c r="DW9" s="546"/>
      <c r="DX9" s="546"/>
      <c r="DY9" s="546"/>
      <c r="DZ9" s="546"/>
      <c r="EA9" s="546"/>
      <c r="EB9" s="546"/>
      <c r="EC9" s="546"/>
      <c r="ED9" s="546"/>
      <c r="EE9" s="546"/>
      <c r="EF9" s="546"/>
      <c r="EG9" s="546"/>
      <c r="EH9" s="546"/>
      <c r="EI9" s="546"/>
      <c r="EJ9" s="546"/>
      <c r="EK9" s="546"/>
      <c r="EL9" s="546"/>
      <c r="EM9" s="546"/>
      <c r="EN9" s="546"/>
      <c r="EO9" s="546"/>
      <c r="EP9" s="546"/>
      <c r="EQ9" s="546"/>
      <c r="ER9" s="546"/>
      <c r="ES9" s="546"/>
      <c r="ET9" s="546"/>
      <c r="EU9" s="546"/>
      <c r="EV9" s="546"/>
      <c r="EW9" s="546"/>
      <c r="EX9" s="546"/>
      <c r="EY9" s="546"/>
      <c r="EZ9" s="546"/>
      <c r="FA9" s="546"/>
      <c r="FB9" s="546"/>
      <c r="FC9" s="546"/>
      <c r="FD9" s="546"/>
      <c r="FE9" s="546"/>
      <c r="FF9" s="546"/>
      <c r="FG9" s="546"/>
      <c r="FH9" s="546"/>
      <c r="FI9" s="546"/>
      <c r="FJ9" s="546"/>
      <c r="FK9" s="546"/>
      <c r="FL9" s="546"/>
      <c r="FM9" s="546"/>
      <c r="FN9" s="546"/>
      <c r="FO9" s="546"/>
      <c r="FP9" s="546"/>
      <c r="FQ9" s="546"/>
      <c r="FR9" s="546"/>
      <c r="FS9" s="546"/>
      <c r="FT9" s="546"/>
      <c r="FU9" s="546"/>
      <c r="FV9" s="546"/>
      <c r="FW9" s="546"/>
      <c r="FX9" s="546"/>
      <c r="FY9" s="546"/>
      <c r="FZ9" s="546"/>
      <c r="GA9" s="546"/>
      <c r="GB9" s="546"/>
      <c r="GC9" s="546"/>
      <c r="GD9" s="546"/>
      <c r="GE9" s="546"/>
      <c r="GF9" s="546"/>
      <c r="GG9" s="546"/>
      <c r="GH9" s="546"/>
      <c r="GI9" s="546"/>
      <c r="GJ9" s="546"/>
      <c r="GK9" s="546"/>
      <c r="GL9" s="546"/>
      <c r="GM9" s="546"/>
      <c r="GN9" s="546"/>
      <c r="GO9" s="546"/>
      <c r="GP9" s="546"/>
      <c r="GQ9" s="546"/>
      <c r="GR9" s="546"/>
      <c r="GS9" s="546"/>
      <c r="GT9" s="546"/>
      <c r="GU9" s="546"/>
      <c r="GV9" s="546"/>
      <c r="GW9" s="546"/>
      <c r="GX9" s="546"/>
      <c r="GY9" s="546"/>
      <c r="GZ9" s="546"/>
      <c r="HA9" s="546"/>
      <c r="HB9" s="546"/>
      <c r="HC9" s="546"/>
      <c r="HD9" s="546"/>
      <c r="HE9" s="546"/>
      <c r="HF9" s="546"/>
      <c r="HG9" s="546"/>
      <c r="HH9" s="546"/>
      <c r="HI9" s="546"/>
      <c r="HJ9" s="546"/>
      <c r="HK9" s="546"/>
      <c r="HL9" s="546"/>
      <c r="HM9" s="546"/>
      <c r="HN9" s="546"/>
      <c r="HO9" s="546"/>
      <c r="HP9" s="546"/>
      <c r="HQ9" s="546"/>
      <c r="HR9" s="546"/>
      <c r="HS9" s="546"/>
      <c r="HT9" s="546"/>
      <c r="HU9" s="546"/>
      <c r="HV9" s="546"/>
      <c r="HW9" s="546"/>
      <c r="HX9" s="546"/>
      <c r="HY9" s="546"/>
      <c r="HZ9" s="546"/>
      <c r="IA9" s="546"/>
      <c r="IB9" s="546"/>
      <c r="IC9" s="546"/>
      <c r="ID9" s="546"/>
      <c r="IE9" s="546"/>
      <c r="IF9" s="546"/>
      <c r="IG9" s="546"/>
      <c r="IH9" s="546"/>
      <c r="II9" s="546"/>
      <c r="IJ9" s="546"/>
      <c r="IK9" s="546"/>
      <c r="IL9" s="546"/>
      <c r="IM9" s="546"/>
      <c r="IN9" s="547"/>
      <c r="IO9" s="547"/>
      <c r="IP9" s="547"/>
      <c r="IQ9" s="547"/>
      <c r="IR9" s="547"/>
      <c r="IS9" s="547"/>
      <c r="IT9" s="547"/>
      <c r="IU9" s="547"/>
      <c r="IV9" s="547"/>
    </row>
    <row r="10" spans="1:247" s="516" customFormat="1" ht="22.5" customHeight="1">
      <c r="A10" s="444" t="str">
        <f>'部门支出总表（分类）'!A11</f>
        <v>201</v>
      </c>
      <c r="B10" s="444" t="str">
        <f>'部门支出总表（分类）'!B11</f>
        <v>01</v>
      </c>
      <c r="C10" s="444" t="str">
        <f>'部门支出总表（分类）'!C11</f>
        <v>01</v>
      </c>
      <c r="D10" s="444"/>
      <c r="E10" s="444" t="str">
        <f>'部门支出总表（分类）'!E11</f>
        <v>行政运行</v>
      </c>
      <c r="F10" s="531">
        <f>SUM(H10:P10)</f>
        <v>525.7</v>
      </c>
      <c r="G10" s="531">
        <f>SUM(H10:I10)</f>
        <v>525.7</v>
      </c>
      <c r="H10" s="531">
        <f>'一般预算支出'!F11</f>
        <v>525.7</v>
      </c>
      <c r="I10" s="543">
        <f>'财政拨款收支总表'!B8</f>
        <v>0</v>
      </c>
      <c r="J10" s="543"/>
      <c r="K10" s="543"/>
      <c r="L10" s="543"/>
      <c r="M10" s="543"/>
      <c r="N10" s="543"/>
      <c r="O10" s="543"/>
      <c r="P10" s="543"/>
      <c r="Q10" s="532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</row>
    <row r="11" spans="1:247" ht="22.5" customHeight="1">
      <c r="A11" s="444" t="str">
        <f>'部门支出总表（分类）'!A12</f>
        <v>201</v>
      </c>
      <c r="B11" s="444" t="str">
        <f>'部门支出总表（分类）'!B12</f>
        <v>01</v>
      </c>
      <c r="C11" s="444" t="str">
        <f>'部门支出总表（分类）'!C12</f>
        <v>02</v>
      </c>
      <c r="D11" s="444"/>
      <c r="E11" s="444" t="str">
        <f>'部门支出总表（分类）'!E12</f>
        <v>人大会议</v>
      </c>
      <c r="F11" s="531">
        <f>SUM(H11:P11)</f>
        <v>143.5</v>
      </c>
      <c r="G11" s="531">
        <f>SUM(H11:I11)</f>
        <v>143.5</v>
      </c>
      <c r="H11" s="531">
        <f>'一般预算支出'!F12</f>
        <v>143.5</v>
      </c>
      <c r="I11" s="544"/>
      <c r="J11" s="544"/>
      <c r="K11" s="544"/>
      <c r="L11" s="544"/>
      <c r="M11" s="544"/>
      <c r="N11" s="544"/>
      <c r="O11" s="544"/>
      <c r="P11" s="544"/>
      <c r="Q11" s="53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32"/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32"/>
      <c r="B13" s="532"/>
      <c r="C13" s="532"/>
      <c r="D13" s="532"/>
      <c r="E13" s="532"/>
      <c r="H13" s="532"/>
      <c r="I13" s="532"/>
      <c r="J13" s="532"/>
      <c r="K13" s="532"/>
      <c r="L13" s="532"/>
      <c r="M13" s="532"/>
      <c r="N13" s="532"/>
      <c r="O13" s="53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32"/>
      <c r="B14" s="532"/>
      <c r="C14" s="532"/>
      <c r="D14" s="532"/>
      <c r="E14" s="532"/>
      <c r="F14" s="532"/>
      <c r="H14" s="532"/>
      <c r="I14" s="532"/>
      <c r="J14" s="532"/>
      <c r="K14" s="532"/>
      <c r="L14" s="532"/>
      <c r="M14" s="532"/>
      <c r="N14" s="532"/>
      <c r="O14" s="53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32"/>
      <c r="C15" s="532"/>
      <c r="D15" s="532"/>
      <c r="E15" s="532"/>
      <c r="H15" s="532"/>
      <c r="I15" s="532"/>
      <c r="J15" s="532"/>
      <c r="K15" s="532"/>
      <c r="L15" s="532"/>
      <c r="M15" s="532"/>
      <c r="N15" s="532"/>
      <c r="O15" s="53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32"/>
      <c r="D16" s="532"/>
      <c r="E16" s="532"/>
      <c r="I16" s="532"/>
      <c r="L16" s="532"/>
      <c r="M16" s="532"/>
      <c r="N16" s="53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32"/>
      <c r="E17" s="532"/>
      <c r="M17" s="53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32"/>
      <c r="L18" s="53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H8" sqref="H8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284</v>
      </c>
      <c r="O1" s="3"/>
      <c r="P1"/>
      <c r="Q1"/>
      <c r="R1"/>
      <c r="S1"/>
    </row>
    <row r="2" spans="1:19" ht="18.75" customHeight="1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78</v>
      </c>
      <c r="P3"/>
      <c r="Q3"/>
      <c r="R3"/>
      <c r="S3"/>
    </row>
    <row r="4" spans="1:19" ht="32.25" customHeight="1">
      <c r="A4" s="6" t="s">
        <v>130</v>
      </c>
      <c r="B4" s="7" t="s">
        <v>80</v>
      </c>
      <c r="C4" s="8" t="s">
        <v>286</v>
      </c>
      <c r="D4" s="6" t="s">
        <v>287</v>
      </c>
      <c r="E4" s="6" t="s">
        <v>288</v>
      </c>
      <c r="F4" s="6"/>
      <c r="G4" s="6" t="s">
        <v>289</v>
      </c>
      <c r="H4" s="9" t="s">
        <v>290</v>
      </c>
      <c r="I4" s="6" t="s">
        <v>291</v>
      </c>
      <c r="J4" s="6" t="s">
        <v>292</v>
      </c>
      <c r="K4" s="6" t="s">
        <v>293</v>
      </c>
      <c r="L4" s="6" t="s">
        <v>294</v>
      </c>
      <c r="M4" s="6" t="s">
        <v>295</v>
      </c>
      <c r="N4" s="6" t="s">
        <v>296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172</v>
      </c>
      <c r="F5" s="11" t="s">
        <v>297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93</v>
      </c>
      <c r="B6" s="12" t="s">
        <v>93</v>
      </c>
      <c r="C6" s="12" t="s">
        <v>93</v>
      </c>
      <c r="D6" s="13" t="s">
        <v>93</v>
      </c>
      <c r="E6" s="14" t="s">
        <v>93</v>
      </c>
      <c r="F6" s="14" t="s">
        <v>93</v>
      </c>
      <c r="G6" s="13" t="s">
        <v>93</v>
      </c>
      <c r="H6" s="12" t="s">
        <v>93</v>
      </c>
      <c r="I6" s="12" t="s">
        <v>93</v>
      </c>
      <c r="J6" s="12" t="s">
        <v>93</v>
      </c>
      <c r="K6" s="13" t="s">
        <v>93</v>
      </c>
      <c r="L6" s="13" t="s">
        <v>93</v>
      </c>
      <c r="M6" s="13" t="s">
        <v>93</v>
      </c>
      <c r="N6" s="12" t="s">
        <v>93</v>
      </c>
      <c r="O6" s="3"/>
      <c r="P6"/>
      <c r="Q6"/>
      <c r="R6"/>
      <c r="S6"/>
    </row>
    <row r="7" spans="1:19" s="1" customFormat="1" ht="184.5" customHeight="1">
      <c r="A7" s="15" t="s">
        <v>94</v>
      </c>
      <c r="B7" s="16" t="str">
        <f>'整体绩效'!B7</f>
        <v>岳阳县人民代表大会常务委员会</v>
      </c>
      <c r="C7" s="16" t="str">
        <f>'项目明细表'!C7</f>
        <v>人大会议及调研专项</v>
      </c>
      <c r="D7" s="17" t="s">
        <v>298</v>
      </c>
      <c r="E7" s="18">
        <f>F7</f>
        <v>143.5</v>
      </c>
      <c r="F7" s="19">
        <f>'项目明细表'!E7</f>
        <v>143.5</v>
      </c>
      <c r="G7" s="20" t="s">
        <v>299</v>
      </c>
      <c r="H7" s="21"/>
      <c r="I7" s="21"/>
      <c r="J7" s="21"/>
      <c r="K7" s="25" t="s">
        <v>300</v>
      </c>
      <c r="L7" s="26" t="s">
        <v>301</v>
      </c>
      <c r="M7" s="27" t="s">
        <v>302</v>
      </c>
      <c r="N7" s="27"/>
      <c r="O7" s="22"/>
      <c r="P7" s="28"/>
      <c r="Q7" s="28"/>
      <c r="R7" s="28"/>
      <c r="S7" s="28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L16" sqref="L16"/>
    </sheetView>
  </sheetViews>
  <sheetFormatPr defaultColWidth="6.875" defaultRowHeight="18.75" customHeight="1"/>
  <cols>
    <col min="1" max="3" width="3.50390625" style="471" customWidth="1"/>
    <col min="4" max="4" width="7.125" style="471" customWidth="1"/>
    <col min="5" max="5" width="25.625" style="472" customWidth="1"/>
    <col min="6" max="6" width="9.75390625" style="473" customWidth="1"/>
    <col min="7" max="10" width="8.50390625" style="473" customWidth="1"/>
    <col min="11" max="12" width="8.625" style="473" customWidth="1"/>
    <col min="13" max="17" width="8.00390625" style="473" customWidth="1"/>
    <col min="18" max="18" width="8.00390625" style="474" customWidth="1"/>
    <col min="19" max="21" width="8.00390625" style="475" customWidth="1"/>
    <col min="22" max="16384" width="6.875" style="474" customWidth="1"/>
  </cols>
  <sheetData>
    <row r="1" spans="1:21" ht="24.75" customHeight="1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S1" s="504"/>
      <c r="T1" s="504"/>
      <c r="U1" s="448" t="s">
        <v>108</v>
      </c>
    </row>
    <row r="2" spans="1:21" ht="24.75" customHeight="1">
      <c r="A2" s="476" t="s">
        <v>109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</row>
    <row r="3" spans="1:21" s="469" customFormat="1" ht="24.75" customHeight="1">
      <c r="A3" s="471"/>
      <c r="B3" s="471"/>
      <c r="C3" s="471"/>
      <c r="D3" s="471"/>
      <c r="E3" s="471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98"/>
      <c r="Q3" s="498"/>
      <c r="S3" s="505"/>
      <c r="T3" s="506" t="s">
        <v>78</v>
      </c>
      <c r="U3" s="506"/>
    </row>
    <row r="4" spans="1:21" s="469" customFormat="1" ht="21.75" customHeight="1">
      <c r="A4" s="477" t="s">
        <v>110</v>
      </c>
      <c r="B4" s="477"/>
      <c r="C4" s="478"/>
      <c r="D4" s="479" t="s">
        <v>79</v>
      </c>
      <c r="E4" s="480" t="s">
        <v>99</v>
      </c>
      <c r="F4" s="481" t="s">
        <v>111</v>
      </c>
      <c r="G4" s="482" t="s">
        <v>112</v>
      </c>
      <c r="H4" s="477"/>
      <c r="I4" s="477"/>
      <c r="J4" s="478"/>
      <c r="K4" s="499" t="s">
        <v>113</v>
      </c>
      <c r="L4" s="499"/>
      <c r="M4" s="499"/>
      <c r="N4" s="499"/>
      <c r="O4" s="499"/>
      <c r="P4" s="499"/>
      <c r="Q4" s="499"/>
      <c r="R4" s="499"/>
      <c r="S4" s="507" t="s">
        <v>114</v>
      </c>
      <c r="T4" s="508" t="s">
        <v>115</v>
      </c>
      <c r="U4" s="508" t="s">
        <v>116</v>
      </c>
    </row>
    <row r="5" spans="1:21" s="469" customFormat="1" ht="21.75" customHeight="1">
      <c r="A5" s="483" t="s">
        <v>101</v>
      </c>
      <c r="B5" s="479" t="s">
        <v>102</v>
      </c>
      <c r="C5" s="479" t="s">
        <v>103</v>
      </c>
      <c r="D5" s="479"/>
      <c r="E5" s="480"/>
      <c r="F5" s="481"/>
      <c r="G5" s="479" t="s">
        <v>81</v>
      </c>
      <c r="H5" s="479" t="s">
        <v>117</v>
      </c>
      <c r="I5" s="479" t="s">
        <v>118</v>
      </c>
      <c r="J5" s="481" t="s">
        <v>119</v>
      </c>
      <c r="K5" s="500" t="s">
        <v>81</v>
      </c>
      <c r="L5" s="501" t="s">
        <v>120</v>
      </c>
      <c r="M5" s="501" t="s">
        <v>121</v>
      </c>
      <c r="N5" s="500" t="s">
        <v>122</v>
      </c>
      <c r="O5" s="502" t="s">
        <v>123</v>
      </c>
      <c r="P5" s="502" t="s">
        <v>124</v>
      </c>
      <c r="Q5" s="502" t="s">
        <v>125</v>
      </c>
      <c r="R5" s="502" t="s">
        <v>126</v>
      </c>
      <c r="S5" s="509"/>
      <c r="T5" s="510"/>
      <c r="U5" s="510"/>
    </row>
    <row r="6" spans="1:21" ht="29.25" customHeight="1">
      <c r="A6" s="483"/>
      <c r="B6" s="479"/>
      <c r="C6" s="479"/>
      <c r="D6" s="479"/>
      <c r="E6" s="484"/>
      <c r="F6" s="485" t="s">
        <v>100</v>
      </c>
      <c r="G6" s="479"/>
      <c r="H6" s="479"/>
      <c r="I6" s="479"/>
      <c r="J6" s="481"/>
      <c r="K6" s="481"/>
      <c r="L6" s="503"/>
      <c r="M6" s="503"/>
      <c r="N6" s="481"/>
      <c r="O6" s="500"/>
      <c r="P6" s="500"/>
      <c r="Q6" s="500"/>
      <c r="R6" s="500"/>
      <c r="S6" s="510"/>
      <c r="T6" s="510"/>
      <c r="U6" s="510"/>
    </row>
    <row r="7" spans="1:21" ht="22.5" customHeight="1">
      <c r="A7" s="486" t="s">
        <v>93</v>
      </c>
      <c r="B7" s="486" t="s">
        <v>93</v>
      </c>
      <c r="C7" s="486" t="s">
        <v>93</v>
      </c>
      <c r="D7" s="486" t="s">
        <v>93</v>
      </c>
      <c r="E7" s="486" t="s">
        <v>93</v>
      </c>
      <c r="F7" s="487">
        <v>1</v>
      </c>
      <c r="G7" s="486">
        <v>2</v>
      </c>
      <c r="H7" s="486">
        <v>3</v>
      </c>
      <c r="I7" s="486">
        <v>4</v>
      </c>
      <c r="J7" s="486">
        <v>5</v>
      </c>
      <c r="K7" s="486">
        <v>6</v>
      </c>
      <c r="L7" s="486">
        <v>7</v>
      </c>
      <c r="M7" s="486">
        <v>8</v>
      </c>
      <c r="N7" s="486">
        <v>9</v>
      </c>
      <c r="O7" s="486">
        <v>10</v>
      </c>
      <c r="P7" s="486">
        <v>11</v>
      </c>
      <c r="Q7" s="486">
        <v>12</v>
      </c>
      <c r="R7" s="486">
        <v>13</v>
      </c>
      <c r="S7" s="487">
        <v>14</v>
      </c>
      <c r="T7" s="487">
        <v>15</v>
      </c>
      <c r="U7" s="487">
        <v>16</v>
      </c>
    </row>
    <row r="8" spans="1:21" ht="22.5" customHeight="1">
      <c r="A8" s="443"/>
      <c r="B8" s="443"/>
      <c r="C8" s="443"/>
      <c r="D8" s="444" t="s">
        <v>94</v>
      </c>
      <c r="E8" s="445" t="s">
        <v>95</v>
      </c>
      <c r="F8" s="488">
        <f>F11+F12</f>
        <v>669.2</v>
      </c>
      <c r="G8" s="489">
        <f aca="true" t="shared" si="0" ref="G8:L8">G11+G12</f>
        <v>525.7</v>
      </c>
      <c r="H8" s="489">
        <f t="shared" si="0"/>
        <v>275.7</v>
      </c>
      <c r="I8" s="489">
        <f t="shared" si="0"/>
        <v>76.00000000000001</v>
      </c>
      <c r="J8" s="489">
        <f t="shared" si="0"/>
        <v>174</v>
      </c>
      <c r="K8" s="489">
        <f t="shared" si="0"/>
        <v>143.5</v>
      </c>
      <c r="L8" s="489">
        <f t="shared" si="0"/>
        <v>143.5</v>
      </c>
      <c r="M8" s="489"/>
      <c r="N8" s="489"/>
      <c r="O8" s="489"/>
      <c r="P8" s="489"/>
      <c r="Q8" s="489"/>
      <c r="R8" s="489"/>
      <c r="S8" s="488"/>
      <c r="T8" s="488"/>
      <c r="U8" s="487"/>
    </row>
    <row r="9" spans="1:21" ht="22.5" customHeight="1">
      <c r="A9" s="446" t="s">
        <v>104</v>
      </c>
      <c r="B9" s="446"/>
      <c r="C9" s="447"/>
      <c r="D9" s="447"/>
      <c r="E9" s="447" t="s">
        <v>105</v>
      </c>
      <c r="F9" s="488">
        <v>669.2</v>
      </c>
      <c r="G9" s="489">
        <v>525.7</v>
      </c>
      <c r="H9" s="489">
        <v>275.7</v>
      </c>
      <c r="I9" s="489">
        <v>76.00000000000001</v>
      </c>
      <c r="J9" s="489">
        <v>174</v>
      </c>
      <c r="K9" s="489">
        <v>143.5</v>
      </c>
      <c r="L9" s="489">
        <v>143.5</v>
      </c>
      <c r="M9" s="489"/>
      <c r="N9" s="489"/>
      <c r="O9" s="489"/>
      <c r="P9" s="489"/>
      <c r="Q9" s="489"/>
      <c r="R9" s="489"/>
      <c r="S9" s="488"/>
      <c r="T9" s="488"/>
      <c r="U9" s="487"/>
    </row>
    <row r="10" spans="1:21" ht="22.5" customHeight="1">
      <c r="A10" s="446" t="s">
        <v>104</v>
      </c>
      <c r="B10" s="446" t="s">
        <v>106</v>
      </c>
      <c r="C10" s="447"/>
      <c r="D10" s="447"/>
      <c r="E10" s="447" t="s">
        <v>107</v>
      </c>
      <c r="F10" s="488">
        <v>669.2</v>
      </c>
      <c r="G10" s="489">
        <v>525.7</v>
      </c>
      <c r="H10" s="489">
        <v>275.7</v>
      </c>
      <c r="I10" s="489">
        <v>76.00000000000001</v>
      </c>
      <c r="J10" s="489">
        <v>174</v>
      </c>
      <c r="K10" s="489">
        <v>143.5</v>
      </c>
      <c r="L10" s="489">
        <v>143.5</v>
      </c>
      <c r="M10" s="489"/>
      <c r="N10" s="489"/>
      <c r="O10" s="489"/>
      <c r="P10" s="489"/>
      <c r="Q10" s="489"/>
      <c r="R10" s="489"/>
      <c r="S10" s="488"/>
      <c r="T10" s="488"/>
      <c r="U10" s="487"/>
    </row>
    <row r="11" spans="1:21" s="470" customFormat="1" ht="22.5" customHeight="1">
      <c r="A11" s="490" t="str">
        <f>'一般-工资福利'!A11</f>
        <v>201</v>
      </c>
      <c r="B11" s="490" t="str">
        <f>'一般-工资福利'!B11</f>
        <v>01</v>
      </c>
      <c r="C11" s="490" t="str">
        <f>'一般-工资福利'!C11</f>
        <v>01</v>
      </c>
      <c r="D11" s="490"/>
      <c r="E11" s="490" t="str">
        <f>'一般-工资福利'!E11</f>
        <v>行政运行</v>
      </c>
      <c r="F11" s="491">
        <f>'一般预算支出'!F11</f>
        <v>525.7</v>
      </c>
      <c r="G11" s="491">
        <f>'一般预算支出'!G11</f>
        <v>525.7</v>
      </c>
      <c r="H11" s="491">
        <f>'一般预算支出'!H11</f>
        <v>275.7</v>
      </c>
      <c r="I11" s="491">
        <f>'一般预算支出'!I11</f>
        <v>76.00000000000001</v>
      </c>
      <c r="J11" s="491">
        <f>'一般预算支出'!J11</f>
        <v>174</v>
      </c>
      <c r="K11" s="491">
        <f>'一般预算支出'!K11</f>
        <v>0</v>
      </c>
      <c r="L11" s="491">
        <f>'一般预算支出'!L11</f>
        <v>0</v>
      </c>
      <c r="M11" s="491">
        <f>'一般预算支出'!M11</f>
        <v>0</v>
      </c>
      <c r="N11" s="491">
        <f>'一般预算支出'!N11</f>
        <v>0</v>
      </c>
      <c r="O11" s="491">
        <f>'一般预算支出'!O11</f>
        <v>0</v>
      </c>
      <c r="P11" s="491">
        <f>'一般预算支出'!P11</f>
        <v>0</v>
      </c>
      <c r="Q11" s="491">
        <f>'一般预算支出'!Q11</f>
        <v>0</v>
      </c>
      <c r="R11" s="491">
        <f>'一般预算支出'!R11</f>
        <v>0</v>
      </c>
      <c r="S11" s="491">
        <f>'一般预算支出'!S11</f>
        <v>0</v>
      </c>
      <c r="T11" s="491">
        <f>'一般预算支出'!T11</f>
        <v>0</v>
      </c>
      <c r="U11" s="511">
        <f>'一般预算支出'!S11</f>
        <v>0</v>
      </c>
    </row>
    <row r="12" spans="1:21" ht="22.5" customHeight="1">
      <c r="A12" s="492" t="str">
        <f>A11</f>
        <v>201</v>
      </c>
      <c r="B12" s="492" t="str">
        <f>B11</f>
        <v>01</v>
      </c>
      <c r="C12" s="492" t="s">
        <v>127</v>
      </c>
      <c r="D12" s="492"/>
      <c r="E12" s="493" t="str">
        <f>'项目明细表'!B7</f>
        <v>人大会议</v>
      </c>
      <c r="F12" s="494">
        <f>K12</f>
        <v>143.5</v>
      </c>
      <c r="G12" s="494"/>
      <c r="H12" s="494"/>
      <c r="I12" s="494"/>
      <c r="J12" s="494"/>
      <c r="K12" s="494">
        <f>SUM(L12:R12)</f>
        <v>143.5</v>
      </c>
      <c r="L12" s="494">
        <f>'一般预算支出'!L12</f>
        <v>143.5</v>
      </c>
      <c r="M12" s="494">
        <f>'一般预算支出'!M12</f>
        <v>0</v>
      </c>
      <c r="N12" s="494">
        <f>'一般预算支出'!N12</f>
        <v>0</v>
      </c>
      <c r="O12" s="494">
        <f>'一般预算支出'!O12</f>
        <v>0</v>
      </c>
      <c r="P12" s="494">
        <f>'一般预算支出'!P12</f>
        <v>0</v>
      </c>
      <c r="Q12" s="494">
        <f>'一般预算支出'!Q12</f>
        <v>0</v>
      </c>
      <c r="R12" s="494">
        <f>'一般预算支出'!R12</f>
        <v>0</v>
      </c>
      <c r="S12" s="494"/>
      <c r="T12" s="494"/>
      <c r="U12" s="512">
        <f>'一般预算支出'!U12</f>
        <v>0</v>
      </c>
    </row>
    <row r="13" spans="1:21" ht="18.75" customHeight="1">
      <c r="A13" s="495"/>
      <c r="B13" s="495"/>
      <c r="C13" s="495"/>
      <c r="D13" s="495"/>
      <c r="E13" s="496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513"/>
      <c r="S13" s="514"/>
      <c r="T13" s="514"/>
      <c r="U13" s="514"/>
    </row>
    <row r="14" spans="1:21" ht="18.75" customHeight="1">
      <c r="A14" s="495"/>
      <c r="B14" s="495"/>
      <c r="C14" s="495"/>
      <c r="D14" s="495"/>
      <c r="E14" s="496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513"/>
      <c r="S14" s="514"/>
      <c r="T14" s="514"/>
      <c r="U14" s="514"/>
    </row>
    <row r="15" spans="4:21" ht="18.75" customHeight="1">
      <c r="D15" s="495"/>
      <c r="E15" s="496"/>
      <c r="F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513"/>
      <c r="S15" s="514"/>
      <c r="T15" s="514"/>
      <c r="U15" s="514"/>
    </row>
    <row r="16" spans="4:20" ht="18.75" customHeight="1">
      <c r="D16" s="495"/>
      <c r="E16" s="496"/>
      <c r="F16" s="497"/>
      <c r="J16" s="497"/>
      <c r="K16" s="497"/>
      <c r="L16" s="497"/>
      <c r="M16" s="497"/>
      <c r="N16" s="497"/>
      <c r="O16" s="497"/>
      <c r="P16" s="497"/>
      <c r="Q16" s="497"/>
      <c r="R16" s="513"/>
      <c r="S16" s="514"/>
      <c r="T16" s="514"/>
    </row>
    <row r="17" spans="4:20" ht="18.75" customHeight="1">
      <c r="D17" s="495"/>
      <c r="F17" s="497"/>
      <c r="J17" s="497"/>
      <c r="L17" s="497"/>
      <c r="M17" s="497"/>
      <c r="N17" s="497"/>
      <c r="O17" s="497"/>
      <c r="P17" s="497"/>
      <c r="Q17" s="497"/>
      <c r="R17" s="513"/>
      <c r="S17" s="514"/>
      <c r="T17" s="514"/>
    </row>
    <row r="18" spans="6:19" ht="18.75" customHeight="1">
      <c r="F18" s="497"/>
      <c r="O18" s="497"/>
      <c r="P18" s="497"/>
      <c r="Q18" s="497"/>
      <c r="S18" s="514"/>
    </row>
    <row r="19" spans="6:17" ht="18.75" customHeight="1">
      <c r="F19" s="497"/>
      <c r="O19" s="497"/>
      <c r="P19" s="497"/>
      <c r="Q19" s="497"/>
    </row>
    <row r="20" spans="1:22" ht="18.75" customHeight="1">
      <c r="A20"/>
      <c r="B20"/>
      <c r="C20"/>
      <c r="D20"/>
      <c r="E20"/>
      <c r="F20"/>
      <c r="O20" s="497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97"/>
      <c r="P21"/>
      <c r="Q21"/>
      <c r="R21"/>
      <c r="S21"/>
      <c r="T21"/>
      <c r="U21"/>
      <c r="V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J12" sqref="J12:J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448" t="s">
        <v>128</v>
      </c>
    </row>
    <row r="2" spans="1:21" ht="24.75" customHeight="1">
      <c r="A2" s="81" t="s">
        <v>129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9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68" t="s">
        <v>78</v>
      </c>
      <c r="U3" s="468"/>
    </row>
    <row r="4" spans="1:21" ht="27.75" customHeight="1">
      <c r="A4" s="82" t="s">
        <v>110</v>
      </c>
      <c r="B4" s="83"/>
      <c r="C4" s="84"/>
      <c r="D4" s="85" t="s">
        <v>130</v>
      </c>
      <c r="E4" s="85" t="s">
        <v>131</v>
      </c>
      <c r="F4" s="85" t="s">
        <v>100</v>
      </c>
      <c r="G4" s="86" t="s">
        <v>132</v>
      </c>
      <c r="H4" s="86" t="s">
        <v>133</v>
      </c>
      <c r="I4" s="86" t="s">
        <v>134</v>
      </c>
      <c r="J4" s="86" t="s">
        <v>135</v>
      </c>
      <c r="K4" s="86" t="s">
        <v>136</v>
      </c>
      <c r="L4" s="86" t="s">
        <v>137</v>
      </c>
      <c r="M4" s="86" t="s">
        <v>121</v>
      </c>
      <c r="N4" s="86" t="s">
        <v>138</v>
      </c>
      <c r="O4" s="86" t="s">
        <v>119</v>
      </c>
      <c r="P4" s="86" t="s">
        <v>123</v>
      </c>
      <c r="Q4" s="86" t="s">
        <v>122</v>
      </c>
      <c r="R4" s="86" t="s">
        <v>139</v>
      </c>
      <c r="S4" s="86" t="s">
        <v>140</v>
      </c>
      <c r="T4" s="86" t="s">
        <v>141</v>
      </c>
      <c r="U4" s="86" t="s">
        <v>126</v>
      </c>
    </row>
    <row r="5" spans="1:21" ht="13.5" customHeight="1">
      <c r="A5" s="85" t="s">
        <v>101</v>
      </c>
      <c r="B5" s="85" t="s">
        <v>102</v>
      </c>
      <c r="C5" s="85" t="s">
        <v>103</v>
      </c>
      <c r="D5" s="87"/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8" customHeight="1">
      <c r="A6" s="88"/>
      <c r="B6" s="88"/>
      <c r="C6" s="88"/>
      <c r="D6" s="88"/>
      <c r="E6" s="88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22.5" customHeight="1">
      <c r="A7" s="443"/>
      <c r="B7" s="443"/>
      <c r="C7" s="443"/>
      <c r="D7" s="444" t="s">
        <v>94</v>
      </c>
      <c r="E7" s="445" t="s">
        <v>95</v>
      </c>
      <c r="F7" s="91">
        <v>525.7</v>
      </c>
      <c r="G7" s="92">
        <v>275.7</v>
      </c>
      <c r="H7" s="92">
        <v>76.00000000000001</v>
      </c>
      <c r="I7" s="92">
        <v>0</v>
      </c>
      <c r="J7" s="92">
        <v>0</v>
      </c>
      <c r="K7" s="92"/>
      <c r="L7" s="92">
        <v>0</v>
      </c>
      <c r="M7" s="92">
        <v>0</v>
      </c>
      <c r="N7" s="92">
        <v>0</v>
      </c>
      <c r="O7" s="92">
        <v>174</v>
      </c>
      <c r="P7" s="92"/>
      <c r="Q7" s="86"/>
      <c r="R7" s="86"/>
      <c r="S7" s="86"/>
      <c r="T7" s="86"/>
      <c r="U7" s="86"/>
    </row>
    <row r="8" spans="1:21" ht="22.5" customHeight="1">
      <c r="A8" s="446" t="s">
        <v>104</v>
      </c>
      <c r="B8" s="446"/>
      <c r="C8" s="447"/>
      <c r="D8" s="447"/>
      <c r="E8" s="447" t="s">
        <v>105</v>
      </c>
      <c r="F8" s="91">
        <v>525.7</v>
      </c>
      <c r="G8" s="92">
        <v>275.7</v>
      </c>
      <c r="H8" s="92">
        <v>76.00000000000001</v>
      </c>
      <c r="I8" s="92">
        <v>0</v>
      </c>
      <c r="J8" s="92">
        <v>0</v>
      </c>
      <c r="K8" s="92"/>
      <c r="L8" s="92">
        <v>0</v>
      </c>
      <c r="M8" s="92">
        <v>0</v>
      </c>
      <c r="N8" s="92">
        <v>0</v>
      </c>
      <c r="O8" s="92">
        <v>174</v>
      </c>
      <c r="P8" s="92"/>
      <c r="Q8" s="86"/>
      <c r="R8" s="86"/>
      <c r="S8" s="86"/>
      <c r="T8" s="86"/>
      <c r="U8" s="86"/>
    </row>
    <row r="9" spans="1:21" ht="22.5" customHeight="1">
      <c r="A9" s="446" t="s">
        <v>104</v>
      </c>
      <c r="B9" s="446" t="s">
        <v>106</v>
      </c>
      <c r="C9" s="447"/>
      <c r="D9" s="447"/>
      <c r="E9" s="447" t="s">
        <v>107</v>
      </c>
      <c r="F9" s="91">
        <v>525.7</v>
      </c>
      <c r="G9" s="92">
        <v>275.7</v>
      </c>
      <c r="H9" s="92">
        <v>76.00000000000001</v>
      </c>
      <c r="I9" s="92">
        <v>0</v>
      </c>
      <c r="J9" s="92">
        <v>0</v>
      </c>
      <c r="K9" s="92"/>
      <c r="L9" s="92">
        <v>0</v>
      </c>
      <c r="M9" s="92">
        <v>0</v>
      </c>
      <c r="N9" s="92">
        <v>0</v>
      </c>
      <c r="O9" s="92">
        <v>174</v>
      </c>
      <c r="P9" s="92"/>
      <c r="Q9" s="86"/>
      <c r="R9" s="86"/>
      <c r="S9" s="86"/>
      <c r="T9" s="86"/>
      <c r="U9" s="86"/>
    </row>
    <row r="10" spans="1:21" s="28" customFormat="1" ht="22.5" customHeight="1">
      <c r="A10" s="132" t="str">
        <f>'基本-工资福利'!A11</f>
        <v>201</v>
      </c>
      <c r="B10" s="132" t="str">
        <f>'基本-工资福利'!B11</f>
        <v>01</v>
      </c>
      <c r="C10" s="132" t="str">
        <f>'基本-工资福利'!C11</f>
        <v>01</v>
      </c>
      <c r="D10" s="132"/>
      <c r="E10" s="132" t="str">
        <f>'基本-工资福利'!E11</f>
        <v>行政运行</v>
      </c>
      <c r="F10" s="92">
        <f>SUM(G10:U10)</f>
        <v>669.2</v>
      </c>
      <c r="G10" s="92">
        <f>'一般预算支出'!H11</f>
        <v>275.7</v>
      </c>
      <c r="H10" s="92">
        <f>'部门支出总表（分类）'!I11+'部门支出总表（分类）'!L12</f>
        <v>219.5</v>
      </c>
      <c r="I10" s="92">
        <f>'一般预算支出'!Q11</f>
        <v>0</v>
      </c>
      <c r="J10" s="92">
        <f>'一般预算支出'!P11</f>
        <v>0</v>
      </c>
      <c r="K10" s="92"/>
      <c r="L10" s="92">
        <f>'一般预算支出'!M11</f>
        <v>0</v>
      </c>
      <c r="M10" s="92">
        <f>'一般预算支出'!N11</f>
        <v>0</v>
      </c>
      <c r="N10" s="92">
        <f>'一般预算支出'!O11</f>
        <v>0</v>
      </c>
      <c r="O10" s="92">
        <f>'一般预算支出'!J11</f>
        <v>174</v>
      </c>
      <c r="P10" s="92">
        <f>'一般预算支出'!Q11</f>
        <v>0</v>
      </c>
      <c r="Q10" s="93">
        <f>'一般预算支出'!R11</f>
        <v>0</v>
      </c>
      <c r="R10" s="93">
        <f>'一般预算支出'!S11</f>
        <v>0</v>
      </c>
      <c r="S10" s="93">
        <f>'一般预算支出'!T11</f>
        <v>0</v>
      </c>
      <c r="T10" s="93">
        <f>'一般预算支出'!U11</f>
        <v>0</v>
      </c>
      <c r="U10" s="93">
        <f>'一般预算支出'!V11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F8" sqref="F8:AA11"/>
    </sheetView>
  </sheetViews>
  <sheetFormatPr defaultColWidth="6.75390625" defaultRowHeight="22.5" customHeight="1"/>
  <cols>
    <col min="1" max="3" width="3.625" style="449" customWidth="1"/>
    <col min="4" max="4" width="7.25390625" style="449" customWidth="1"/>
    <col min="5" max="5" width="19.50390625" style="449" customWidth="1"/>
    <col min="6" max="6" width="9.00390625" style="449" customWidth="1"/>
    <col min="7" max="7" width="8.50390625" style="449" customWidth="1"/>
    <col min="8" max="12" width="7.50390625" style="449" customWidth="1"/>
    <col min="13" max="13" width="7.50390625" style="450" customWidth="1"/>
    <col min="14" max="14" width="8.50390625" style="449" customWidth="1"/>
    <col min="15" max="23" width="7.50390625" style="449" customWidth="1"/>
    <col min="24" max="24" width="8.125" style="449" customWidth="1"/>
    <col min="25" max="27" width="7.50390625" style="449" customWidth="1"/>
    <col min="28" max="16384" width="6.75390625" style="449" customWidth="1"/>
  </cols>
  <sheetData>
    <row r="1" spans="2:28" ht="22.5" customHeight="1"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AA1" s="463" t="s">
        <v>142</v>
      </c>
      <c r="AB1" s="464"/>
    </row>
    <row r="2" spans="1:27" ht="22.5" customHeight="1">
      <c r="A2" s="452" t="s">
        <v>143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</row>
    <row r="3" spans="1:28" ht="22.5" customHeight="1">
      <c r="A3" s="453"/>
      <c r="B3" s="453"/>
      <c r="C3" s="453"/>
      <c r="D3" s="454"/>
      <c r="E3" s="454"/>
      <c r="F3" s="454"/>
      <c r="G3" s="454"/>
      <c r="H3" s="454"/>
      <c r="I3" s="454"/>
      <c r="J3" s="454"/>
      <c r="K3" s="454"/>
      <c r="L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Z3" s="465" t="s">
        <v>78</v>
      </c>
      <c r="AA3" s="465"/>
      <c r="AB3" s="466"/>
    </row>
    <row r="4" spans="1:27" ht="27" customHeight="1">
      <c r="A4" s="455" t="s">
        <v>98</v>
      </c>
      <c r="B4" s="455"/>
      <c r="C4" s="455"/>
      <c r="D4" s="456" t="s">
        <v>79</v>
      </c>
      <c r="E4" s="456" t="s">
        <v>99</v>
      </c>
      <c r="F4" s="456" t="s">
        <v>100</v>
      </c>
      <c r="G4" s="457" t="s">
        <v>144</v>
      </c>
      <c r="H4" s="457"/>
      <c r="I4" s="457"/>
      <c r="J4" s="457"/>
      <c r="K4" s="457"/>
      <c r="L4" s="457"/>
      <c r="M4" s="457"/>
      <c r="N4" s="457"/>
      <c r="O4" s="457" t="s">
        <v>145</v>
      </c>
      <c r="P4" s="457"/>
      <c r="Q4" s="457"/>
      <c r="R4" s="457"/>
      <c r="S4" s="457"/>
      <c r="T4" s="457"/>
      <c r="U4" s="457"/>
      <c r="V4" s="457"/>
      <c r="W4" s="317" t="s">
        <v>146</v>
      </c>
      <c r="X4" s="456" t="s">
        <v>147</v>
      </c>
      <c r="Y4" s="456"/>
      <c r="Z4" s="456"/>
      <c r="AA4" s="456"/>
    </row>
    <row r="5" spans="1:27" ht="27" customHeight="1">
      <c r="A5" s="456" t="s">
        <v>101</v>
      </c>
      <c r="B5" s="456" t="s">
        <v>102</v>
      </c>
      <c r="C5" s="456" t="s">
        <v>103</v>
      </c>
      <c r="D5" s="456"/>
      <c r="E5" s="456"/>
      <c r="F5" s="456"/>
      <c r="G5" s="456" t="s">
        <v>81</v>
      </c>
      <c r="H5" s="456" t="s">
        <v>148</v>
      </c>
      <c r="I5" s="456" t="s">
        <v>149</v>
      </c>
      <c r="J5" s="456" t="s">
        <v>150</v>
      </c>
      <c r="K5" s="456" t="s">
        <v>151</v>
      </c>
      <c r="L5" s="313" t="s">
        <v>152</v>
      </c>
      <c r="M5" s="456" t="s">
        <v>153</v>
      </c>
      <c r="N5" s="456" t="s">
        <v>154</v>
      </c>
      <c r="O5" s="456" t="s">
        <v>81</v>
      </c>
      <c r="P5" s="456" t="s">
        <v>155</v>
      </c>
      <c r="Q5" s="456" t="s">
        <v>156</v>
      </c>
      <c r="R5" s="456" t="s">
        <v>157</v>
      </c>
      <c r="S5" s="313" t="s">
        <v>158</v>
      </c>
      <c r="T5" s="456" t="s">
        <v>159</v>
      </c>
      <c r="U5" s="456" t="s">
        <v>160</v>
      </c>
      <c r="V5" s="456" t="s">
        <v>161</v>
      </c>
      <c r="W5" s="318"/>
      <c r="X5" s="456" t="s">
        <v>81</v>
      </c>
      <c r="Y5" s="456" t="s">
        <v>162</v>
      </c>
      <c r="Z5" s="456" t="s">
        <v>163</v>
      </c>
      <c r="AA5" s="456" t="s">
        <v>147</v>
      </c>
    </row>
    <row r="6" spans="1:27" ht="27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313"/>
      <c r="M6" s="456"/>
      <c r="N6" s="456"/>
      <c r="O6" s="456"/>
      <c r="P6" s="456"/>
      <c r="Q6" s="456"/>
      <c r="R6" s="456"/>
      <c r="S6" s="313"/>
      <c r="T6" s="456"/>
      <c r="U6" s="456"/>
      <c r="V6" s="456"/>
      <c r="W6" s="319"/>
      <c r="X6" s="456"/>
      <c r="Y6" s="456"/>
      <c r="Z6" s="456"/>
      <c r="AA6" s="456"/>
    </row>
    <row r="7" spans="1:27" ht="22.5" customHeight="1">
      <c r="A7" s="455" t="s">
        <v>93</v>
      </c>
      <c r="B7" s="455" t="s">
        <v>93</v>
      </c>
      <c r="C7" s="455" t="s">
        <v>93</v>
      </c>
      <c r="D7" s="455" t="s">
        <v>93</v>
      </c>
      <c r="E7" s="455" t="s">
        <v>93</v>
      </c>
      <c r="F7" s="455">
        <v>1</v>
      </c>
      <c r="G7" s="455">
        <v>2</v>
      </c>
      <c r="H7" s="455">
        <v>3</v>
      </c>
      <c r="I7" s="455">
        <v>4</v>
      </c>
      <c r="J7" s="455">
        <v>5</v>
      </c>
      <c r="K7" s="455">
        <v>6</v>
      </c>
      <c r="L7" s="455">
        <v>7</v>
      </c>
      <c r="M7" s="455">
        <v>8</v>
      </c>
      <c r="N7" s="455">
        <v>9</v>
      </c>
      <c r="O7" s="455">
        <v>10</v>
      </c>
      <c r="P7" s="455">
        <v>11</v>
      </c>
      <c r="Q7" s="455">
        <v>12</v>
      </c>
      <c r="R7" s="455">
        <v>13</v>
      </c>
      <c r="S7" s="455">
        <v>14</v>
      </c>
      <c r="T7" s="455">
        <v>15</v>
      </c>
      <c r="U7" s="455">
        <v>16</v>
      </c>
      <c r="V7" s="455">
        <v>17</v>
      </c>
      <c r="W7" s="455">
        <v>18</v>
      </c>
      <c r="X7" s="455">
        <v>19</v>
      </c>
      <c r="Y7" s="455">
        <v>20</v>
      </c>
      <c r="Z7" s="455">
        <v>21</v>
      </c>
      <c r="AA7" s="455">
        <v>22</v>
      </c>
    </row>
    <row r="8" spans="1:27" ht="22.5" customHeight="1">
      <c r="A8" s="443"/>
      <c r="B8" s="443"/>
      <c r="C8" s="443"/>
      <c r="D8" s="444" t="s">
        <v>94</v>
      </c>
      <c r="E8" s="445" t="s">
        <v>95</v>
      </c>
      <c r="F8" s="458">
        <f>F9</f>
        <v>275.7</v>
      </c>
      <c r="G8" s="458">
        <f aca="true" t="shared" si="0" ref="G8:AA10">G9</f>
        <v>181.4</v>
      </c>
      <c r="H8" s="458">
        <f t="shared" si="0"/>
        <v>95</v>
      </c>
      <c r="I8" s="458">
        <f t="shared" si="0"/>
        <v>0</v>
      </c>
      <c r="J8" s="458">
        <f t="shared" si="0"/>
        <v>86.4</v>
      </c>
      <c r="K8" s="458">
        <f t="shared" si="0"/>
        <v>0</v>
      </c>
      <c r="L8" s="458">
        <f t="shared" si="0"/>
        <v>0</v>
      </c>
      <c r="M8" s="458">
        <f t="shared" si="0"/>
        <v>0</v>
      </c>
      <c r="N8" s="458">
        <f t="shared" si="0"/>
        <v>0</v>
      </c>
      <c r="O8" s="458">
        <f t="shared" si="0"/>
        <v>64.4</v>
      </c>
      <c r="P8" s="458">
        <f t="shared" si="0"/>
        <v>43.2</v>
      </c>
      <c r="Q8" s="458">
        <f t="shared" si="0"/>
        <v>18.7</v>
      </c>
      <c r="R8" s="458">
        <f t="shared" si="0"/>
        <v>0</v>
      </c>
      <c r="S8" s="458">
        <f t="shared" si="0"/>
        <v>0</v>
      </c>
      <c r="T8" s="458">
        <f t="shared" si="0"/>
        <v>2.5</v>
      </c>
      <c r="U8" s="458">
        <f t="shared" si="0"/>
        <v>0</v>
      </c>
      <c r="V8" s="458">
        <f t="shared" si="0"/>
        <v>0</v>
      </c>
      <c r="W8" s="458">
        <f t="shared" si="0"/>
        <v>29.9</v>
      </c>
      <c r="X8" s="458">
        <f t="shared" si="0"/>
        <v>0</v>
      </c>
      <c r="Y8" s="458">
        <f t="shared" si="0"/>
        <v>0</v>
      </c>
      <c r="Z8" s="458">
        <f t="shared" si="0"/>
        <v>0</v>
      </c>
      <c r="AA8" s="458">
        <f t="shared" si="0"/>
        <v>0</v>
      </c>
    </row>
    <row r="9" spans="1:27" ht="22.5" customHeight="1">
      <c r="A9" s="446" t="s">
        <v>104</v>
      </c>
      <c r="B9" s="446"/>
      <c r="C9" s="447"/>
      <c r="D9" s="447"/>
      <c r="E9" s="447" t="s">
        <v>105</v>
      </c>
      <c r="F9" s="458">
        <f>F10</f>
        <v>275.7</v>
      </c>
      <c r="G9" s="458">
        <f t="shared" si="0"/>
        <v>181.4</v>
      </c>
      <c r="H9" s="458">
        <f t="shared" si="0"/>
        <v>95</v>
      </c>
      <c r="I9" s="458">
        <f t="shared" si="0"/>
        <v>0</v>
      </c>
      <c r="J9" s="458">
        <f t="shared" si="0"/>
        <v>86.4</v>
      </c>
      <c r="K9" s="458">
        <f t="shared" si="0"/>
        <v>0</v>
      </c>
      <c r="L9" s="458">
        <f t="shared" si="0"/>
        <v>0</v>
      </c>
      <c r="M9" s="458">
        <f t="shared" si="0"/>
        <v>0</v>
      </c>
      <c r="N9" s="458">
        <f t="shared" si="0"/>
        <v>0</v>
      </c>
      <c r="O9" s="458">
        <f t="shared" si="0"/>
        <v>64.4</v>
      </c>
      <c r="P9" s="458">
        <f t="shared" si="0"/>
        <v>43.2</v>
      </c>
      <c r="Q9" s="458">
        <f t="shared" si="0"/>
        <v>18.7</v>
      </c>
      <c r="R9" s="458">
        <f t="shared" si="0"/>
        <v>0</v>
      </c>
      <c r="S9" s="458">
        <f t="shared" si="0"/>
        <v>0</v>
      </c>
      <c r="T9" s="458">
        <f t="shared" si="0"/>
        <v>2.5</v>
      </c>
      <c r="U9" s="458">
        <f t="shared" si="0"/>
        <v>0</v>
      </c>
      <c r="V9" s="458">
        <f t="shared" si="0"/>
        <v>0</v>
      </c>
      <c r="W9" s="458">
        <f t="shared" si="0"/>
        <v>29.9</v>
      </c>
      <c r="X9" s="458">
        <f t="shared" si="0"/>
        <v>0</v>
      </c>
      <c r="Y9" s="458">
        <f t="shared" si="0"/>
        <v>0</v>
      </c>
      <c r="Z9" s="458">
        <f t="shared" si="0"/>
        <v>0</v>
      </c>
      <c r="AA9" s="458">
        <f t="shared" si="0"/>
        <v>0</v>
      </c>
    </row>
    <row r="10" spans="1:27" ht="22.5" customHeight="1">
      <c r="A10" s="446" t="s">
        <v>104</v>
      </c>
      <c r="B10" s="446" t="s">
        <v>106</v>
      </c>
      <c r="C10" s="447"/>
      <c r="D10" s="447"/>
      <c r="E10" s="447" t="s">
        <v>107</v>
      </c>
      <c r="F10" s="458">
        <f>F11</f>
        <v>275.7</v>
      </c>
      <c r="G10" s="458">
        <f t="shared" si="0"/>
        <v>181.4</v>
      </c>
      <c r="H10" s="458">
        <f t="shared" si="0"/>
        <v>95</v>
      </c>
      <c r="I10" s="458">
        <f t="shared" si="0"/>
        <v>0</v>
      </c>
      <c r="J10" s="458">
        <f t="shared" si="0"/>
        <v>86.4</v>
      </c>
      <c r="K10" s="458">
        <f t="shared" si="0"/>
        <v>0</v>
      </c>
      <c r="L10" s="458">
        <f t="shared" si="0"/>
        <v>0</v>
      </c>
      <c r="M10" s="458">
        <f t="shared" si="0"/>
        <v>0</v>
      </c>
      <c r="N10" s="458">
        <f t="shared" si="0"/>
        <v>0</v>
      </c>
      <c r="O10" s="458">
        <f t="shared" si="0"/>
        <v>64.4</v>
      </c>
      <c r="P10" s="458">
        <f t="shared" si="0"/>
        <v>43.2</v>
      </c>
      <c r="Q10" s="458">
        <f t="shared" si="0"/>
        <v>18.7</v>
      </c>
      <c r="R10" s="458">
        <f t="shared" si="0"/>
        <v>0</v>
      </c>
      <c r="S10" s="458">
        <f t="shared" si="0"/>
        <v>0</v>
      </c>
      <c r="T10" s="458">
        <f t="shared" si="0"/>
        <v>2.5</v>
      </c>
      <c r="U10" s="458">
        <f t="shared" si="0"/>
        <v>0</v>
      </c>
      <c r="V10" s="458">
        <f t="shared" si="0"/>
        <v>0</v>
      </c>
      <c r="W10" s="458">
        <f t="shared" si="0"/>
        <v>29.9</v>
      </c>
      <c r="X10" s="458">
        <f t="shared" si="0"/>
        <v>0</v>
      </c>
      <c r="Y10" s="458">
        <f t="shared" si="0"/>
        <v>0</v>
      </c>
      <c r="Z10" s="458">
        <f t="shared" si="0"/>
        <v>0</v>
      </c>
      <c r="AA10" s="458">
        <f t="shared" si="0"/>
        <v>0</v>
      </c>
    </row>
    <row r="11" spans="1:256" s="28" customFormat="1" ht="22.5" customHeight="1">
      <c r="A11" s="459" t="str">
        <f>'一般-工资福利'!A11</f>
        <v>201</v>
      </c>
      <c r="B11" s="459" t="str">
        <f>'一般-工资福利'!B11</f>
        <v>01</v>
      </c>
      <c r="C11" s="459" t="str">
        <f>'一般-工资福利'!C11</f>
        <v>01</v>
      </c>
      <c r="D11" s="459"/>
      <c r="E11" s="459" t="str">
        <f>'一般-工资福利'!E11</f>
        <v>行政运行</v>
      </c>
      <c r="F11" s="460">
        <f>'一般-工资福利'!F11</f>
        <v>275.7</v>
      </c>
      <c r="G11" s="460">
        <f>'一般-工资福利'!G11</f>
        <v>181.4</v>
      </c>
      <c r="H11" s="460">
        <f>'一般-工资福利'!H11</f>
        <v>95</v>
      </c>
      <c r="I11" s="460">
        <f>'一般-工资福利'!I11</f>
        <v>0</v>
      </c>
      <c r="J11" s="460">
        <f>'一般-工资福利'!J11</f>
        <v>86.4</v>
      </c>
      <c r="K11" s="460">
        <f>'一般-工资福利'!K11</f>
        <v>0</v>
      </c>
      <c r="L11" s="460">
        <f>'一般-工资福利'!L11</f>
        <v>0</v>
      </c>
      <c r="M11" s="460">
        <f>'一般-工资福利'!M11</f>
        <v>0</v>
      </c>
      <c r="N11" s="460">
        <f>'一般-工资福利'!N11</f>
        <v>0</v>
      </c>
      <c r="O11" s="460">
        <f>'一般-工资福利'!O11</f>
        <v>64.4</v>
      </c>
      <c r="P11" s="460">
        <f>'一般-工资福利'!P11</f>
        <v>43.2</v>
      </c>
      <c r="Q11" s="460">
        <f>'一般-工资福利'!Q11</f>
        <v>18.7</v>
      </c>
      <c r="R11" s="460">
        <f>'一般-工资福利'!R11</f>
        <v>0</v>
      </c>
      <c r="S11" s="460">
        <f>'一般-工资福利'!S11</f>
        <v>0</v>
      </c>
      <c r="T11" s="460">
        <f>'一般-工资福利'!T11</f>
        <v>2.5</v>
      </c>
      <c r="U11" s="460">
        <f>'一般-工资福利'!U11</f>
        <v>0</v>
      </c>
      <c r="V11" s="460">
        <f>'一般-工资福利'!V11</f>
        <v>0</v>
      </c>
      <c r="W11" s="460">
        <f>'一般-工资福利'!W11</f>
        <v>29.9</v>
      </c>
      <c r="X11" s="460">
        <f>'一般-工资福利'!X11</f>
        <v>0</v>
      </c>
      <c r="Y11" s="460">
        <f>'一般-工资福利'!Y11</f>
        <v>0</v>
      </c>
      <c r="Z11" s="460">
        <f>'一般-工资福利'!Z11</f>
        <v>0</v>
      </c>
      <c r="AA11" s="460">
        <f>'一般-工资福利'!AA11</f>
        <v>0</v>
      </c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7"/>
      <c r="EC11" s="467"/>
      <c r="ED11" s="467"/>
      <c r="EE11" s="467"/>
      <c r="EF11" s="467"/>
      <c r="EG11" s="467"/>
      <c r="EH11" s="467"/>
      <c r="EI11" s="467"/>
      <c r="EJ11" s="467"/>
      <c r="EK11" s="467"/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7"/>
      <c r="EY11" s="467"/>
      <c r="EZ11" s="467"/>
      <c r="FA11" s="467"/>
      <c r="FB11" s="467"/>
      <c r="FC11" s="467"/>
      <c r="FD11" s="467"/>
      <c r="FE11" s="467"/>
      <c r="FF11" s="467"/>
      <c r="FG11" s="467"/>
      <c r="FH11" s="467"/>
      <c r="FI11" s="467"/>
      <c r="FJ11" s="467"/>
      <c r="FK11" s="467"/>
      <c r="FL11" s="467"/>
      <c r="FM11" s="467"/>
      <c r="FN11" s="467"/>
      <c r="FO11" s="467"/>
      <c r="FP11" s="467"/>
      <c r="FQ11" s="467"/>
      <c r="FR11" s="467"/>
      <c r="FS11" s="467"/>
      <c r="FT11" s="467"/>
      <c r="FU11" s="467"/>
      <c r="FV11" s="467"/>
      <c r="FW11" s="467"/>
      <c r="FX11" s="467"/>
      <c r="FY11" s="467"/>
      <c r="FZ11" s="467"/>
      <c r="GA11" s="467"/>
      <c r="GB11" s="467"/>
      <c r="GC11" s="467"/>
      <c r="GD11" s="467"/>
      <c r="GE11" s="467"/>
      <c r="GF11" s="467"/>
      <c r="GG11" s="467"/>
      <c r="GH11" s="467"/>
      <c r="GI11" s="467"/>
      <c r="GJ11" s="467"/>
      <c r="GK11" s="467"/>
      <c r="GL11" s="467"/>
      <c r="GM11" s="467"/>
      <c r="GN11" s="467"/>
      <c r="GO11" s="467"/>
      <c r="GP11" s="467"/>
      <c r="GQ11" s="467"/>
      <c r="GR11" s="467"/>
      <c r="GS11" s="467"/>
      <c r="GT11" s="467"/>
      <c r="GU11" s="467"/>
      <c r="GV11" s="467"/>
      <c r="GW11" s="467"/>
      <c r="GX11" s="467"/>
      <c r="GY11" s="467"/>
      <c r="GZ11" s="467"/>
      <c r="HA11" s="467"/>
      <c r="HB11" s="467"/>
      <c r="HC11" s="467"/>
      <c r="HD11" s="467"/>
      <c r="HE11" s="467"/>
      <c r="HF11" s="467"/>
      <c r="HG11" s="467"/>
      <c r="HH11" s="467"/>
      <c r="HI11" s="467"/>
      <c r="HJ11" s="467"/>
      <c r="HK11" s="467"/>
      <c r="HL11" s="467"/>
      <c r="HM11" s="467"/>
      <c r="HN11" s="467"/>
      <c r="HO11" s="467"/>
      <c r="HP11" s="467"/>
      <c r="HQ11" s="467"/>
      <c r="HR11" s="467"/>
      <c r="HS11" s="467"/>
      <c r="HT11" s="467"/>
      <c r="HU11" s="467"/>
      <c r="HV11" s="467"/>
      <c r="HW11" s="467"/>
      <c r="HX11" s="467"/>
      <c r="HY11" s="467"/>
      <c r="HZ11" s="467"/>
      <c r="IA11" s="467"/>
      <c r="IB11" s="467"/>
      <c r="IC11" s="467"/>
      <c r="ID11" s="467"/>
      <c r="IE11" s="467"/>
      <c r="IF11" s="467"/>
      <c r="IG11" s="467"/>
      <c r="IH11" s="467"/>
      <c r="II11" s="467"/>
      <c r="IJ11" s="467"/>
      <c r="IK11" s="467"/>
      <c r="IL11" s="467"/>
      <c r="IM11" s="467"/>
      <c r="IN11" s="467"/>
      <c r="IO11" s="467"/>
      <c r="IP11" s="467"/>
      <c r="IQ11" s="467"/>
      <c r="IR11" s="467"/>
      <c r="IS11" s="467"/>
      <c r="IT11" s="467"/>
      <c r="IU11" s="467"/>
      <c r="IV11" s="467"/>
    </row>
    <row r="12" spans="1:28" ht="22.5" customHeight="1">
      <c r="A12" s="461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2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</row>
    <row r="13" spans="1:28" ht="22.5" customHeight="1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</row>
    <row r="14" spans="1:27" ht="22.5" customHeight="1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</row>
    <row r="15" spans="1:27" ht="22.5" customHeight="1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</row>
    <row r="16" spans="1:26" ht="22.5" customHeight="1">
      <c r="A16" s="461"/>
      <c r="B16" s="461"/>
      <c r="C16" s="461"/>
      <c r="D16" s="461"/>
      <c r="E16" s="461"/>
      <c r="F16" s="461"/>
      <c r="J16" s="461"/>
      <c r="K16" s="461"/>
      <c r="L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</row>
    <row r="17" spans="1:25" ht="22.5" customHeight="1">
      <c r="A17" s="461"/>
      <c r="B17" s="461"/>
      <c r="C17" s="461"/>
      <c r="D17" s="461"/>
      <c r="E17" s="461"/>
      <c r="F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</row>
    <row r="18" spans="15:24" ht="22.5" customHeight="1">
      <c r="O18" s="461"/>
      <c r="P18" s="461"/>
      <c r="Q18" s="461"/>
      <c r="R18" s="461"/>
      <c r="S18" s="461"/>
      <c r="T18" s="461"/>
      <c r="U18" s="461"/>
      <c r="V18" s="461"/>
      <c r="W18" s="461"/>
      <c r="X18" s="461"/>
    </row>
    <row r="19" spans="15:17" ht="22.5" customHeight="1">
      <c r="O19" s="461"/>
      <c r="P19" s="461"/>
      <c r="Q19" s="461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I10" sqref="I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48" t="s">
        <v>164</v>
      </c>
    </row>
    <row r="2" spans="1:14" ht="33" customHeight="1">
      <c r="A2" s="296" t="s">
        <v>165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3:14" ht="14.25" customHeight="1">
      <c r="M3" s="425" t="s">
        <v>78</v>
      </c>
      <c r="N3" s="425"/>
    </row>
    <row r="4" spans="1:14" ht="22.5" customHeight="1">
      <c r="A4" s="252" t="s">
        <v>98</v>
      </c>
      <c r="B4" s="252"/>
      <c r="C4" s="252"/>
      <c r="D4" s="86" t="s">
        <v>130</v>
      </c>
      <c r="E4" s="86" t="s">
        <v>80</v>
      </c>
      <c r="F4" s="86" t="s">
        <v>81</v>
      </c>
      <c r="G4" s="86" t="s">
        <v>132</v>
      </c>
      <c r="H4" s="86"/>
      <c r="I4" s="86"/>
      <c r="J4" s="86"/>
      <c r="K4" s="86"/>
      <c r="L4" s="86" t="s">
        <v>136</v>
      </c>
      <c r="M4" s="86"/>
      <c r="N4" s="86"/>
    </row>
    <row r="5" spans="1:14" ht="17.25" customHeight="1">
      <c r="A5" s="86" t="s">
        <v>101</v>
      </c>
      <c r="B5" s="93" t="s">
        <v>102</v>
      </c>
      <c r="C5" s="86" t="s">
        <v>103</v>
      </c>
      <c r="D5" s="86"/>
      <c r="E5" s="86"/>
      <c r="F5" s="86"/>
      <c r="G5" s="86" t="s">
        <v>166</v>
      </c>
      <c r="H5" s="86" t="s">
        <v>167</v>
      </c>
      <c r="I5" s="86" t="s">
        <v>145</v>
      </c>
      <c r="J5" s="86" t="s">
        <v>146</v>
      </c>
      <c r="K5" s="86" t="s">
        <v>147</v>
      </c>
      <c r="L5" s="86" t="s">
        <v>166</v>
      </c>
      <c r="M5" s="86" t="s">
        <v>117</v>
      </c>
      <c r="N5" s="86" t="s">
        <v>168</v>
      </c>
    </row>
    <row r="6" spans="1:14" ht="20.25" customHeight="1">
      <c r="A6" s="86"/>
      <c r="B6" s="93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2.5" customHeight="1">
      <c r="A7" s="443"/>
      <c r="B7" s="443"/>
      <c r="C7" s="443"/>
      <c r="D7" s="444" t="s">
        <v>94</v>
      </c>
      <c r="E7" s="445" t="s">
        <v>95</v>
      </c>
      <c r="F7" s="92">
        <v>275.7</v>
      </c>
      <c r="G7" s="92">
        <v>275.7</v>
      </c>
      <c r="H7" s="92">
        <v>181.4</v>
      </c>
      <c r="I7" s="92">
        <v>64.4</v>
      </c>
      <c r="J7" s="92">
        <v>29.9</v>
      </c>
      <c r="K7" s="92"/>
      <c r="L7" s="86"/>
      <c r="M7" s="86"/>
      <c r="N7" s="86"/>
    </row>
    <row r="8" spans="1:14" ht="22.5" customHeight="1">
      <c r="A8" s="446" t="s">
        <v>104</v>
      </c>
      <c r="B8" s="446"/>
      <c r="C8" s="447"/>
      <c r="D8" s="447"/>
      <c r="E8" s="447" t="s">
        <v>105</v>
      </c>
      <c r="F8" s="92">
        <v>275.7</v>
      </c>
      <c r="G8" s="92">
        <v>275.7</v>
      </c>
      <c r="H8" s="92">
        <v>181.4</v>
      </c>
      <c r="I8" s="92">
        <v>64.4</v>
      </c>
      <c r="J8" s="92">
        <v>29.9</v>
      </c>
      <c r="K8" s="92"/>
      <c r="L8" s="86"/>
      <c r="M8" s="86"/>
      <c r="N8" s="86"/>
    </row>
    <row r="9" spans="1:14" ht="22.5" customHeight="1">
      <c r="A9" s="446" t="s">
        <v>104</v>
      </c>
      <c r="B9" s="446" t="s">
        <v>106</v>
      </c>
      <c r="C9" s="447"/>
      <c r="D9" s="447"/>
      <c r="E9" s="447" t="s">
        <v>107</v>
      </c>
      <c r="F9" s="92">
        <v>275.7</v>
      </c>
      <c r="G9" s="92">
        <v>275.7</v>
      </c>
      <c r="H9" s="92">
        <v>181.4</v>
      </c>
      <c r="I9" s="92">
        <v>64.4</v>
      </c>
      <c r="J9" s="92">
        <v>29.9</v>
      </c>
      <c r="K9" s="92"/>
      <c r="L9" s="86"/>
      <c r="M9" s="86"/>
      <c r="N9" s="86"/>
    </row>
    <row r="10" spans="1:14" s="28" customFormat="1" ht="22.5" customHeight="1">
      <c r="A10" s="132" t="s">
        <v>104</v>
      </c>
      <c r="B10" s="132" t="s">
        <v>106</v>
      </c>
      <c r="C10" s="132" t="s">
        <v>106</v>
      </c>
      <c r="D10" s="132"/>
      <c r="E10" s="132" t="s">
        <v>169</v>
      </c>
      <c r="F10" s="92">
        <v>275.7</v>
      </c>
      <c r="G10" s="92">
        <v>275.7</v>
      </c>
      <c r="H10" s="92">
        <v>181.4</v>
      </c>
      <c r="I10" s="92">
        <v>64.4</v>
      </c>
      <c r="J10" s="92">
        <v>29.9</v>
      </c>
      <c r="K10" s="92">
        <v>0</v>
      </c>
      <c r="L10" s="132">
        <v>0</v>
      </c>
      <c r="M10" s="132">
        <v>0</v>
      </c>
      <c r="N10" s="132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E17" sqref="E17"/>
    </sheetView>
  </sheetViews>
  <sheetFormatPr defaultColWidth="6.75390625" defaultRowHeight="22.5" customHeight="1"/>
  <cols>
    <col min="1" max="3" width="3.625" style="429" customWidth="1"/>
    <col min="4" max="4" width="10.00390625" style="429" customWidth="1"/>
    <col min="5" max="5" width="17.375" style="429" customWidth="1"/>
    <col min="6" max="6" width="8.125" style="429" customWidth="1"/>
    <col min="7" max="21" width="6.50390625" style="429" customWidth="1"/>
    <col min="22" max="25" width="6.875" style="429" customWidth="1"/>
    <col min="26" max="26" width="6.50390625" style="429" customWidth="1"/>
    <col min="27" max="16384" width="6.75390625" style="429" customWidth="1"/>
  </cols>
  <sheetData>
    <row r="1" spans="2:26" ht="22.5" customHeight="1"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T1" s="438"/>
      <c r="V1" s="438"/>
      <c r="W1" s="438"/>
      <c r="X1" s="438"/>
      <c r="Y1" s="440" t="s">
        <v>170</v>
      </c>
      <c r="Z1" s="440"/>
    </row>
    <row r="2" spans="1:26" ht="22.5" customHeight="1">
      <c r="A2" s="431" t="s">
        <v>171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</row>
    <row r="3" spans="1:26" ht="22.5" customHeight="1">
      <c r="A3" s="432"/>
      <c r="B3" s="432"/>
      <c r="C3" s="432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V3" s="439"/>
      <c r="W3" s="439"/>
      <c r="X3" s="439"/>
      <c r="Y3" s="441" t="s">
        <v>3</v>
      </c>
      <c r="Z3" s="441"/>
    </row>
    <row r="4" spans="1:26" ht="22.5" customHeight="1">
      <c r="A4" s="89" t="s">
        <v>98</v>
      </c>
      <c r="B4" s="89"/>
      <c r="C4" s="89"/>
      <c r="D4" s="434" t="s">
        <v>79</v>
      </c>
      <c r="E4" s="434" t="s">
        <v>99</v>
      </c>
      <c r="F4" s="434" t="s">
        <v>172</v>
      </c>
      <c r="G4" s="434" t="s">
        <v>173</v>
      </c>
      <c r="H4" s="434" t="s">
        <v>174</v>
      </c>
      <c r="I4" s="434" t="s">
        <v>175</v>
      </c>
      <c r="J4" s="434" t="s">
        <v>176</v>
      </c>
      <c r="K4" s="434" t="s">
        <v>177</v>
      </c>
      <c r="L4" s="434" t="s">
        <v>178</v>
      </c>
      <c r="M4" s="434" t="s">
        <v>179</v>
      </c>
      <c r="N4" s="434" t="s">
        <v>180</v>
      </c>
      <c r="O4" s="434" t="s">
        <v>181</v>
      </c>
      <c r="P4" s="434" t="s">
        <v>182</v>
      </c>
      <c r="Q4" s="434" t="s">
        <v>183</v>
      </c>
      <c r="R4" s="434" t="s">
        <v>184</v>
      </c>
      <c r="S4" s="434" t="s">
        <v>185</v>
      </c>
      <c r="T4" s="434" t="s">
        <v>186</v>
      </c>
      <c r="U4" s="434" t="s">
        <v>187</v>
      </c>
      <c r="V4" s="434" t="s">
        <v>188</v>
      </c>
      <c r="W4" s="434" t="s">
        <v>189</v>
      </c>
      <c r="X4" s="434" t="s">
        <v>190</v>
      </c>
      <c r="Y4" s="434" t="s">
        <v>191</v>
      </c>
      <c r="Z4" s="442" t="s">
        <v>192</v>
      </c>
    </row>
    <row r="5" spans="1:26" ht="13.5" customHeight="1">
      <c r="A5" s="434" t="s">
        <v>101</v>
      </c>
      <c r="B5" s="434" t="s">
        <v>102</v>
      </c>
      <c r="C5" s="434" t="s">
        <v>103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42"/>
    </row>
    <row r="6" spans="1:26" ht="13.5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42"/>
    </row>
    <row r="7" spans="1:26" ht="22.5" customHeight="1">
      <c r="A7" s="89" t="s">
        <v>93</v>
      </c>
      <c r="B7" s="89" t="s">
        <v>93</v>
      </c>
      <c r="C7" s="89" t="s">
        <v>93</v>
      </c>
      <c r="D7" s="89" t="s">
        <v>93</v>
      </c>
      <c r="E7" s="89" t="s">
        <v>93</v>
      </c>
      <c r="F7" s="89">
        <v>1</v>
      </c>
      <c r="G7" s="89">
        <v>2</v>
      </c>
      <c r="H7" s="89">
        <v>3</v>
      </c>
      <c r="I7" s="89">
        <v>4</v>
      </c>
      <c r="J7" s="89">
        <v>5</v>
      </c>
      <c r="K7" s="89">
        <v>6</v>
      </c>
      <c r="L7" s="89">
        <v>7</v>
      </c>
      <c r="M7" s="89">
        <v>8</v>
      </c>
      <c r="N7" s="89">
        <v>9</v>
      </c>
      <c r="O7" s="89">
        <v>10</v>
      </c>
      <c r="P7" s="89">
        <v>11</v>
      </c>
      <c r="Q7" s="89">
        <v>12</v>
      </c>
      <c r="R7" s="89">
        <v>13</v>
      </c>
      <c r="S7" s="89">
        <v>14</v>
      </c>
      <c r="T7" s="89">
        <v>15</v>
      </c>
      <c r="U7" s="89">
        <v>16</v>
      </c>
      <c r="V7" s="89">
        <v>17</v>
      </c>
      <c r="W7" s="89">
        <v>18</v>
      </c>
      <c r="X7" s="89">
        <v>19</v>
      </c>
      <c r="Y7" s="89">
        <v>20</v>
      </c>
      <c r="Z7" s="89">
        <v>21</v>
      </c>
    </row>
    <row r="8" spans="1:26" ht="22.5" customHeight="1">
      <c r="A8" s="435"/>
      <c r="B8" s="435"/>
      <c r="C8" s="435"/>
      <c r="D8" s="435" t="s">
        <v>94</v>
      </c>
      <c r="E8" s="435" t="s">
        <v>95</v>
      </c>
      <c r="F8" s="436">
        <f>F10</f>
        <v>76.00000000000001</v>
      </c>
      <c r="G8" s="436">
        <f aca="true" t="shared" si="0" ref="G8:Z8">G10</f>
        <v>4.36</v>
      </c>
      <c r="H8" s="436">
        <f t="shared" si="0"/>
        <v>1.44</v>
      </c>
      <c r="I8" s="436">
        <f t="shared" si="0"/>
        <v>0.54</v>
      </c>
      <c r="J8" s="436">
        <f t="shared" si="0"/>
        <v>3.6</v>
      </c>
      <c r="K8" s="436">
        <f t="shared" si="0"/>
        <v>10.44</v>
      </c>
      <c r="L8" s="436">
        <f t="shared" si="0"/>
        <v>3.96</v>
      </c>
      <c r="M8" s="436">
        <f t="shared" si="0"/>
        <v>8.64</v>
      </c>
      <c r="N8" s="436">
        <f t="shared" si="0"/>
        <v>0</v>
      </c>
      <c r="O8" s="436">
        <f t="shared" si="0"/>
        <v>1.08</v>
      </c>
      <c r="P8" s="436">
        <f t="shared" si="0"/>
        <v>3.5</v>
      </c>
      <c r="Q8" s="436">
        <f t="shared" si="0"/>
        <v>4.32</v>
      </c>
      <c r="R8" s="436">
        <f t="shared" si="0"/>
        <v>2.88</v>
      </c>
      <c r="S8" s="436">
        <f t="shared" si="0"/>
        <v>0</v>
      </c>
      <c r="T8" s="436">
        <f t="shared" si="0"/>
        <v>0</v>
      </c>
      <c r="U8" s="436">
        <f t="shared" si="0"/>
        <v>0</v>
      </c>
      <c r="V8" s="436">
        <f t="shared" si="0"/>
        <v>30.2</v>
      </c>
      <c r="W8" s="436">
        <f t="shared" si="0"/>
        <v>0.5</v>
      </c>
      <c r="X8" s="436">
        <f t="shared" si="0"/>
        <v>0</v>
      </c>
      <c r="Y8" s="436">
        <f t="shared" si="0"/>
        <v>0</v>
      </c>
      <c r="Z8" s="436">
        <f t="shared" si="0"/>
        <v>0.54</v>
      </c>
    </row>
    <row r="9" spans="1:26" ht="22.5" customHeight="1">
      <c r="A9" s="435" t="s">
        <v>104</v>
      </c>
      <c r="B9" s="435"/>
      <c r="C9" s="435"/>
      <c r="D9" s="435"/>
      <c r="E9" s="435" t="s">
        <v>105</v>
      </c>
      <c r="F9" s="436">
        <f>F10</f>
        <v>76.00000000000001</v>
      </c>
      <c r="G9" s="436">
        <f aca="true" t="shared" si="1" ref="G9:Z9">G10</f>
        <v>4.36</v>
      </c>
      <c r="H9" s="436">
        <f t="shared" si="1"/>
        <v>1.44</v>
      </c>
      <c r="I9" s="436">
        <f t="shared" si="1"/>
        <v>0.54</v>
      </c>
      <c r="J9" s="436">
        <f t="shared" si="1"/>
        <v>3.6</v>
      </c>
      <c r="K9" s="436">
        <f t="shared" si="1"/>
        <v>10.44</v>
      </c>
      <c r="L9" s="436">
        <f t="shared" si="1"/>
        <v>3.96</v>
      </c>
      <c r="M9" s="436">
        <f t="shared" si="1"/>
        <v>8.64</v>
      </c>
      <c r="N9" s="436">
        <f t="shared" si="1"/>
        <v>0</v>
      </c>
      <c r="O9" s="436">
        <f t="shared" si="1"/>
        <v>1.08</v>
      </c>
      <c r="P9" s="436">
        <f t="shared" si="1"/>
        <v>3.5</v>
      </c>
      <c r="Q9" s="436">
        <f t="shared" si="1"/>
        <v>4.32</v>
      </c>
      <c r="R9" s="436">
        <f t="shared" si="1"/>
        <v>2.88</v>
      </c>
      <c r="S9" s="436">
        <f t="shared" si="1"/>
        <v>0</v>
      </c>
      <c r="T9" s="436">
        <f t="shared" si="1"/>
        <v>0</v>
      </c>
      <c r="U9" s="436">
        <f t="shared" si="1"/>
        <v>0</v>
      </c>
      <c r="V9" s="436">
        <f t="shared" si="1"/>
        <v>30.2</v>
      </c>
      <c r="W9" s="436">
        <f t="shared" si="1"/>
        <v>0.5</v>
      </c>
      <c r="X9" s="436">
        <f t="shared" si="1"/>
        <v>0</v>
      </c>
      <c r="Y9" s="436">
        <f t="shared" si="1"/>
        <v>0</v>
      </c>
      <c r="Z9" s="436">
        <f t="shared" si="1"/>
        <v>0.54</v>
      </c>
    </row>
    <row r="10" spans="1:26" ht="22.5" customHeight="1">
      <c r="A10" s="435" t="s">
        <v>104</v>
      </c>
      <c r="B10" s="435" t="s">
        <v>106</v>
      </c>
      <c r="C10" s="435"/>
      <c r="D10" s="435"/>
      <c r="E10" s="435" t="s">
        <v>107</v>
      </c>
      <c r="F10" s="436">
        <f>F11+F12</f>
        <v>76.00000000000001</v>
      </c>
      <c r="G10" s="436">
        <f aca="true" t="shared" si="2" ref="G10:Z10">G11+G12</f>
        <v>4.36</v>
      </c>
      <c r="H10" s="436">
        <f t="shared" si="2"/>
        <v>1.44</v>
      </c>
      <c r="I10" s="436">
        <f t="shared" si="2"/>
        <v>0.54</v>
      </c>
      <c r="J10" s="436">
        <f t="shared" si="2"/>
        <v>3.6</v>
      </c>
      <c r="K10" s="436">
        <f t="shared" si="2"/>
        <v>10.44</v>
      </c>
      <c r="L10" s="436">
        <f t="shared" si="2"/>
        <v>3.96</v>
      </c>
      <c r="M10" s="436">
        <f t="shared" si="2"/>
        <v>8.64</v>
      </c>
      <c r="N10" s="436">
        <f t="shared" si="2"/>
        <v>0</v>
      </c>
      <c r="O10" s="436">
        <f t="shared" si="2"/>
        <v>1.08</v>
      </c>
      <c r="P10" s="436">
        <f t="shared" si="2"/>
        <v>3.5</v>
      </c>
      <c r="Q10" s="436">
        <f t="shared" si="2"/>
        <v>4.32</v>
      </c>
      <c r="R10" s="436">
        <f t="shared" si="2"/>
        <v>2.88</v>
      </c>
      <c r="S10" s="436">
        <f t="shared" si="2"/>
        <v>0</v>
      </c>
      <c r="T10" s="436">
        <f t="shared" si="2"/>
        <v>0</v>
      </c>
      <c r="U10" s="436">
        <f t="shared" si="2"/>
        <v>0</v>
      </c>
      <c r="V10" s="436">
        <f t="shared" si="2"/>
        <v>30.2</v>
      </c>
      <c r="W10" s="436">
        <f t="shared" si="2"/>
        <v>0.5</v>
      </c>
      <c r="X10" s="436">
        <f t="shared" si="2"/>
        <v>0</v>
      </c>
      <c r="Y10" s="436">
        <f t="shared" si="2"/>
        <v>0</v>
      </c>
      <c r="Z10" s="436">
        <f t="shared" si="2"/>
        <v>0.54</v>
      </c>
    </row>
    <row r="11" spans="1:26" s="428" customFormat="1" ht="22.5" customHeight="1">
      <c r="A11" s="437" t="str">
        <f>'一般-商品和服务'!A11</f>
        <v>201</v>
      </c>
      <c r="B11" s="437" t="str">
        <f>'一般-商品和服务'!B11</f>
        <v>01</v>
      </c>
      <c r="C11" s="437" t="str">
        <f>'一般-商品和服务'!C11</f>
        <v>01</v>
      </c>
      <c r="D11" s="437"/>
      <c r="E11" s="437" t="str">
        <f>'一般-商品和服务'!E11</f>
        <v>行政运行</v>
      </c>
      <c r="F11" s="436">
        <f>'一般-商品和服务'!F11</f>
        <v>76.00000000000001</v>
      </c>
      <c r="G11" s="436">
        <f>'一般-商品和服务'!G11</f>
        <v>4.36</v>
      </c>
      <c r="H11" s="436">
        <f>'一般-商品和服务'!H11</f>
        <v>1.44</v>
      </c>
      <c r="I11" s="436">
        <f>'一般-商品和服务'!I11</f>
        <v>0.54</v>
      </c>
      <c r="J11" s="436">
        <f>'一般-商品和服务'!J11</f>
        <v>3.6</v>
      </c>
      <c r="K11" s="436">
        <f>'一般-商品和服务'!K11</f>
        <v>10.44</v>
      </c>
      <c r="L11" s="436">
        <f>'一般-商品和服务'!L11</f>
        <v>3.96</v>
      </c>
      <c r="M11" s="436">
        <f>'一般-商品和服务'!M11</f>
        <v>8.64</v>
      </c>
      <c r="N11" s="436">
        <f>'一般-商品和服务'!N11</f>
        <v>0</v>
      </c>
      <c r="O11" s="436">
        <f>'一般-商品和服务'!O11</f>
        <v>1.08</v>
      </c>
      <c r="P11" s="436">
        <f>'一般-商品和服务'!P11</f>
        <v>3.5</v>
      </c>
      <c r="Q11" s="436">
        <f>'一般-商品和服务'!Q11</f>
        <v>4.32</v>
      </c>
      <c r="R11" s="436">
        <f>'一般-商品和服务'!R11</f>
        <v>2.88</v>
      </c>
      <c r="S11" s="436">
        <f>'一般-商品和服务'!S11</f>
        <v>0</v>
      </c>
      <c r="T11" s="436">
        <f>'一般-商品和服务'!T11</f>
        <v>0</v>
      </c>
      <c r="U11" s="436">
        <f>'一般-商品和服务'!U11</f>
        <v>0</v>
      </c>
      <c r="V11" s="436">
        <f>'一般-商品和服务'!V11</f>
        <v>30.2</v>
      </c>
      <c r="W11" s="436">
        <f>'一般-商品和服务'!W11</f>
        <v>0.5</v>
      </c>
      <c r="X11" s="436">
        <f>'一般-商品和服务'!X11</f>
        <v>0</v>
      </c>
      <c r="Y11" s="436">
        <f>'一般-商品和服务'!Y11</f>
        <v>0</v>
      </c>
      <c r="Z11" s="436">
        <f>'一般-商品和服务'!Z11</f>
        <v>0.54</v>
      </c>
    </row>
    <row r="12" spans="1:26" ht="22.5" customHeight="1">
      <c r="A12" s="290"/>
      <c r="B12" s="290"/>
      <c r="C12" s="290"/>
      <c r="D12" s="290"/>
      <c r="E12" s="290"/>
      <c r="F12" s="288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pans="1:27" ht="22.5" customHeight="1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</row>
    <row r="14" spans="3:27" ht="22.5" customHeight="1">
      <c r="C14" s="428"/>
      <c r="D14" s="428"/>
      <c r="E14" s="428"/>
      <c r="F14" s="428"/>
      <c r="G14" s="428"/>
      <c r="I14" s="428"/>
      <c r="J14" s="428"/>
      <c r="K14" s="428"/>
      <c r="L14" s="428"/>
      <c r="M14" s="428"/>
      <c r="N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</row>
    <row r="15" spans="1:26" ht="22.5" customHeight="1">
      <c r="A15" s="428"/>
      <c r="C15" s="428"/>
      <c r="D15" s="428"/>
      <c r="E15" s="428"/>
      <c r="F15" s="428"/>
      <c r="J15" s="428"/>
      <c r="K15" s="428"/>
      <c r="L15" s="428"/>
      <c r="M15" s="428"/>
      <c r="P15" s="428"/>
      <c r="Q15" s="428"/>
      <c r="R15" s="428"/>
      <c r="S15" s="428"/>
      <c r="T15" s="428"/>
      <c r="Z15" s="428"/>
    </row>
    <row r="16" spans="1:26" ht="22.5" customHeight="1">
      <c r="A16" s="428"/>
      <c r="B16" s="428"/>
      <c r="D16" s="428"/>
      <c r="E16" s="428"/>
      <c r="K16" s="428"/>
      <c r="L16" s="428"/>
      <c r="M16" s="428"/>
      <c r="P16" s="428"/>
      <c r="Q16" s="428"/>
      <c r="R16" s="428"/>
      <c r="S16" s="428"/>
      <c r="T16" s="428"/>
      <c r="Z16" s="428"/>
    </row>
    <row r="17" spans="2:26" ht="22.5" customHeight="1">
      <c r="B17" s="428"/>
      <c r="C17" s="428"/>
      <c r="E17" s="428"/>
      <c r="K17" s="428"/>
      <c r="L17" s="428"/>
      <c r="M17" s="428"/>
      <c r="P17" s="428"/>
      <c r="Q17" s="428"/>
      <c r="R17" s="428"/>
      <c r="S17" s="428"/>
      <c r="Z17" s="428"/>
    </row>
    <row r="18" spans="11:19" ht="22.5" customHeight="1">
      <c r="K18" s="428"/>
      <c r="L18" s="428"/>
      <c r="M18" s="428"/>
      <c r="S18" s="428"/>
    </row>
    <row r="19" spans="11:13" ht="22.5" customHeight="1">
      <c r="K19" s="428"/>
      <c r="L19" s="428"/>
      <c r="M19" s="428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2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2"/>
  <sheetViews>
    <sheetView showGridLines="0" showZeros="0" workbookViewId="0" topLeftCell="A1">
      <selection activeCell="A11" sqref="A11:IV1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81" t="s">
        <v>194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9:20" ht="14.25" customHeight="1">
      <c r="S3" s="425" t="s">
        <v>78</v>
      </c>
      <c r="T3" s="425"/>
    </row>
    <row r="4" spans="1:20" ht="22.5" customHeight="1">
      <c r="A4" s="274" t="s">
        <v>98</v>
      </c>
      <c r="B4" s="274"/>
      <c r="C4" s="274"/>
      <c r="D4" s="86" t="s">
        <v>195</v>
      </c>
      <c r="E4" s="86" t="s">
        <v>131</v>
      </c>
      <c r="F4" s="85" t="s">
        <v>172</v>
      </c>
      <c r="G4" s="86" t="s">
        <v>133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 t="s">
        <v>136</v>
      </c>
      <c r="S4" s="86"/>
      <c r="T4" s="86"/>
    </row>
    <row r="5" spans="1:20" ht="14.25" customHeight="1">
      <c r="A5" s="274"/>
      <c r="B5" s="274"/>
      <c r="C5" s="274"/>
      <c r="D5" s="86"/>
      <c r="E5" s="86"/>
      <c r="F5" s="87"/>
      <c r="G5" s="86" t="s">
        <v>90</v>
      </c>
      <c r="H5" s="86" t="s">
        <v>196</v>
      </c>
      <c r="I5" s="86" t="s">
        <v>182</v>
      </c>
      <c r="J5" s="86" t="s">
        <v>183</v>
      </c>
      <c r="K5" s="86" t="s">
        <v>197</v>
      </c>
      <c r="L5" s="86" t="s">
        <v>198</v>
      </c>
      <c r="M5" s="86" t="s">
        <v>184</v>
      </c>
      <c r="N5" s="86" t="s">
        <v>199</v>
      </c>
      <c r="O5" s="86" t="s">
        <v>187</v>
      </c>
      <c r="P5" s="86" t="s">
        <v>200</v>
      </c>
      <c r="Q5" s="86" t="s">
        <v>201</v>
      </c>
      <c r="R5" s="86" t="s">
        <v>90</v>
      </c>
      <c r="S5" s="86" t="s">
        <v>202</v>
      </c>
      <c r="T5" s="86" t="s">
        <v>168</v>
      </c>
    </row>
    <row r="6" spans="1:20" ht="42.75" customHeight="1">
      <c r="A6" s="86" t="s">
        <v>101</v>
      </c>
      <c r="B6" s="86" t="s">
        <v>102</v>
      </c>
      <c r="C6" s="86" t="s">
        <v>103</v>
      </c>
      <c r="D6" s="86"/>
      <c r="E6" s="86"/>
      <c r="F6" s="8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2.5" customHeight="1">
      <c r="A7" s="421"/>
      <c r="B7" s="421"/>
      <c r="C7" s="421"/>
      <c r="D7" s="421" t="s">
        <v>94</v>
      </c>
      <c r="E7" s="421" t="s">
        <v>95</v>
      </c>
      <c r="F7" s="91">
        <f>F9</f>
        <v>76.00000000000001</v>
      </c>
      <c r="G7" s="91">
        <f aca="true" t="shared" si="0" ref="G7:T7">G9</f>
        <v>76.00000000000001</v>
      </c>
      <c r="H7" s="91">
        <f t="shared" si="0"/>
        <v>63.680000000000014</v>
      </c>
      <c r="I7" s="91">
        <f t="shared" si="0"/>
        <v>3.5</v>
      </c>
      <c r="J7" s="91">
        <f t="shared" si="0"/>
        <v>4.32</v>
      </c>
      <c r="K7" s="91">
        <f t="shared" si="0"/>
        <v>0</v>
      </c>
      <c r="L7" s="91">
        <f t="shared" si="0"/>
        <v>0</v>
      </c>
      <c r="M7" s="91">
        <f t="shared" si="0"/>
        <v>2.88</v>
      </c>
      <c r="N7" s="91">
        <f t="shared" si="0"/>
        <v>0</v>
      </c>
      <c r="O7" s="91">
        <f t="shared" si="0"/>
        <v>0</v>
      </c>
      <c r="P7" s="91">
        <f t="shared" si="0"/>
        <v>1.08</v>
      </c>
      <c r="Q7" s="91">
        <f t="shared" si="0"/>
        <v>0.54</v>
      </c>
      <c r="R7" s="426">
        <f t="shared" si="0"/>
        <v>0</v>
      </c>
      <c r="S7" s="426">
        <f t="shared" si="0"/>
        <v>0</v>
      </c>
      <c r="T7" s="426">
        <f t="shared" si="0"/>
        <v>0</v>
      </c>
    </row>
    <row r="8" spans="1:20" ht="22.5" customHeight="1">
      <c r="A8" s="421" t="s">
        <v>104</v>
      </c>
      <c r="B8" s="421"/>
      <c r="C8" s="421"/>
      <c r="D8" s="421"/>
      <c r="E8" s="421" t="s">
        <v>105</v>
      </c>
      <c r="F8" s="91">
        <f>F9</f>
        <v>76.00000000000001</v>
      </c>
      <c r="G8" s="91">
        <f aca="true" t="shared" si="1" ref="G8:T8">G9</f>
        <v>76.00000000000001</v>
      </c>
      <c r="H8" s="91">
        <f t="shared" si="1"/>
        <v>63.680000000000014</v>
      </c>
      <c r="I8" s="91">
        <f t="shared" si="1"/>
        <v>3.5</v>
      </c>
      <c r="J8" s="91">
        <f t="shared" si="1"/>
        <v>4.32</v>
      </c>
      <c r="K8" s="91">
        <f t="shared" si="1"/>
        <v>0</v>
      </c>
      <c r="L8" s="91">
        <f t="shared" si="1"/>
        <v>0</v>
      </c>
      <c r="M8" s="91">
        <f t="shared" si="1"/>
        <v>2.88</v>
      </c>
      <c r="N8" s="91">
        <f t="shared" si="1"/>
        <v>0</v>
      </c>
      <c r="O8" s="91">
        <f t="shared" si="1"/>
        <v>0</v>
      </c>
      <c r="P8" s="91">
        <f t="shared" si="1"/>
        <v>1.08</v>
      </c>
      <c r="Q8" s="91">
        <f t="shared" si="1"/>
        <v>0.54</v>
      </c>
      <c r="R8" s="426">
        <f t="shared" si="1"/>
        <v>0</v>
      </c>
      <c r="S8" s="426">
        <f t="shared" si="1"/>
        <v>0</v>
      </c>
      <c r="T8" s="426">
        <f t="shared" si="1"/>
        <v>0</v>
      </c>
    </row>
    <row r="9" spans="1:20" ht="22.5" customHeight="1">
      <c r="A9" s="421" t="s">
        <v>104</v>
      </c>
      <c r="B9" s="421" t="s">
        <v>106</v>
      </c>
      <c r="C9" s="421"/>
      <c r="D9" s="421"/>
      <c r="E9" s="421" t="s">
        <v>107</v>
      </c>
      <c r="F9" s="91">
        <f>F10+F11</f>
        <v>76.00000000000001</v>
      </c>
      <c r="G9" s="91">
        <f aca="true" t="shared" si="2" ref="G9:T9">G10+G11</f>
        <v>76.00000000000001</v>
      </c>
      <c r="H9" s="91">
        <f t="shared" si="2"/>
        <v>63.680000000000014</v>
      </c>
      <c r="I9" s="91">
        <f t="shared" si="2"/>
        <v>3.5</v>
      </c>
      <c r="J9" s="91">
        <f t="shared" si="2"/>
        <v>4.32</v>
      </c>
      <c r="K9" s="424">
        <f t="shared" si="2"/>
        <v>0</v>
      </c>
      <c r="L9" s="91">
        <f t="shared" si="2"/>
        <v>0</v>
      </c>
      <c r="M9" s="91">
        <f t="shared" si="2"/>
        <v>2.88</v>
      </c>
      <c r="N9" s="91">
        <f t="shared" si="2"/>
        <v>0</v>
      </c>
      <c r="O9" s="91">
        <f t="shared" si="2"/>
        <v>0</v>
      </c>
      <c r="P9" s="91">
        <f t="shared" si="2"/>
        <v>1.08</v>
      </c>
      <c r="Q9" s="91">
        <f t="shared" si="2"/>
        <v>0.54</v>
      </c>
      <c r="R9" s="426">
        <f t="shared" si="2"/>
        <v>0</v>
      </c>
      <c r="S9" s="426">
        <f t="shared" si="2"/>
        <v>0</v>
      </c>
      <c r="T9" s="426">
        <f t="shared" si="2"/>
        <v>0</v>
      </c>
    </row>
    <row r="10" spans="1:20" s="28" customFormat="1" ht="22.5" customHeight="1">
      <c r="A10" s="422" t="str">
        <f>'商品服务(政府预算)(2)'!A10</f>
        <v>201</v>
      </c>
      <c r="B10" s="422" t="str">
        <f>'商品服务(政府预算)(2)'!B10</f>
        <v>01</v>
      </c>
      <c r="C10" s="422" t="str">
        <f>'商品服务(政府预算)(2)'!C10</f>
        <v>01</v>
      </c>
      <c r="D10" s="421"/>
      <c r="E10" s="422" t="str">
        <f>'商品服务(政府预算)(2)'!E10</f>
        <v>行政运行</v>
      </c>
      <c r="F10" s="92">
        <f>'商品服务(政府预算)(2)'!F10</f>
        <v>76.00000000000001</v>
      </c>
      <c r="G10" s="92">
        <f>'商品服务(政府预算)(2)'!G10</f>
        <v>76.00000000000001</v>
      </c>
      <c r="H10" s="92">
        <f>'商品服务(政府预算)(2)'!H10</f>
        <v>63.680000000000014</v>
      </c>
      <c r="I10" s="92">
        <f>'商品服务(政府预算)(2)'!I10</f>
        <v>3.5</v>
      </c>
      <c r="J10" s="92">
        <f>'商品服务(政府预算)(2)'!J10</f>
        <v>4.32</v>
      </c>
      <c r="K10" s="92">
        <f>'商品服务(政府预算)(2)'!K10</f>
        <v>0</v>
      </c>
      <c r="L10" s="92">
        <f>'商品服务(政府预算)(2)'!L10</f>
        <v>0</v>
      </c>
      <c r="M10" s="92">
        <f>'商品服务(政府预算)(2)'!M10</f>
        <v>2.88</v>
      </c>
      <c r="N10" s="92">
        <f>'商品服务(政府预算)(2)'!N10</f>
        <v>0</v>
      </c>
      <c r="O10" s="92">
        <f>'商品服务(政府预算)(2)'!O10</f>
        <v>0</v>
      </c>
      <c r="P10" s="92">
        <f>'商品服务(政府预算)(2)'!P10</f>
        <v>1.08</v>
      </c>
      <c r="Q10" s="92">
        <f>'商品服务(政府预算)(2)'!Q10</f>
        <v>0.54</v>
      </c>
      <c r="R10" s="132">
        <f>'商品服务(政府预算)(2)'!R10</f>
        <v>0</v>
      </c>
      <c r="S10" s="132">
        <f>'商品服务(政府预算)(2)'!S10</f>
        <v>0</v>
      </c>
      <c r="T10" s="132">
        <f>'商品服务(政府预算)(2)'!T10</f>
        <v>0</v>
      </c>
    </row>
    <row r="11" spans="1:20" ht="22.5" customHeight="1">
      <c r="A11" s="132"/>
      <c r="B11" s="132"/>
      <c r="C11" s="132"/>
      <c r="D11" s="132"/>
      <c r="E11" s="13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427"/>
      <c r="R11" s="253"/>
      <c r="S11" s="253"/>
      <c r="T11" s="253"/>
    </row>
    <row r="12" spans="6:17" ht="14.25"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2019-12-14T14:43:32Z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2052-11.1.0.9339</vt:lpwstr>
  </property>
</Properties>
</file>