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40" tabRatio="897" firstSheet="19" activeTab="26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'!$A$1:$P$7</definedName>
    <definedName name="_xlnm.Print_Area" localSheetId="3">'部门支出总表（分类）'!$A$1:$U$8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'工资福利(政府预算)'!$A$1:$N$7</definedName>
    <definedName name="_xlnm.Print_Area" localSheetId="15">'工资福利(政府预算)(2)'!$A$1:$N$7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'经费拨款'!$A$1:$V$8</definedName>
    <definedName name="_xlnm.Print_Area" localSheetId="26">'经费拨款(政府预算)'!$A$1:$U$7</definedName>
    <definedName name="_xlnm.Print_Area" localSheetId="27">'三公'!$A$1:$O$8</definedName>
    <definedName name="_xlnm.Print_Area" localSheetId="8">'商品服务(政府预算)'!$A$1:$T$7</definedName>
    <definedName name="_xlnm.Print_Area" localSheetId="17">'商品服务(政府预算)(2)'!$A$1:$T$7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'一般-工资福利'!$A$1:$AA$8</definedName>
    <definedName name="_xlnm.Print_Area" localSheetId="16">'一般-商品和服务'!$A$1:$Z$8</definedName>
    <definedName name="_xlnm.Print_Area" localSheetId="13">'一般预算基本支出表'!$A$1:$I$8</definedName>
    <definedName name="_xlnm.Print_Area" localSheetId="12">'一般预算支出'!$A$1:$S$8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'支出分类(政府预算)'!$1:$7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<sst xmlns="http://schemas.openxmlformats.org/spreadsheetml/2006/main" count="898" uniqueCount="302">
  <si>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</si>
  <si>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</si>
  <si>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</si>
  <si>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</si>
  <si>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</si>
  <si>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</si>
  <si>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</si>
  <si>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</si>
  <si>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</si>
  <si>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</si>
  <si>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</si>
  <si>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</si>
  <si>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</si>
  <si>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</si>
  <si>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</si>
  <si>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</si>
  <si>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</si>
  <si>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</si>
  <si>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</si>
  <si>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</si>
  <si>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</si>
  <si>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</si>
  <si>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</si>
  <si>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</si>
  <si>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</si>
  <si>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</si>
  <si>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</si>
  <si>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</si>
  <si>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</si>
  <si>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</si>
  <si>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</si>
  <si>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</si>
  <si>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</si>
  <si>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</si>
  <si>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</si>
  <si>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</si>
  <si>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</si>
  <si>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</si>
  <si>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</si>
  <si>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</si>
  <si>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</si>
  <si>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</si>
  <si>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</si>
  <si>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</si>
  <si>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</si>
  <si>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</si>
  <si>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</si>
  <si>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</si>
  <si>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</si>
  <si>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</si>
  <si>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</si>
  <si>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</si>
  <si>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</si>
  <si>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</si>
  <si>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</si>
  <si>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</si>
  <si>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</si>
  <si>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</si>
  <si>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</si>
  <si>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</si>
  <si>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</si>
  <si>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</si>
  <si>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</si>
  <si>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</si>
  <si>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</si>
  <si>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</si>
  <si>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</si>
  <si>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</si>
  <si>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</si>
  <si>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</si>
  <si>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</si>
  <si>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</si>
  <si>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</si>
  <si>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</si>
  <si>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</si>
  <si>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</si>
  <si>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</si>
  <si>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</si>
  <si>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</si>
  <si>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</si>
  <si>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</si>
  <si>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</si>
  <si>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</si>
  <si>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</si>
  <si>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</si>
  <si>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</si>
  <si>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</si>
  <si>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</si>
  <si>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</si>
  <si>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</si>
  <si>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</si>
  <si>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</si>
  <si>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</si>
  <si>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中共岳阳县委老干部局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</si>
  <si>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</si>
  <si>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</si>
  <si>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</si>
  <si>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</si>
  <si>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</si>
  <si>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</si>
  <si>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</si>
  <si>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</si>
  <si>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</si>
  <si>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</si>
  <si>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</si>
  <si>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</si>
  <si>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</si>
  <si>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</si>
  <si>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</si>
  <si>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</si>
  <si>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</si>
  <si>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</si>
  <si>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</si>
  <si>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</si>
  <si>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</si>
  <si>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</si>
  <si>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</si>
  <si>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</si>
  <si>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</si>
  <si>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</si>
  <si>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</si>
  <si>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</si>
  <si>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</si>
  <si>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</si>
  <si>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</si>
  <si>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</si>
  <si>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</si>
  <si>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</si>
  <si>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</si>
  <si>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</si>
  <si>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</si>
  <si>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</si>
  <si>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</si>
  <si>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</si>
  <si>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</si>
  <si>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</si>
  <si>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</si>
  <si>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</si>
  <si>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</si>
  <si>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</si>
  <si>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</si>
  <si>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</si>
  <si>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</si>
  <si>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</si>
  <si>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</si>
  <si>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</si>
  <si>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</si>
  <si>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</si>
  <si>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</si>
  <si>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</si>
  <si>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</si>
  <si>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</si>
  <si>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</si>
  <si>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</si>
  <si>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</si>
  <si>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</si>
  <si>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</si>
  <si>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</si>
  <si>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</si>
  <si>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</si>
  <si>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</si>
  <si>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</si>
  <si>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</si>
  <si>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</si>
  <si>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</si>
  <si>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</si>
  <si>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</si>
  <si>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</si>
  <si>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</si>
  <si>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</si>
  <si>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</si>
  <si>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</si>
  <si>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</si>
  <si>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</si>
  <si>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</si>
  <si>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</si>
  <si>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</si>
  <si>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</si>
  <si>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</si>
  <si>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</si>
  <si>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</si>
  <si>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</si>
  <si>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</si>
  <si>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</si>
  <si>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</si>
  <si>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</si>
  <si>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</si>
  <si>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</si>
  <si>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</si>
  <si>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</si>
  <si>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</si>
  <si>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</si>
  <si>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</si>
  <si>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</si>
  <si>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</si>
  <si>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</si>
  <si>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</si>
  <si>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</si>
  <si>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</si>
  <si>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</si>
  <si>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</si>
  <si>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</si>
  <si>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</si>
  <si>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</si>
  <si>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</si>
  <si>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</si>
  <si>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</si>
  <si>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</si>
  <si>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</si>
  <si>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</si>
  <si>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</si>
  <si>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</si>
  <si>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</si>
  <si>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</si>
  <si>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</si>
  <si>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</si>
  <si>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</si>
  <si>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201</t>
  </si>
  <si>
    <t>31</t>
  </si>
  <si>
    <t>99</t>
  </si>
  <si>
    <t>017</t>
  </si>
  <si>
    <t xml:space="preserve">  其他党委办公厅（室）及相关机构事务支出</t>
  </si>
  <si>
    <t>表-14</t>
  </si>
  <si>
    <t>一般预算拨款基本支出预算表</t>
  </si>
  <si>
    <t>表-15</t>
  </si>
  <si>
    <t>一般预算拨款——工资福利支出预算表</t>
  </si>
  <si>
    <t>一般公共服务</t>
  </si>
  <si>
    <t>党委办公厅（室）及相关机构事务</t>
  </si>
  <si>
    <t>03</t>
  </si>
  <si>
    <t xml:space="preserve">  机关服务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</si>
  <si>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</si>
  <si>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</si>
  <si>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</si>
  <si>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</si>
  <si>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不加项目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</si>
  <si>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</si>
  <si>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</si>
  <si>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</si>
  <si>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</si>
  <si>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</si>
  <si>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</si>
  <si>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</si>
  <si>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</si>
  <si>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</si>
  <si>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</si>
  <si>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20131</t>
  </si>
  <si>
    <t>老干部事务专项</t>
  </si>
  <si>
    <t>表-22</t>
  </si>
  <si>
    <t>政府性基金拨款支出预算表</t>
  </si>
  <si>
    <t>本表无数据，以空表展示</t>
  </si>
  <si>
    <t/>
  </si>
  <si>
    <t>表-23</t>
  </si>
  <si>
    <t>政府性基金拨款支出预算表(按政府预算经济分类)</t>
  </si>
  <si>
    <t>表-24</t>
  </si>
  <si>
    <t>纳入专户管理的非税收入拨款支出预算表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</si>
  <si>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</si>
  <si>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</si>
  <si>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</si>
  <si>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</si>
  <si>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</si>
  <si>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</si>
  <si>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</si>
  <si>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</si>
  <si>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</si>
  <si>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</si>
  <si>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</si>
  <si>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2018年“三公”经费预算公开表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</si>
  <si>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</si>
  <si>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</si>
  <si>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</si>
  <si>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</si>
  <si>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</si>
  <si>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</si>
  <si>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</si>
  <si>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</si>
  <si>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</si>
  <si>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</si>
  <si>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</si>
  <si>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</si>
  <si>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</si>
  <si>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</si>
  <si>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</si>
  <si>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负责全县离休干部和建国初期老干部管理服务、两人项待遇落实。做好老干部思想政治工作。积极组织六个老年组织开展各项活动。负责全县老干部检查指导工作。</t>
  </si>
  <si>
    <t xml:space="preserve">目标1：切实加强离退休老干部思想政治建设和党支部建设；                        目标2：努力优化离退休老干部服务管理；
目标3：全面丰富老干部精神文化生活；
目标4：组织老年组织开展各项活动。
</t>
  </si>
  <si>
    <t xml:space="preserve">财政供养人员控制率  100%
三公经费控制率  100%
“三公经费”变动率  ≤0
政府采购执行率  100%
公务卡刷卡率  50%
固定资产利用率  100%
按财政预算计划  
控制预算内  542.43
</t>
  </si>
  <si>
    <t xml:space="preserve">改善老年人业余生活质量，提升老干部社会效益  效益明显
按指标完成  
长期  
满意度高于90%  95%
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</si>
  <si>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</si>
  <si>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</si>
  <si>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</si>
  <si>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</si>
  <si>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</si>
  <si>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</si>
  <si>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</si>
  <si>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</si>
  <si>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</si>
  <si>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</si>
  <si>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</si>
  <si>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</si>
  <si>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</si>
  <si>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</si>
  <si>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经常性项目</t>
  </si>
  <si>
    <t xml:space="preserve">                                  财政供养人员控制率  100%
三公经费控制率  100%
“三公经费”变动率  ≤0
政府采购执行率  100%
公务卡刷卡率  50%
固定资产利用率  100%
按财政预算计划  
控制预算内  542.43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</si>
</sst>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  <numFmt numFmtId="178" formatCode="#,##0.00_);[Red]\(#,##0.00\)"/>
    <numFmt numFmtId="179" formatCode="* #,##0.00;* \-#,##0.00;* &quot;&quot;??;@"/>
    <numFmt numFmtId="180" formatCode="0.00_ "/>
    <numFmt numFmtId="181" formatCode="#,##0.0000"/>
    <numFmt numFmtId="182" formatCode="00"/>
    <numFmt numFmtId="183" formatCode="0000"/>
  </numFmts>
  <fonts count="3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18"/>
      <name val="方正小标宋_GBK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2" borderId="2" applyNumberFormat="0" applyFont="0" applyAlignment="0" applyProtection="0"/>
    <xf numFmtId="0" fontId="12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23" fillId="0" borderId="3" applyNumberFormat="0" applyFill="0" applyAlignment="0" applyProtection="0"/>
    <xf numFmtId="0" fontId="12" fillId="6" borderId="0" applyNumberFormat="0" applyBorder="0" applyAlignment="0" applyProtection="0"/>
    <xf numFmtId="0" fontId="1" fillId="0" borderId="0">
      <alignment vertical="center"/>
      <protection/>
    </xf>
    <xf numFmtId="0" fontId="18" fillId="0" borderId="4" applyNumberFormat="0" applyFill="0" applyAlignment="0" applyProtection="0"/>
    <xf numFmtId="0" fontId="12" fillId="6" borderId="0" applyNumberFormat="0" applyBorder="0" applyAlignment="0" applyProtection="0"/>
    <xf numFmtId="0" fontId="16" fillId="8" borderId="5" applyNumberFormat="0" applyAlignment="0" applyProtection="0"/>
    <xf numFmtId="0" fontId="27" fillId="8" borderId="1" applyNumberFormat="0" applyAlignment="0" applyProtection="0"/>
    <xf numFmtId="0" fontId="1" fillId="0" borderId="0">
      <alignment vertical="center"/>
      <protection/>
    </xf>
    <xf numFmtId="0" fontId="13" fillId="9" borderId="6" applyNumberFormat="0" applyAlignment="0" applyProtection="0"/>
    <xf numFmtId="0" fontId="7" fillId="2" borderId="0" applyNumberFormat="0" applyBorder="0" applyAlignment="0" applyProtection="0"/>
    <xf numFmtId="0" fontId="12" fillId="10" borderId="0" applyNumberFormat="0" applyBorder="0" applyAlignment="0" applyProtection="0"/>
    <xf numFmtId="0" fontId="26" fillId="0" borderId="7" applyNumberFormat="0" applyFill="0" applyAlignment="0" applyProtection="0"/>
    <xf numFmtId="0" fontId="24" fillId="0" borderId="8" applyNumberFormat="0" applyFill="0" applyAlignment="0" applyProtection="0"/>
    <xf numFmtId="0" fontId="19" fillId="4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" fillId="0" borderId="0">
      <alignment vertical="center"/>
      <protection/>
    </xf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2" fillId="16" borderId="0" applyNumberFormat="0" applyBorder="0" applyAlignment="0" applyProtection="0"/>
    <xf numFmtId="0" fontId="7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7" fillId="3" borderId="0" applyNumberFormat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</cellStyleXfs>
  <cellXfs count="554">
    <xf numFmtId="0" fontId="0" fillId="0" borderId="0" xfId="0" applyAlignment="1">
      <alignment/>
    </xf>
    <xf numFmtId="0" fontId="1" fillId="0" borderId="0" xfId="80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9" xfId="80" applyNumberFormat="1" applyFont="1" applyFill="1" applyBorder="1" applyAlignment="1" applyProtection="1">
      <alignment vertical="center" wrapText="1"/>
      <protection/>
    </xf>
    <xf numFmtId="0" fontId="2" fillId="8" borderId="14" xfId="80" applyFont="1" applyFill="1" applyBorder="1" applyAlignment="1">
      <alignment horizontal="center" vertical="center"/>
      <protection/>
    </xf>
    <xf numFmtId="0" fontId="2" fillId="8" borderId="9" xfId="80" applyFont="1" applyFill="1" applyBorder="1" applyAlignment="1">
      <alignment horizontal="center" vertical="center"/>
      <protection/>
    </xf>
    <xf numFmtId="0" fontId="2" fillId="8" borderId="10" xfId="80" applyFont="1" applyFill="1" applyBorder="1" applyAlignment="1">
      <alignment horizontal="center" vertical="center"/>
      <protection/>
    </xf>
    <xf numFmtId="0" fontId="2" fillId="0" borderId="9" xfId="80" applyNumberFormat="1" applyFont="1" applyFill="1" applyBorder="1" applyAlignment="1" applyProtection="1">
      <alignment horizontal="center" vertical="center" wrapText="1"/>
      <protection/>
    </xf>
    <xf numFmtId="0" fontId="2" fillId="0" borderId="9" xfId="80" applyNumberFormat="1" applyFont="1" applyFill="1" applyBorder="1" applyAlignment="1" applyProtection="1">
      <alignment horizontal="left" vertical="center" wrapText="1"/>
      <protection/>
    </xf>
    <xf numFmtId="0" fontId="2" fillId="0" borderId="15" xfId="80" applyNumberFormat="1" applyFont="1" applyFill="1" applyBorder="1" applyAlignment="1" applyProtection="1">
      <alignment horizontal="center" vertical="center" wrapText="1"/>
      <protection locked="0"/>
    </xf>
    <xf numFmtId="176" fontId="2" fillId="0" borderId="11" xfId="80" applyNumberFormat="1" applyFont="1" applyFill="1" applyBorder="1" applyAlignment="1" applyProtection="1">
      <alignment horizontal="center" vertical="center" wrapText="1"/>
      <protection/>
    </xf>
    <xf numFmtId="176" fontId="2" fillId="0" borderId="9" xfId="80" applyNumberFormat="1" applyFont="1" applyFill="1" applyBorder="1" applyAlignment="1" applyProtection="1">
      <alignment horizontal="center" vertical="center" wrapText="1"/>
      <protection/>
    </xf>
    <xf numFmtId="49" fontId="2" fillId="0" borderId="15" xfId="80" applyNumberFormat="1" applyFont="1" applyFill="1" applyBorder="1" applyAlignment="1" applyProtection="1">
      <alignment horizontal="left" vertical="center" wrapText="1"/>
      <protection locked="0"/>
    </xf>
    <xf numFmtId="49" fontId="2" fillId="0" borderId="11" xfId="8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Alignment="1">
      <alignment horizontal="center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 locked="0"/>
    </xf>
    <xf numFmtId="0" fontId="2" fillId="0" borderId="9" xfId="19" applyNumberFormat="1" applyFont="1" applyFill="1" applyBorder="1" applyAlignment="1" applyProtection="1">
      <alignment horizontal="center" wrapText="1"/>
      <protection locked="0"/>
    </xf>
    <xf numFmtId="49" fontId="2" fillId="0" borderId="9" xfId="80" applyNumberFormat="1" applyFont="1" applyFill="1" applyBorder="1" applyAlignment="1" applyProtection="1">
      <alignment horizontal="left" vertical="center" wrapText="1"/>
      <protection locked="0"/>
    </xf>
    <xf numFmtId="49" fontId="2" fillId="0" borderId="12" xfId="8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/>
    </xf>
    <xf numFmtId="0" fontId="1" fillId="0" borderId="0" xfId="19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 wrapText="1"/>
      <protection/>
    </xf>
    <xf numFmtId="0" fontId="4" fillId="8" borderId="12" xfId="19" applyNumberFormat="1" applyFont="1" applyFill="1" applyBorder="1" applyAlignment="1" applyProtection="1">
      <alignment horizontal="center" vertical="center"/>
      <protection/>
    </xf>
    <xf numFmtId="0" fontId="4" fillId="8" borderId="9" xfId="19" applyNumberFormat="1" applyFont="1" applyFill="1" applyBorder="1" applyAlignment="1" applyProtection="1">
      <alignment horizontal="center" vertical="center"/>
      <protection/>
    </xf>
    <xf numFmtId="0" fontId="4" fillId="8" borderId="11" xfId="19" applyNumberFormat="1" applyFont="1" applyFill="1" applyBorder="1" applyAlignment="1" applyProtection="1">
      <alignment horizontal="center" vertical="center"/>
      <protection/>
    </xf>
    <xf numFmtId="0" fontId="4" fillId="8" borderId="16" xfId="19" applyNumberFormat="1" applyFont="1" applyFill="1" applyBorder="1" applyAlignment="1" applyProtection="1">
      <alignment horizontal="center" vertical="center" wrapText="1"/>
      <protection/>
    </xf>
    <xf numFmtId="0" fontId="4" fillId="8" borderId="14" xfId="19" applyNumberFormat="1" applyFont="1" applyFill="1" applyBorder="1" applyAlignment="1" applyProtection="1">
      <alignment horizontal="center" vertical="center"/>
      <protection/>
    </xf>
    <xf numFmtId="0" fontId="4" fillId="8" borderId="17" xfId="19" applyNumberFormat="1" applyFont="1" applyFill="1" applyBorder="1" applyAlignment="1" applyProtection="1">
      <alignment horizontal="center" vertical="center"/>
      <protection/>
    </xf>
    <xf numFmtId="0" fontId="4" fillId="8" borderId="0" xfId="19" applyNumberFormat="1" applyFont="1" applyFill="1" applyAlignment="1" applyProtection="1">
      <alignment horizontal="center" vertical="center" wrapText="1"/>
      <protection/>
    </xf>
    <xf numFmtId="0" fontId="2" fillId="8" borderId="14" xfId="19" applyFont="1" applyFill="1" applyBorder="1" applyAlignment="1">
      <alignment horizontal="center" vertical="center"/>
      <protection/>
    </xf>
    <xf numFmtId="0" fontId="2" fillId="8" borderId="10" xfId="19" applyFont="1" applyFill="1" applyBorder="1" applyAlignment="1">
      <alignment horizontal="center" vertical="center"/>
      <protection/>
    </xf>
    <xf numFmtId="0" fontId="2" fillId="0" borderId="15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19" applyNumberFormat="1" applyFont="1" applyFill="1" applyBorder="1" applyAlignment="1" applyProtection="1">
      <alignment horizontal="left" vertical="center" wrapText="1"/>
      <protection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1" fillId="0" borderId="0" xfId="19" applyAlignment="1">
      <alignment horizontal="center"/>
      <protection/>
    </xf>
    <xf numFmtId="0" fontId="4" fillId="8" borderId="13" xfId="19" applyNumberFormat="1" applyFont="1" applyFill="1" applyBorder="1" applyAlignment="1" applyProtection="1">
      <alignment horizontal="center" vertical="center"/>
      <protection/>
    </xf>
    <xf numFmtId="0" fontId="2" fillId="0" borderId="9" xfId="19" applyNumberFormat="1" applyFont="1" applyFill="1" applyBorder="1" applyAlignment="1" applyProtection="1">
      <alignment horizontal="left" vertical="center" wrapText="1"/>
      <protection locked="0"/>
    </xf>
    <xf numFmtId="0" fontId="1" fillId="0" borderId="0" xfId="72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1" fillId="0" borderId="0" xfId="72" applyAlignment="1">
      <alignment horizontal="center" vertical="center"/>
      <protection/>
    </xf>
    <xf numFmtId="0" fontId="1" fillId="0" borderId="11" xfId="72" applyNumberFormat="1" applyFont="1" applyFill="1" applyBorder="1" applyAlignment="1" applyProtection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8" xfId="72" applyNumberFormat="1" applyFont="1" applyFill="1" applyBorder="1" applyAlignment="1" applyProtection="1">
      <alignment horizontal="center" vertical="center" wrapText="1"/>
      <protection/>
    </xf>
    <xf numFmtId="0" fontId="2" fillId="8" borderId="13" xfId="72" applyNumberFormat="1" applyFont="1" applyFill="1" applyBorder="1" applyAlignment="1" applyProtection="1">
      <alignment horizontal="center" vertical="center" wrapText="1"/>
      <protection/>
    </xf>
    <xf numFmtId="0" fontId="2" fillId="8" borderId="19" xfId="72" applyNumberFormat="1" applyFont="1" applyFill="1" applyBorder="1" applyAlignment="1" applyProtection="1">
      <alignment horizontal="center" vertical="center" wrapText="1"/>
      <protection/>
    </xf>
    <xf numFmtId="0" fontId="2" fillId="8" borderId="20" xfId="72" applyNumberFormat="1" applyFont="1" applyFill="1" applyBorder="1" applyAlignment="1" applyProtection="1">
      <alignment horizontal="center" vertical="center" wrapText="1"/>
      <protection/>
    </xf>
    <xf numFmtId="0" fontId="2" fillId="8" borderId="11" xfId="72" applyNumberFormat="1" applyFont="1" applyFill="1" applyBorder="1" applyAlignment="1" applyProtection="1">
      <alignment horizontal="center" vertical="center" wrapText="1"/>
      <protection/>
    </xf>
    <xf numFmtId="0" fontId="2" fillId="8" borderId="9" xfId="72" applyNumberFormat="1" applyFont="1" applyFill="1" applyBorder="1" applyAlignment="1" applyProtection="1">
      <alignment horizontal="center" vertical="center" wrapText="1"/>
      <protection/>
    </xf>
    <xf numFmtId="0" fontId="2" fillId="8" borderId="12" xfId="72" applyNumberFormat="1" applyFont="1" applyFill="1" applyBorder="1" applyAlignment="1" applyProtection="1">
      <alignment horizontal="center" vertical="center" wrapText="1"/>
      <protection/>
    </xf>
    <xf numFmtId="0" fontId="2" fillId="8" borderId="15" xfId="72" applyNumberFormat="1" applyFont="1" applyFill="1" applyBorder="1" applyAlignment="1" applyProtection="1">
      <alignment horizontal="center" vertical="center" wrapText="1"/>
      <protection/>
    </xf>
    <xf numFmtId="0" fontId="1" fillId="8" borderId="10" xfId="72" applyFill="1" applyBorder="1" applyAlignment="1">
      <alignment horizontal="center" vertical="center" wrapText="1"/>
      <protection/>
    </xf>
    <xf numFmtId="0" fontId="1" fillId="8" borderId="14" xfId="72" applyFill="1" applyBorder="1" applyAlignment="1">
      <alignment horizontal="center" vertical="center" wrapText="1"/>
      <protection/>
    </xf>
    <xf numFmtId="0" fontId="1" fillId="0" borderId="9" xfId="72" applyNumberFormat="1" applyFont="1" applyFill="1" applyBorder="1" applyAlignment="1" applyProtection="1">
      <alignment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/>
    </xf>
    <xf numFmtId="176" fontId="1" fillId="0" borderId="11" xfId="72" applyNumberFormat="1" applyFont="1" applyFill="1" applyBorder="1" applyAlignment="1" applyProtection="1">
      <alignment horizontal="center" vertical="center" wrapText="1"/>
      <protection locked="0"/>
    </xf>
    <xf numFmtId="176" fontId="1" fillId="0" borderId="9" xfId="72" applyNumberFormat="1" applyFont="1" applyFill="1" applyBorder="1" applyAlignment="1" applyProtection="1">
      <alignment horizontal="center" vertical="center" wrapText="1"/>
      <protection/>
    </xf>
    <xf numFmtId="0" fontId="1" fillId="0" borderId="0" xfId="72" applyFont="1" applyAlignment="1">
      <alignment horizontal="right" vertical="center"/>
      <protection/>
    </xf>
    <xf numFmtId="0" fontId="1" fillId="0" borderId="21" xfId="72" applyNumberFormat="1" applyFont="1" applyFill="1" applyBorder="1" applyAlignment="1" applyProtection="1">
      <alignment horizontal="center" vertical="center" wrapText="1"/>
      <protection/>
    </xf>
    <xf numFmtId="0" fontId="1" fillId="0" borderId="10" xfId="72" applyNumberFormat="1" applyFont="1" applyFill="1" applyBorder="1" applyAlignment="1" applyProtection="1">
      <alignment horizontal="center" vertical="center" wrapText="1"/>
      <protection/>
    </xf>
    <xf numFmtId="177" fontId="1" fillId="0" borderId="15" xfId="72" applyNumberFormat="1" applyFont="1" applyFill="1" applyBorder="1" applyAlignment="1" applyProtection="1">
      <alignment horizontal="center" vertical="center" wrapText="1"/>
      <protection/>
    </xf>
    <xf numFmtId="177" fontId="1" fillId="0" borderId="11" xfId="72" applyNumberFormat="1" applyFont="1" applyFill="1" applyBorder="1" applyAlignment="1" applyProtection="1">
      <alignment horizontal="center" vertical="center" wrapText="1"/>
      <protection locked="0"/>
    </xf>
    <xf numFmtId="177" fontId="1" fillId="0" borderId="9" xfId="72" applyNumberFormat="1" applyFont="1" applyFill="1" applyBorder="1" applyAlignment="1" applyProtection="1">
      <alignment horizontal="center" vertical="center" wrapText="1"/>
      <protection/>
    </xf>
    <xf numFmtId="4" fontId="1" fillId="0" borderId="0" xfId="72" applyNumberFormat="1" applyFont="1" applyFill="1" applyAlignment="1" applyProtection="1">
      <alignment vertical="center"/>
      <protection/>
    </xf>
    <xf numFmtId="0" fontId="2" fillId="0" borderId="0" xfId="78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wrapText="1"/>
    </xf>
    <xf numFmtId="0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wrapText="1"/>
    </xf>
    <xf numFmtId="4" fontId="2" fillId="0" borderId="13" xfId="0" applyNumberFormat="1" applyFont="1" applyFill="1" applyBorder="1" applyAlignment="1">
      <alignment horizontal="right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wrapText="1"/>
    </xf>
    <xf numFmtId="0" fontId="2" fillId="8" borderId="0" xfId="20" applyFont="1" applyFill="1" applyAlignment="1">
      <alignment vertical="center"/>
      <protection/>
    </xf>
    <xf numFmtId="0" fontId="1" fillId="0" borderId="0" xfId="20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6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1" fillId="0" borderId="9" xfId="20" applyNumberFormat="1" applyFont="1" applyFill="1" applyBorder="1" applyAlignment="1" applyProtection="1">
      <alignment horizontal="center" vertical="center" wrapText="1"/>
      <protection/>
    </xf>
    <xf numFmtId="49" fontId="1" fillId="0" borderId="9" xfId="20" applyNumberFormat="1" applyFont="1" applyFill="1" applyBorder="1" applyAlignment="1" applyProtection="1">
      <alignment horizontal="center" vertical="center" wrapText="1"/>
      <protection/>
    </xf>
    <xf numFmtId="178" fontId="1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178" fontId="1" fillId="0" borderId="9" xfId="20" applyNumberFormat="1" applyFont="1" applyFill="1" applyBorder="1" applyAlignment="1" applyProtection="1">
      <alignment horizontal="right" vertical="center" wrapText="1"/>
      <protection/>
    </xf>
    <xf numFmtId="178" fontId="1" fillId="0" borderId="9" xfId="20" applyNumberFormat="1" applyFill="1" applyBorder="1" applyAlignment="1">
      <alignment horizontal="right" vertical="center" wrapText="1"/>
      <protection/>
    </xf>
    <xf numFmtId="0" fontId="1" fillId="0" borderId="0" xfId="20" applyFill="1" applyAlignment="1">
      <alignment horizontal="center" vertical="center" wrapText="1"/>
      <protection/>
    </xf>
    <xf numFmtId="0" fontId="1" fillId="0" borderId="0" xfId="61" applyFill="1">
      <alignment vertical="center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shrinkToFit="1"/>
    </xf>
    <xf numFmtId="0" fontId="2" fillId="0" borderId="0" xfId="61" applyFont="1" applyFill="1" applyAlignment="1">
      <alignment horizontal="left" vertical="center"/>
      <protection/>
    </xf>
    <xf numFmtId="179" fontId="2" fillId="0" borderId="0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1" fillId="0" borderId="0" xfId="61" applyFont="1" applyFill="1" applyBorder="1" applyAlignment="1">
      <alignment horizontal="centerContinuous" vertical="center"/>
      <protection/>
    </xf>
    <xf numFmtId="0" fontId="1" fillId="0" borderId="0" xfId="27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2" fillId="8" borderId="0" xfId="27" applyNumberFormat="1" applyFont="1" applyFill="1" applyAlignment="1">
      <alignment vertical="center"/>
      <protection/>
    </xf>
    <xf numFmtId="0" fontId="2" fillId="0" borderId="0" xfId="27" applyFont="1" applyFill="1" applyAlignment="1">
      <alignment horizontal="centerContinuous" vertical="center"/>
      <protection/>
    </xf>
    <xf numFmtId="0" fontId="2" fillId="0" borderId="0" xfId="27" applyFont="1" applyAlignment="1">
      <alignment horizontal="centerContinuous" vertical="center"/>
      <protection/>
    </xf>
    <xf numFmtId="0" fontId="2" fillId="8" borderId="9" xfId="27" applyNumberFormat="1" applyFont="1" applyFill="1" applyBorder="1" applyAlignment="1" applyProtection="1">
      <alignment horizontal="center" vertical="center" wrapText="1"/>
      <protection/>
    </xf>
    <xf numFmtId="0" fontId="2" fillId="8" borderId="15" xfId="27" applyNumberFormat="1" applyFont="1" applyFill="1" applyBorder="1" applyAlignment="1" applyProtection="1">
      <alignment horizontal="center" vertical="center" wrapText="1"/>
      <protection/>
    </xf>
    <xf numFmtId="0" fontId="2" fillId="8" borderId="11" xfId="27" applyNumberFormat="1" applyFont="1" applyFill="1" applyBorder="1" applyAlignment="1" applyProtection="1">
      <alignment horizontal="center" vertical="center" wrapText="1"/>
      <protection/>
    </xf>
    <xf numFmtId="0" fontId="2" fillId="8" borderId="18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Font="1" applyFill="1" applyBorder="1" applyAlignment="1">
      <alignment horizontal="center" vertical="center" wrapText="1"/>
      <protection/>
    </xf>
    <xf numFmtId="0" fontId="2" fillId="8" borderId="14" xfId="27" applyFont="1" applyFill="1" applyBorder="1" applyAlignment="1">
      <alignment horizontal="center" vertical="center" wrapText="1"/>
      <protection/>
    </xf>
    <xf numFmtId="0" fontId="2" fillId="8" borderId="10" xfId="27" applyFont="1" applyFill="1" applyBorder="1" applyAlignment="1">
      <alignment horizontal="center" vertical="center" wrapText="1"/>
      <protection/>
    </xf>
    <xf numFmtId="49" fontId="2" fillId="0" borderId="11" xfId="27" applyNumberFormat="1" applyFont="1" applyFill="1" applyBorder="1" applyAlignment="1" applyProtection="1">
      <alignment horizontal="center" vertical="center" wrapText="1"/>
      <protection/>
    </xf>
    <xf numFmtId="49" fontId="2" fillId="0" borderId="9" xfId="27" applyNumberFormat="1" applyFont="1" applyFill="1" applyBorder="1" applyAlignment="1" applyProtection="1">
      <alignment horizontal="center" vertical="center" wrapText="1"/>
      <protection/>
    </xf>
    <xf numFmtId="49" fontId="2" fillId="0" borderId="15" xfId="27" applyNumberFormat="1" applyFont="1" applyFill="1" applyBorder="1" applyAlignment="1" applyProtection="1">
      <alignment horizontal="left" vertical="center" wrapText="1"/>
      <protection/>
    </xf>
    <xf numFmtId="0" fontId="2" fillId="0" borderId="11" xfId="27" applyNumberFormat="1" applyFont="1" applyFill="1" applyBorder="1" applyAlignment="1" applyProtection="1">
      <alignment horizontal="left" vertical="center" wrapText="1"/>
      <protection/>
    </xf>
    <xf numFmtId="176" fontId="2" fillId="0" borderId="9" xfId="27" applyNumberFormat="1" applyFont="1" applyFill="1" applyBorder="1" applyAlignment="1" applyProtection="1">
      <alignment horizontal="right" vertical="center" wrapText="1"/>
      <protection/>
    </xf>
    <xf numFmtId="176" fontId="2" fillId="0" borderId="15" xfId="27" applyNumberFormat="1" applyFont="1" applyFill="1" applyBorder="1" applyAlignment="1" applyProtection="1">
      <alignment horizontal="right" vertical="center" wrapText="1"/>
      <protection/>
    </xf>
    <xf numFmtId="176" fontId="2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17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9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2" fillId="8" borderId="13" xfId="27" applyNumberFormat="1" applyFont="1" applyFill="1" applyBorder="1" applyAlignment="1" applyProtection="1">
      <alignment horizontal="center" vertical="center" wrapText="1"/>
      <protection/>
    </xf>
    <xf numFmtId="0" fontId="2" fillId="8" borderId="20" xfId="27" applyNumberFormat="1" applyFont="1" applyFill="1" applyBorder="1" applyAlignment="1" applyProtection="1">
      <alignment horizontal="center" vertical="center" wrapText="1"/>
      <protection/>
    </xf>
    <xf numFmtId="0" fontId="2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ont="1" applyAlignment="1">
      <alignment horizontal="right" vertical="center" wrapText="1"/>
      <protection/>
    </xf>
    <xf numFmtId="179" fontId="2" fillId="8" borderId="0" xfId="27" applyNumberFormat="1" applyFont="1" applyFill="1" applyAlignment="1">
      <alignment vertical="center"/>
      <protection/>
    </xf>
    <xf numFmtId="0" fontId="1" fillId="0" borderId="20" xfId="27" applyFont="1" applyBorder="1" applyAlignment="1">
      <alignment horizontal="left" vertical="center" wrapText="1"/>
      <protection/>
    </xf>
    <xf numFmtId="0" fontId="2" fillId="0" borderId="20" xfId="27" applyNumberFormat="1" applyFont="1" applyFill="1" applyBorder="1" applyAlignment="1" applyProtection="1">
      <alignment horizontal="right" vertical="center"/>
      <protection/>
    </xf>
    <xf numFmtId="0" fontId="2" fillId="8" borderId="0" xfId="27" applyFont="1" applyFill="1" applyAlignment="1">
      <alignment vertical="center"/>
      <protection/>
    </xf>
    <xf numFmtId="0" fontId="2" fillId="8" borderId="12" xfId="27" applyNumberFormat="1" applyFont="1" applyFill="1" applyBorder="1" applyAlignment="1" applyProtection="1">
      <alignment horizontal="center" vertical="center" wrapText="1"/>
      <protection/>
    </xf>
    <xf numFmtId="0" fontId="1" fillId="8" borderId="12" xfId="27" applyFont="1" applyFill="1" applyBorder="1" applyAlignment="1">
      <alignment horizontal="center" vertical="center" wrapText="1"/>
      <protection/>
    </xf>
    <xf numFmtId="0" fontId="1" fillId="8" borderId="9" xfId="27" applyFont="1" applyFill="1" applyBorder="1" applyAlignment="1">
      <alignment horizontal="center" vertical="center" wrapText="1"/>
      <protection/>
    </xf>
    <xf numFmtId="176" fontId="1" fillId="0" borderId="11" xfId="27" applyNumberFormat="1" applyFont="1" applyFill="1" applyBorder="1" applyAlignment="1" applyProtection="1">
      <alignment horizontal="right" vertical="center" wrapText="1"/>
      <protection/>
    </xf>
    <xf numFmtId="176" fontId="1" fillId="0" borderId="9" xfId="27" applyNumberFormat="1" applyFont="1" applyFill="1" applyBorder="1" applyAlignment="1" applyProtection="1">
      <alignment horizontal="right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5" fillId="0" borderId="0" xfId="61" applyNumberFormat="1" applyFont="1" applyFill="1" applyAlignment="1" applyProtection="1">
      <alignment horizontal="center" vertical="center"/>
      <protection/>
    </xf>
    <xf numFmtId="49" fontId="2" fillId="8" borderId="0" xfId="61" applyNumberFormat="1" applyFont="1" applyFill="1" applyAlignment="1">
      <alignment vertical="center"/>
      <protection/>
    </xf>
    <xf numFmtId="0" fontId="2" fillId="0" borderId="0" xfId="61" applyFont="1" applyFill="1" applyAlignment="1">
      <alignment horizontal="centerContinuous" vertical="center"/>
      <protection/>
    </xf>
    <xf numFmtId="0" fontId="2" fillId="0" borderId="0" xfId="61" applyFont="1" applyAlignment="1">
      <alignment horizontal="centerContinuous" vertical="center"/>
      <protection/>
    </xf>
    <xf numFmtId="0" fontId="2" fillId="8" borderId="10" xfId="61" applyFont="1" applyFill="1" applyBorder="1" applyAlignment="1">
      <alignment horizontal="centerContinuous" vertical="center"/>
      <protection/>
    </xf>
    <xf numFmtId="0" fontId="2" fillId="8" borderId="22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 wrapText="1"/>
      <protection/>
    </xf>
    <xf numFmtId="0" fontId="2" fillId="8" borderId="9" xfId="61" applyNumberFormat="1" applyFont="1" applyFill="1" applyBorder="1" applyAlignment="1" applyProtection="1">
      <alignment horizontal="center" vertical="center" wrapText="1"/>
      <protection/>
    </xf>
    <xf numFmtId="0" fontId="2" fillId="8" borderId="21" xfId="61" applyFont="1" applyFill="1" applyBorder="1" applyAlignment="1">
      <alignment horizontal="centerContinuous" vertical="center"/>
      <protection/>
    </xf>
    <xf numFmtId="0" fontId="2" fillId="8" borderId="11" xfId="61" applyNumberFormat="1" applyFont="1" applyFill="1" applyBorder="1" applyAlignment="1" applyProtection="1">
      <alignment horizontal="center" vertical="center"/>
      <protection/>
    </xf>
    <xf numFmtId="0" fontId="2" fillId="8" borderId="20" xfId="61" applyFont="1" applyFill="1" applyBorder="1" applyAlignment="1">
      <alignment horizontal="center" vertical="center" wrapText="1"/>
      <protection/>
    </xf>
    <xf numFmtId="0" fontId="2" fillId="8" borderId="14" xfId="61" applyFont="1" applyFill="1" applyBorder="1" applyAlignment="1">
      <alignment horizontal="center" vertical="center" wrapText="1"/>
      <protection/>
    </xf>
    <xf numFmtId="0" fontId="2" fillId="8" borderId="10" xfId="61" applyFont="1" applyFill="1" applyBorder="1" applyAlignment="1">
      <alignment horizontal="center" vertical="center" wrapText="1"/>
      <protection/>
    </xf>
    <xf numFmtId="49" fontId="2" fillId="0" borderId="11" xfId="61" applyNumberFormat="1" applyFont="1" applyFill="1" applyBorder="1" applyAlignment="1" applyProtection="1">
      <alignment horizontal="center" vertical="center" wrapText="1"/>
      <protection/>
    </xf>
    <xf numFmtId="49" fontId="2" fillId="0" borderId="9" xfId="61" applyNumberFormat="1" applyFont="1" applyFill="1" applyBorder="1" applyAlignment="1" applyProtection="1">
      <alignment horizontal="center" vertical="center" wrapText="1"/>
      <protection/>
    </xf>
    <xf numFmtId="49" fontId="2" fillId="0" borderId="15" xfId="61" applyNumberFormat="1" applyFont="1" applyFill="1" applyBorder="1" applyAlignment="1" applyProtection="1">
      <alignment horizontal="left" vertical="center" wrapText="1"/>
      <protection/>
    </xf>
    <xf numFmtId="0" fontId="2" fillId="0" borderId="9" xfId="61" applyNumberFormat="1" applyFont="1" applyFill="1" applyBorder="1" applyAlignment="1" applyProtection="1">
      <alignment horizontal="left" vertical="center" wrapText="1"/>
      <protection/>
    </xf>
    <xf numFmtId="176" fontId="2" fillId="0" borderId="15" xfId="61" applyNumberFormat="1" applyFont="1" applyFill="1" applyBorder="1" applyAlignment="1" applyProtection="1">
      <alignment horizontal="right" vertical="center" wrapText="1"/>
      <protection/>
    </xf>
    <xf numFmtId="176" fontId="2" fillId="0" borderId="11" xfId="61" applyNumberFormat="1" applyFont="1" applyFill="1" applyBorder="1" applyAlignment="1" applyProtection="1">
      <alignment horizontal="right" vertical="center" wrapText="1"/>
      <protection/>
    </xf>
    <xf numFmtId="49" fontId="2" fillId="0" borderId="0" xfId="61" applyNumberFormat="1" applyFont="1" applyFill="1" applyAlignment="1">
      <alignment horizontal="center" vertical="center"/>
      <protection/>
    </xf>
    <xf numFmtId="179" fontId="2" fillId="0" borderId="0" xfId="61" applyNumberFormat="1" applyFont="1" applyFill="1" applyAlignment="1">
      <alignment horizontal="center" vertical="center"/>
      <protection/>
    </xf>
    <xf numFmtId="179" fontId="2" fillId="8" borderId="0" xfId="61" applyNumberFormat="1" applyFont="1" applyFill="1" applyAlignment="1">
      <alignment horizontal="center" vertical="center"/>
      <protection/>
    </xf>
    <xf numFmtId="49" fontId="2" fillId="8" borderId="0" xfId="61" applyNumberFormat="1" applyFont="1" applyFill="1" applyAlignment="1">
      <alignment horizontal="center" vertical="center"/>
      <protection/>
    </xf>
    <xf numFmtId="0" fontId="2" fillId="8" borderId="0" xfId="61" applyFont="1" applyFill="1" applyAlignment="1">
      <alignment horizontal="left" vertical="center"/>
      <protection/>
    </xf>
    <xf numFmtId="0" fontId="2" fillId="8" borderId="15" xfId="61" applyNumberFormat="1" applyFont="1" applyFill="1" applyBorder="1" applyAlignment="1" applyProtection="1">
      <alignment horizontal="center" vertical="center"/>
      <protection/>
    </xf>
    <xf numFmtId="0" fontId="2" fillId="8" borderId="20" xfId="61" applyNumberFormat="1" applyFont="1" applyFill="1" applyBorder="1" applyAlignment="1" applyProtection="1">
      <alignment horizontal="center" vertical="center" wrapText="1"/>
      <protection/>
    </xf>
    <xf numFmtId="0" fontId="2" fillId="8" borderId="15" xfId="61" applyNumberFormat="1" applyFont="1" applyFill="1" applyBorder="1" applyAlignment="1" applyProtection="1">
      <alignment horizontal="center" vertical="center" wrapText="1"/>
      <protection/>
    </xf>
    <xf numFmtId="176" fontId="2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Alignment="1">
      <alignment horizontal="right" vertical="center" wrapText="1"/>
      <protection/>
    </xf>
    <xf numFmtId="179" fontId="2" fillId="8" borderId="0" xfId="61" applyNumberFormat="1" applyFont="1" applyFill="1" applyAlignment="1">
      <alignment vertical="center"/>
      <protection/>
    </xf>
    <xf numFmtId="0" fontId="1" fillId="0" borderId="20" xfId="61" applyFont="1" applyBorder="1" applyAlignment="1">
      <alignment horizontal="left" vertical="center" wrapText="1"/>
      <protection/>
    </xf>
    <xf numFmtId="0" fontId="2" fillId="0" borderId="20" xfId="61" applyNumberFormat="1" applyFont="1" applyFill="1" applyBorder="1" applyAlignment="1" applyProtection="1">
      <alignment horizontal="right" vertical="center"/>
      <protection/>
    </xf>
    <xf numFmtId="0" fontId="2" fillId="8" borderId="0" xfId="61" applyFont="1" applyFill="1" applyAlignment="1">
      <alignment vertical="center"/>
      <protection/>
    </xf>
    <xf numFmtId="0" fontId="2" fillId="8" borderId="12" xfId="61" applyNumberFormat="1" applyFont="1" applyFill="1" applyBorder="1" applyAlignment="1" applyProtection="1">
      <alignment horizontal="center" vertical="center"/>
      <protection/>
    </xf>
    <xf numFmtId="0" fontId="1" fillId="8" borderId="21" xfId="61" applyFont="1" applyFill="1" applyBorder="1" applyAlignment="1">
      <alignment horizontal="center" vertical="center" wrapText="1"/>
      <protection/>
    </xf>
    <xf numFmtId="0" fontId="1" fillId="8" borderId="9" xfId="61" applyFont="1" applyFill="1" applyBorder="1" applyAlignment="1">
      <alignment horizontal="center" vertical="center" wrapText="1"/>
      <protection/>
    </xf>
    <xf numFmtId="0" fontId="1" fillId="8" borderId="16" xfId="61" applyFont="1" applyFill="1" applyBorder="1" applyAlignment="1" applyProtection="1">
      <alignment horizontal="center" vertical="center" wrapText="1"/>
      <protection locked="0"/>
    </xf>
    <xf numFmtId="0" fontId="1" fillId="8" borderId="19" xfId="61" applyFont="1" applyFill="1" applyBorder="1" applyAlignment="1">
      <alignment horizontal="center" vertical="center" wrapText="1"/>
      <protection/>
    </xf>
    <xf numFmtId="176" fontId="1" fillId="0" borderId="11" xfId="61" applyNumberFormat="1" applyFont="1" applyFill="1" applyBorder="1" applyAlignment="1" applyProtection="1">
      <alignment horizontal="right" vertical="center" wrapText="1"/>
      <protection/>
    </xf>
    <xf numFmtId="176" fontId="1" fillId="0" borderId="9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1" applyFont="1" applyFill="1" applyAlignment="1">
      <alignment horizontal="centerContinuous" vertical="center"/>
      <protection/>
    </xf>
    <xf numFmtId="0" fontId="1" fillId="0" borderId="0" xfId="61" applyFont="1" applyAlignment="1">
      <alignment horizontal="centerContinuous" vertical="center"/>
      <protection/>
    </xf>
    <xf numFmtId="0" fontId="1" fillId="0" borderId="0" xfId="76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2" fillId="0" borderId="20" xfId="76" applyFont="1" applyBorder="1" applyAlignment="1">
      <alignment horizontal="left" vertical="center" wrapText="1"/>
      <protection/>
    </xf>
    <xf numFmtId="0" fontId="2" fillId="0" borderId="0" xfId="76" applyFont="1" applyAlignment="1">
      <alignment horizontal="left" vertical="center" wrapText="1"/>
      <protection/>
    </xf>
    <xf numFmtId="0" fontId="2" fillId="8" borderId="9" xfId="76" applyFont="1" applyFill="1" applyBorder="1" applyAlignment="1">
      <alignment horizontal="center" vertical="center" wrapText="1"/>
      <protection/>
    </xf>
    <xf numFmtId="49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1" xfId="76" applyFont="1" applyFill="1" applyBorder="1" applyAlignment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 wrapText="1"/>
      <protection/>
    </xf>
    <xf numFmtId="0" fontId="2" fillId="8" borderId="12" xfId="76" applyFont="1" applyFill="1" applyBorder="1" applyAlignment="1">
      <alignment horizontal="center" vertical="center" wrapText="1"/>
      <protection/>
    </xf>
    <xf numFmtId="0" fontId="2" fillId="8" borderId="13" xfId="76" applyFont="1" applyFill="1" applyBorder="1" applyAlignment="1">
      <alignment horizontal="center" vertical="center" wrapText="1"/>
      <protection/>
    </xf>
    <xf numFmtId="0" fontId="2" fillId="8" borderId="10" xfId="76" applyFont="1" applyFill="1" applyBorder="1" applyAlignment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left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0" fontId="2" fillId="0" borderId="9" xfId="70" applyFont="1" applyFill="1" applyBorder="1" applyAlignment="1" applyProtection="1">
      <alignment vertical="center"/>
      <protection locked="0"/>
    </xf>
    <xf numFmtId="176" fontId="2" fillId="0" borderId="9" xfId="76" applyNumberFormat="1" applyFont="1" applyFill="1" applyBorder="1" applyAlignment="1" applyProtection="1">
      <alignment horizontal="center" vertical="center" wrapText="1"/>
      <protection/>
    </xf>
    <xf numFmtId="49" fontId="2" fillId="0" borderId="9" xfId="76" applyNumberFormat="1" applyFont="1" applyFill="1" applyBorder="1" applyAlignment="1" applyProtection="1">
      <alignment horizontal="centerContinuous" vertical="center"/>
      <protection locked="0"/>
    </xf>
    <xf numFmtId="49" fontId="8" fillId="0" borderId="9" xfId="0" applyNumberFormat="1" applyFont="1" applyBorder="1" applyAlignment="1">
      <alignment horizontal="left" vertical="center" wrapText="1" shrinkToFit="1"/>
    </xf>
    <xf numFmtId="0" fontId="2" fillId="0" borderId="9" xfId="76" applyFont="1" applyFill="1" applyBorder="1" applyAlignment="1">
      <alignment horizontal="centerContinuous" vertical="center"/>
      <protection/>
    </xf>
    <xf numFmtId="180" fontId="2" fillId="0" borderId="9" xfId="76" applyNumberFormat="1" applyFont="1" applyFill="1" applyBorder="1" applyAlignment="1">
      <alignment horizontal="center" vertical="center"/>
      <protection/>
    </xf>
    <xf numFmtId="0" fontId="8" fillId="0" borderId="9" xfId="0" applyFont="1" applyBorder="1" applyAlignment="1" applyProtection="1">
      <alignment vertical="center" shrinkToFit="1"/>
      <protection locked="0"/>
    </xf>
    <xf numFmtId="49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180" fontId="8" fillId="0" borderId="9" xfId="0" applyNumberFormat="1" applyFont="1" applyBorder="1" applyAlignment="1">
      <alignment horizontal="center" vertical="center" shrinkToFit="1"/>
    </xf>
    <xf numFmtId="180" fontId="2" fillId="0" borderId="9" xfId="76" applyNumberFormat="1" applyFont="1" applyBorder="1" applyAlignment="1" applyProtection="1">
      <alignment horizontal="center" vertical="center"/>
      <protection locked="0"/>
    </xf>
    <xf numFmtId="180" fontId="2" fillId="0" borderId="9" xfId="76" applyNumberFormat="1" applyFont="1" applyBorder="1" applyAlignment="1">
      <alignment horizontal="center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2" fillId="0" borderId="20" xfId="76" applyNumberFormat="1" applyFont="1" applyFill="1" applyBorder="1" applyAlignment="1" applyProtection="1">
      <alignment wrapText="1"/>
      <protection/>
    </xf>
    <xf numFmtId="0" fontId="2" fillId="0" borderId="20" xfId="76" applyNumberFormat="1" applyFont="1" applyFill="1" applyBorder="1" applyAlignment="1" applyProtection="1">
      <alignment horizontal="right" vertical="center" wrapText="1"/>
      <protection/>
    </xf>
    <xf numFmtId="0" fontId="2" fillId="8" borderId="18" xfId="76" applyFont="1" applyFill="1" applyBorder="1" applyAlignment="1">
      <alignment horizontal="center" vertical="center" wrapText="1"/>
      <protection/>
    </xf>
    <xf numFmtId="0" fontId="2" fillId="8" borderId="11" xfId="76" applyNumberFormat="1" applyFont="1" applyFill="1" applyBorder="1" applyAlignment="1" applyProtection="1">
      <alignment horizontal="center" vertical="center" wrapText="1"/>
      <protection/>
    </xf>
    <xf numFmtId="0" fontId="2" fillId="8" borderId="9" xfId="76" applyNumberFormat="1" applyFont="1" applyFill="1" applyBorder="1" applyAlignment="1" applyProtection="1">
      <alignment horizontal="center" vertical="center"/>
      <protection/>
    </xf>
    <xf numFmtId="0" fontId="1" fillId="8" borderId="10" xfId="76" applyFill="1" applyBorder="1" applyAlignment="1">
      <alignment horizontal="center" vertical="center"/>
      <protection/>
    </xf>
    <xf numFmtId="0" fontId="2" fillId="8" borderId="9" xfId="76" applyFont="1" applyFill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176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Border="1" applyAlignment="1">
      <alignment horizontal="center"/>
    </xf>
    <xf numFmtId="0" fontId="1" fillId="0" borderId="0" xfId="54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Fill="1" applyAlignment="1">
      <alignment horizontal="center" vertical="center"/>
      <protection/>
    </xf>
    <xf numFmtId="0" fontId="2" fillId="8" borderId="9" xfId="54" applyFont="1" applyFill="1" applyBorder="1" applyAlignment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 wrapText="1"/>
      <protection/>
    </xf>
    <xf numFmtId="0" fontId="2" fillId="8" borderId="9" xfId="54" applyNumberFormat="1" applyFont="1" applyFill="1" applyBorder="1" applyAlignment="1" applyProtection="1">
      <alignment horizontal="center" vertical="center"/>
      <protection/>
    </xf>
    <xf numFmtId="0" fontId="2" fillId="8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9" xfId="54" applyFont="1" applyFill="1" applyBorder="1" applyAlignment="1">
      <alignment horizontal="center" vertical="center" wrapText="1"/>
      <protection/>
    </xf>
    <xf numFmtId="49" fontId="2" fillId="0" borderId="10" xfId="39" applyNumberFormat="1" applyFont="1" applyFill="1" applyBorder="1" applyAlignment="1" applyProtection="1">
      <alignment horizontal="left" vertical="center" wrapText="1"/>
      <protection/>
    </xf>
    <xf numFmtId="43" fontId="2" fillId="0" borderId="9" xfId="24" applyFont="1" applyFill="1" applyBorder="1" applyAlignment="1">
      <alignment horizontal="right" vertical="center" wrapText="1"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8" fillId="0" borderId="9" xfId="24" applyNumberFormat="1" applyFont="1" applyBorder="1" applyAlignment="1" applyProtection="1">
      <alignment horizontal="right" vertical="center" wrapText="1"/>
      <protection locked="0"/>
    </xf>
    <xf numFmtId="176" fontId="2" fillId="0" borderId="9" xfId="24" applyNumberFormat="1" applyFont="1" applyFill="1" applyBorder="1" applyAlignment="1" applyProtection="1">
      <alignment horizontal="right" vertical="center"/>
      <protection locked="0"/>
    </xf>
    <xf numFmtId="0" fontId="2" fillId="0" borderId="20" xfId="54" applyNumberFormat="1" applyFont="1" applyFill="1" applyBorder="1" applyAlignment="1" applyProtection="1">
      <alignment horizontal="right" vertical="center"/>
      <protection/>
    </xf>
    <xf numFmtId="181" fontId="2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0" xfId="71" applyFont="1" applyFill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2" fillId="0" borderId="20" xfId="71" applyFont="1" applyBorder="1" applyAlignment="1">
      <alignment horizontal="centerContinuous" vertical="center" wrapText="1"/>
      <protection/>
    </xf>
    <xf numFmtId="0" fontId="2" fillId="0" borderId="0" xfId="71" applyFont="1" applyAlignment="1">
      <alignment horizontal="left" vertical="center" wrapText="1"/>
      <protection/>
    </xf>
    <xf numFmtId="0" fontId="2" fillId="8" borderId="9" xfId="71" applyFont="1" applyFill="1" applyBorder="1" applyAlignment="1">
      <alignment horizontal="center" vertical="center" wrapText="1"/>
      <protection/>
    </xf>
    <xf numFmtId="0" fontId="2" fillId="8" borderId="9" xfId="71" applyNumberFormat="1" applyFont="1" applyFill="1" applyBorder="1" applyAlignment="1" applyProtection="1">
      <alignment horizontal="center" vertical="center" wrapText="1"/>
      <protection/>
    </xf>
    <xf numFmtId="176" fontId="2" fillId="0" borderId="10" xfId="71" applyNumberFormat="1" applyFont="1" applyFill="1" applyBorder="1" applyAlignment="1" applyProtection="1">
      <alignment horizontal="right" vertical="center" wrapText="1"/>
      <protection/>
    </xf>
    <xf numFmtId="0" fontId="8" fillId="0" borderId="23" xfId="0" applyFont="1" applyBorder="1" applyAlignment="1" applyProtection="1">
      <alignment horizontal="center" vertical="center" wrapText="1"/>
      <protection locked="0"/>
    </xf>
    <xf numFmtId="49" fontId="2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horizontal="left" vertical="center" wrapText="1" shrinkToFit="1"/>
    </xf>
    <xf numFmtId="176" fontId="2" fillId="0" borderId="9" xfId="71" applyNumberFormat="1" applyFont="1" applyFill="1" applyBorder="1" applyAlignment="1" applyProtection="1">
      <alignment horizontal="right" vertical="center" wrapText="1"/>
      <protection/>
    </xf>
    <xf numFmtId="180" fontId="2" fillId="0" borderId="9" xfId="71" applyNumberFormat="1" applyFont="1" applyFill="1" applyBorder="1" applyAlignment="1" applyProtection="1">
      <alignment vertical="center"/>
      <protection locked="0"/>
    </xf>
    <xf numFmtId="180" fontId="2" fillId="0" borderId="9" xfId="71" applyNumberFormat="1" applyFont="1" applyBorder="1" applyAlignment="1" applyProtection="1">
      <alignment vertical="center"/>
      <protection locked="0"/>
    </xf>
    <xf numFmtId="176" fontId="2" fillId="0" borderId="0" xfId="71" applyNumberFormat="1" applyFont="1" applyBorder="1" applyAlignment="1">
      <alignment vertical="center"/>
      <protection/>
    </xf>
    <xf numFmtId="49" fontId="2" fillId="0" borderId="9" xfId="39" applyNumberFormat="1" applyFont="1" applyFill="1" applyBorder="1" applyAlignment="1" applyProtection="1">
      <alignment vertical="center" wrapText="1"/>
      <protection locked="0"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2" fillId="0" borderId="20" xfId="71" applyNumberFormat="1" applyFont="1" applyFill="1" applyBorder="1" applyAlignment="1" applyProtection="1">
      <alignment horizontal="right" vertical="center" wrapText="1"/>
      <protection/>
    </xf>
    <xf numFmtId="0" fontId="2" fillId="0" borderId="9" xfId="39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 horizontal="center"/>
    </xf>
    <xf numFmtId="49" fontId="2" fillId="0" borderId="9" xfId="0" applyNumberFormat="1" applyFont="1" applyFill="1" applyBorder="1" applyAlignment="1">
      <alignment wrapText="1"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2" fillId="0" borderId="20" xfId="39" applyFont="1" applyBorder="1" applyAlignment="1">
      <alignment horizontal="centerContinuous" vertical="center" wrapText="1"/>
      <protection/>
    </xf>
    <xf numFmtId="0" fontId="2" fillId="0" borderId="0" xfId="39" applyFont="1" applyAlignment="1">
      <alignment horizontal="left" vertical="center" wrapText="1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 wrapText="1"/>
      <protection/>
    </xf>
    <xf numFmtId="0" fontId="2" fillId="8" borderId="9" xfId="39" applyNumberFormat="1" applyFont="1" applyFill="1" applyBorder="1" applyAlignment="1" applyProtection="1">
      <alignment horizontal="center" vertical="center"/>
      <protection/>
    </xf>
    <xf numFmtId="49" fontId="2" fillId="0" borderId="10" xfId="39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39" applyNumberFormat="1" applyFont="1" applyFill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176" fontId="2" fillId="0" borderId="10" xfId="39" applyNumberFormat="1" applyFont="1" applyFill="1" applyBorder="1" applyAlignment="1" applyProtection="1">
      <alignment horizontal="right" vertical="center" wrapText="1"/>
      <protection/>
    </xf>
    <xf numFmtId="176" fontId="2" fillId="0" borderId="10" xfId="39" applyNumberFormat="1" applyFont="1" applyFill="1" applyBorder="1" applyAlignment="1" applyProtection="1">
      <alignment horizontal="center" vertical="center" wrapText="1"/>
      <protection/>
    </xf>
    <xf numFmtId="49" fontId="2" fillId="0" borderId="9" xfId="39" applyNumberFormat="1" applyFont="1" applyFill="1" applyBorder="1" applyAlignment="1">
      <alignment vertical="center"/>
      <protection/>
    </xf>
    <xf numFmtId="0" fontId="7" fillId="0" borderId="9" xfId="0" applyFont="1" applyBorder="1" applyAlignment="1">
      <alignment horizontal="left" vertical="center" shrinkToFit="1"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6" fontId="2" fillId="0" borderId="9" xfId="39" applyNumberFormat="1" applyFont="1" applyFill="1" applyBorder="1" applyAlignment="1" applyProtection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 locked="0"/>
    </xf>
    <xf numFmtId="49" fontId="2" fillId="0" borderId="0" xfId="39" applyNumberFormat="1" applyFont="1" applyFill="1" applyAlignment="1">
      <alignment horizontal="centerContinuous" vertical="center"/>
      <protection/>
    </xf>
    <xf numFmtId="0" fontId="2" fillId="0" borderId="0" xfId="39" applyFont="1" applyFill="1" applyAlignment="1">
      <alignment horizontal="centerContinuous" vertical="center"/>
      <protection/>
    </xf>
    <xf numFmtId="0" fontId="1" fillId="8" borderId="9" xfId="82" applyFont="1" applyFill="1" applyBorder="1" applyAlignment="1">
      <alignment horizontal="center" vertical="center" wrapText="1"/>
      <protection/>
    </xf>
    <xf numFmtId="49" fontId="2" fillId="0" borderId="9" xfId="39" applyNumberFormat="1" applyFont="1" applyFill="1" applyBorder="1" applyAlignment="1" applyProtection="1">
      <alignment vertical="center"/>
      <protection locked="0"/>
    </xf>
    <xf numFmtId="49" fontId="2" fillId="0" borderId="9" xfId="39" applyNumberFormat="1" applyFont="1" applyFill="1" applyBorder="1" applyAlignment="1" applyProtection="1">
      <alignment horizontal="center" vertical="center"/>
      <protection locked="0"/>
    </xf>
    <xf numFmtId="49" fontId="2" fillId="8" borderId="9" xfId="39" applyNumberFormat="1" applyFont="1" applyFill="1" applyBorder="1" applyAlignment="1">
      <alignment horizontal="center" vertical="center" wrapText="1"/>
      <protection/>
    </xf>
    <xf numFmtId="0" fontId="2" fillId="0" borderId="9" xfId="39" applyNumberFormat="1" applyFont="1" applyFill="1" applyBorder="1" applyAlignment="1" applyProtection="1">
      <alignment horizontal="center" vertical="center"/>
      <protection locked="0"/>
    </xf>
    <xf numFmtId="0" fontId="1" fillId="8" borderId="10" xfId="82" applyFont="1" applyFill="1" applyBorder="1" applyAlignment="1">
      <alignment horizontal="center" vertical="center" wrapText="1"/>
      <protection/>
    </xf>
    <xf numFmtId="0" fontId="1" fillId="8" borderId="14" xfId="82" applyFont="1" applyFill="1" applyBorder="1" applyAlignment="1">
      <alignment horizontal="center" vertical="center" wrapText="1"/>
      <protection/>
    </xf>
    <xf numFmtId="0" fontId="1" fillId="8" borderId="13" xfId="82" applyFont="1" applyFill="1" applyBorder="1" applyAlignment="1">
      <alignment horizontal="center" vertical="center" wrapText="1"/>
      <protection/>
    </xf>
    <xf numFmtId="178" fontId="2" fillId="0" borderId="9" xfId="39" applyNumberFormat="1" applyFont="1" applyFill="1" applyBorder="1" applyAlignment="1" applyProtection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2" fillId="0" borderId="20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horizontal="center" wrapText="1"/>
      <protection/>
    </xf>
    <xf numFmtId="178" fontId="2" fillId="0" borderId="0" xfId="39" applyNumberFormat="1" applyFont="1" applyFill="1" applyAlignment="1">
      <alignment horizontal="right" vertical="center"/>
      <protection/>
    </xf>
    <xf numFmtId="0" fontId="2" fillId="8" borderId="0" xfId="74" applyFont="1" applyFill="1" applyAlignment="1">
      <alignment vertical="center"/>
      <protection/>
    </xf>
    <xf numFmtId="0" fontId="1" fillId="0" borderId="0" xfId="74" applyFill="1" applyAlignment="1">
      <alignment vertical="center"/>
      <protection/>
    </xf>
    <xf numFmtId="182" fontId="2" fillId="8" borderId="0" xfId="74" applyNumberFormat="1" applyFont="1" applyFill="1" applyAlignment="1">
      <alignment horizontal="center" vertical="center"/>
      <protection/>
    </xf>
    <xf numFmtId="183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2" fontId="2" fillId="8" borderId="0" xfId="74" applyNumberFormat="1" applyFont="1" applyFill="1" applyAlignment="1">
      <alignment vertical="center"/>
      <protection/>
    </xf>
    <xf numFmtId="0" fontId="2" fillId="0" borderId="0" xfId="74" applyFont="1" applyFill="1" applyAlignment="1">
      <alignment horizontal="centerContinuous" vertical="center"/>
      <protection/>
    </xf>
    <xf numFmtId="0" fontId="2" fillId="8" borderId="9" xfId="74" applyFont="1" applyFill="1" applyBorder="1" applyAlignment="1">
      <alignment horizontal="centerContinuous" vertical="center"/>
      <protection/>
    </xf>
    <xf numFmtId="0" fontId="2" fillId="8" borderId="9" xfId="74" applyNumberFormat="1" applyFont="1" applyFill="1" applyBorder="1" applyAlignment="1" applyProtection="1">
      <alignment horizontal="centerContinuous" vertical="center"/>
      <protection/>
    </xf>
    <xf numFmtId="0" fontId="2" fillId="8" borderId="10" xfId="74" applyNumberFormat="1" applyFont="1" applyFill="1" applyBorder="1" applyAlignment="1" applyProtection="1">
      <alignment horizontal="center" vertical="center" wrapText="1"/>
      <protection/>
    </xf>
    <xf numFmtId="0" fontId="2" fillId="8" borderId="13" xfId="74" applyNumberFormat="1" applyFont="1" applyFill="1" applyBorder="1" applyAlignment="1" applyProtection="1">
      <alignment horizontal="center" vertical="center" wrapText="1"/>
      <protection/>
    </xf>
    <xf numFmtId="0" fontId="2" fillId="0" borderId="10" xfId="74" applyFont="1" applyFill="1" applyBorder="1" applyAlignment="1">
      <alignment horizontal="center" vertical="center" wrapText="1"/>
      <protection/>
    </xf>
    <xf numFmtId="0" fontId="2" fillId="8" borderId="10" xfId="74" applyFont="1" applyFill="1" applyBorder="1" applyAlignment="1">
      <alignment horizontal="center" vertical="center" wrapText="1"/>
      <protection/>
    </xf>
    <xf numFmtId="49" fontId="2" fillId="0" borderId="9" xfId="74" applyNumberFormat="1" applyFont="1" applyFill="1" applyBorder="1" applyAlignment="1" applyProtection="1">
      <alignment horizontal="center" vertical="center" wrapText="1"/>
      <protection/>
    </xf>
    <xf numFmtId="178" fontId="2" fillId="0" borderId="11" xfId="74" applyNumberFormat="1" applyFont="1" applyFill="1" applyBorder="1" applyAlignment="1" applyProtection="1">
      <alignment horizontal="right" vertical="center" wrapText="1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9" fontId="2" fillId="0" borderId="0" xfId="74" applyNumberFormat="1" applyFont="1" applyFill="1" applyAlignment="1">
      <alignment horizontal="center" vertical="center"/>
      <protection/>
    </xf>
    <xf numFmtId="0" fontId="2" fillId="0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/>
    </xf>
    <xf numFmtId="0" fontId="2" fillId="0" borderId="0" xfId="74" applyFont="1" applyFill="1" applyAlignment="1">
      <alignment horizontal="center" vertical="center"/>
      <protection/>
    </xf>
    <xf numFmtId="0" fontId="2" fillId="0" borderId="0" xfId="78" applyFont="1" applyFill="1" applyAlignment="1">
      <alignment vertical="center"/>
      <protection/>
    </xf>
    <xf numFmtId="0" fontId="2" fillId="8" borderId="14" xfId="74" applyNumberFormat="1" applyFont="1" applyFill="1" applyBorder="1" applyAlignment="1" applyProtection="1">
      <alignment horizontal="center" vertical="center" wrapText="1"/>
      <protection/>
    </xf>
    <xf numFmtId="0" fontId="2" fillId="0" borderId="9" xfId="74" applyNumberFormat="1" applyFont="1" applyFill="1" applyBorder="1" applyAlignment="1" applyProtection="1">
      <alignment horizontal="center" vertical="center" wrapText="1"/>
      <protection/>
    </xf>
    <xf numFmtId="0" fontId="2" fillId="8" borderId="9" xfId="74" applyFont="1" applyFill="1" applyBorder="1" applyAlignment="1">
      <alignment horizontal="center" vertical="center" wrapText="1"/>
      <protection/>
    </xf>
    <xf numFmtId="178" fontId="2" fillId="0" borderId="9" xfId="74" applyNumberFormat="1" applyFont="1" applyFill="1" applyBorder="1" applyAlignment="1" applyProtection="1">
      <alignment horizontal="right" vertical="center" wrapText="1"/>
      <protection locked="0"/>
    </xf>
    <xf numFmtId="0" fontId="2" fillId="0" borderId="20" xfId="74" applyNumberFormat="1" applyFont="1" applyFill="1" applyBorder="1" applyAlignment="1" applyProtection="1">
      <alignment vertical="center"/>
      <protection/>
    </xf>
    <xf numFmtId="0" fontId="2" fillId="8" borderId="9" xfId="74" applyFont="1" applyFill="1" applyBorder="1" applyAlignment="1">
      <alignment horizontal="center" vertical="center"/>
      <protection/>
    </xf>
    <xf numFmtId="176" fontId="1" fillId="0" borderId="9" xfId="74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4" fillId="8" borderId="9" xfId="0" applyNumberFormat="1" applyFont="1" applyFill="1" applyBorder="1" applyAlignment="1" applyProtection="1">
      <alignment horizontal="centerContinuous" vertical="center"/>
      <protection/>
    </xf>
    <xf numFmtId="0" fontId="4" fillId="8" borderId="9" xfId="0" applyNumberFormat="1" applyFont="1" applyFill="1" applyBorder="1" applyAlignment="1" applyProtection="1">
      <alignment horizontal="center" vertical="center" wrapText="1"/>
      <protection/>
    </xf>
    <xf numFmtId="0" fontId="4" fillId="8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vertical="center"/>
      <protection/>
    </xf>
    <xf numFmtId="177" fontId="2" fillId="0" borderId="9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left"/>
      <protection/>
    </xf>
    <xf numFmtId="0" fontId="1" fillId="0" borderId="0" xfId="75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2" fillId="8" borderId="10" xfId="75" applyFont="1" applyFill="1" applyBorder="1" applyAlignment="1">
      <alignment horizontal="center" vertical="center" wrapText="1"/>
      <protection/>
    </xf>
    <xf numFmtId="0" fontId="2" fillId="8" borderId="22" xfId="75" applyFont="1" applyFill="1" applyBorder="1" applyAlignment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 wrapText="1"/>
      <protection/>
    </xf>
    <xf numFmtId="0" fontId="2" fillId="8" borderId="15" xfId="75" applyNumberFormat="1" applyFont="1" applyFill="1" applyBorder="1" applyAlignment="1" applyProtection="1">
      <alignment horizontal="center" vertical="center" wrapText="1"/>
      <protection/>
    </xf>
    <xf numFmtId="0" fontId="2" fillId="8" borderId="9" xfId="75" applyNumberFormat="1" applyFont="1" applyFill="1" applyBorder="1" applyAlignment="1" applyProtection="1">
      <alignment horizontal="center" vertical="center"/>
      <protection/>
    </xf>
    <xf numFmtId="0" fontId="2" fillId="8" borderId="12" xfId="75" applyNumberFormat="1" applyFont="1" applyFill="1" applyBorder="1" applyAlignment="1" applyProtection="1">
      <alignment horizontal="center" vertical="center" wrapText="1"/>
      <protection/>
    </xf>
    <xf numFmtId="0" fontId="2" fillId="8" borderId="14" xfId="75" applyFont="1" applyFill="1" applyBorder="1" applyAlignment="1">
      <alignment horizontal="center" vertical="center" wrapText="1"/>
      <protection/>
    </xf>
    <xf numFmtId="49" fontId="2" fillId="0" borderId="11" xfId="75" applyNumberFormat="1" applyFont="1" applyFill="1" applyBorder="1" applyAlignment="1" applyProtection="1">
      <alignment horizontal="center" vertical="center" wrapText="1"/>
      <protection/>
    </xf>
    <xf numFmtId="176" fontId="2" fillId="0" borderId="11" xfId="75" applyNumberFormat="1" applyFont="1" applyFill="1" applyBorder="1" applyAlignment="1" applyProtection="1">
      <alignment horizontal="right" vertical="center" wrapText="1"/>
      <protection/>
    </xf>
    <xf numFmtId="43" fontId="2" fillId="0" borderId="11" xfId="24" applyFont="1" applyFill="1" applyBorder="1" applyAlignment="1" applyProtection="1">
      <alignment horizontal="right" vertical="center" wrapText="1"/>
      <protection/>
    </xf>
    <xf numFmtId="176" fontId="2" fillId="0" borderId="9" xfId="24" applyNumberFormat="1" applyFont="1" applyFill="1" applyBorder="1" applyAlignment="1" applyProtection="1">
      <alignment horizontal="right" vertical="center"/>
      <protection/>
    </xf>
    <xf numFmtId="0" fontId="2" fillId="0" borderId="0" xfId="75" applyFont="1" applyFill="1" applyAlignment="1">
      <alignment horizontal="center" vertical="center"/>
      <protection/>
    </xf>
    <xf numFmtId="0" fontId="2" fillId="0" borderId="20" xfId="75" applyNumberFormat="1" applyFont="1" applyFill="1" applyBorder="1" applyAlignment="1" applyProtection="1">
      <alignment horizontal="right" vertical="center"/>
      <protection/>
    </xf>
    <xf numFmtId="0" fontId="2" fillId="0" borderId="0" xfId="75" applyFont="1" applyBorder="1" applyAlignment="1">
      <alignment horizontal="center" vertical="center"/>
      <protection/>
    </xf>
    <xf numFmtId="176" fontId="2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Alignment="1">
      <alignment horizontal="centerContinuous" vertical="center"/>
      <protection/>
    </xf>
    <xf numFmtId="0" fontId="0" fillId="0" borderId="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/>
    </xf>
    <xf numFmtId="0" fontId="2" fillId="0" borderId="0" xfId="73" applyFont="1" applyFill="1" applyAlignment="1">
      <alignment horizontal="centerContinuous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2" fillId="0" borderId="20" xfId="73" applyFont="1" applyBorder="1" applyAlignment="1">
      <alignment horizontal="centerContinuous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2" fillId="8" borderId="9" xfId="73" applyFont="1" applyFill="1" applyBorder="1" applyAlignment="1">
      <alignment horizontal="center" vertical="center" wrapText="1"/>
      <protection/>
    </xf>
    <xf numFmtId="0" fontId="2" fillId="8" borderId="9" xfId="73" applyNumberFormat="1" applyFont="1" applyFill="1" applyBorder="1" applyAlignment="1" applyProtection="1">
      <alignment horizontal="center" vertical="center" wrapText="1"/>
      <protection/>
    </xf>
    <xf numFmtId="49" fontId="2" fillId="0" borderId="9" xfId="73" applyNumberFormat="1" applyFont="1" applyFill="1" applyBorder="1" applyAlignment="1" applyProtection="1">
      <alignment horizontal="left" vertical="center" wrapText="1"/>
      <protection/>
    </xf>
    <xf numFmtId="49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9" xfId="73" applyNumberFormat="1" applyFont="1" applyFill="1" applyBorder="1" applyAlignment="1" applyProtection="1">
      <alignment horizontal="center" vertical="center" wrapText="1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1" fillId="0" borderId="20" xfId="73" applyNumberFormat="1" applyFont="1" applyFill="1" applyBorder="1" applyAlignment="1" applyProtection="1">
      <alignment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1" fillId="0" borderId="20" xfId="73" applyNumberFormat="1" applyFont="1" applyFill="1" applyBorder="1" applyAlignment="1" applyProtection="1">
      <alignment horizontal="center" vertical="center"/>
      <protection/>
    </xf>
    <xf numFmtId="0" fontId="1" fillId="8" borderId="9" xfId="73" applyNumberFormat="1" applyFont="1" applyFill="1" applyBorder="1" applyAlignment="1" applyProtection="1">
      <alignment horizontal="center" vertical="center"/>
      <protection/>
    </xf>
    <xf numFmtId="0" fontId="2" fillId="0" borderId="0" xfId="77" applyFont="1" applyAlignment="1">
      <alignment horizontal="center" vertical="center" wrapText="1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 wrapText="1"/>
      <protection/>
    </xf>
    <xf numFmtId="0" fontId="2" fillId="0" borderId="20" xfId="79" applyFont="1" applyBorder="1" applyAlignment="1">
      <alignment horizontal="centerContinuous" vertical="center" wrapText="1"/>
      <protection/>
    </xf>
    <xf numFmtId="0" fontId="2" fillId="0" borderId="0" xfId="79" applyFont="1" applyAlignment="1">
      <alignment horizontal="left" vertical="center" wrapText="1"/>
      <protection/>
    </xf>
    <xf numFmtId="0" fontId="2" fillId="8" borderId="9" xfId="79" applyFont="1" applyFill="1" applyBorder="1" applyAlignment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 wrapText="1"/>
      <protection/>
    </xf>
    <xf numFmtId="0" fontId="2" fillId="8" borderId="9" xfId="79" applyNumberFormat="1" applyFont="1" applyFill="1" applyBorder="1" applyAlignment="1" applyProtection="1">
      <alignment horizontal="center" vertical="center"/>
      <protection/>
    </xf>
    <xf numFmtId="49" fontId="2" fillId="0" borderId="9" xfId="79" applyNumberFormat="1" applyFont="1" applyFill="1" applyBorder="1" applyAlignment="1" applyProtection="1">
      <alignment horizontal="center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NumberFormat="1" applyFont="1" applyFill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vertical="center" wrapText="1"/>
      <protection/>
    </xf>
    <xf numFmtId="0" fontId="2" fillId="0" borderId="20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NumberFormat="1" applyFont="1" applyFill="1" applyAlignment="1" applyProtection="1">
      <alignment horizontal="center" wrapText="1"/>
      <protection/>
    </xf>
    <xf numFmtId="178" fontId="2" fillId="0" borderId="0" xfId="79" applyNumberFormat="1" applyFont="1" applyFill="1" applyAlignment="1">
      <alignment horizontal="right" vertical="center"/>
      <protection/>
    </xf>
    <xf numFmtId="0" fontId="2" fillId="0" borderId="20" xfId="0" applyFont="1" applyBorder="1" applyAlignment="1">
      <alignment horizontal="right" vertical="center"/>
    </xf>
    <xf numFmtId="0" fontId="2" fillId="8" borderId="0" xfId="77" applyFont="1" applyFill="1" applyAlignment="1">
      <alignment vertical="center"/>
      <protection/>
    </xf>
    <xf numFmtId="0" fontId="1" fillId="0" borderId="0" xfId="77" applyFill="1" applyAlignme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9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2" fillId="8" borderId="0" xfId="77" applyNumberFormat="1" applyFont="1" applyFill="1" applyAlignment="1">
      <alignment vertical="center"/>
      <protection/>
    </xf>
    <xf numFmtId="0" fontId="2" fillId="0" borderId="0" xfId="77" applyFont="1" applyFill="1" applyAlignment="1">
      <alignment horizontal="centerContinuous" vertical="center"/>
      <protection/>
    </xf>
    <xf numFmtId="0" fontId="2" fillId="0" borderId="0" xfId="77" applyFont="1" applyAlignment="1">
      <alignment horizontal="centerContinuous" vertical="center"/>
      <protection/>
    </xf>
    <xf numFmtId="0" fontId="2" fillId="8" borderId="10" xfId="77" applyFont="1" applyFill="1" applyBorder="1" applyAlignment="1">
      <alignment horizontal="centerContinuous" vertical="center"/>
      <protection/>
    </xf>
    <xf numFmtId="0" fontId="2" fillId="8" borderId="22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 wrapText="1"/>
      <protection/>
    </xf>
    <xf numFmtId="0" fontId="2" fillId="0" borderId="11" xfId="77" applyNumberFormat="1" applyFont="1" applyFill="1" applyBorder="1" applyAlignment="1" applyProtection="1">
      <alignment horizontal="center" vertical="center" wrapText="1"/>
      <protection/>
    </xf>
    <xf numFmtId="0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1" xfId="77" applyFont="1" applyFill="1" applyBorder="1" applyAlignment="1">
      <alignment horizontal="centerContinuous" vertical="center"/>
      <protection/>
    </xf>
    <xf numFmtId="0" fontId="2" fillId="8" borderId="11" xfId="77" applyNumberFormat="1" applyFont="1" applyFill="1" applyBorder="1" applyAlignment="1" applyProtection="1">
      <alignment horizontal="center" vertical="center"/>
      <protection/>
    </xf>
    <xf numFmtId="0" fontId="2" fillId="0" borderId="9" xfId="77" applyNumberFormat="1" applyFont="1" applyFill="1" applyBorder="1" applyAlignment="1" applyProtection="1">
      <alignment horizontal="center" vertical="center" wrapText="1"/>
      <protection/>
    </xf>
    <xf numFmtId="0" fontId="2" fillId="8" borderId="20" xfId="77" applyFont="1" applyFill="1" applyBorder="1" applyAlignment="1">
      <alignment horizontal="center" vertical="center" wrapText="1"/>
      <protection/>
    </xf>
    <xf numFmtId="0" fontId="2" fillId="8" borderId="14" xfId="77" applyFont="1" applyFill="1" applyBorder="1" applyAlignment="1">
      <alignment horizontal="center" vertical="center" wrapText="1"/>
      <protection/>
    </xf>
    <xf numFmtId="0" fontId="2" fillId="8" borderId="10" xfId="77" applyFont="1" applyFill="1" applyBorder="1" applyAlignment="1">
      <alignment horizontal="center" vertical="center" wrapText="1"/>
      <protection/>
    </xf>
    <xf numFmtId="49" fontId="1" fillId="0" borderId="11" xfId="77" applyNumberFormat="1" applyFont="1" applyFill="1" applyBorder="1" applyAlignment="1" applyProtection="1">
      <alignment horizontal="center" vertical="center" wrapText="1"/>
      <protection/>
    </xf>
    <xf numFmtId="178" fontId="2" fillId="0" borderId="9" xfId="77" applyNumberFormat="1" applyFont="1" applyFill="1" applyBorder="1" applyAlignment="1" applyProtection="1">
      <alignment horizontal="right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9" fontId="2" fillId="0" borderId="0" xfId="77" applyNumberFormat="1" applyFont="1" applyFill="1" applyAlignment="1">
      <alignment horizontal="center" vertical="center"/>
      <protection/>
    </xf>
    <xf numFmtId="179" fontId="2" fillId="8" borderId="0" xfId="77" applyNumberFormat="1" applyFont="1" applyFill="1" applyAlignment="1">
      <alignment vertical="center"/>
      <protection/>
    </xf>
    <xf numFmtId="0" fontId="2" fillId="8" borderId="9" xfId="77" applyNumberFormat="1" applyFont="1" applyFill="1" applyBorder="1" applyAlignment="1" applyProtection="1">
      <alignment horizontal="center" vertical="center"/>
      <protection/>
    </xf>
    <xf numFmtId="0" fontId="2" fillId="8" borderId="13" xfId="77" applyNumberFormat="1" applyFont="1" applyFill="1" applyBorder="1" applyAlignment="1" applyProtection="1">
      <alignment horizontal="center" vertical="center" wrapText="1"/>
      <protection/>
    </xf>
    <xf numFmtId="179" fontId="2" fillId="8" borderId="13" xfId="77" applyNumberFormat="1" applyFont="1" applyFill="1" applyBorder="1" applyAlignment="1" applyProtection="1">
      <alignment horizontal="center" vertical="center" wrapText="1"/>
      <protection/>
    </xf>
    <xf numFmtId="0" fontId="2" fillId="8" borderId="10" xfId="77" applyNumberFormat="1" applyFont="1" applyFill="1" applyBorder="1" applyAlignment="1" applyProtection="1">
      <alignment horizontal="center" vertical="center" wrapText="1"/>
      <protection/>
    </xf>
    <xf numFmtId="179" fontId="2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1" fillId="0" borderId="20" xfId="77" applyFont="1" applyBorder="1" applyAlignment="1">
      <alignment horizontal="left" vertical="center" wrapText="1"/>
      <protection/>
    </xf>
    <xf numFmtId="0" fontId="2" fillId="8" borderId="20" xfId="77" applyNumberFormat="1" applyFont="1" applyFill="1" applyBorder="1" applyAlignment="1" applyProtection="1">
      <alignment horizontal="right" vertical="center"/>
      <protection/>
    </xf>
    <xf numFmtId="0" fontId="1" fillId="8" borderId="12" xfId="77" applyFont="1" applyFill="1" applyBorder="1" applyAlignment="1">
      <alignment horizontal="center" vertical="center" wrapText="1"/>
      <protection/>
    </xf>
    <xf numFmtId="0" fontId="1" fillId="8" borderId="13" xfId="77" applyFont="1" applyFill="1" applyBorder="1" applyAlignment="1">
      <alignment horizontal="center" vertical="center" wrapText="1"/>
      <protection/>
    </xf>
    <xf numFmtId="0" fontId="1" fillId="8" borderId="12" xfId="77" applyFont="1" applyFill="1" applyBorder="1" applyAlignment="1" applyProtection="1">
      <alignment horizontal="center" vertical="center" wrapText="1"/>
      <protection locked="0"/>
    </xf>
    <xf numFmtId="0" fontId="1" fillId="8" borderId="9" xfId="77" applyFont="1" applyFill="1" applyBorder="1" applyAlignment="1">
      <alignment horizontal="center" vertical="center" wrapText="1"/>
      <protection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1" fillId="0" borderId="0" xfId="78" applyFill="1">
      <alignment vertical="center"/>
      <protection/>
    </xf>
    <xf numFmtId="0" fontId="2" fillId="0" borderId="0" xfId="78" applyFont="1" applyAlignment="1">
      <alignment horizontal="centerContinuous" vertical="center"/>
      <protection/>
    </xf>
    <xf numFmtId="0" fontId="1" fillId="0" borderId="0" xfId="78">
      <alignment vertical="center"/>
      <protection/>
    </xf>
    <xf numFmtId="0" fontId="2" fillId="0" borderId="0" xfId="78" applyFont="1" applyAlignment="1">
      <alignment horizontal="right" vertical="center" wrapText="1"/>
      <protection/>
    </xf>
    <xf numFmtId="0" fontId="5" fillId="0" borderId="0" xfId="78" applyNumberFormat="1" applyFont="1" applyFill="1" applyAlignment="1" applyProtection="1">
      <alignment horizontal="center" vertical="center"/>
      <protection/>
    </xf>
    <xf numFmtId="0" fontId="2" fillId="0" borderId="20" xfId="78" applyFont="1" applyBorder="1" applyAlignment="1">
      <alignment horizontal="centerContinuous" vertical="center" wrapText="1"/>
      <protection/>
    </xf>
    <xf numFmtId="0" fontId="2" fillId="0" borderId="20" xfId="78" applyFont="1" applyBorder="1" applyAlignment="1">
      <alignment horizontal="left" vertical="center" wrapText="1"/>
      <protection/>
    </xf>
    <xf numFmtId="0" fontId="2" fillId="0" borderId="0" xfId="78" applyFont="1" applyFill="1" applyAlignment="1">
      <alignment horizontal="left" vertical="center" wrapText="1"/>
      <protection/>
    </xf>
    <xf numFmtId="0" fontId="2" fillId="0" borderId="0" xfId="78" applyFont="1" applyAlignment="1">
      <alignment horizontal="left" vertical="center" wrapText="1"/>
      <protection/>
    </xf>
    <xf numFmtId="0" fontId="2" fillId="0" borderId="9" xfId="78" applyFont="1" applyFill="1" applyBorder="1" applyAlignment="1">
      <alignment horizontal="center" vertical="center" wrapText="1"/>
      <protection/>
    </xf>
    <xf numFmtId="0" fontId="2" fillId="8" borderId="9" xfId="78" applyFont="1" applyFill="1" applyBorder="1" applyAlignment="1">
      <alignment horizontal="center" vertical="center" wrapText="1"/>
      <protection/>
    </xf>
    <xf numFmtId="49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1" xfId="78" applyFont="1" applyFill="1" applyBorder="1" applyAlignment="1">
      <alignment horizontal="center" vertical="center" wrapText="1"/>
      <protection/>
    </xf>
    <xf numFmtId="0" fontId="2" fillId="8" borderId="9" xfId="78" applyNumberFormat="1" applyFont="1" applyFill="1" applyBorder="1" applyAlignment="1" applyProtection="1">
      <alignment horizontal="center" vertical="center" wrapText="1"/>
      <protection/>
    </xf>
    <xf numFmtId="0" fontId="2" fillId="8" borderId="10" xfId="78" applyFont="1" applyFill="1" applyBorder="1" applyAlignment="1">
      <alignment horizontal="center" vertical="center" wrapText="1"/>
      <protection/>
    </xf>
    <xf numFmtId="49" fontId="2" fillId="0" borderId="9" xfId="78" applyNumberFormat="1" applyFont="1" applyFill="1" applyBorder="1" applyAlignment="1" applyProtection="1">
      <alignment horizontal="center" vertical="center" wrapText="1"/>
      <protection/>
    </xf>
    <xf numFmtId="176" fontId="2" fillId="0" borderId="9" xfId="78" applyNumberFormat="1" applyFont="1" applyFill="1" applyBorder="1" applyAlignment="1" applyProtection="1">
      <alignment horizontal="right" vertical="center" wrapText="1"/>
      <protection/>
    </xf>
    <xf numFmtId="0" fontId="2" fillId="0" borderId="0" xfId="78" applyFont="1" applyFill="1" applyAlignment="1">
      <alignment horizontal="centerContinuous" vertical="center"/>
      <protection/>
    </xf>
    <xf numFmtId="0" fontId="2" fillId="0" borderId="0" xfId="78" applyFont="1" applyAlignment="1">
      <alignment horizontal="right" vertical="top"/>
      <protection/>
    </xf>
    <xf numFmtId="0" fontId="2" fillId="0" borderId="20" xfId="78" applyNumberFormat="1" applyFont="1" applyFill="1" applyBorder="1" applyAlignment="1" applyProtection="1">
      <alignment horizontal="right" vertical="center"/>
      <protection/>
    </xf>
    <xf numFmtId="0" fontId="2" fillId="8" borderId="18" xfId="78" applyNumberFormat="1" applyFont="1" applyFill="1" applyBorder="1" applyAlignment="1" applyProtection="1">
      <alignment horizontal="center" vertical="center"/>
      <protection/>
    </xf>
    <xf numFmtId="0" fontId="2" fillId="8" borderId="13" xfId="78" applyNumberFormat="1" applyFont="1" applyFill="1" applyBorder="1" applyAlignment="1" applyProtection="1">
      <alignment horizontal="center" vertical="center"/>
      <protection/>
    </xf>
    <xf numFmtId="0" fontId="2" fillId="8" borderId="11" xfId="78" applyNumberFormat="1" applyFont="1" applyFill="1" applyBorder="1" applyAlignment="1" applyProtection="1">
      <alignment horizontal="center" vertical="center"/>
      <protection/>
    </xf>
    <xf numFmtId="0" fontId="2" fillId="8" borderId="9" xfId="78" applyNumberFormat="1" applyFont="1" applyFill="1" applyBorder="1" applyAlignment="1" applyProtection="1">
      <alignment horizontal="center" vertical="center"/>
      <protection/>
    </xf>
    <xf numFmtId="0" fontId="1" fillId="8" borderId="10" xfId="78" applyFill="1" applyBorder="1" applyAlignment="1">
      <alignment horizontal="center" vertical="center"/>
      <protection/>
    </xf>
    <xf numFmtId="0" fontId="2" fillId="8" borderId="14" xfId="78" applyFont="1" applyFill="1" applyBorder="1" applyAlignment="1">
      <alignment horizontal="center" vertical="center"/>
      <protection/>
    </xf>
    <xf numFmtId="0" fontId="2" fillId="0" borderId="0" xfId="78" applyFont="1" applyAlignment="1">
      <alignment horizontal="center" vertical="center" wrapText="1"/>
      <protection/>
    </xf>
    <xf numFmtId="0" fontId="1" fillId="0" borderId="0" xfId="44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2" fillId="0" borderId="20" xfId="44" applyFont="1" applyBorder="1" applyAlignment="1">
      <alignment horizontal="left" vertical="center" wrapText="1"/>
      <protection/>
    </xf>
    <xf numFmtId="0" fontId="2" fillId="0" borderId="0" xfId="44" applyFont="1" applyAlignment="1">
      <alignment horizontal="left" vertical="center" wrapText="1"/>
      <protection/>
    </xf>
    <xf numFmtId="0" fontId="2" fillId="8" borderId="9" xfId="44" applyFont="1" applyFill="1" applyBorder="1" applyAlignment="1">
      <alignment horizontal="center" vertical="center" wrapText="1"/>
      <protection/>
    </xf>
    <xf numFmtId="0" fontId="2" fillId="8" borderId="11" xfId="44" applyFont="1" applyFill="1" applyBorder="1" applyAlignment="1">
      <alignment horizontal="center" vertical="center" wrapText="1"/>
      <protection/>
    </xf>
    <xf numFmtId="0" fontId="2" fillId="8" borderId="9" xfId="44" applyNumberFormat="1" applyFont="1" applyFill="1" applyBorder="1" applyAlignment="1" applyProtection="1">
      <alignment horizontal="center" vertical="center" wrapText="1"/>
      <protection/>
    </xf>
    <xf numFmtId="0" fontId="2" fillId="8" borderId="10" xfId="44" applyFont="1" applyFill="1" applyBorder="1" applyAlignment="1">
      <alignment horizontal="center" vertical="center" wrapText="1"/>
      <protection/>
    </xf>
    <xf numFmtId="49" fontId="2" fillId="0" borderId="9" xfId="44" applyNumberFormat="1" applyFont="1" applyFill="1" applyBorder="1" applyAlignment="1" applyProtection="1">
      <alignment horizontal="left" vertical="center" wrapText="1"/>
      <protection/>
    </xf>
    <xf numFmtId="0" fontId="2" fillId="0" borderId="15" xfId="44" applyNumberFormat="1" applyFont="1" applyFill="1" applyBorder="1" applyAlignment="1" applyProtection="1">
      <alignment horizontal="left" vertical="center" wrapText="1"/>
      <protection locked="0"/>
    </xf>
    <xf numFmtId="180" fontId="2" fillId="0" borderId="11" xfId="44" applyNumberFormat="1" applyFont="1" applyFill="1" applyBorder="1" applyAlignment="1" applyProtection="1">
      <alignment horizontal="right" vertical="center" wrapText="1"/>
      <protection/>
    </xf>
    <xf numFmtId="180" fontId="2" fillId="0" borderId="9" xfId="44" applyNumberFormat="1" applyFont="1" applyFill="1" applyBorder="1" applyAlignment="1" applyProtection="1">
      <alignment horizontal="right" vertical="center" wrapText="1"/>
      <protection/>
    </xf>
    <xf numFmtId="180" fontId="2" fillId="0" borderId="15" xfId="44" applyNumberFormat="1" applyFont="1" applyFill="1" applyBorder="1" applyAlignment="1" applyProtection="1">
      <alignment horizontal="right" vertical="center" wrapText="1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20" xfId="44" applyNumberFormat="1" applyFont="1" applyFill="1" applyBorder="1" applyAlignment="1" applyProtection="1">
      <alignment horizontal="right" vertical="center" wrapText="1"/>
      <protection/>
    </xf>
    <xf numFmtId="0" fontId="2" fillId="8" borderId="13" xfId="44" applyFont="1" applyFill="1" applyBorder="1" applyAlignment="1">
      <alignment horizontal="center" vertical="center" wrapText="1"/>
      <protection/>
    </xf>
    <xf numFmtId="0" fontId="1" fillId="0" borderId="13" xfId="44" applyNumberFormat="1" applyFont="1" applyFill="1" applyBorder="1" applyAlignment="1" applyProtection="1">
      <alignment vertical="center"/>
      <protection/>
    </xf>
    <xf numFmtId="0" fontId="1" fillId="0" borderId="9" xfId="44" applyNumberFormat="1" applyFont="1" applyFill="1" applyBorder="1" applyAlignment="1" applyProtection="1">
      <alignment vertical="center"/>
      <protection/>
    </xf>
    <xf numFmtId="0" fontId="2" fillId="8" borderId="10" xfId="44" applyFont="1" applyFill="1" applyBorder="1" applyAlignment="1">
      <alignment horizontal="center" vertical="center"/>
      <protection/>
    </xf>
    <xf numFmtId="180" fontId="2" fillId="0" borderId="11" xfId="44" applyNumberFormat="1" applyFont="1" applyFill="1" applyBorder="1" applyAlignment="1" applyProtection="1">
      <alignment horizontal="right" vertical="center" wrapText="1"/>
      <protection locked="0"/>
    </xf>
    <xf numFmtId="180" fontId="2" fillId="0" borderId="9" xfId="44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177" fontId="2" fillId="0" borderId="9" xfId="0" applyNumberFormat="1" applyFont="1" applyFill="1" applyBorder="1" applyAlignment="1">
      <alignment horizontal="right" vertical="center" wrapText="1"/>
    </xf>
    <xf numFmtId="0" fontId="2" fillId="0" borderId="9" xfId="81" applyFont="1" applyFill="1" applyBorder="1">
      <alignment vertical="center"/>
      <protection/>
    </xf>
    <xf numFmtId="0" fontId="2" fillId="0" borderId="9" xfId="0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 applyProtection="1">
      <alignment horizontal="left" vertical="center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5E9FB8AE66E14E3CBF0A58F4E691094F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4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_EA9ADEE351EC4FBE8D6B10FECBD78F3B" xfId="78"/>
    <cellStyle name="常规_FA85956AF29D46888C80C611E9FB4855" xfId="79"/>
    <cellStyle name="常规_FDEBF98641054675A285ACB70D2F65A1" xfId="80"/>
    <cellStyle name="常规_部门收支总表" xfId="81"/>
    <cellStyle name="常规_工资福利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="90" zoomScaleNormal="90" workbookViewId="0" topLeftCell="A1">
      <selection activeCell="F11" sqref="F11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377"/>
      <c r="B1" s="378"/>
      <c r="C1" s="378"/>
      <c r="D1" s="378"/>
      <c r="E1" s="378"/>
      <c r="H1" s="541" t="s">
        <v>0</v>
      </c>
    </row>
    <row r="2" spans="1:8" ht="20.25" customHeight="1">
      <c r="A2" s="380" t="s">
        <v>1</v>
      </c>
      <c r="B2" s="380"/>
      <c r="C2" s="380"/>
      <c r="D2" s="380"/>
      <c r="E2" s="380"/>
      <c r="F2" s="380"/>
      <c r="G2" s="380"/>
      <c r="H2" s="380"/>
    </row>
    <row r="3" spans="1:8" ht="16.5" customHeight="1">
      <c r="A3" s="381"/>
      <c r="B3" s="381"/>
      <c r="C3" s="381"/>
      <c r="D3" s="382"/>
      <c r="E3" s="382"/>
      <c r="H3" s="383" t="s">
        <v>2</v>
      </c>
    </row>
    <row r="4" spans="1:8" ht="16.5" customHeight="1">
      <c r="A4" s="384" t="s">
        <v>3</v>
      </c>
      <c r="B4" s="384"/>
      <c r="C4" s="386" t="s">
        <v>4</v>
      </c>
      <c r="D4" s="386"/>
      <c r="E4" s="386"/>
      <c r="F4" s="386"/>
      <c r="G4" s="386"/>
      <c r="H4" s="386"/>
    </row>
    <row r="5" spans="1:8" ht="15" customHeight="1">
      <c r="A5" s="385" t="s">
        <v>5</v>
      </c>
      <c r="B5" s="385" t="s">
        <v>6</v>
      </c>
      <c r="C5" s="386" t="s">
        <v>7</v>
      </c>
      <c r="D5" s="385" t="s">
        <v>6</v>
      </c>
      <c r="E5" s="386" t="s">
        <v>8</v>
      </c>
      <c r="F5" s="385" t="s">
        <v>6</v>
      </c>
      <c r="G5" s="386" t="s">
        <v>9</v>
      </c>
      <c r="H5" s="385" t="s">
        <v>6</v>
      </c>
    </row>
    <row r="6" spans="1:8" s="29" customFormat="1" ht="15" customHeight="1">
      <c r="A6" s="387" t="s">
        <v>10</v>
      </c>
      <c r="B6" s="388">
        <f>SUM(B7:B8)</f>
        <v>542.4300000000001</v>
      </c>
      <c r="C6" s="387" t="s">
        <v>11</v>
      </c>
      <c r="D6" s="549">
        <v>542.43</v>
      </c>
      <c r="E6" s="387" t="s">
        <v>12</v>
      </c>
      <c r="F6" s="388">
        <f>SUM(F7:F9)</f>
        <v>223.43</v>
      </c>
      <c r="G6" s="390" t="s">
        <v>13</v>
      </c>
      <c r="H6" s="550">
        <f>F7</f>
        <v>148.14</v>
      </c>
    </row>
    <row r="7" spans="1:8" s="29" customFormat="1" ht="15" customHeight="1">
      <c r="A7" s="387" t="s">
        <v>14</v>
      </c>
      <c r="B7" s="388">
        <f>'部门收入总表'!E7</f>
        <v>542.4300000000001</v>
      </c>
      <c r="C7" s="390" t="s">
        <v>15</v>
      </c>
      <c r="D7" s="549"/>
      <c r="E7" s="387" t="s">
        <v>16</v>
      </c>
      <c r="F7" s="388">
        <f>'部门支出总表（分类）'!H8</f>
        <v>148.14</v>
      </c>
      <c r="G7" s="390" t="s">
        <v>17</v>
      </c>
      <c r="H7" s="550">
        <f>F8+F11</f>
        <v>374.42</v>
      </c>
    </row>
    <row r="8" spans="1:8" s="29" customFormat="1" ht="15" customHeight="1">
      <c r="A8" s="387" t="s">
        <v>18</v>
      </c>
      <c r="B8" s="388">
        <f>'部门收入总表'!F7</f>
        <v>0</v>
      </c>
      <c r="C8" s="387" t="s">
        <v>19</v>
      </c>
      <c r="D8" s="549"/>
      <c r="E8" s="387" t="s">
        <v>20</v>
      </c>
      <c r="F8" s="388">
        <f>'部门支出总表（分类）'!I8</f>
        <v>55.42</v>
      </c>
      <c r="G8" s="390" t="s">
        <v>21</v>
      </c>
      <c r="H8" s="550">
        <f>F16</f>
        <v>0</v>
      </c>
    </row>
    <row r="9" spans="1:8" s="29" customFormat="1" ht="15" customHeight="1">
      <c r="A9" s="387" t="s">
        <v>22</v>
      </c>
      <c r="B9" s="388">
        <f>'部门收入总表'!G7</f>
        <v>0</v>
      </c>
      <c r="C9" s="387" t="s">
        <v>23</v>
      </c>
      <c r="D9" s="549"/>
      <c r="E9" s="387" t="s">
        <v>24</v>
      </c>
      <c r="F9" s="388">
        <f>'部门支出总表（分类）'!J8</f>
        <v>19.87</v>
      </c>
      <c r="G9" s="390" t="s">
        <v>25</v>
      </c>
      <c r="H9" s="550">
        <f>F15</f>
        <v>0</v>
      </c>
    </row>
    <row r="10" spans="1:8" s="29" customFormat="1" ht="15" customHeight="1">
      <c r="A10" s="387" t="s">
        <v>26</v>
      </c>
      <c r="B10" s="388">
        <f>'部门收入总表'!H7</f>
        <v>0</v>
      </c>
      <c r="C10" s="387" t="s">
        <v>27</v>
      </c>
      <c r="D10" s="549"/>
      <c r="E10" s="387" t="s">
        <v>28</v>
      </c>
      <c r="F10" s="388">
        <f>SUM(F11:F17)</f>
        <v>319</v>
      </c>
      <c r="G10" s="390" t="s">
        <v>29</v>
      </c>
      <c r="H10" s="550"/>
    </row>
    <row r="11" spans="1:8" s="29" customFormat="1" ht="15" customHeight="1">
      <c r="A11" s="387" t="s">
        <v>30</v>
      </c>
      <c r="B11" s="388">
        <f>'部门收入总表'!I7</f>
        <v>0</v>
      </c>
      <c r="C11" s="387" t="s">
        <v>31</v>
      </c>
      <c r="D11" s="549"/>
      <c r="E11" s="551" t="s">
        <v>32</v>
      </c>
      <c r="F11" s="388">
        <f>'部门支出总表（分类）'!L9</f>
        <v>319</v>
      </c>
      <c r="G11" s="390" t="s">
        <v>33</v>
      </c>
      <c r="H11" s="550"/>
    </row>
    <row r="12" spans="1:8" s="29" customFormat="1" ht="15" customHeight="1">
      <c r="A12" s="387" t="s">
        <v>34</v>
      </c>
      <c r="B12" s="388">
        <f>'部门收入总表'!J7</f>
        <v>0</v>
      </c>
      <c r="C12" s="387" t="s">
        <v>35</v>
      </c>
      <c r="D12" s="549"/>
      <c r="E12" s="551" t="s">
        <v>36</v>
      </c>
      <c r="F12" s="388">
        <f>'部门支出总表（分类）'!M9</f>
        <v>0</v>
      </c>
      <c r="G12" s="390" t="s">
        <v>37</v>
      </c>
      <c r="H12" s="550">
        <f>F12</f>
        <v>0</v>
      </c>
    </row>
    <row r="13" spans="1:8" s="29" customFormat="1" ht="15" customHeight="1">
      <c r="A13" s="387" t="s">
        <v>38</v>
      </c>
      <c r="B13" s="388">
        <f>'部门收入总表'!K7</f>
        <v>0</v>
      </c>
      <c r="C13" s="387" t="s">
        <v>39</v>
      </c>
      <c r="D13" s="549"/>
      <c r="E13" s="551" t="s">
        <v>40</v>
      </c>
      <c r="F13" s="388">
        <f>'部门支出总表（分类）'!N9</f>
        <v>0</v>
      </c>
      <c r="G13" s="390" t="s">
        <v>41</v>
      </c>
      <c r="H13" s="550"/>
    </row>
    <row r="14" spans="1:8" s="29" customFormat="1" ht="15" customHeight="1">
      <c r="A14" s="387" t="s">
        <v>42</v>
      </c>
      <c r="B14" s="388">
        <f>'部门收入总表'!L7</f>
        <v>0</v>
      </c>
      <c r="C14" s="387" t="s">
        <v>43</v>
      </c>
      <c r="D14" s="549"/>
      <c r="E14" s="551" t="s">
        <v>44</v>
      </c>
      <c r="F14" s="388">
        <f>'部门支出总表（分类）'!O9</f>
        <v>0</v>
      </c>
      <c r="G14" s="390" t="s">
        <v>45</v>
      </c>
      <c r="H14" s="550">
        <f>F9</f>
        <v>19.87</v>
      </c>
    </row>
    <row r="15" spans="1:8" s="29" customFormat="1" ht="15" customHeight="1">
      <c r="A15" s="387"/>
      <c r="B15" s="388"/>
      <c r="C15" s="387" t="s">
        <v>46</v>
      </c>
      <c r="D15" s="549"/>
      <c r="E15" s="551" t="s">
        <v>47</v>
      </c>
      <c r="F15" s="388">
        <f>'部门支出总表（分类）'!P9</f>
        <v>0</v>
      </c>
      <c r="G15" s="390" t="s">
        <v>48</v>
      </c>
      <c r="H15" s="550">
        <f>F14</f>
        <v>0</v>
      </c>
    </row>
    <row r="16" spans="1:8" s="29" customFormat="1" ht="15" customHeight="1">
      <c r="A16" s="391"/>
      <c r="B16" s="388"/>
      <c r="C16" s="387" t="s">
        <v>49</v>
      </c>
      <c r="D16" s="549"/>
      <c r="E16" s="551" t="s">
        <v>50</v>
      </c>
      <c r="F16" s="388">
        <f>'部门支出总表（分类）'!Q9</f>
        <v>0</v>
      </c>
      <c r="G16" s="390" t="s">
        <v>51</v>
      </c>
      <c r="H16" s="550">
        <f>F13</f>
        <v>0</v>
      </c>
    </row>
    <row r="17" spans="1:8" s="29" customFormat="1" ht="15" customHeight="1">
      <c r="A17" s="387"/>
      <c r="B17" s="388"/>
      <c r="C17" s="387" t="s">
        <v>52</v>
      </c>
      <c r="D17" s="549"/>
      <c r="E17" s="551" t="s">
        <v>53</v>
      </c>
      <c r="F17" s="388">
        <f>'部门支出总表（分类）'!R9</f>
        <v>0</v>
      </c>
      <c r="G17" s="390" t="s">
        <v>54</v>
      </c>
      <c r="H17" s="550"/>
    </row>
    <row r="18" spans="1:8" s="29" customFormat="1" ht="15" customHeight="1">
      <c r="A18" s="387"/>
      <c r="B18" s="388"/>
      <c r="C18" s="392" t="s">
        <v>55</v>
      </c>
      <c r="D18" s="549"/>
      <c r="E18" s="387" t="s">
        <v>56</v>
      </c>
      <c r="F18" s="388">
        <f>'部门支出总表（分类）'!S8</f>
        <v>0</v>
      </c>
      <c r="G18" s="390" t="s">
        <v>57</v>
      </c>
      <c r="H18" s="550"/>
    </row>
    <row r="19" spans="1:8" s="29" customFormat="1" ht="15" customHeight="1">
      <c r="A19" s="391"/>
      <c r="B19" s="388"/>
      <c r="C19" s="392" t="s">
        <v>58</v>
      </c>
      <c r="D19" s="549"/>
      <c r="E19" s="387" t="s">
        <v>59</v>
      </c>
      <c r="F19" s="388">
        <f>'部门支出总表（分类）'!T8</f>
        <v>0</v>
      </c>
      <c r="G19" s="390" t="s">
        <v>60</v>
      </c>
      <c r="H19" s="550"/>
    </row>
    <row r="20" spans="1:8" s="29" customFormat="1" ht="15" customHeight="1">
      <c r="A20" s="391"/>
      <c r="B20" s="388"/>
      <c r="C20" s="392" t="s">
        <v>61</v>
      </c>
      <c r="D20" s="549"/>
      <c r="E20" s="387" t="s">
        <v>62</v>
      </c>
      <c r="F20" s="388">
        <f>'部门支出总表（分类）'!U8</f>
        <v>0</v>
      </c>
      <c r="G20" s="390" t="s">
        <v>63</v>
      </c>
      <c r="H20" s="550"/>
    </row>
    <row r="21" spans="1:8" s="29" customFormat="1" ht="15" customHeight="1">
      <c r="A21" s="387"/>
      <c r="B21" s="388"/>
      <c r="C21" s="392" t="s">
        <v>64</v>
      </c>
      <c r="D21" s="549"/>
      <c r="E21" s="387"/>
      <c r="F21" s="388"/>
      <c r="G21" s="390"/>
      <c r="H21" s="550"/>
    </row>
    <row r="22" spans="1:8" s="29" customFormat="1" ht="15" customHeight="1">
      <c r="A22" s="387"/>
      <c r="B22" s="388"/>
      <c r="C22" s="392" t="s">
        <v>65</v>
      </c>
      <c r="D22" s="549"/>
      <c r="E22" s="387"/>
      <c r="F22" s="388"/>
      <c r="G22" s="390"/>
      <c r="H22" s="550"/>
    </row>
    <row r="23" spans="1:8" s="29" customFormat="1" ht="15" customHeight="1">
      <c r="A23" s="387"/>
      <c r="B23" s="388"/>
      <c r="C23" s="392" t="s">
        <v>66</v>
      </c>
      <c r="D23" s="549"/>
      <c r="E23" s="387"/>
      <c r="F23" s="388"/>
      <c r="G23" s="390"/>
      <c r="H23" s="550"/>
    </row>
    <row r="24" spans="1:8" s="29" customFormat="1" ht="15" customHeight="1">
      <c r="A24" s="387"/>
      <c r="B24" s="388"/>
      <c r="C24" s="392" t="s">
        <v>67</v>
      </c>
      <c r="D24" s="549"/>
      <c r="E24" s="387"/>
      <c r="F24" s="388"/>
      <c r="G24" s="390"/>
      <c r="H24" s="550"/>
    </row>
    <row r="25" spans="1:8" s="29" customFormat="1" ht="15" customHeight="1">
      <c r="A25" s="387"/>
      <c r="B25" s="388"/>
      <c r="C25" s="392" t="s">
        <v>68</v>
      </c>
      <c r="D25" s="549"/>
      <c r="E25" s="387"/>
      <c r="F25" s="388"/>
      <c r="G25" s="390"/>
      <c r="H25" s="550"/>
    </row>
    <row r="26" spans="1:8" s="29" customFormat="1" ht="15" customHeight="1">
      <c r="A26" s="393" t="s">
        <v>69</v>
      </c>
      <c r="B26" s="388">
        <f>SUM(B7:B25)</f>
        <v>542.4300000000001</v>
      </c>
      <c r="C26" s="393" t="s">
        <v>70</v>
      </c>
      <c r="D26" s="388">
        <f>SUM(D6:D25)</f>
        <v>542.43</v>
      </c>
      <c r="E26" s="393" t="s">
        <v>70</v>
      </c>
      <c r="F26" s="388">
        <f>SUM(F11:F25)+F6</f>
        <v>542.4300000000001</v>
      </c>
      <c r="G26" s="552" t="s">
        <v>71</v>
      </c>
      <c r="H26" s="550">
        <f>SUM(H6:H25)</f>
        <v>542.43</v>
      </c>
    </row>
    <row r="27" spans="1:8" s="29" customFormat="1" ht="15" customHeight="1">
      <c r="A27" s="387" t="s">
        <v>72</v>
      </c>
      <c r="B27" s="388">
        <f>'部门收入总表'!M7</f>
        <v>0</v>
      </c>
      <c r="C27" s="387"/>
      <c r="D27" s="388"/>
      <c r="E27" s="387"/>
      <c r="F27" s="388"/>
      <c r="G27" s="552"/>
      <c r="H27" s="550"/>
    </row>
    <row r="28" spans="1:8" s="29" customFormat="1" ht="13.5" customHeight="1">
      <c r="A28" s="393" t="s">
        <v>73</v>
      </c>
      <c r="B28" s="388">
        <f>B26+B27</f>
        <v>542.4300000000001</v>
      </c>
      <c r="C28" s="393" t="s">
        <v>74</v>
      </c>
      <c r="D28" s="388">
        <f>D26</f>
        <v>542.43</v>
      </c>
      <c r="E28" s="393" t="s">
        <v>74</v>
      </c>
      <c r="F28" s="388">
        <f>F26</f>
        <v>542.4300000000001</v>
      </c>
      <c r="G28" s="552" t="s">
        <v>74</v>
      </c>
      <c r="H28" s="550">
        <f>H26</f>
        <v>542.43</v>
      </c>
    </row>
    <row r="29" spans="1:6" ht="14.25" customHeight="1">
      <c r="A29" s="553"/>
      <c r="B29" s="553"/>
      <c r="C29" s="553"/>
      <c r="D29" s="553"/>
      <c r="E29" s="553"/>
      <c r="F29" s="553"/>
    </row>
  </sheetData>
  <sheetProtection sheet="1"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6"/>
  <sheetViews>
    <sheetView showGridLines="0" showZeros="0" workbookViewId="0" topLeftCell="A1">
      <selection activeCell="F11" sqref="F11"/>
    </sheetView>
  </sheetViews>
  <sheetFormatPr defaultColWidth="6.875" defaultRowHeight="22.5" customHeight="1"/>
  <cols>
    <col min="1" max="3" width="3.625" style="396" customWidth="1"/>
    <col min="4" max="4" width="11.125" style="396" customWidth="1"/>
    <col min="5" max="5" width="22.875" style="396" customWidth="1"/>
    <col min="6" max="6" width="12.125" style="396" customWidth="1"/>
    <col min="7" max="12" width="10.375" style="396" customWidth="1"/>
    <col min="13" max="246" width="6.75390625" style="396" customWidth="1"/>
    <col min="247" max="251" width="6.75390625" style="397" customWidth="1"/>
    <col min="252" max="252" width="6.875" style="398" customWidth="1"/>
    <col min="253" max="16384" width="6.875" style="398" customWidth="1"/>
  </cols>
  <sheetData>
    <row r="1" spans="12:252" ht="22.5" customHeight="1">
      <c r="L1" s="396" t="s">
        <v>195</v>
      </c>
      <c r="IR1"/>
    </row>
    <row r="2" spans="1:252" ht="22.5" customHeight="1">
      <c r="A2" s="399" t="s">
        <v>196</v>
      </c>
      <c r="B2" s="399"/>
      <c r="C2" s="399"/>
      <c r="D2" s="399"/>
      <c r="E2" s="399"/>
      <c r="F2" s="399"/>
      <c r="G2" s="399"/>
      <c r="H2" s="399"/>
      <c r="I2" s="399"/>
      <c r="J2" s="399"/>
      <c r="K2" s="399"/>
      <c r="L2" s="399"/>
      <c r="IR2"/>
    </row>
    <row r="3" spans="11:252" ht="22.5" customHeight="1">
      <c r="K3" s="412" t="s">
        <v>77</v>
      </c>
      <c r="L3" s="412"/>
      <c r="IR3"/>
    </row>
    <row r="4" spans="1:252" ht="22.5" customHeight="1">
      <c r="A4" s="400" t="s">
        <v>96</v>
      </c>
      <c r="B4" s="400"/>
      <c r="C4" s="401"/>
      <c r="D4" s="402" t="s">
        <v>123</v>
      </c>
      <c r="E4" s="403" t="s">
        <v>97</v>
      </c>
      <c r="F4" s="402" t="s">
        <v>164</v>
      </c>
      <c r="G4" s="404" t="s">
        <v>197</v>
      </c>
      <c r="H4" s="402" t="s">
        <v>198</v>
      </c>
      <c r="I4" s="402" t="s">
        <v>199</v>
      </c>
      <c r="J4" s="402" t="s">
        <v>200</v>
      </c>
      <c r="K4" s="402" t="s">
        <v>201</v>
      </c>
      <c r="L4" s="402" t="s">
        <v>184</v>
      </c>
      <c r="IR4"/>
    </row>
    <row r="5" spans="1:252" ht="18" customHeight="1">
      <c r="A5" s="402" t="s">
        <v>99</v>
      </c>
      <c r="B5" s="405" t="s">
        <v>100</v>
      </c>
      <c r="C5" s="403" t="s">
        <v>101</v>
      </c>
      <c r="D5" s="402"/>
      <c r="E5" s="403"/>
      <c r="F5" s="402"/>
      <c r="G5" s="404"/>
      <c r="H5" s="402"/>
      <c r="I5" s="402"/>
      <c r="J5" s="402"/>
      <c r="K5" s="402"/>
      <c r="L5" s="402"/>
      <c r="IR5"/>
    </row>
    <row r="6" spans="1:252" ht="18" customHeight="1">
      <c r="A6" s="402"/>
      <c r="B6" s="405"/>
      <c r="C6" s="403"/>
      <c r="D6" s="402"/>
      <c r="E6" s="403"/>
      <c r="F6" s="402"/>
      <c r="G6" s="404"/>
      <c r="H6" s="402"/>
      <c r="I6" s="402"/>
      <c r="J6" s="402"/>
      <c r="K6" s="402"/>
      <c r="L6" s="402"/>
      <c r="IR6"/>
    </row>
    <row r="7" spans="1:252" ht="22.5" customHeight="1">
      <c r="A7" s="406" t="s">
        <v>92</v>
      </c>
      <c r="B7" s="406" t="s">
        <v>92</v>
      </c>
      <c r="C7" s="406" t="s">
        <v>92</v>
      </c>
      <c r="D7" s="406" t="s">
        <v>92</v>
      </c>
      <c r="E7" s="406" t="s">
        <v>92</v>
      </c>
      <c r="F7" s="406">
        <v>1</v>
      </c>
      <c r="G7" s="406">
        <v>2</v>
      </c>
      <c r="H7" s="406">
        <v>3</v>
      </c>
      <c r="I7" s="406">
        <v>4</v>
      </c>
      <c r="J7" s="406">
        <v>5</v>
      </c>
      <c r="K7" s="406">
        <v>6</v>
      </c>
      <c r="L7" s="406">
        <v>7</v>
      </c>
      <c r="M7" s="411"/>
      <c r="N7" s="413"/>
      <c r="IR7"/>
    </row>
    <row r="8" spans="1:252" s="395" customFormat="1" ht="23.25" customHeight="1">
      <c r="A8" s="407" t="str">
        <f>'商品服务(政府预算)'!A7</f>
        <v>201</v>
      </c>
      <c r="B8" s="407">
        <f>'商品服务(政府预算)'!B7</f>
        <v>0</v>
      </c>
      <c r="C8" s="407">
        <f>'商品服务(政府预算)'!C7</f>
        <v>0</v>
      </c>
      <c r="D8" s="407" t="str">
        <f>'商品服务(政府预算)'!D7</f>
        <v>017</v>
      </c>
      <c r="E8" s="407" t="str">
        <f>'商品服务(政府预算)'!E7</f>
        <v>一般公共服务</v>
      </c>
      <c r="F8" s="408">
        <f>F10</f>
        <v>19.87</v>
      </c>
      <c r="G8" s="408">
        <f aca="true" t="shared" si="0" ref="G8:L8">G10</f>
        <v>17.19</v>
      </c>
      <c r="H8" s="408">
        <f t="shared" si="0"/>
        <v>0</v>
      </c>
      <c r="I8" s="408">
        <f t="shared" si="0"/>
        <v>0</v>
      </c>
      <c r="J8" s="408">
        <f t="shared" si="0"/>
        <v>2</v>
      </c>
      <c r="K8" s="408">
        <f t="shared" si="0"/>
        <v>0</v>
      </c>
      <c r="L8" s="414">
        <f t="shared" si="0"/>
        <v>0.68</v>
      </c>
      <c r="M8" s="411"/>
      <c r="N8" s="415"/>
      <c r="O8" s="411"/>
      <c r="P8" s="411"/>
      <c r="Q8" s="411"/>
      <c r="R8" s="411"/>
      <c r="S8" s="411"/>
      <c r="T8" s="411"/>
      <c r="U8" s="411"/>
      <c r="V8" s="411"/>
      <c r="W8" s="411"/>
      <c r="X8" s="411"/>
      <c r="Y8" s="411"/>
      <c r="Z8" s="411"/>
      <c r="AA8" s="411"/>
      <c r="AB8" s="411"/>
      <c r="AC8" s="411"/>
      <c r="AD8" s="411"/>
      <c r="AE8" s="411"/>
      <c r="AF8" s="411"/>
      <c r="AG8" s="411"/>
      <c r="AH8" s="411"/>
      <c r="AI8" s="411"/>
      <c r="AJ8" s="411"/>
      <c r="AK8" s="411"/>
      <c r="AL8" s="411"/>
      <c r="AM8" s="411"/>
      <c r="AN8" s="411"/>
      <c r="AO8" s="411"/>
      <c r="AP8" s="411"/>
      <c r="AQ8" s="411"/>
      <c r="AR8" s="411"/>
      <c r="AS8" s="411"/>
      <c r="AT8" s="411"/>
      <c r="AU8" s="411"/>
      <c r="AV8" s="411"/>
      <c r="AW8" s="411"/>
      <c r="AX8" s="411"/>
      <c r="AY8" s="411"/>
      <c r="AZ8" s="411"/>
      <c r="BA8" s="411"/>
      <c r="BB8" s="411"/>
      <c r="BC8" s="411"/>
      <c r="BD8" s="411"/>
      <c r="BE8" s="411"/>
      <c r="BF8" s="411"/>
      <c r="BG8" s="411"/>
      <c r="BH8" s="411"/>
      <c r="BI8" s="411"/>
      <c r="BJ8" s="411"/>
      <c r="BK8" s="411"/>
      <c r="BL8" s="411"/>
      <c r="BM8" s="411"/>
      <c r="BN8" s="411"/>
      <c r="BO8" s="411"/>
      <c r="BP8" s="411"/>
      <c r="BQ8" s="411"/>
      <c r="BR8" s="411"/>
      <c r="BS8" s="411"/>
      <c r="BT8" s="411"/>
      <c r="BU8" s="411"/>
      <c r="BV8" s="411"/>
      <c r="BW8" s="411"/>
      <c r="BX8" s="411"/>
      <c r="BY8" s="411"/>
      <c r="BZ8" s="411"/>
      <c r="CA8" s="411"/>
      <c r="CB8" s="411"/>
      <c r="CC8" s="411"/>
      <c r="CD8" s="411"/>
      <c r="CE8" s="411"/>
      <c r="CF8" s="411"/>
      <c r="CG8" s="411"/>
      <c r="CH8" s="411"/>
      <c r="CI8" s="411"/>
      <c r="CJ8" s="411"/>
      <c r="CK8" s="411"/>
      <c r="CL8" s="411"/>
      <c r="CM8" s="411"/>
      <c r="CN8" s="411"/>
      <c r="CO8" s="411"/>
      <c r="CP8" s="411"/>
      <c r="CQ8" s="411"/>
      <c r="CR8" s="411"/>
      <c r="CS8" s="411"/>
      <c r="CT8" s="411"/>
      <c r="CU8" s="411"/>
      <c r="CV8" s="411"/>
      <c r="CW8" s="411"/>
      <c r="CX8" s="411"/>
      <c r="CY8" s="411"/>
      <c r="CZ8" s="411"/>
      <c r="DA8" s="411"/>
      <c r="DB8" s="411"/>
      <c r="DC8" s="411"/>
      <c r="DD8" s="411"/>
      <c r="DE8" s="411"/>
      <c r="DF8" s="411"/>
      <c r="DG8" s="411"/>
      <c r="DH8" s="411"/>
      <c r="DI8" s="411"/>
      <c r="DJ8" s="411"/>
      <c r="DK8" s="411"/>
      <c r="DL8" s="411"/>
      <c r="DM8" s="411"/>
      <c r="DN8" s="411"/>
      <c r="DO8" s="411"/>
      <c r="DP8" s="411"/>
      <c r="DQ8" s="411"/>
      <c r="DR8" s="411"/>
      <c r="DS8" s="411"/>
      <c r="DT8" s="411"/>
      <c r="DU8" s="411"/>
      <c r="DV8" s="411"/>
      <c r="DW8" s="411"/>
      <c r="DX8" s="411"/>
      <c r="DY8" s="411"/>
      <c r="DZ8" s="411"/>
      <c r="EA8" s="411"/>
      <c r="EB8" s="411"/>
      <c r="EC8" s="411"/>
      <c r="ED8" s="411"/>
      <c r="EE8" s="411"/>
      <c r="EF8" s="411"/>
      <c r="EG8" s="411"/>
      <c r="EH8" s="411"/>
      <c r="EI8" s="411"/>
      <c r="EJ8" s="411"/>
      <c r="EK8" s="411"/>
      <c r="EL8" s="411"/>
      <c r="EM8" s="411"/>
      <c r="EN8" s="411"/>
      <c r="EO8" s="411"/>
      <c r="EP8" s="411"/>
      <c r="EQ8" s="411"/>
      <c r="ER8" s="411"/>
      <c r="ES8" s="411"/>
      <c r="ET8" s="411"/>
      <c r="EU8" s="411"/>
      <c r="EV8" s="411"/>
      <c r="EW8" s="411"/>
      <c r="EX8" s="411"/>
      <c r="EY8" s="411"/>
      <c r="EZ8" s="411"/>
      <c r="FA8" s="411"/>
      <c r="FB8" s="411"/>
      <c r="FC8" s="411"/>
      <c r="FD8" s="411"/>
      <c r="FE8" s="411"/>
      <c r="FF8" s="411"/>
      <c r="FG8" s="411"/>
      <c r="FH8" s="411"/>
      <c r="FI8" s="411"/>
      <c r="FJ8" s="411"/>
      <c r="FK8" s="411"/>
      <c r="FL8" s="411"/>
      <c r="FM8" s="411"/>
      <c r="FN8" s="411"/>
      <c r="FO8" s="411"/>
      <c r="FP8" s="411"/>
      <c r="FQ8" s="411"/>
      <c r="FR8" s="411"/>
      <c r="FS8" s="411"/>
      <c r="FT8" s="411"/>
      <c r="FU8" s="411"/>
      <c r="FV8" s="411"/>
      <c r="FW8" s="411"/>
      <c r="FX8" s="411"/>
      <c r="FY8" s="411"/>
      <c r="FZ8" s="411"/>
      <c r="GA8" s="411"/>
      <c r="GB8" s="411"/>
      <c r="GC8" s="411"/>
      <c r="GD8" s="411"/>
      <c r="GE8" s="411"/>
      <c r="GF8" s="411"/>
      <c r="GG8" s="411"/>
      <c r="GH8" s="411"/>
      <c r="GI8" s="411"/>
      <c r="GJ8" s="411"/>
      <c r="GK8" s="411"/>
      <c r="GL8" s="411"/>
      <c r="GM8" s="411"/>
      <c r="GN8" s="411"/>
      <c r="GO8" s="411"/>
      <c r="GP8" s="411"/>
      <c r="GQ8" s="411"/>
      <c r="GR8" s="411"/>
      <c r="GS8" s="411"/>
      <c r="GT8" s="411"/>
      <c r="GU8" s="411"/>
      <c r="GV8" s="411"/>
      <c r="GW8" s="411"/>
      <c r="GX8" s="411"/>
      <c r="GY8" s="411"/>
      <c r="GZ8" s="411"/>
      <c r="HA8" s="411"/>
      <c r="HB8" s="411"/>
      <c r="HC8" s="411"/>
      <c r="HD8" s="411"/>
      <c r="HE8" s="411"/>
      <c r="HF8" s="411"/>
      <c r="HG8" s="411"/>
      <c r="HH8" s="411"/>
      <c r="HI8" s="411"/>
      <c r="HJ8" s="411"/>
      <c r="HK8" s="411"/>
      <c r="HL8" s="411"/>
      <c r="HM8" s="411"/>
      <c r="HN8" s="411"/>
      <c r="HO8" s="411"/>
      <c r="HP8" s="411"/>
      <c r="HQ8" s="411"/>
      <c r="HR8" s="411"/>
      <c r="HS8" s="411"/>
      <c r="HT8" s="411"/>
      <c r="HU8" s="411"/>
      <c r="HV8" s="411"/>
      <c r="HW8" s="411"/>
      <c r="HX8" s="411"/>
      <c r="HY8" s="411"/>
      <c r="HZ8" s="411"/>
      <c r="IA8" s="411"/>
      <c r="IB8" s="411"/>
      <c r="IC8" s="411"/>
      <c r="ID8" s="411"/>
      <c r="IE8" s="411"/>
      <c r="IF8" s="411"/>
      <c r="IG8" s="411"/>
      <c r="IH8" s="411"/>
      <c r="II8" s="411"/>
      <c r="IJ8" s="411"/>
      <c r="IK8" s="411"/>
      <c r="IL8" s="411"/>
      <c r="IM8" s="416"/>
      <c r="IN8" s="416"/>
      <c r="IO8" s="416"/>
      <c r="IP8" s="416"/>
      <c r="IQ8" s="416"/>
      <c r="IR8" s="29"/>
    </row>
    <row r="9" spans="1:252" ht="27.75" customHeight="1">
      <c r="A9" s="407" t="str">
        <f>'商品服务(政府预算)'!A8</f>
        <v>201</v>
      </c>
      <c r="B9" s="407" t="str">
        <f>'商品服务(政府预算)'!B8</f>
        <v>31</v>
      </c>
      <c r="C9" s="407">
        <f>'商品服务(政府预算)'!C8</f>
        <v>0</v>
      </c>
      <c r="D9" s="407" t="str">
        <f>'商品服务(政府预算)'!D8</f>
        <v>017</v>
      </c>
      <c r="E9" s="407" t="str">
        <f>'商品服务(政府预算)'!E8</f>
        <v>党委办公厅（室）及相关机构事务</v>
      </c>
      <c r="F9" s="408">
        <f>F10</f>
        <v>19.87</v>
      </c>
      <c r="G9" s="408">
        <f aca="true" t="shared" si="1" ref="G9:L9">G10</f>
        <v>17.19</v>
      </c>
      <c r="H9" s="408">
        <f t="shared" si="1"/>
        <v>0</v>
      </c>
      <c r="I9" s="408">
        <f t="shared" si="1"/>
        <v>0</v>
      </c>
      <c r="J9" s="408">
        <f t="shared" si="1"/>
        <v>2</v>
      </c>
      <c r="K9" s="408">
        <f t="shared" si="1"/>
        <v>0</v>
      </c>
      <c r="L9" s="414">
        <f t="shared" si="1"/>
        <v>0.68</v>
      </c>
      <c r="M9" s="411"/>
      <c r="IR9"/>
    </row>
    <row r="10" spans="1:252" ht="22.5" customHeight="1">
      <c r="A10" s="407" t="str">
        <f>'商品服务(政府预算)'!A9</f>
        <v>201</v>
      </c>
      <c r="B10" s="407" t="str">
        <f>'商品服务(政府预算)'!B9</f>
        <v>31</v>
      </c>
      <c r="C10" s="407" t="str">
        <f>'商品服务(政府预算)'!C9</f>
        <v>03</v>
      </c>
      <c r="D10" s="407" t="str">
        <f>'商品服务(政府预算)'!D9</f>
        <v>017</v>
      </c>
      <c r="E10" s="407" t="str">
        <f>'商品服务(政府预算)'!E9</f>
        <v>  机关服务</v>
      </c>
      <c r="F10" s="409">
        <f>SUM(G10:L10)</f>
        <v>19.87</v>
      </c>
      <c r="G10" s="410">
        <f>'一般-个人和家庭'!G10</f>
        <v>17.19</v>
      </c>
      <c r="H10" s="410">
        <f>'一般-个人和家庭'!H10</f>
        <v>0</v>
      </c>
      <c r="I10" s="410">
        <f>'一般-个人和家庭'!I10</f>
        <v>0</v>
      </c>
      <c r="J10" s="410">
        <f>'一般-个人和家庭'!J10</f>
        <v>2</v>
      </c>
      <c r="K10" s="410">
        <f>'一般-个人和家庭'!K10</f>
        <v>0</v>
      </c>
      <c r="L10" s="410">
        <f>'一般-个人和家庭'!L10</f>
        <v>0.68</v>
      </c>
      <c r="M10" s="415"/>
      <c r="IR10"/>
    </row>
    <row r="11" spans="1:252" ht="22.5" customHeight="1">
      <c r="A11" s="411"/>
      <c r="B11" s="411"/>
      <c r="C11" s="411"/>
      <c r="D11" s="411"/>
      <c r="E11" s="411"/>
      <c r="F11" s="411"/>
      <c r="H11" s="411"/>
      <c r="I11" s="411"/>
      <c r="J11" s="411"/>
      <c r="K11" s="411"/>
      <c r="L11" s="411"/>
      <c r="M11" s="413"/>
      <c r="IR11"/>
    </row>
    <row r="12" spans="1:252" ht="22.5" customHeight="1">
      <c r="A12" s="411"/>
      <c r="B12" s="411"/>
      <c r="C12" s="411"/>
      <c r="D12" s="411"/>
      <c r="E12" s="411"/>
      <c r="F12" s="411"/>
      <c r="H12" s="411"/>
      <c r="I12" s="411"/>
      <c r="J12" s="411"/>
      <c r="K12" s="411"/>
      <c r="L12" s="411"/>
      <c r="M12" s="413"/>
      <c r="IR12"/>
    </row>
    <row r="13" spans="1:252" ht="22.5" customHeight="1">
      <c r="A13" s="411"/>
      <c r="E13" s="411"/>
      <c r="F13" s="411"/>
      <c r="H13" s="411"/>
      <c r="I13" s="411"/>
      <c r="J13" s="411"/>
      <c r="K13" s="411"/>
      <c r="L13" s="411"/>
      <c r="M13" s="413"/>
      <c r="IR13"/>
    </row>
    <row r="14" spans="1:252" ht="22.5" customHeight="1">
      <c r="A14" s="411"/>
      <c r="H14" s="411"/>
      <c r="I14" s="411"/>
      <c r="J14" s="411"/>
      <c r="K14" s="411"/>
      <c r="L14" s="411"/>
      <c r="M14" s="413"/>
      <c r="IR14"/>
    </row>
    <row r="15" spans="8:252" ht="22.5" customHeight="1">
      <c r="H15" s="411"/>
      <c r="I15" s="411"/>
      <c r="J15" s="411"/>
      <c r="K15" s="411"/>
      <c r="L15" s="411"/>
      <c r="M15" s="413"/>
      <c r="IR15"/>
    </row>
    <row r="16" spans="8:252" ht="22.5" customHeight="1">
      <c r="H16" s="411"/>
      <c r="I16" s="411"/>
      <c r="J16" s="411"/>
      <c r="K16" s="411"/>
      <c r="M16" s="413"/>
      <c r="IR16"/>
    </row>
    <row r="17" spans="1:252" ht="22.5" customHeight="1">
      <c r="A17"/>
      <c r="B17"/>
      <c r="C17"/>
      <c r="D17"/>
      <c r="E17"/>
      <c r="F17"/>
      <c r="G17"/>
      <c r="H17" s="411"/>
      <c r="M17" s="413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13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13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13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13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13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1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13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13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13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sheet="1" formatCells="0" formatColumns="0" formatRows="0"/>
  <mergeCells count="15">
    <mergeCell ref="A2:L2"/>
    <mergeCell ref="K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G9" sqref="G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202</v>
      </c>
    </row>
    <row r="2" spans="1:11" ht="27" customHeight="1">
      <c r="A2" s="83" t="s">
        <v>203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0:11" ht="14.25" customHeight="1">
      <c r="J3" s="260" t="s">
        <v>77</v>
      </c>
      <c r="K3" s="260"/>
    </row>
    <row r="4" spans="1:11" ht="33" customHeight="1">
      <c r="A4" s="256" t="s">
        <v>96</v>
      </c>
      <c r="B4" s="256"/>
      <c r="C4" s="256"/>
      <c r="D4" s="88" t="s">
        <v>187</v>
      </c>
      <c r="E4" s="88" t="s">
        <v>124</v>
      </c>
      <c r="F4" s="88" t="s">
        <v>113</v>
      </c>
      <c r="G4" s="88"/>
      <c r="H4" s="88"/>
      <c r="I4" s="88"/>
      <c r="J4" s="88"/>
      <c r="K4" s="88"/>
    </row>
    <row r="5" spans="1:11" ht="14.25" customHeight="1">
      <c r="A5" s="88" t="s">
        <v>99</v>
      </c>
      <c r="B5" s="88" t="s">
        <v>100</v>
      </c>
      <c r="C5" s="88" t="s">
        <v>101</v>
      </c>
      <c r="D5" s="88"/>
      <c r="E5" s="88"/>
      <c r="F5" s="88" t="s">
        <v>89</v>
      </c>
      <c r="G5" s="88" t="s">
        <v>204</v>
      </c>
      <c r="H5" s="88" t="s">
        <v>201</v>
      </c>
      <c r="I5" s="88" t="s">
        <v>205</v>
      </c>
      <c r="J5" s="88" t="s">
        <v>197</v>
      </c>
      <c r="K5" s="88" t="s">
        <v>206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9" customFormat="1" ht="24.75" customHeight="1">
      <c r="A7" s="126" t="str">
        <f>'一般-工资福利'!A8</f>
        <v>201</v>
      </c>
      <c r="B7" s="126">
        <f>'一般-工资福利'!B8</f>
        <v>0</v>
      </c>
      <c r="C7" s="126">
        <f>'一般-工资福利'!C8</f>
        <v>0</v>
      </c>
      <c r="D7" s="126" t="str">
        <f>'一般-工资福利'!D8</f>
        <v>017</v>
      </c>
      <c r="E7" s="126" t="str">
        <f>'一般-工资福利'!E8</f>
        <v>一般公共服务</v>
      </c>
      <c r="F7" s="257">
        <f>SUM(G7:K7)</f>
        <v>19.87</v>
      </c>
      <c r="G7" s="257">
        <f>'个人家庭(政府预算)(2)'!G7</f>
        <v>2</v>
      </c>
      <c r="H7" s="257">
        <f>'个人家庭(政府预算)(2)'!H7</f>
        <v>0</v>
      </c>
      <c r="I7" s="257">
        <f>'个人家庭(政府预算)(2)'!I7</f>
        <v>0</v>
      </c>
      <c r="J7" s="257">
        <f>'个人家庭(政府预算)(2)'!J7</f>
        <v>17.19</v>
      </c>
      <c r="K7" s="257">
        <f>'个人家庭(政府预算)(2)'!K7</f>
        <v>0.68</v>
      </c>
    </row>
    <row r="8" spans="1:11" ht="25.5">
      <c r="A8" s="126" t="str">
        <f>'一般-工资福利'!A9</f>
        <v>201</v>
      </c>
      <c r="B8" s="126" t="str">
        <f>'一般-工资福利'!B9</f>
        <v>31</v>
      </c>
      <c r="C8" s="126">
        <f>'一般-工资福利'!C9</f>
        <v>0</v>
      </c>
      <c r="D8" s="126" t="str">
        <f>'一般-工资福利'!D9</f>
        <v>017</v>
      </c>
      <c r="E8" s="126" t="str">
        <f>'一般-工资福利'!E9</f>
        <v>党委办公厅（室）及相关机构事务</v>
      </c>
      <c r="F8" s="257">
        <f>SUM(G8:K8)</f>
        <v>19.87</v>
      </c>
      <c r="G8" s="257">
        <f>'个人家庭(政府预算)(2)'!G8</f>
        <v>2</v>
      </c>
      <c r="H8" s="257">
        <f>'个人家庭(政府预算)(2)'!H8</f>
        <v>0</v>
      </c>
      <c r="I8" s="257">
        <f>'个人家庭(政府预算)(2)'!I8</f>
        <v>0</v>
      </c>
      <c r="J8" s="257">
        <f>'个人家庭(政府预算)(2)'!J8</f>
        <v>17.19</v>
      </c>
      <c r="K8" s="257">
        <f>'个人家庭(政府预算)(2)'!K8</f>
        <v>0.68</v>
      </c>
    </row>
    <row r="9" spans="1:11" ht="24.75" customHeight="1">
      <c r="A9" s="126" t="str">
        <f>'一般-工资福利'!A10</f>
        <v>201</v>
      </c>
      <c r="B9" s="126" t="str">
        <f>'一般-工资福利'!B10</f>
        <v>31</v>
      </c>
      <c r="C9" s="126" t="str">
        <f>'一般-工资福利'!C10</f>
        <v>03</v>
      </c>
      <c r="D9" s="126" t="str">
        <f>'一般-工资福利'!D10</f>
        <v>017</v>
      </c>
      <c r="E9" s="126" t="str">
        <f>'一般-工资福利'!E10</f>
        <v>  机关服务</v>
      </c>
      <c r="F9" s="257">
        <f>SUM(G9:K9)</f>
        <v>19.87</v>
      </c>
      <c r="G9" s="257">
        <f>'个人家庭(政府预算)(2)'!G9</f>
        <v>2</v>
      </c>
      <c r="H9" s="257">
        <f>'个人家庭(政府预算)(2)'!H9</f>
        <v>0</v>
      </c>
      <c r="I9" s="257">
        <f>'个人家庭(政府预算)(2)'!I9</f>
        <v>0</v>
      </c>
      <c r="J9" s="257">
        <f>'个人家庭(政府预算)(2)'!J9</f>
        <v>17.19</v>
      </c>
      <c r="K9" s="257">
        <f>'个人家庭(政府预算)(2)'!K9</f>
        <v>0.68</v>
      </c>
    </row>
  </sheetData>
  <sheetProtection sheet="1"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">
      <selection activeCell="B19" sqref="B19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377"/>
      <c r="B1" s="378"/>
      <c r="C1" s="378"/>
      <c r="D1" s="378"/>
      <c r="E1" s="378"/>
      <c r="F1" s="379" t="s">
        <v>207</v>
      </c>
    </row>
    <row r="2" spans="1:6" ht="24" customHeight="1">
      <c r="A2" s="380" t="s">
        <v>208</v>
      </c>
      <c r="B2" s="380"/>
      <c r="C2" s="380"/>
      <c r="D2" s="380"/>
      <c r="E2" s="380"/>
      <c r="F2" s="380"/>
    </row>
    <row r="3" spans="1:6" ht="14.25" customHeight="1">
      <c r="A3" s="381"/>
      <c r="B3" s="381"/>
      <c r="C3" s="381"/>
      <c r="D3" s="382"/>
      <c r="E3" s="382"/>
      <c r="F3" s="383" t="s">
        <v>2</v>
      </c>
    </row>
    <row r="4" spans="1:6" ht="17.25" customHeight="1">
      <c r="A4" s="384" t="s">
        <v>3</v>
      </c>
      <c r="B4" s="384"/>
      <c r="C4" s="384" t="s">
        <v>4</v>
      </c>
      <c r="D4" s="384"/>
      <c r="E4" s="384"/>
      <c r="F4" s="384"/>
    </row>
    <row r="5" spans="1:6" ht="17.25" customHeight="1">
      <c r="A5" s="385" t="s">
        <v>5</v>
      </c>
      <c r="B5" s="385" t="s">
        <v>6</v>
      </c>
      <c r="C5" s="386" t="s">
        <v>5</v>
      </c>
      <c r="D5" s="385" t="s">
        <v>80</v>
      </c>
      <c r="E5" s="386" t="s">
        <v>209</v>
      </c>
      <c r="F5" s="385" t="s">
        <v>210</v>
      </c>
    </row>
    <row r="6" spans="1:6" s="29" customFormat="1" ht="15" customHeight="1">
      <c r="A6" s="387" t="s">
        <v>211</v>
      </c>
      <c r="B6" s="388">
        <f>SUM(B7:B8)</f>
        <v>542.4300000000001</v>
      </c>
      <c r="C6" s="387" t="s">
        <v>11</v>
      </c>
      <c r="D6" s="258">
        <f>SUM(E6:F6)</f>
        <v>542.4300000000001</v>
      </c>
      <c r="E6" s="389">
        <f>B7</f>
        <v>542.4300000000001</v>
      </c>
      <c r="F6" s="389"/>
    </row>
    <row r="7" spans="1:6" s="29" customFormat="1" ht="15" customHeight="1">
      <c r="A7" s="387" t="s">
        <v>212</v>
      </c>
      <c r="B7" s="388">
        <f>'一般预算支出'!F8</f>
        <v>542.4300000000001</v>
      </c>
      <c r="C7" s="390" t="s">
        <v>15</v>
      </c>
      <c r="D7" s="258">
        <f aca="true" t="shared" si="0" ref="D7:D26">SUM(E7:F7)</f>
        <v>0</v>
      </c>
      <c r="E7" s="389"/>
      <c r="F7" s="389"/>
    </row>
    <row r="8" spans="1:6" s="29" customFormat="1" ht="15" customHeight="1">
      <c r="A8" s="387" t="s">
        <v>18</v>
      </c>
      <c r="B8" s="388">
        <f>'专户'!F8</f>
        <v>0</v>
      </c>
      <c r="C8" s="387" t="s">
        <v>19</v>
      </c>
      <c r="D8" s="258">
        <f t="shared" si="0"/>
        <v>0</v>
      </c>
      <c r="E8" s="389"/>
      <c r="F8" s="389"/>
    </row>
    <row r="9" spans="1:6" s="29" customFormat="1" ht="15" customHeight="1">
      <c r="A9" s="387" t="s">
        <v>213</v>
      </c>
      <c r="B9" s="388">
        <f>'政府性基金'!F8</f>
        <v>0</v>
      </c>
      <c r="C9" s="387" t="s">
        <v>23</v>
      </c>
      <c r="D9" s="258">
        <f t="shared" si="0"/>
        <v>0</v>
      </c>
      <c r="E9" s="389"/>
      <c r="F9" s="389"/>
    </row>
    <row r="10" spans="1:6" s="29" customFormat="1" ht="15" customHeight="1">
      <c r="A10" s="387"/>
      <c r="B10" s="388"/>
      <c r="C10" s="387" t="s">
        <v>27</v>
      </c>
      <c r="D10" s="258">
        <f t="shared" si="0"/>
        <v>0</v>
      </c>
      <c r="E10" s="389"/>
      <c r="F10" s="389">
        <f>B9</f>
        <v>0</v>
      </c>
    </row>
    <row r="11" spans="1:6" s="29" customFormat="1" ht="15" customHeight="1">
      <c r="A11" s="387"/>
      <c r="B11" s="388"/>
      <c r="C11" s="387" t="s">
        <v>31</v>
      </c>
      <c r="D11" s="258">
        <f t="shared" si="0"/>
        <v>0</v>
      </c>
      <c r="E11" s="389"/>
      <c r="F11" s="389"/>
    </row>
    <row r="12" spans="1:6" s="29" customFormat="1" ht="15" customHeight="1">
      <c r="A12" s="387"/>
      <c r="B12" s="388"/>
      <c r="C12" s="387" t="s">
        <v>35</v>
      </c>
      <c r="D12" s="258">
        <f t="shared" si="0"/>
        <v>0</v>
      </c>
      <c r="E12" s="389"/>
      <c r="F12" s="389"/>
    </row>
    <row r="13" spans="1:6" s="29" customFormat="1" ht="15" customHeight="1">
      <c r="A13" s="387"/>
      <c r="B13" s="388"/>
      <c r="C13" s="387" t="s">
        <v>39</v>
      </c>
      <c r="D13" s="258">
        <f t="shared" si="0"/>
        <v>0</v>
      </c>
      <c r="E13" s="389"/>
      <c r="F13" s="389"/>
    </row>
    <row r="14" spans="1:6" s="29" customFormat="1" ht="15" customHeight="1">
      <c r="A14" s="391"/>
      <c r="B14" s="388"/>
      <c r="C14" s="387" t="s">
        <v>43</v>
      </c>
      <c r="D14" s="258">
        <f t="shared" si="0"/>
        <v>0</v>
      </c>
      <c r="E14" s="389"/>
      <c r="F14" s="389"/>
    </row>
    <row r="15" spans="1:6" s="29" customFormat="1" ht="15" customHeight="1">
      <c r="A15" s="387"/>
      <c r="B15" s="388"/>
      <c r="C15" s="387" t="s">
        <v>46</v>
      </c>
      <c r="D15" s="258">
        <f t="shared" si="0"/>
        <v>0</v>
      </c>
      <c r="E15" s="389"/>
      <c r="F15" s="389"/>
    </row>
    <row r="16" spans="1:6" s="29" customFormat="1" ht="15" customHeight="1">
      <c r="A16" s="387"/>
      <c r="B16" s="388"/>
      <c r="C16" s="387" t="s">
        <v>49</v>
      </c>
      <c r="D16" s="258">
        <f t="shared" si="0"/>
        <v>0</v>
      </c>
      <c r="E16" s="389"/>
      <c r="F16" s="389"/>
    </row>
    <row r="17" spans="1:6" s="29" customFormat="1" ht="15" customHeight="1">
      <c r="A17" s="387"/>
      <c r="B17" s="388"/>
      <c r="C17" s="387" t="s">
        <v>52</v>
      </c>
      <c r="D17" s="258">
        <f t="shared" si="0"/>
        <v>0</v>
      </c>
      <c r="E17" s="389"/>
      <c r="F17" s="389"/>
    </row>
    <row r="18" spans="1:6" s="29" customFormat="1" ht="15" customHeight="1">
      <c r="A18" s="387"/>
      <c r="B18" s="388"/>
      <c r="C18" s="392" t="s">
        <v>55</v>
      </c>
      <c r="D18" s="258">
        <f t="shared" si="0"/>
        <v>0</v>
      </c>
      <c r="E18" s="389"/>
      <c r="F18" s="389"/>
    </row>
    <row r="19" spans="1:6" s="29" customFormat="1" ht="15" customHeight="1">
      <c r="A19" s="387"/>
      <c r="B19" s="388"/>
      <c r="C19" s="392" t="s">
        <v>58</v>
      </c>
      <c r="D19" s="258">
        <f t="shared" si="0"/>
        <v>0</v>
      </c>
      <c r="E19" s="389"/>
      <c r="F19" s="389"/>
    </row>
    <row r="20" spans="1:6" s="29" customFormat="1" ht="15" customHeight="1">
      <c r="A20" s="387"/>
      <c r="B20" s="388"/>
      <c r="C20" s="392" t="s">
        <v>61</v>
      </c>
      <c r="D20" s="258">
        <f t="shared" si="0"/>
        <v>0</v>
      </c>
      <c r="E20" s="389"/>
      <c r="F20" s="389"/>
    </row>
    <row r="21" spans="1:6" s="29" customFormat="1" ht="15" customHeight="1">
      <c r="A21" s="387"/>
      <c r="B21" s="388"/>
      <c r="C21" s="392" t="s">
        <v>64</v>
      </c>
      <c r="D21" s="258">
        <f t="shared" si="0"/>
        <v>0</v>
      </c>
      <c r="E21" s="389"/>
      <c r="F21" s="389"/>
    </row>
    <row r="22" spans="1:6" s="29" customFormat="1" ht="15" customHeight="1">
      <c r="A22" s="387"/>
      <c r="B22" s="388"/>
      <c r="C22" s="392" t="s">
        <v>65</v>
      </c>
      <c r="D22" s="258">
        <f t="shared" si="0"/>
        <v>0</v>
      </c>
      <c r="E22" s="389"/>
      <c r="F22" s="389"/>
    </row>
    <row r="23" spans="1:6" s="29" customFormat="1" ht="15" customHeight="1">
      <c r="A23" s="387"/>
      <c r="B23" s="388"/>
      <c r="C23" s="392" t="s">
        <v>66</v>
      </c>
      <c r="D23" s="258">
        <f t="shared" si="0"/>
        <v>0</v>
      </c>
      <c r="E23" s="389"/>
      <c r="F23" s="389"/>
    </row>
    <row r="24" spans="1:6" s="29" customFormat="1" ht="15" customHeight="1">
      <c r="A24" s="387"/>
      <c r="B24" s="388"/>
      <c r="C24" s="392" t="s">
        <v>67</v>
      </c>
      <c r="D24" s="258">
        <f t="shared" si="0"/>
        <v>0</v>
      </c>
      <c r="E24" s="389"/>
      <c r="F24" s="389"/>
    </row>
    <row r="25" spans="1:6" s="29" customFormat="1" ht="15" customHeight="1">
      <c r="A25" s="387"/>
      <c r="B25" s="388"/>
      <c r="C25" s="392" t="s">
        <v>68</v>
      </c>
      <c r="D25" s="258">
        <f t="shared" si="0"/>
        <v>0</v>
      </c>
      <c r="E25" s="389"/>
      <c r="F25" s="389"/>
    </row>
    <row r="26" spans="1:6" s="29" customFormat="1" ht="15" customHeight="1">
      <c r="A26" s="393" t="s">
        <v>69</v>
      </c>
      <c r="B26" s="388">
        <f>B6+B9</f>
        <v>542.4300000000001</v>
      </c>
      <c r="C26" s="393" t="s">
        <v>70</v>
      </c>
      <c r="D26" s="258">
        <f t="shared" si="0"/>
        <v>542.4300000000001</v>
      </c>
      <c r="E26" s="258">
        <f>SUM(E6:E25)</f>
        <v>542.4300000000001</v>
      </c>
      <c r="F26" s="258">
        <f>SUM(F6:F25)</f>
        <v>0</v>
      </c>
    </row>
    <row r="27" spans="1:6" ht="14.25" customHeight="1">
      <c r="A27" s="394"/>
      <c r="B27" s="394"/>
      <c r="C27" s="394"/>
      <c r="D27" s="394"/>
      <c r="E27" s="394"/>
      <c r="F27" s="394"/>
    </row>
  </sheetData>
  <sheetProtection sheet="1"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7"/>
  <sheetViews>
    <sheetView showGridLines="0" showZeros="0" workbookViewId="0" topLeftCell="A1">
      <selection activeCell="A11" sqref="A11:E11"/>
    </sheetView>
  </sheetViews>
  <sheetFormatPr defaultColWidth="6.875" defaultRowHeight="18.75" customHeight="1"/>
  <cols>
    <col min="1" max="1" width="5.375" style="344" customWidth="1"/>
    <col min="2" max="3" width="5.375" style="345" customWidth="1"/>
    <col min="4" max="4" width="7.625" style="346" customWidth="1"/>
    <col min="5" max="5" width="24.125" style="347" customWidth="1"/>
    <col min="6" max="13" width="8.625" style="348" customWidth="1"/>
    <col min="14" max="18" width="8.625" style="349" customWidth="1"/>
    <col min="19" max="19" width="8.625" style="350" customWidth="1"/>
    <col min="20" max="247" width="8.00390625" style="349" customWidth="1"/>
    <col min="248" max="252" width="6.875" style="350" customWidth="1"/>
    <col min="253" max="16384" width="6.875" style="350" customWidth="1"/>
  </cols>
  <sheetData>
    <row r="1" spans="1:252" ht="23.25" customHeight="1">
      <c r="A1" s="35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Q1" s="351"/>
      <c r="R1" s="351"/>
      <c r="S1" s="351" t="s">
        <v>214</v>
      </c>
      <c r="IN1"/>
      <c r="IO1"/>
      <c r="IP1"/>
      <c r="IQ1"/>
      <c r="IR1"/>
    </row>
    <row r="2" spans="1:252" ht="23.25" customHeight="1">
      <c r="A2" s="352" t="s">
        <v>215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IN2"/>
      <c r="IO2"/>
      <c r="IP2"/>
      <c r="IQ2"/>
      <c r="IR2"/>
    </row>
    <row r="3" spans="1:252" s="342" customFormat="1" ht="23.25" customHeight="1">
      <c r="A3" s="353"/>
      <c r="B3" s="354"/>
      <c r="C3" s="354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Q3" s="351"/>
      <c r="R3" s="351"/>
      <c r="S3" s="374" t="s">
        <v>77</v>
      </c>
      <c r="IN3"/>
      <c r="IO3"/>
      <c r="IP3"/>
      <c r="IQ3"/>
      <c r="IR3"/>
    </row>
    <row r="4" spans="1:252" s="342" customFormat="1" ht="23.25" customHeight="1">
      <c r="A4" s="355" t="s">
        <v>104</v>
      </c>
      <c r="B4" s="355"/>
      <c r="C4" s="355"/>
      <c r="D4" s="161" t="s">
        <v>78</v>
      </c>
      <c r="E4" s="161" t="s">
        <v>97</v>
      </c>
      <c r="F4" s="357" t="s">
        <v>216</v>
      </c>
      <c r="G4" s="356" t="s">
        <v>106</v>
      </c>
      <c r="H4" s="356"/>
      <c r="I4" s="356"/>
      <c r="J4" s="356"/>
      <c r="K4" s="356" t="s">
        <v>107</v>
      </c>
      <c r="L4" s="356"/>
      <c r="M4" s="356"/>
      <c r="N4" s="356"/>
      <c r="O4" s="356"/>
      <c r="P4" s="356"/>
      <c r="Q4" s="356"/>
      <c r="R4" s="356"/>
      <c r="S4" s="161" t="s">
        <v>110</v>
      </c>
      <c r="IN4"/>
      <c r="IO4"/>
      <c r="IP4"/>
      <c r="IQ4"/>
      <c r="IR4"/>
    </row>
    <row r="5" spans="1:252" s="342" customFormat="1" ht="23.25" customHeight="1">
      <c r="A5" s="161" t="s">
        <v>99</v>
      </c>
      <c r="B5" s="161" t="s">
        <v>100</v>
      </c>
      <c r="C5" s="357" t="s">
        <v>101</v>
      </c>
      <c r="D5" s="161"/>
      <c r="E5" s="161"/>
      <c r="F5" s="370"/>
      <c r="G5" s="161" t="s">
        <v>80</v>
      </c>
      <c r="H5" s="161" t="s">
        <v>111</v>
      </c>
      <c r="I5" s="161" t="s">
        <v>112</v>
      </c>
      <c r="J5" s="161" t="s">
        <v>113</v>
      </c>
      <c r="K5" s="161" t="s">
        <v>80</v>
      </c>
      <c r="L5" s="161" t="s">
        <v>114</v>
      </c>
      <c r="M5" s="161" t="s">
        <v>115</v>
      </c>
      <c r="N5" s="161" t="s">
        <v>116</v>
      </c>
      <c r="O5" s="161" t="s">
        <v>117</v>
      </c>
      <c r="P5" s="161" t="s">
        <v>118</v>
      </c>
      <c r="Q5" s="161" t="s">
        <v>119</v>
      </c>
      <c r="R5" s="161" t="s">
        <v>120</v>
      </c>
      <c r="S5" s="161"/>
      <c r="IN5"/>
      <c r="IO5"/>
      <c r="IP5"/>
      <c r="IQ5"/>
      <c r="IR5"/>
    </row>
    <row r="6" spans="1:252" ht="31.5" customHeight="1">
      <c r="A6" s="161"/>
      <c r="B6" s="161"/>
      <c r="C6" s="358"/>
      <c r="D6" s="161"/>
      <c r="E6" s="161"/>
      <c r="F6" s="358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IN6"/>
      <c r="IO6"/>
      <c r="IP6"/>
      <c r="IQ6"/>
      <c r="IR6"/>
    </row>
    <row r="7" spans="1:252" ht="23.25" customHeight="1">
      <c r="A7" s="359" t="s">
        <v>92</v>
      </c>
      <c r="B7" s="360" t="s">
        <v>92</v>
      </c>
      <c r="C7" s="360" t="s">
        <v>92</v>
      </c>
      <c r="D7" s="360" t="s">
        <v>92</v>
      </c>
      <c r="E7" s="360" t="s">
        <v>92</v>
      </c>
      <c r="F7" s="360">
        <v>1</v>
      </c>
      <c r="G7" s="360">
        <v>2</v>
      </c>
      <c r="H7" s="360">
        <v>3</v>
      </c>
      <c r="I7" s="359">
        <v>4</v>
      </c>
      <c r="J7" s="366">
        <v>5</v>
      </c>
      <c r="K7" s="372">
        <v>6</v>
      </c>
      <c r="L7" s="372">
        <v>7</v>
      </c>
      <c r="M7" s="372">
        <v>8</v>
      </c>
      <c r="N7" s="366">
        <v>9</v>
      </c>
      <c r="O7" s="366">
        <v>10</v>
      </c>
      <c r="P7" s="372">
        <v>11</v>
      </c>
      <c r="Q7" s="372">
        <v>12</v>
      </c>
      <c r="R7" s="372">
        <v>13</v>
      </c>
      <c r="S7" s="375">
        <v>14</v>
      </c>
      <c r="IN7"/>
      <c r="IO7"/>
      <c r="IP7"/>
      <c r="IQ7"/>
      <c r="IR7"/>
    </row>
    <row r="8" spans="1:252" s="343" customFormat="1" ht="23.25" customHeight="1">
      <c r="A8" s="361" t="str">
        <f>'一般预算基本支出表'!A8</f>
        <v>201</v>
      </c>
      <c r="B8" s="361">
        <f>'一般预算基本支出表'!B8</f>
        <v>0</v>
      </c>
      <c r="C8" s="361">
        <f>'一般预算基本支出表'!C8</f>
        <v>0</v>
      </c>
      <c r="D8" s="361" t="str">
        <f>'一般预算基本支出表'!D8</f>
        <v>017</v>
      </c>
      <c r="E8" s="361" t="str">
        <f>'一般预算基本支出表'!E8</f>
        <v>一般公共服务</v>
      </c>
      <c r="F8" s="362">
        <f>F10+F11</f>
        <v>542.4300000000001</v>
      </c>
      <c r="G8" s="362">
        <f aca="true" t="shared" si="0" ref="G8:S8">G10+G11</f>
        <v>223.43</v>
      </c>
      <c r="H8" s="362">
        <f t="shared" si="0"/>
        <v>148.14</v>
      </c>
      <c r="I8" s="362">
        <f t="shared" si="0"/>
        <v>55.42</v>
      </c>
      <c r="J8" s="362">
        <f t="shared" si="0"/>
        <v>19.87</v>
      </c>
      <c r="K8" s="362">
        <f t="shared" si="0"/>
        <v>319</v>
      </c>
      <c r="L8" s="362">
        <f t="shared" si="0"/>
        <v>319</v>
      </c>
      <c r="M8" s="362">
        <f t="shared" si="0"/>
        <v>0</v>
      </c>
      <c r="N8" s="362">
        <f t="shared" si="0"/>
        <v>0</v>
      </c>
      <c r="O8" s="362">
        <f t="shared" si="0"/>
        <v>0</v>
      </c>
      <c r="P8" s="362">
        <f t="shared" si="0"/>
        <v>0</v>
      </c>
      <c r="Q8" s="362">
        <f t="shared" si="0"/>
        <v>0</v>
      </c>
      <c r="R8" s="362">
        <f t="shared" si="0"/>
        <v>0</v>
      </c>
      <c r="S8" s="362">
        <f t="shared" si="0"/>
        <v>0</v>
      </c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368"/>
      <c r="ID8" s="368"/>
      <c r="IE8" s="368"/>
      <c r="IF8" s="368"/>
      <c r="IG8" s="368"/>
      <c r="IH8" s="368"/>
      <c r="II8" s="368"/>
      <c r="IJ8" s="368"/>
      <c r="IK8" s="368"/>
      <c r="IL8" s="368"/>
      <c r="IM8" s="368"/>
      <c r="IN8" s="29"/>
      <c r="IO8" s="29"/>
      <c r="IP8" s="29"/>
      <c r="IQ8" s="29"/>
      <c r="IR8" s="29"/>
    </row>
    <row r="9" spans="1:252" ht="29.25" customHeight="1">
      <c r="A9" s="361" t="str">
        <f>'一般预算基本支出表'!A9</f>
        <v>201</v>
      </c>
      <c r="B9" s="361" t="str">
        <f>'一般预算基本支出表'!B9</f>
        <v>31</v>
      </c>
      <c r="C9" s="361">
        <f>'一般预算基本支出表'!C9</f>
        <v>0</v>
      </c>
      <c r="D9" s="361" t="str">
        <f>'一般预算基本支出表'!D9</f>
        <v>017</v>
      </c>
      <c r="E9" s="361" t="str">
        <f>'一般预算基本支出表'!E9</f>
        <v>党委办公厅（室）及相关机构事务</v>
      </c>
      <c r="F9" s="362">
        <f>F10+F11</f>
        <v>542.4300000000001</v>
      </c>
      <c r="G9" s="362">
        <f aca="true" t="shared" si="1" ref="G9:S9">G10+G11</f>
        <v>223.43</v>
      </c>
      <c r="H9" s="362">
        <f t="shared" si="1"/>
        <v>148.14</v>
      </c>
      <c r="I9" s="362">
        <f t="shared" si="1"/>
        <v>55.42</v>
      </c>
      <c r="J9" s="362">
        <f t="shared" si="1"/>
        <v>19.87</v>
      </c>
      <c r="K9" s="362">
        <f t="shared" si="1"/>
        <v>319</v>
      </c>
      <c r="L9" s="362">
        <f t="shared" si="1"/>
        <v>319</v>
      </c>
      <c r="M9" s="362">
        <f t="shared" si="1"/>
        <v>0</v>
      </c>
      <c r="N9" s="362">
        <f t="shared" si="1"/>
        <v>0</v>
      </c>
      <c r="O9" s="362">
        <f t="shared" si="1"/>
        <v>0</v>
      </c>
      <c r="P9" s="362">
        <f t="shared" si="1"/>
        <v>0</v>
      </c>
      <c r="Q9" s="362">
        <f t="shared" si="1"/>
        <v>0</v>
      </c>
      <c r="R9" s="362">
        <f t="shared" si="1"/>
        <v>0</v>
      </c>
      <c r="S9" s="362">
        <f t="shared" si="1"/>
        <v>0</v>
      </c>
      <c r="IN9"/>
      <c r="IO9"/>
      <c r="IP9"/>
      <c r="IQ9"/>
      <c r="IR9"/>
    </row>
    <row r="10" spans="1:21" s="369" customFormat="1" ht="22.5" customHeight="1">
      <c r="A10" s="361" t="str">
        <f>'一般预算基本支出表'!A10</f>
        <v>201</v>
      </c>
      <c r="B10" s="361" t="str">
        <f>'一般预算基本支出表'!B10</f>
        <v>31</v>
      </c>
      <c r="C10" s="361" t="str">
        <f>'一般预算基本支出表'!C10</f>
        <v>03</v>
      </c>
      <c r="D10" s="361" t="str">
        <f>'一般预算基本支出表'!D10</f>
        <v>017</v>
      </c>
      <c r="E10" s="361" t="str">
        <f>'一般预算基本支出表'!E10</f>
        <v>  机关服务</v>
      </c>
      <c r="F10" s="362">
        <f>G10+K10+S10</f>
        <v>223.43</v>
      </c>
      <c r="G10" s="362">
        <f>'一般预算基本支出表'!F10</f>
        <v>223.43</v>
      </c>
      <c r="H10" s="362">
        <f>'一般预算基本支出表'!G10</f>
        <v>148.14</v>
      </c>
      <c r="I10" s="362">
        <f>'一般预算基本支出表'!H10</f>
        <v>55.42</v>
      </c>
      <c r="J10" s="362">
        <f>'一般预算基本支出表'!I10</f>
        <v>19.87</v>
      </c>
      <c r="K10" s="367">
        <f>SUM(L10:R10)</f>
        <v>0</v>
      </c>
      <c r="L10" s="373"/>
      <c r="M10" s="373"/>
      <c r="N10" s="373"/>
      <c r="O10" s="373"/>
      <c r="P10" s="373"/>
      <c r="Q10" s="373"/>
      <c r="R10" s="373"/>
      <c r="S10" s="376"/>
      <c r="T10" s="81"/>
      <c r="U10" s="81"/>
    </row>
    <row r="11" spans="1:252" ht="18.75" customHeight="1">
      <c r="A11" s="361" t="s">
        <v>217</v>
      </c>
      <c r="B11" s="361" t="s">
        <v>218</v>
      </c>
      <c r="C11" s="361" t="s">
        <v>219</v>
      </c>
      <c r="D11" s="361" t="s">
        <v>220</v>
      </c>
      <c r="E11" s="361" t="s">
        <v>221</v>
      </c>
      <c r="F11" s="371">
        <f>K11</f>
        <v>319</v>
      </c>
      <c r="G11" s="371"/>
      <c r="H11" s="371"/>
      <c r="I11" s="371"/>
      <c r="J11" s="371"/>
      <c r="K11" s="371">
        <f>L11</f>
        <v>319</v>
      </c>
      <c r="L11" s="371">
        <f>'项目明细表'!E9</f>
        <v>319</v>
      </c>
      <c r="M11" s="361"/>
      <c r="N11" s="361"/>
      <c r="O11" s="361"/>
      <c r="P11" s="361"/>
      <c r="Q11" s="361"/>
      <c r="R11" s="361"/>
      <c r="S11" s="361"/>
      <c r="IN11"/>
      <c r="IO11"/>
      <c r="IP11"/>
      <c r="IQ11"/>
      <c r="IR11"/>
    </row>
    <row r="12" spans="4:252" ht="18.75" customHeight="1">
      <c r="D12" s="363"/>
      <c r="E12" s="364"/>
      <c r="F12" s="365"/>
      <c r="H12" s="365"/>
      <c r="I12" s="365"/>
      <c r="J12" s="365"/>
      <c r="K12" s="365"/>
      <c r="L12" s="365"/>
      <c r="M12" s="365"/>
      <c r="N12" s="368"/>
      <c r="O12" s="368"/>
      <c r="P12" s="368"/>
      <c r="Q12" s="368"/>
      <c r="R12" s="368"/>
      <c r="IN12"/>
      <c r="IO12"/>
      <c r="IP12"/>
      <c r="IQ12"/>
      <c r="IR12"/>
    </row>
    <row r="13" spans="4:252" ht="18.75" customHeight="1">
      <c r="D13" s="363"/>
      <c r="E13" s="364"/>
      <c r="H13" s="365"/>
      <c r="I13" s="365"/>
      <c r="J13" s="365"/>
      <c r="K13" s="365"/>
      <c r="L13" s="365"/>
      <c r="M13" s="365"/>
      <c r="N13" s="368"/>
      <c r="O13" s="368"/>
      <c r="P13" s="368"/>
      <c r="Q13" s="368"/>
      <c r="R13" s="368"/>
      <c r="IN13"/>
      <c r="IO13"/>
      <c r="IP13"/>
      <c r="IQ13"/>
      <c r="IR13"/>
    </row>
    <row r="14" spans="4:252" ht="18.75" customHeight="1">
      <c r="D14" s="363"/>
      <c r="H14" s="365"/>
      <c r="I14" s="365"/>
      <c r="J14" s="365"/>
      <c r="K14" s="365"/>
      <c r="M14" s="365"/>
      <c r="N14" s="368"/>
      <c r="O14" s="368"/>
      <c r="P14" s="368"/>
      <c r="Q14" s="368"/>
      <c r="R14" s="368"/>
      <c r="IN14"/>
      <c r="IO14"/>
      <c r="IP14"/>
      <c r="IQ14"/>
      <c r="IR14"/>
    </row>
    <row r="15" spans="8:252" ht="18.75" customHeight="1">
      <c r="H15" s="365"/>
      <c r="I15" s="365"/>
      <c r="K15" s="365"/>
      <c r="M15" s="365"/>
      <c r="N15" s="368"/>
      <c r="O15" s="368"/>
      <c r="Q15" s="368"/>
      <c r="R15" s="368"/>
      <c r="IN15"/>
      <c r="IO15"/>
      <c r="IP15"/>
      <c r="IQ15"/>
      <c r="IR15"/>
    </row>
    <row r="16" spans="4:252" ht="18.75" customHeight="1">
      <c r="D16" s="363"/>
      <c r="H16" s="365"/>
      <c r="I16" s="365"/>
      <c r="K16" s="365"/>
      <c r="N16" s="368"/>
      <c r="O16" s="368"/>
      <c r="Q16" s="368"/>
      <c r="R16" s="368"/>
      <c r="IN16"/>
      <c r="IO16"/>
      <c r="IP16"/>
      <c r="IQ16"/>
      <c r="IR16"/>
    </row>
    <row r="17" spans="1:252" ht="18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368"/>
      <c r="R17" s="36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15"/>
  <sheetViews>
    <sheetView showGridLines="0" showZeros="0" workbookViewId="0" topLeftCell="A1">
      <selection activeCell="C9" sqref="C9"/>
    </sheetView>
  </sheetViews>
  <sheetFormatPr defaultColWidth="6.875" defaultRowHeight="18.75" customHeight="1"/>
  <cols>
    <col min="1" max="1" width="5.375" style="344" customWidth="1"/>
    <col min="2" max="3" width="5.375" style="345" customWidth="1"/>
    <col min="4" max="4" width="7.625" style="346" customWidth="1"/>
    <col min="5" max="5" width="24.125" style="347" customWidth="1"/>
    <col min="6" max="9" width="8.625" style="348" customWidth="1"/>
    <col min="10" max="237" width="8.00390625" style="349" customWidth="1"/>
    <col min="238" max="242" width="6.875" style="350" customWidth="1"/>
    <col min="243" max="16384" width="6.875" style="350" customWidth="1"/>
  </cols>
  <sheetData>
    <row r="1" spans="1:242" ht="23.25" customHeight="1">
      <c r="A1" s="351"/>
      <c r="B1" s="351"/>
      <c r="C1" s="351"/>
      <c r="D1" s="351"/>
      <c r="E1" s="351"/>
      <c r="F1" s="351"/>
      <c r="G1" s="351"/>
      <c r="H1" s="351"/>
      <c r="I1" s="351" t="s">
        <v>222</v>
      </c>
      <c r="ID1"/>
      <c r="IE1"/>
      <c r="IF1"/>
      <c r="IG1"/>
      <c r="IH1"/>
    </row>
    <row r="2" spans="1:242" ht="23.25" customHeight="1">
      <c r="A2" s="352" t="s">
        <v>223</v>
      </c>
      <c r="B2" s="352"/>
      <c r="C2" s="352"/>
      <c r="D2" s="352"/>
      <c r="E2" s="352"/>
      <c r="F2" s="352"/>
      <c r="G2" s="352"/>
      <c r="H2" s="352"/>
      <c r="I2" s="352"/>
      <c r="ID2"/>
      <c r="IE2"/>
      <c r="IF2"/>
      <c r="IG2"/>
      <c r="IH2"/>
    </row>
    <row r="3" spans="1:242" s="342" customFormat="1" ht="23.25" customHeight="1">
      <c r="A3" s="353"/>
      <c r="B3" s="354"/>
      <c r="C3" s="354"/>
      <c r="D3" s="351"/>
      <c r="E3" s="351"/>
      <c r="F3" s="351"/>
      <c r="G3" s="351"/>
      <c r="H3" s="351"/>
      <c r="I3" s="351" t="s">
        <v>77</v>
      </c>
      <c r="ID3"/>
      <c r="IE3"/>
      <c r="IF3"/>
      <c r="IG3"/>
      <c r="IH3"/>
    </row>
    <row r="4" spans="1:242" s="342" customFormat="1" ht="23.25" customHeight="1">
      <c r="A4" s="355" t="s">
        <v>104</v>
      </c>
      <c r="B4" s="355"/>
      <c r="C4" s="355"/>
      <c r="D4" s="161" t="s">
        <v>78</v>
      </c>
      <c r="E4" s="161" t="s">
        <v>97</v>
      </c>
      <c r="F4" s="356" t="s">
        <v>106</v>
      </c>
      <c r="G4" s="356"/>
      <c r="H4" s="356"/>
      <c r="I4" s="356"/>
      <c r="ID4"/>
      <c r="IE4"/>
      <c r="IF4"/>
      <c r="IG4"/>
      <c r="IH4"/>
    </row>
    <row r="5" spans="1:242" s="342" customFormat="1" ht="23.25" customHeight="1">
      <c r="A5" s="161" t="s">
        <v>99</v>
      </c>
      <c r="B5" s="161" t="s">
        <v>100</v>
      </c>
      <c r="C5" s="357" t="s">
        <v>101</v>
      </c>
      <c r="D5" s="161"/>
      <c r="E5" s="161"/>
      <c r="F5" s="161" t="s">
        <v>80</v>
      </c>
      <c r="G5" s="161" t="s">
        <v>111</v>
      </c>
      <c r="H5" s="161" t="s">
        <v>112</v>
      </c>
      <c r="I5" s="161" t="s">
        <v>113</v>
      </c>
      <c r="ID5"/>
      <c r="IE5"/>
      <c r="IF5"/>
      <c r="IG5"/>
      <c r="IH5"/>
    </row>
    <row r="6" spans="1:242" ht="31.5" customHeight="1">
      <c r="A6" s="161"/>
      <c r="B6" s="161"/>
      <c r="C6" s="358"/>
      <c r="D6" s="161"/>
      <c r="E6" s="161"/>
      <c r="F6" s="161"/>
      <c r="G6" s="161"/>
      <c r="H6" s="161"/>
      <c r="I6" s="161"/>
      <c r="ID6"/>
      <c r="IE6"/>
      <c r="IF6"/>
      <c r="IG6"/>
      <c r="IH6"/>
    </row>
    <row r="7" spans="1:242" ht="23.25" customHeight="1">
      <c r="A7" s="359" t="s">
        <v>92</v>
      </c>
      <c r="B7" s="360" t="s">
        <v>92</v>
      </c>
      <c r="C7" s="360" t="s">
        <v>92</v>
      </c>
      <c r="D7" s="360" t="s">
        <v>92</v>
      </c>
      <c r="E7" s="360" t="s">
        <v>92</v>
      </c>
      <c r="F7" s="360">
        <v>2</v>
      </c>
      <c r="G7" s="360">
        <v>3</v>
      </c>
      <c r="H7" s="359">
        <v>4</v>
      </c>
      <c r="I7" s="366">
        <v>5</v>
      </c>
      <c r="ID7"/>
      <c r="IE7"/>
      <c r="IF7"/>
      <c r="IG7"/>
      <c r="IH7"/>
    </row>
    <row r="8" spans="1:242" s="343" customFormat="1" ht="23.25" customHeight="1">
      <c r="A8" s="361" t="str">
        <f>'一般-工资福利'!A8</f>
        <v>201</v>
      </c>
      <c r="B8" s="361">
        <f>'一般-工资福利'!B8</f>
        <v>0</v>
      </c>
      <c r="C8" s="361">
        <f>'一般-工资福利'!C8</f>
        <v>0</v>
      </c>
      <c r="D8" s="361" t="str">
        <f>'一般-工资福利'!D8</f>
        <v>017</v>
      </c>
      <c r="E8" s="361" t="str">
        <f>'一般-工资福利'!E8</f>
        <v>一般公共服务</v>
      </c>
      <c r="F8" s="362">
        <f>SUM(G8:I8)</f>
        <v>223.43</v>
      </c>
      <c r="G8" s="362">
        <f>'一般-工资福利'!F8</f>
        <v>148.14</v>
      </c>
      <c r="H8" s="362">
        <f>'基本-一般商品服务'!F8</f>
        <v>55.42</v>
      </c>
      <c r="I8" s="367">
        <f>'一般-个人和家庭'!F8</f>
        <v>19.87</v>
      </c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  <c r="DA8" s="368"/>
      <c r="DB8" s="368"/>
      <c r="DC8" s="368"/>
      <c r="DD8" s="368"/>
      <c r="DE8" s="368"/>
      <c r="DF8" s="368"/>
      <c r="DG8" s="368"/>
      <c r="DH8" s="368"/>
      <c r="DI8" s="368"/>
      <c r="DJ8" s="368"/>
      <c r="DK8" s="368"/>
      <c r="DL8" s="368"/>
      <c r="DM8" s="368"/>
      <c r="DN8" s="368"/>
      <c r="DO8" s="368"/>
      <c r="DP8" s="368"/>
      <c r="DQ8" s="368"/>
      <c r="DR8" s="368"/>
      <c r="DS8" s="368"/>
      <c r="DT8" s="368"/>
      <c r="DU8" s="368"/>
      <c r="DV8" s="368"/>
      <c r="DW8" s="368"/>
      <c r="DX8" s="368"/>
      <c r="DY8" s="368"/>
      <c r="DZ8" s="368"/>
      <c r="EA8" s="368"/>
      <c r="EB8" s="368"/>
      <c r="EC8" s="368"/>
      <c r="ED8" s="368"/>
      <c r="EE8" s="368"/>
      <c r="EF8" s="368"/>
      <c r="EG8" s="368"/>
      <c r="EH8" s="368"/>
      <c r="EI8" s="368"/>
      <c r="EJ8" s="368"/>
      <c r="EK8" s="368"/>
      <c r="EL8" s="368"/>
      <c r="EM8" s="368"/>
      <c r="EN8" s="368"/>
      <c r="EO8" s="368"/>
      <c r="EP8" s="368"/>
      <c r="EQ8" s="368"/>
      <c r="ER8" s="368"/>
      <c r="ES8" s="368"/>
      <c r="ET8" s="368"/>
      <c r="EU8" s="368"/>
      <c r="EV8" s="368"/>
      <c r="EW8" s="368"/>
      <c r="EX8" s="368"/>
      <c r="EY8" s="368"/>
      <c r="EZ8" s="368"/>
      <c r="FA8" s="368"/>
      <c r="FB8" s="368"/>
      <c r="FC8" s="368"/>
      <c r="FD8" s="368"/>
      <c r="FE8" s="368"/>
      <c r="FF8" s="368"/>
      <c r="FG8" s="368"/>
      <c r="FH8" s="368"/>
      <c r="FI8" s="368"/>
      <c r="FJ8" s="368"/>
      <c r="FK8" s="368"/>
      <c r="FL8" s="368"/>
      <c r="FM8" s="368"/>
      <c r="FN8" s="368"/>
      <c r="FO8" s="368"/>
      <c r="FP8" s="368"/>
      <c r="FQ8" s="368"/>
      <c r="FR8" s="368"/>
      <c r="FS8" s="368"/>
      <c r="FT8" s="368"/>
      <c r="FU8" s="368"/>
      <c r="FV8" s="368"/>
      <c r="FW8" s="368"/>
      <c r="FX8" s="368"/>
      <c r="FY8" s="368"/>
      <c r="FZ8" s="368"/>
      <c r="GA8" s="368"/>
      <c r="GB8" s="368"/>
      <c r="GC8" s="368"/>
      <c r="GD8" s="368"/>
      <c r="GE8" s="368"/>
      <c r="GF8" s="368"/>
      <c r="GG8" s="368"/>
      <c r="GH8" s="368"/>
      <c r="GI8" s="368"/>
      <c r="GJ8" s="368"/>
      <c r="GK8" s="368"/>
      <c r="GL8" s="368"/>
      <c r="GM8" s="368"/>
      <c r="GN8" s="368"/>
      <c r="GO8" s="368"/>
      <c r="GP8" s="368"/>
      <c r="GQ8" s="368"/>
      <c r="GR8" s="368"/>
      <c r="GS8" s="368"/>
      <c r="GT8" s="368"/>
      <c r="GU8" s="368"/>
      <c r="GV8" s="368"/>
      <c r="GW8" s="368"/>
      <c r="GX8" s="368"/>
      <c r="GY8" s="368"/>
      <c r="GZ8" s="368"/>
      <c r="HA8" s="368"/>
      <c r="HB8" s="368"/>
      <c r="HC8" s="368"/>
      <c r="HD8" s="368"/>
      <c r="HE8" s="368"/>
      <c r="HF8" s="368"/>
      <c r="HG8" s="368"/>
      <c r="HH8" s="368"/>
      <c r="HI8" s="368"/>
      <c r="HJ8" s="368"/>
      <c r="HK8" s="368"/>
      <c r="HL8" s="368"/>
      <c r="HM8" s="368"/>
      <c r="HN8" s="368"/>
      <c r="HO8" s="368"/>
      <c r="HP8" s="368"/>
      <c r="HQ8" s="368"/>
      <c r="HR8" s="368"/>
      <c r="HS8" s="368"/>
      <c r="HT8" s="368"/>
      <c r="HU8" s="368"/>
      <c r="HV8" s="368"/>
      <c r="HW8" s="368"/>
      <c r="HX8" s="368"/>
      <c r="HY8" s="368"/>
      <c r="HZ8" s="368"/>
      <c r="IA8" s="368"/>
      <c r="IB8" s="368"/>
      <c r="IC8" s="368"/>
      <c r="ID8" s="29"/>
      <c r="IE8" s="29"/>
      <c r="IF8" s="29"/>
      <c r="IG8" s="29"/>
      <c r="IH8" s="29"/>
    </row>
    <row r="9" spans="1:242" ht="29.25" customHeight="1">
      <c r="A9" s="361" t="str">
        <f>'一般-工资福利'!A9</f>
        <v>201</v>
      </c>
      <c r="B9" s="361" t="str">
        <f>'一般-工资福利'!B9</f>
        <v>31</v>
      </c>
      <c r="C9" s="361">
        <f>'一般-工资福利'!C9</f>
        <v>0</v>
      </c>
      <c r="D9" s="361" t="str">
        <f>'一般-工资福利'!D9</f>
        <v>017</v>
      </c>
      <c r="E9" s="361" t="str">
        <f>'一般-工资福利'!E9</f>
        <v>党委办公厅（室）及相关机构事务</v>
      </c>
      <c r="F9" s="362">
        <f>SUM(G9:I9)</f>
        <v>223.43</v>
      </c>
      <c r="G9" s="362">
        <f>'一般-工资福利'!F9</f>
        <v>148.14</v>
      </c>
      <c r="H9" s="362">
        <f>'基本-一般商品服务'!F9</f>
        <v>55.42</v>
      </c>
      <c r="I9" s="367">
        <f>'一般-个人和家庭'!F9</f>
        <v>19.87</v>
      </c>
      <c r="ID9"/>
      <c r="IE9"/>
      <c r="IF9"/>
      <c r="IG9"/>
      <c r="IH9"/>
    </row>
    <row r="10" spans="1:242" ht="18.75" customHeight="1">
      <c r="A10" s="361" t="str">
        <f>'一般-工资福利'!A10</f>
        <v>201</v>
      </c>
      <c r="B10" s="361" t="str">
        <f>'一般-工资福利'!B10</f>
        <v>31</v>
      </c>
      <c r="C10" s="361" t="str">
        <f>'一般-工资福利'!C10</f>
        <v>03</v>
      </c>
      <c r="D10" s="361" t="str">
        <f>'一般-工资福利'!D10</f>
        <v>017</v>
      </c>
      <c r="E10" s="361" t="str">
        <f>'一般-工资福利'!E10</f>
        <v>  机关服务</v>
      </c>
      <c r="F10" s="362">
        <f>SUM(G10:I10)</f>
        <v>223.43</v>
      </c>
      <c r="G10" s="362">
        <f>'一般-工资福利'!F10</f>
        <v>148.14</v>
      </c>
      <c r="H10" s="362">
        <f>'基本-一般商品服务'!F10</f>
        <v>55.42</v>
      </c>
      <c r="I10" s="367">
        <f>'一般-个人和家庭'!F10</f>
        <v>19.87</v>
      </c>
      <c r="ID10"/>
      <c r="IE10"/>
      <c r="IF10"/>
      <c r="IG10"/>
      <c r="IH10"/>
    </row>
    <row r="11" spans="4:242" ht="18.75" customHeight="1">
      <c r="D11" s="363"/>
      <c r="E11" s="364"/>
      <c r="G11" s="365"/>
      <c r="H11" s="365"/>
      <c r="I11" s="365"/>
      <c r="ID11"/>
      <c r="IE11"/>
      <c r="IF11"/>
      <c r="IG11"/>
      <c r="IH11"/>
    </row>
    <row r="12" spans="4:242" ht="18.75" customHeight="1">
      <c r="D12" s="363"/>
      <c r="E12" s="364"/>
      <c r="G12" s="365"/>
      <c r="H12" s="365"/>
      <c r="I12" s="365"/>
      <c r="ID12"/>
      <c r="IE12"/>
      <c r="IF12"/>
      <c r="IG12"/>
      <c r="IH12"/>
    </row>
    <row r="13" spans="4:242" ht="18.75" customHeight="1">
      <c r="D13" s="363"/>
      <c r="G13" s="365"/>
      <c r="H13" s="365"/>
      <c r="I13" s="365"/>
      <c r="ID13"/>
      <c r="IE13"/>
      <c r="IF13"/>
      <c r="IG13"/>
      <c r="IH13"/>
    </row>
    <row r="14" spans="7:242" ht="18.75" customHeight="1">
      <c r="G14" s="365"/>
      <c r="H14" s="365"/>
      <c r="ID14"/>
      <c r="IE14"/>
      <c r="IF14"/>
      <c r="IG14"/>
      <c r="IH14"/>
    </row>
    <row r="15" spans="4:242" ht="18.75" customHeight="1">
      <c r="D15" s="363"/>
      <c r="G15" s="365"/>
      <c r="H15" s="365"/>
      <c r="ID15"/>
      <c r="IE15"/>
      <c r="IF15"/>
      <c r="IG15"/>
      <c r="IH15"/>
    </row>
  </sheetData>
  <sheetProtection sheet="1"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J11" sqref="J11"/>
    </sheetView>
  </sheetViews>
  <sheetFormatPr defaultColWidth="6.75390625" defaultRowHeight="22.5" customHeight="1"/>
  <cols>
    <col min="1" max="3" width="3.625" style="306" customWidth="1"/>
    <col min="4" max="4" width="7.25390625" style="306" customWidth="1"/>
    <col min="5" max="5" width="19.50390625" style="306" customWidth="1"/>
    <col min="6" max="6" width="9.00390625" style="306" customWidth="1"/>
    <col min="7" max="7" width="8.50390625" style="306" customWidth="1"/>
    <col min="8" max="12" width="7.50390625" style="306" customWidth="1"/>
    <col min="13" max="13" width="7.50390625" style="307" customWidth="1"/>
    <col min="14" max="14" width="8.50390625" style="306" customWidth="1"/>
    <col min="15" max="23" width="7.50390625" style="306" customWidth="1"/>
    <col min="24" max="24" width="8.125" style="306" customWidth="1"/>
    <col min="25" max="27" width="7.50390625" style="306" customWidth="1"/>
    <col min="28" max="16384" width="6.75390625" style="306" customWidth="1"/>
  </cols>
  <sheetData>
    <row r="1" spans="2:28" ht="22.5" customHeight="1"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AA1" s="337" t="s">
        <v>224</v>
      </c>
      <c r="AB1" s="338"/>
    </row>
    <row r="2" spans="1:27" ht="22.5" customHeight="1">
      <c r="A2" s="309" t="s">
        <v>225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28" ht="22.5" customHeight="1">
      <c r="A3" s="310"/>
      <c r="B3" s="310"/>
      <c r="C3" s="310"/>
      <c r="D3" s="311"/>
      <c r="E3" s="311"/>
      <c r="F3" s="311"/>
      <c r="G3" s="311"/>
      <c r="H3" s="311"/>
      <c r="I3" s="311"/>
      <c r="J3" s="311"/>
      <c r="K3" s="311"/>
      <c r="L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Z3" s="339" t="s">
        <v>77</v>
      </c>
      <c r="AA3" s="339"/>
      <c r="AB3" s="340"/>
    </row>
    <row r="4" spans="1:27" ht="27" customHeight="1">
      <c r="A4" s="312" t="s">
        <v>96</v>
      </c>
      <c r="B4" s="312"/>
      <c r="C4" s="312"/>
      <c r="D4" s="313" t="s">
        <v>78</v>
      </c>
      <c r="E4" s="313" t="s">
        <v>97</v>
      </c>
      <c r="F4" s="313" t="s">
        <v>98</v>
      </c>
      <c r="G4" s="314" t="s">
        <v>137</v>
      </c>
      <c r="H4" s="314"/>
      <c r="I4" s="314"/>
      <c r="J4" s="314"/>
      <c r="K4" s="314"/>
      <c r="L4" s="314"/>
      <c r="M4" s="314"/>
      <c r="N4" s="314"/>
      <c r="O4" s="314" t="s">
        <v>138</v>
      </c>
      <c r="P4" s="314"/>
      <c r="Q4" s="314"/>
      <c r="R4" s="314"/>
      <c r="S4" s="314"/>
      <c r="T4" s="314"/>
      <c r="U4" s="314"/>
      <c r="V4" s="314"/>
      <c r="W4" s="333" t="s">
        <v>139</v>
      </c>
      <c r="X4" s="313" t="s">
        <v>140</v>
      </c>
      <c r="Y4" s="313"/>
      <c r="Z4" s="313"/>
      <c r="AA4" s="313"/>
    </row>
    <row r="5" spans="1:27" ht="27" customHeight="1">
      <c r="A5" s="313" t="s">
        <v>99</v>
      </c>
      <c r="B5" s="313" t="s">
        <v>100</v>
      </c>
      <c r="C5" s="313" t="s">
        <v>101</v>
      </c>
      <c r="D5" s="313"/>
      <c r="E5" s="313"/>
      <c r="F5" s="313"/>
      <c r="G5" s="313" t="s">
        <v>80</v>
      </c>
      <c r="H5" s="313" t="s">
        <v>141</v>
      </c>
      <c r="I5" s="313" t="s">
        <v>142</v>
      </c>
      <c r="J5" s="313" t="s">
        <v>143</v>
      </c>
      <c r="K5" s="313" t="s">
        <v>144</v>
      </c>
      <c r="L5" s="328" t="s">
        <v>145</v>
      </c>
      <c r="M5" s="313" t="s">
        <v>146</v>
      </c>
      <c r="N5" s="313" t="s">
        <v>147</v>
      </c>
      <c r="O5" s="313" t="s">
        <v>80</v>
      </c>
      <c r="P5" s="313" t="s">
        <v>148</v>
      </c>
      <c r="Q5" s="313" t="s">
        <v>149</v>
      </c>
      <c r="R5" s="313" t="s">
        <v>150</v>
      </c>
      <c r="S5" s="328" t="s">
        <v>151</v>
      </c>
      <c r="T5" s="313" t="s">
        <v>152</v>
      </c>
      <c r="U5" s="313" t="s">
        <v>153</v>
      </c>
      <c r="V5" s="313" t="s">
        <v>154</v>
      </c>
      <c r="W5" s="334"/>
      <c r="X5" s="313" t="s">
        <v>80</v>
      </c>
      <c r="Y5" s="313" t="s">
        <v>155</v>
      </c>
      <c r="Z5" s="313" t="s">
        <v>156</v>
      </c>
      <c r="AA5" s="313" t="s">
        <v>140</v>
      </c>
    </row>
    <row r="6" spans="1:27" ht="27" customHeight="1">
      <c r="A6" s="313"/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28"/>
      <c r="M6" s="313"/>
      <c r="N6" s="313"/>
      <c r="O6" s="313"/>
      <c r="P6" s="313"/>
      <c r="Q6" s="313"/>
      <c r="R6" s="313"/>
      <c r="S6" s="328"/>
      <c r="T6" s="313"/>
      <c r="U6" s="313"/>
      <c r="V6" s="313"/>
      <c r="W6" s="335"/>
      <c r="X6" s="313"/>
      <c r="Y6" s="313"/>
      <c r="Z6" s="313"/>
      <c r="AA6" s="313"/>
    </row>
    <row r="7" spans="1:27" ht="22.5" customHeight="1">
      <c r="A7" s="312" t="s">
        <v>92</v>
      </c>
      <c r="B7" s="312" t="s">
        <v>92</v>
      </c>
      <c r="C7" s="312" t="s">
        <v>92</v>
      </c>
      <c r="D7" s="312" t="s">
        <v>92</v>
      </c>
      <c r="E7" s="312" t="s">
        <v>92</v>
      </c>
      <c r="F7" s="312">
        <v>1</v>
      </c>
      <c r="G7" s="312">
        <v>2</v>
      </c>
      <c r="H7" s="312">
        <v>3</v>
      </c>
      <c r="I7" s="312">
        <v>4</v>
      </c>
      <c r="J7" s="312">
        <v>5</v>
      </c>
      <c r="K7" s="312">
        <v>6</v>
      </c>
      <c r="L7" s="312">
        <v>7</v>
      </c>
      <c r="M7" s="312">
        <v>8</v>
      </c>
      <c r="N7" s="312">
        <v>9</v>
      </c>
      <c r="O7" s="312">
        <v>10</v>
      </c>
      <c r="P7" s="312">
        <v>11</v>
      </c>
      <c r="Q7" s="312">
        <v>12</v>
      </c>
      <c r="R7" s="312">
        <v>13</v>
      </c>
      <c r="S7" s="312">
        <v>14</v>
      </c>
      <c r="T7" s="312">
        <v>15</v>
      </c>
      <c r="U7" s="312">
        <v>16</v>
      </c>
      <c r="V7" s="312">
        <v>17</v>
      </c>
      <c r="W7" s="312">
        <v>18</v>
      </c>
      <c r="X7" s="312">
        <v>19</v>
      </c>
      <c r="Y7" s="312">
        <v>20</v>
      </c>
      <c r="Z7" s="312">
        <v>21</v>
      </c>
      <c r="AA7" s="312">
        <v>22</v>
      </c>
    </row>
    <row r="8" spans="1:256" s="29" customFormat="1" ht="26.25" customHeight="1">
      <c r="A8" s="315" t="s">
        <v>217</v>
      </c>
      <c r="B8" s="316"/>
      <c r="C8" s="316"/>
      <c r="D8" s="316" t="s">
        <v>220</v>
      </c>
      <c r="E8" s="317" t="s">
        <v>226</v>
      </c>
      <c r="F8" s="318">
        <f>F10</f>
        <v>148.14</v>
      </c>
      <c r="G8" s="318">
        <f aca="true" t="shared" si="0" ref="G8:AA8">G10</f>
        <v>102.1</v>
      </c>
      <c r="H8" s="319">
        <f t="shared" si="0"/>
        <v>47.3</v>
      </c>
      <c r="I8" s="318">
        <f t="shared" si="0"/>
        <v>0</v>
      </c>
      <c r="J8" s="319">
        <f t="shared" si="0"/>
        <v>48.3</v>
      </c>
      <c r="K8" s="319">
        <f t="shared" si="0"/>
        <v>0</v>
      </c>
      <c r="L8" s="319">
        <f t="shared" si="0"/>
        <v>0</v>
      </c>
      <c r="M8" s="319">
        <f t="shared" si="0"/>
        <v>6.5</v>
      </c>
      <c r="N8" s="319">
        <f t="shared" si="0"/>
        <v>0</v>
      </c>
      <c r="O8" s="319">
        <f t="shared" si="0"/>
        <v>29.580000000000002</v>
      </c>
      <c r="P8" s="319">
        <f t="shared" si="0"/>
        <v>21.6</v>
      </c>
      <c r="Q8" s="319">
        <f t="shared" si="0"/>
        <v>7.98</v>
      </c>
      <c r="R8" s="319">
        <f t="shared" si="0"/>
        <v>0</v>
      </c>
      <c r="S8" s="319">
        <f t="shared" si="0"/>
        <v>0</v>
      </c>
      <c r="T8" s="319">
        <f t="shared" si="0"/>
        <v>0</v>
      </c>
      <c r="U8" s="319">
        <f t="shared" si="0"/>
        <v>0</v>
      </c>
      <c r="V8" s="319">
        <f t="shared" si="0"/>
        <v>0</v>
      </c>
      <c r="W8" s="319">
        <f t="shared" si="0"/>
        <v>9.76</v>
      </c>
      <c r="X8" s="319">
        <f t="shared" si="0"/>
        <v>6.7</v>
      </c>
      <c r="Y8" s="319">
        <f t="shared" si="0"/>
        <v>0</v>
      </c>
      <c r="Z8" s="319">
        <f t="shared" si="0"/>
        <v>0</v>
      </c>
      <c r="AA8" s="319">
        <f t="shared" si="0"/>
        <v>6.7</v>
      </c>
      <c r="AB8" s="341"/>
      <c r="AC8" s="341"/>
      <c r="AD8" s="341"/>
      <c r="AE8" s="341"/>
      <c r="AF8" s="341"/>
      <c r="AG8" s="341"/>
      <c r="AH8" s="341"/>
      <c r="AI8" s="341"/>
      <c r="AJ8" s="341"/>
      <c r="AK8" s="341"/>
      <c r="AL8" s="341"/>
      <c r="AM8" s="341"/>
      <c r="AN8" s="341"/>
      <c r="AO8" s="341"/>
      <c r="AP8" s="341"/>
      <c r="AQ8" s="341"/>
      <c r="AR8" s="341"/>
      <c r="AS8" s="341"/>
      <c r="AT8" s="341"/>
      <c r="AU8" s="341"/>
      <c r="AV8" s="341"/>
      <c r="AW8" s="341"/>
      <c r="AX8" s="341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  <c r="BN8" s="341"/>
      <c r="BO8" s="341"/>
      <c r="BP8" s="341"/>
      <c r="BQ8" s="341"/>
      <c r="BR8" s="341"/>
      <c r="BS8" s="341"/>
      <c r="BT8" s="341"/>
      <c r="BU8" s="341"/>
      <c r="BV8" s="341"/>
      <c r="BW8" s="341"/>
      <c r="BX8" s="341"/>
      <c r="BY8" s="341"/>
      <c r="BZ8" s="341"/>
      <c r="CA8" s="341"/>
      <c r="CB8" s="341"/>
      <c r="CC8" s="341"/>
      <c r="CD8" s="341"/>
      <c r="CE8" s="341"/>
      <c r="CF8" s="341"/>
      <c r="CG8" s="341"/>
      <c r="CH8" s="341"/>
      <c r="CI8" s="341"/>
      <c r="CJ8" s="341"/>
      <c r="CK8" s="341"/>
      <c r="CL8" s="341"/>
      <c r="CM8" s="341"/>
      <c r="CN8" s="341"/>
      <c r="CO8" s="341"/>
      <c r="CP8" s="341"/>
      <c r="CQ8" s="341"/>
      <c r="CR8" s="341"/>
      <c r="CS8" s="341"/>
      <c r="CT8" s="341"/>
      <c r="CU8" s="341"/>
      <c r="CV8" s="341"/>
      <c r="CW8" s="341"/>
      <c r="CX8" s="341"/>
      <c r="CY8" s="341"/>
      <c r="CZ8" s="341"/>
      <c r="DA8" s="341"/>
      <c r="DB8" s="341"/>
      <c r="DC8" s="341"/>
      <c r="DD8" s="341"/>
      <c r="DE8" s="341"/>
      <c r="DF8" s="341"/>
      <c r="DG8" s="341"/>
      <c r="DH8" s="341"/>
      <c r="DI8" s="341"/>
      <c r="DJ8" s="341"/>
      <c r="DK8" s="341"/>
      <c r="DL8" s="341"/>
      <c r="DM8" s="341"/>
      <c r="DN8" s="341"/>
      <c r="DO8" s="341"/>
      <c r="DP8" s="341"/>
      <c r="DQ8" s="341"/>
      <c r="DR8" s="341"/>
      <c r="DS8" s="341"/>
      <c r="DT8" s="341"/>
      <c r="DU8" s="341"/>
      <c r="DV8" s="341"/>
      <c r="DW8" s="341"/>
      <c r="DX8" s="341"/>
      <c r="DY8" s="341"/>
      <c r="DZ8" s="341"/>
      <c r="EA8" s="341"/>
      <c r="EB8" s="341"/>
      <c r="EC8" s="341"/>
      <c r="ED8" s="341"/>
      <c r="EE8" s="341"/>
      <c r="EF8" s="341"/>
      <c r="EG8" s="341"/>
      <c r="EH8" s="341"/>
      <c r="EI8" s="341"/>
      <c r="EJ8" s="341"/>
      <c r="EK8" s="341"/>
      <c r="EL8" s="341"/>
      <c r="EM8" s="341"/>
      <c r="EN8" s="341"/>
      <c r="EO8" s="341"/>
      <c r="EP8" s="341"/>
      <c r="EQ8" s="341"/>
      <c r="ER8" s="341"/>
      <c r="ES8" s="341"/>
      <c r="ET8" s="341"/>
      <c r="EU8" s="341"/>
      <c r="EV8" s="341"/>
      <c r="EW8" s="341"/>
      <c r="EX8" s="341"/>
      <c r="EY8" s="341"/>
      <c r="EZ8" s="341"/>
      <c r="FA8" s="341"/>
      <c r="FB8" s="341"/>
      <c r="FC8" s="341"/>
      <c r="FD8" s="341"/>
      <c r="FE8" s="341"/>
      <c r="FF8" s="341"/>
      <c r="FG8" s="341"/>
      <c r="FH8" s="341"/>
      <c r="FI8" s="341"/>
      <c r="FJ8" s="341"/>
      <c r="FK8" s="341"/>
      <c r="FL8" s="341"/>
      <c r="FM8" s="341"/>
      <c r="FN8" s="341"/>
      <c r="FO8" s="341"/>
      <c r="FP8" s="341"/>
      <c r="FQ8" s="341"/>
      <c r="FR8" s="341"/>
      <c r="FS8" s="341"/>
      <c r="FT8" s="341"/>
      <c r="FU8" s="341"/>
      <c r="FV8" s="341"/>
      <c r="FW8" s="341"/>
      <c r="FX8" s="341"/>
      <c r="FY8" s="341"/>
      <c r="FZ8" s="341"/>
      <c r="GA8" s="341"/>
      <c r="GB8" s="341"/>
      <c r="GC8" s="341"/>
      <c r="GD8" s="341"/>
      <c r="GE8" s="341"/>
      <c r="GF8" s="341"/>
      <c r="GG8" s="341"/>
      <c r="GH8" s="341"/>
      <c r="GI8" s="341"/>
      <c r="GJ8" s="341"/>
      <c r="GK8" s="341"/>
      <c r="GL8" s="341"/>
      <c r="GM8" s="341"/>
      <c r="GN8" s="341"/>
      <c r="GO8" s="341"/>
      <c r="GP8" s="341"/>
      <c r="GQ8" s="341"/>
      <c r="GR8" s="341"/>
      <c r="GS8" s="341"/>
      <c r="GT8" s="341"/>
      <c r="GU8" s="341"/>
      <c r="GV8" s="341"/>
      <c r="GW8" s="341"/>
      <c r="GX8" s="341"/>
      <c r="GY8" s="341"/>
      <c r="GZ8" s="341"/>
      <c r="HA8" s="341"/>
      <c r="HB8" s="341"/>
      <c r="HC8" s="341"/>
      <c r="HD8" s="341"/>
      <c r="HE8" s="341"/>
      <c r="HF8" s="341"/>
      <c r="HG8" s="341"/>
      <c r="HH8" s="341"/>
      <c r="HI8" s="341"/>
      <c r="HJ8" s="341"/>
      <c r="HK8" s="341"/>
      <c r="HL8" s="341"/>
      <c r="HM8" s="341"/>
      <c r="HN8" s="341"/>
      <c r="HO8" s="341"/>
      <c r="HP8" s="341"/>
      <c r="HQ8" s="341"/>
      <c r="HR8" s="341"/>
      <c r="HS8" s="341"/>
      <c r="HT8" s="341"/>
      <c r="HU8" s="341"/>
      <c r="HV8" s="341"/>
      <c r="HW8" s="341"/>
      <c r="HX8" s="341"/>
      <c r="HY8" s="341"/>
      <c r="HZ8" s="341"/>
      <c r="IA8" s="341"/>
      <c r="IB8" s="341"/>
      <c r="IC8" s="341"/>
      <c r="ID8" s="341"/>
      <c r="IE8" s="341"/>
      <c r="IF8" s="341"/>
      <c r="IG8" s="341"/>
      <c r="IH8" s="341"/>
      <c r="II8" s="341"/>
      <c r="IJ8" s="341"/>
      <c r="IK8" s="341"/>
      <c r="IL8" s="341"/>
      <c r="IM8" s="341"/>
      <c r="IN8" s="341"/>
      <c r="IO8" s="341"/>
      <c r="IP8" s="341"/>
      <c r="IQ8" s="341"/>
      <c r="IR8" s="341"/>
      <c r="IS8" s="341"/>
      <c r="IT8" s="341"/>
      <c r="IU8" s="341"/>
      <c r="IV8" s="341"/>
    </row>
    <row r="9" spans="1:28" ht="22.5" customHeight="1">
      <c r="A9" s="320" t="s">
        <v>217</v>
      </c>
      <c r="B9" s="320" t="s">
        <v>218</v>
      </c>
      <c r="C9" s="320"/>
      <c r="D9" s="320" t="s">
        <v>220</v>
      </c>
      <c r="E9" s="321" t="s">
        <v>227</v>
      </c>
      <c r="F9" s="322">
        <f>F10</f>
        <v>148.14</v>
      </c>
      <c r="G9" s="322">
        <f aca="true" t="shared" si="1" ref="G9:AA9">G10</f>
        <v>102.1</v>
      </c>
      <c r="H9" s="323">
        <f t="shared" si="1"/>
        <v>47.3</v>
      </c>
      <c r="I9" s="322">
        <f t="shared" si="1"/>
        <v>0</v>
      </c>
      <c r="J9" s="323">
        <f t="shared" si="1"/>
        <v>48.3</v>
      </c>
      <c r="K9" s="323">
        <f t="shared" si="1"/>
        <v>0</v>
      </c>
      <c r="L9" s="323">
        <f t="shared" si="1"/>
        <v>0</v>
      </c>
      <c r="M9" s="323">
        <f t="shared" si="1"/>
        <v>6.5</v>
      </c>
      <c r="N9" s="323">
        <f t="shared" si="1"/>
        <v>0</v>
      </c>
      <c r="O9" s="323">
        <f t="shared" si="1"/>
        <v>29.580000000000002</v>
      </c>
      <c r="P9" s="323">
        <f t="shared" si="1"/>
        <v>21.6</v>
      </c>
      <c r="Q9" s="323">
        <f t="shared" si="1"/>
        <v>7.98</v>
      </c>
      <c r="R9" s="323">
        <f t="shared" si="1"/>
        <v>0</v>
      </c>
      <c r="S9" s="323">
        <f t="shared" si="1"/>
        <v>0</v>
      </c>
      <c r="T9" s="323">
        <f t="shared" si="1"/>
        <v>0</v>
      </c>
      <c r="U9" s="323">
        <f t="shared" si="1"/>
        <v>0</v>
      </c>
      <c r="V9" s="323">
        <f t="shared" si="1"/>
        <v>0</v>
      </c>
      <c r="W9" s="323">
        <f t="shared" si="1"/>
        <v>9.76</v>
      </c>
      <c r="X9" s="323">
        <f t="shared" si="1"/>
        <v>6.7</v>
      </c>
      <c r="Y9" s="323">
        <f t="shared" si="1"/>
        <v>0</v>
      </c>
      <c r="Z9" s="323">
        <f t="shared" si="1"/>
        <v>0</v>
      </c>
      <c r="AA9" s="323">
        <f t="shared" si="1"/>
        <v>6.7</v>
      </c>
      <c r="AB9" s="327"/>
    </row>
    <row r="10" spans="1:28" ht="22.5" customHeight="1">
      <c r="A10" s="320" t="s">
        <v>217</v>
      </c>
      <c r="B10" s="320" t="s">
        <v>218</v>
      </c>
      <c r="C10" s="320" t="s">
        <v>228</v>
      </c>
      <c r="D10" s="320" t="s">
        <v>220</v>
      </c>
      <c r="E10" s="321" t="s">
        <v>229</v>
      </c>
      <c r="F10" s="322">
        <f>G10+O10+W10+X10</f>
        <v>148.14</v>
      </c>
      <c r="G10" s="324">
        <f>SUM(H10:N10)</f>
        <v>102.1</v>
      </c>
      <c r="H10" s="325">
        <v>47.3</v>
      </c>
      <c r="I10" s="329"/>
      <c r="J10" s="325">
        <v>48.3</v>
      </c>
      <c r="K10" s="330"/>
      <c r="L10" s="330"/>
      <c r="M10" s="325">
        <v>6.5</v>
      </c>
      <c r="N10" s="330"/>
      <c r="O10" s="331">
        <f>SUM(P10:V10)</f>
        <v>29.580000000000002</v>
      </c>
      <c r="P10" s="332">
        <v>21.6</v>
      </c>
      <c r="Q10" s="292">
        <v>7.98</v>
      </c>
      <c r="R10" s="330"/>
      <c r="S10" s="330"/>
      <c r="T10" s="330"/>
      <c r="U10" s="330"/>
      <c r="V10" s="330"/>
      <c r="W10" s="292">
        <v>9.76</v>
      </c>
      <c r="X10" s="336">
        <f>SUM(Y10:AA10)</f>
        <v>6.7</v>
      </c>
      <c r="Y10" s="330"/>
      <c r="Z10" s="330"/>
      <c r="AA10" s="325">
        <v>6.7</v>
      </c>
      <c r="AB10" s="327"/>
    </row>
    <row r="11" spans="1:27" ht="22.5" customHeight="1">
      <c r="A11" s="326"/>
      <c r="B11" s="326"/>
      <c r="C11" s="326"/>
      <c r="D11" s="326"/>
      <c r="E11" s="326"/>
      <c r="F11" s="327"/>
      <c r="G11" s="327"/>
      <c r="H11" s="327"/>
      <c r="I11" s="327"/>
      <c r="J11" s="327"/>
      <c r="K11" s="327"/>
      <c r="L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327"/>
      <c r="Z11" s="327"/>
      <c r="AA11" s="327"/>
    </row>
    <row r="12" spans="1:27" ht="22.5" customHeight="1">
      <c r="A12" s="326"/>
      <c r="B12" s="326"/>
      <c r="C12" s="326"/>
      <c r="D12" s="326"/>
      <c r="E12" s="326"/>
      <c r="F12" s="327"/>
      <c r="G12" s="327"/>
      <c r="H12" s="327"/>
      <c r="I12" s="327"/>
      <c r="J12" s="327"/>
      <c r="K12" s="327"/>
      <c r="L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</row>
    <row r="13" spans="1:26" ht="22.5" customHeight="1">
      <c r="A13" s="327"/>
      <c r="B13" s="327"/>
      <c r="C13" s="327"/>
      <c r="D13" s="327"/>
      <c r="E13" s="327"/>
      <c r="F13" s="327"/>
      <c r="J13" s="327"/>
      <c r="K13" s="327"/>
      <c r="L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</row>
    <row r="14" spans="1:25" ht="22.5" customHeight="1">
      <c r="A14" s="327"/>
      <c r="B14" s="327"/>
      <c r="C14" s="327"/>
      <c r="D14" s="327"/>
      <c r="E14" s="327"/>
      <c r="F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5:24" ht="22.5" customHeight="1">
      <c r="O15" s="327"/>
      <c r="P15" s="327"/>
      <c r="Q15" s="327"/>
      <c r="R15" s="327"/>
      <c r="S15" s="327"/>
      <c r="T15" s="327"/>
      <c r="U15" s="327"/>
      <c r="V15" s="327"/>
      <c r="W15" s="327"/>
      <c r="X15" s="327"/>
    </row>
    <row r="16" spans="15:17" ht="22.5" customHeight="1">
      <c r="O16" s="327"/>
      <c r="P16" s="327"/>
      <c r="Q16" s="327"/>
    </row>
    <row r="17" ht="22.5" customHeight="1"/>
  </sheetData>
  <sheetProtection sheet="1"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I9" sqref="I9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t="s">
        <v>230</v>
      </c>
    </row>
    <row r="2" spans="1:14" ht="33" customHeight="1">
      <c r="A2" s="304" t="s">
        <v>231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3:14" ht="14.25" customHeight="1">
      <c r="M3" s="260" t="s">
        <v>77</v>
      </c>
      <c r="N3" s="260"/>
    </row>
    <row r="4" spans="1:14" ht="22.5" customHeight="1">
      <c r="A4" s="256" t="s">
        <v>96</v>
      </c>
      <c r="B4" s="256"/>
      <c r="C4" s="256"/>
      <c r="D4" s="88" t="s">
        <v>123</v>
      </c>
      <c r="E4" s="88" t="s">
        <v>79</v>
      </c>
      <c r="F4" s="88" t="s">
        <v>80</v>
      </c>
      <c r="G4" s="88" t="s">
        <v>125</v>
      </c>
      <c r="H4" s="88"/>
      <c r="I4" s="88"/>
      <c r="J4" s="88"/>
      <c r="K4" s="88"/>
      <c r="L4" s="88" t="s">
        <v>129</v>
      </c>
      <c r="M4" s="88"/>
      <c r="N4" s="88"/>
    </row>
    <row r="5" spans="1:14" ht="17.25" customHeight="1">
      <c r="A5" s="88" t="s">
        <v>99</v>
      </c>
      <c r="B5" s="91" t="s">
        <v>100</v>
      </c>
      <c r="C5" s="88" t="s">
        <v>101</v>
      </c>
      <c r="D5" s="88"/>
      <c r="E5" s="88"/>
      <c r="F5" s="88"/>
      <c r="G5" s="88" t="s">
        <v>159</v>
      </c>
      <c r="H5" s="88" t="s">
        <v>160</v>
      </c>
      <c r="I5" s="88" t="s">
        <v>138</v>
      </c>
      <c r="J5" s="88" t="s">
        <v>139</v>
      </c>
      <c r="K5" s="88" t="s">
        <v>140</v>
      </c>
      <c r="L5" s="88" t="s">
        <v>159</v>
      </c>
      <c r="M5" s="88" t="s">
        <v>111</v>
      </c>
      <c r="N5" s="88" t="s">
        <v>161</v>
      </c>
    </row>
    <row r="6" spans="1:14" ht="20.25" customHeight="1">
      <c r="A6" s="88"/>
      <c r="B6" s="9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9" customFormat="1" ht="15">
      <c r="A7" s="305" t="str">
        <f>'一般-工资福利'!A8</f>
        <v>201</v>
      </c>
      <c r="B7" s="305">
        <f>'一般-工资福利'!B8</f>
        <v>0</v>
      </c>
      <c r="C7" s="305">
        <f>'一般-工资福利'!C8</f>
        <v>0</v>
      </c>
      <c r="D7" s="305" t="str">
        <f>'一般-工资福利'!D8</f>
        <v>017</v>
      </c>
      <c r="E7" s="305" t="str">
        <f>'一般-工资福利'!E8</f>
        <v>一般公共服务</v>
      </c>
      <c r="F7" s="257">
        <f>G7+L7</f>
        <v>148.14</v>
      </c>
      <c r="G7" s="257">
        <f>SUM(H7:K7)</f>
        <v>148.14</v>
      </c>
      <c r="H7" s="257">
        <f>'一般-工资福利'!G8</f>
        <v>102.1</v>
      </c>
      <c r="I7" s="257">
        <f>'一般-工资福利'!O8</f>
        <v>29.580000000000002</v>
      </c>
      <c r="J7" s="257">
        <f>'一般-工资福利'!W8</f>
        <v>9.76</v>
      </c>
      <c r="K7" s="257">
        <f>'一般-工资福利'!X8</f>
        <v>6.7</v>
      </c>
      <c r="L7" s="257"/>
      <c r="M7" s="257"/>
      <c r="N7" s="257"/>
    </row>
    <row r="8" spans="1:14" ht="25.5">
      <c r="A8" s="305" t="str">
        <f>'一般-工资福利'!A9</f>
        <v>201</v>
      </c>
      <c r="B8" s="305" t="str">
        <f>'一般-工资福利'!B9</f>
        <v>31</v>
      </c>
      <c r="C8" s="305">
        <f>'一般-工资福利'!C9</f>
        <v>0</v>
      </c>
      <c r="D8" s="305" t="str">
        <f>'一般-工资福利'!D9</f>
        <v>017</v>
      </c>
      <c r="E8" s="305" t="str">
        <f>'一般-工资福利'!E9</f>
        <v>党委办公厅（室）及相关机构事务</v>
      </c>
      <c r="F8" s="257">
        <f>G8+L8</f>
        <v>148.14</v>
      </c>
      <c r="G8" s="257">
        <f>SUM(H8:K8)</f>
        <v>148.14</v>
      </c>
      <c r="H8" s="257">
        <f>'一般-工资福利'!G9</f>
        <v>102.1</v>
      </c>
      <c r="I8" s="257">
        <f>'一般-工资福利'!O9</f>
        <v>29.580000000000002</v>
      </c>
      <c r="J8" s="257">
        <f>'一般-工资福利'!W9</f>
        <v>9.76</v>
      </c>
      <c r="K8" s="257">
        <f>'一般-工资福利'!X9</f>
        <v>6.7</v>
      </c>
      <c r="L8" s="257"/>
      <c r="M8" s="257"/>
      <c r="N8" s="257"/>
    </row>
    <row r="9" spans="1:14" ht="15">
      <c r="A9" s="305" t="str">
        <f>'一般-工资福利'!A10</f>
        <v>201</v>
      </c>
      <c r="B9" s="305" t="str">
        <f>'一般-工资福利'!B10</f>
        <v>31</v>
      </c>
      <c r="C9" s="305" t="str">
        <f>'一般-工资福利'!C10</f>
        <v>03</v>
      </c>
      <c r="D9" s="305" t="str">
        <f>'一般-工资福利'!D10</f>
        <v>017</v>
      </c>
      <c r="E9" s="305" t="str">
        <f>'一般-工资福利'!E10</f>
        <v>  机关服务</v>
      </c>
      <c r="F9" s="257">
        <f>G9+L9</f>
        <v>148.14</v>
      </c>
      <c r="G9" s="257">
        <f>SUM(H9:K9)</f>
        <v>148.14</v>
      </c>
      <c r="H9" s="257">
        <f>'一般-工资福利'!G10</f>
        <v>102.1</v>
      </c>
      <c r="I9" s="257">
        <f>'一般-工资福利'!O10</f>
        <v>29.580000000000002</v>
      </c>
      <c r="J9" s="257">
        <f>'一般-工资福利'!W10</f>
        <v>9.76</v>
      </c>
      <c r="K9" s="257">
        <f>'一般-工资福利'!X10</f>
        <v>6.7</v>
      </c>
      <c r="L9" s="257"/>
      <c r="M9" s="257"/>
      <c r="N9" s="257"/>
    </row>
  </sheetData>
  <sheetProtection sheet="1"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showZeros="0" workbookViewId="0" topLeftCell="A1">
      <selection activeCell="K13" sqref="K13"/>
    </sheetView>
  </sheetViews>
  <sheetFormatPr defaultColWidth="6.75390625" defaultRowHeight="22.5" customHeight="1"/>
  <cols>
    <col min="1" max="1" width="4.75390625" style="284" customWidth="1"/>
    <col min="2" max="3" width="4.00390625" style="284" customWidth="1"/>
    <col min="4" max="4" width="9.625" style="284" customWidth="1"/>
    <col min="5" max="5" width="21.875" style="284" customWidth="1"/>
    <col min="6" max="6" width="8.625" style="284" customWidth="1"/>
    <col min="7" max="14" width="7.25390625" style="284" customWidth="1"/>
    <col min="15" max="15" width="7.00390625" style="284" customWidth="1"/>
    <col min="16" max="24" width="7.25390625" style="284" customWidth="1"/>
    <col min="25" max="25" width="6.875" style="284" customWidth="1"/>
    <col min="26" max="26" width="7.25390625" style="284" customWidth="1"/>
    <col min="27" max="16384" width="6.75390625" style="284" customWidth="1"/>
  </cols>
  <sheetData>
    <row r="1" spans="2:26" ht="22.5" customHeight="1"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X1" s="301" t="s">
        <v>232</v>
      </c>
      <c r="Y1" s="301"/>
      <c r="Z1" s="301"/>
    </row>
    <row r="2" spans="1:26" ht="22.5" customHeight="1">
      <c r="A2" s="286" t="s">
        <v>233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</row>
    <row r="3" spans="1:26" ht="22.5" customHeight="1">
      <c r="A3" s="287"/>
      <c r="B3" s="287"/>
      <c r="C3" s="287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X3" s="302" t="s">
        <v>77</v>
      </c>
      <c r="Y3" s="302"/>
      <c r="Z3" s="302"/>
    </row>
    <row r="4" spans="1:26" ht="22.5" customHeight="1">
      <c r="A4" s="289" t="s">
        <v>96</v>
      </c>
      <c r="B4" s="289"/>
      <c r="C4" s="289"/>
      <c r="D4" s="290" t="s">
        <v>78</v>
      </c>
      <c r="E4" s="290" t="s">
        <v>97</v>
      </c>
      <c r="F4" s="290" t="s">
        <v>164</v>
      </c>
      <c r="G4" s="290" t="s">
        <v>165</v>
      </c>
      <c r="H4" s="290" t="s">
        <v>166</v>
      </c>
      <c r="I4" s="290" t="s">
        <v>167</v>
      </c>
      <c r="J4" s="290" t="s">
        <v>168</v>
      </c>
      <c r="K4" s="290" t="s">
        <v>169</v>
      </c>
      <c r="L4" s="290" t="s">
        <v>170</v>
      </c>
      <c r="M4" s="290" t="s">
        <v>171</v>
      </c>
      <c r="N4" s="290" t="s">
        <v>172</v>
      </c>
      <c r="O4" s="290" t="s">
        <v>173</v>
      </c>
      <c r="P4" s="290" t="s">
        <v>174</v>
      </c>
      <c r="Q4" s="290" t="s">
        <v>175</v>
      </c>
      <c r="R4" s="290" t="s">
        <v>176</v>
      </c>
      <c r="S4" s="290" t="s">
        <v>177</v>
      </c>
      <c r="T4" s="290" t="s">
        <v>178</v>
      </c>
      <c r="U4" s="290" t="s">
        <v>179</v>
      </c>
      <c r="V4" s="290" t="s">
        <v>180</v>
      </c>
      <c r="W4" s="290" t="s">
        <v>181</v>
      </c>
      <c r="X4" s="290" t="s">
        <v>182</v>
      </c>
      <c r="Y4" s="290" t="s">
        <v>183</v>
      </c>
      <c r="Z4" s="290" t="s">
        <v>184</v>
      </c>
    </row>
    <row r="5" spans="1:26" ht="22.5" customHeight="1">
      <c r="A5" s="290" t="s">
        <v>99</v>
      </c>
      <c r="B5" s="290" t="s">
        <v>100</v>
      </c>
      <c r="C5" s="290" t="s">
        <v>101</v>
      </c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290"/>
      <c r="T5" s="290"/>
      <c r="U5" s="290"/>
      <c r="V5" s="290"/>
      <c r="W5" s="290"/>
      <c r="X5" s="290"/>
      <c r="Y5" s="290"/>
      <c r="Z5" s="290"/>
    </row>
    <row r="6" spans="1:26" ht="22.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</row>
    <row r="7" spans="1:26" ht="22.5" customHeight="1">
      <c r="A7" s="289" t="s">
        <v>92</v>
      </c>
      <c r="B7" s="289" t="s">
        <v>92</v>
      </c>
      <c r="C7" s="289" t="s">
        <v>92</v>
      </c>
      <c r="D7" s="289" t="s">
        <v>92</v>
      </c>
      <c r="E7" s="289" t="s">
        <v>92</v>
      </c>
      <c r="F7" s="289">
        <v>1</v>
      </c>
      <c r="G7" s="289">
        <v>2</v>
      </c>
      <c r="H7" s="289">
        <v>3</v>
      </c>
      <c r="I7" s="289">
        <v>4</v>
      </c>
      <c r="J7" s="289">
        <v>5</v>
      </c>
      <c r="K7" s="289">
        <v>6</v>
      </c>
      <c r="L7" s="289">
        <v>7</v>
      </c>
      <c r="M7" s="289">
        <v>8</v>
      </c>
      <c r="N7" s="289">
        <v>9</v>
      </c>
      <c r="O7" s="289">
        <v>10</v>
      </c>
      <c r="P7" s="289">
        <v>11</v>
      </c>
      <c r="Q7" s="289">
        <v>12</v>
      </c>
      <c r="R7" s="289">
        <v>13</v>
      </c>
      <c r="S7" s="289">
        <v>14</v>
      </c>
      <c r="T7" s="289">
        <v>15</v>
      </c>
      <c r="U7" s="289">
        <v>16</v>
      </c>
      <c r="V7" s="289">
        <v>17</v>
      </c>
      <c r="W7" s="289">
        <v>18</v>
      </c>
      <c r="X7" s="289">
        <v>19</v>
      </c>
      <c r="Y7" s="289">
        <v>20</v>
      </c>
      <c r="Z7" s="289">
        <v>21</v>
      </c>
    </row>
    <row r="8" spans="1:26" s="283" customFormat="1" ht="22.5" customHeight="1">
      <c r="A8" s="273" t="str">
        <f>'一般-工资福利'!A8</f>
        <v>201</v>
      </c>
      <c r="B8" s="273">
        <f>'一般-工资福利'!B8</f>
        <v>0</v>
      </c>
      <c r="C8" s="273">
        <f>'一般-工资福利'!C8</f>
        <v>0</v>
      </c>
      <c r="D8" s="273" t="str">
        <f>'一般-工资福利'!D8</f>
        <v>017</v>
      </c>
      <c r="E8" s="273" t="str">
        <f>'一般-工资福利'!E8</f>
        <v>一般公共服务</v>
      </c>
      <c r="F8" s="291">
        <f>F9</f>
        <v>55.42</v>
      </c>
      <c r="G8" s="291">
        <f aca="true" t="shared" si="0" ref="G8:Z8">G9</f>
        <v>5.69</v>
      </c>
      <c r="H8" s="291">
        <f t="shared" si="0"/>
        <v>0.83</v>
      </c>
      <c r="I8" s="291">
        <f t="shared" si="0"/>
        <v>0.24</v>
      </c>
      <c r="J8" s="291">
        <f t="shared" si="0"/>
        <v>0.78</v>
      </c>
      <c r="K8" s="291">
        <f t="shared" si="0"/>
        <v>1.3</v>
      </c>
      <c r="L8" s="291">
        <f t="shared" si="0"/>
        <v>3</v>
      </c>
      <c r="M8" s="291">
        <f t="shared" si="0"/>
        <v>5.3</v>
      </c>
      <c r="N8" s="291">
        <f t="shared" si="0"/>
        <v>0</v>
      </c>
      <c r="O8" s="291">
        <f t="shared" si="0"/>
        <v>1</v>
      </c>
      <c r="P8" s="291">
        <f t="shared" si="0"/>
        <v>1</v>
      </c>
      <c r="Q8" s="291">
        <f t="shared" si="0"/>
        <v>0.1</v>
      </c>
      <c r="R8" s="291">
        <f t="shared" si="0"/>
        <v>2.6</v>
      </c>
      <c r="S8" s="291">
        <f t="shared" si="0"/>
        <v>6.38</v>
      </c>
      <c r="T8" s="291">
        <f t="shared" si="0"/>
        <v>0</v>
      </c>
      <c r="U8" s="291">
        <f t="shared" si="0"/>
        <v>0</v>
      </c>
      <c r="V8" s="291">
        <f t="shared" si="0"/>
        <v>5.5</v>
      </c>
      <c r="W8" s="291">
        <f t="shared" si="0"/>
        <v>0.5</v>
      </c>
      <c r="X8" s="291">
        <f t="shared" si="0"/>
        <v>0</v>
      </c>
      <c r="Y8" s="291">
        <f t="shared" si="0"/>
        <v>0</v>
      </c>
      <c r="Z8" s="291">
        <f t="shared" si="0"/>
        <v>21.2</v>
      </c>
    </row>
    <row r="9" spans="1:26" s="283" customFormat="1" ht="22.5" customHeight="1">
      <c r="A9" s="273" t="str">
        <f>'一般-工资福利'!A9</f>
        <v>201</v>
      </c>
      <c r="B9" s="273" t="str">
        <f>'一般-工资福利'!B9</f>
        <v>31</v>
      </c>
      <c r="C9" s="273">
        <f>'一般-工资福利'!C9</f>
        <v>0</v>
      </c>
      <c r="D9" s="273" t="str">
        <f>'一般-工资福利'!D9</f>
        <v>017</v>
      </c>
      <c r="E9" s="273" t="str">
        <f>'一般-工资福利'!E9</f>
        <v>党委办公厅（室）及相关机构事务</v>
      </c>
      <c r="F9" s="291">
        <f>F10+F11</f>
        <v>55.42</v>
      </c>
      <c r="G9" s="291">
        <f aca="true" t="shared" si="1" ref="G9:Z9">G10+G11</f>
        <v>5.69</v>
      </c>
      <c r="H9" s="291">
        <f t="shared" si="1"/>
        <v>0.83</v>
      </c>
      <c r="I9" s="291">
        <f t="shared" si="1"/>
        <v>0.24</v>
      </c>
      <c r="J9" s="291">
        <f t="shared" si="1"/>
        <v>0.78</v>
      </c>
      <c r="K9" s="291">
        <f t="shared" si="1"/>
        <v>1.3</v>
      </c>
      <c r="L9" s="291">
        <f t="shared" si="1"/>
        <v>3</v>
      </c>
      <c r="M9" s="291">
        <f t="shared" si="1"/>
        <v>5.3</v>
      </c>
      <c r="N9" s="291">
        <f t="shared" si="1"/>
        <v>0</v>
      </c>
      <c r="O9" s="291">
        <f t="shared" si="1"/>
        <v>1</v>
      </c>
      <c r="P9" s="291">
        <f t="shared" si="1"/>
        <v>1</v>
      </c>
      <c r="Q9" s="291">
        <f t="shared" si="1"/>
        <v>0.1</v>
      </c>
      <c r="R9" s="291">
        <f t="shared" si="1"/>
        <v>2.6</v>
      </c>
      <c r="S9" s="291">
        <f t="shared" si="1"/>
        <v>6.38</v>
      </c>
      <c r="T9" s="291">
        <f t="shared" si="1"/>
        <v>0</v>
      </c>
      <c r="U9" s="291">
        <f t="shared" si="1"/>
        <v>0</v>
      </c>
      <c r="V9" s="291">
        <f t="shared" si="1"/>
        <v>5.5</v>
      </c>
      <c r="W9" s="291">
        <f t="shared" si="1"/>
        <v>0.5</v>
      </c>
      <c r="X9" s="291">
        <f t="shared" si="1"/>
        <v>0</v>
      </c>
      <c r="Y9" s="291">
        <f t="shared" si="1"/>
        <v>0</v>
      </c>
      <c r="Z9" s="291">
        <f t="shared" si="1"/>
        <v>21.2</v>
      </c>
    </row>
    <row r="10" spans="1:26" s="283" customFormat="1" ht="22.5" customHeight="1">
      <c r="A10" s="273" t="str">
        <f>'一般-工资福利'!A10</f>
        <v>201</v>
      </c>
      <c r="B10" s="273" t="str">
        <f>'一般-工资福利'!B10</f>
        <v>31</v>
      </c>
      <c r="C10" s="273" t="str">
        <f>'一般-工资福利'!C10</f>
        <v>03</v>
      </c>
      <c r="D10" s="273" t="str">
        <f>'一般-工资福利'!D10</f>
        <v>017</v>
      </c>
      <c r="E10" s="273" t="str">
        <f>'一般-工资福利'!E10</f>
        <v>  机关服务</v>
      </c>
      <c r="F10" s="291">
        <f>SUM(G10:Z10)</f>
        <v>55.42</v>
      </c>
      <c r="G10" s="292">
        <v>5.69</v>
      </c>
      <c r="H10" s="292">
        <v>0.83</v>
      </c>
      <c r="I10" s="292">
        <v>0.24</v>
      </c>
      <c r="J10" s="292">
        <v>0.78</v>
      </c>
      <c r="K10" s="292">
        <v>1.3</v>
      </c>
      <c r="L10" s="292">
        <v>3</v>
      </c>
      <c r="M10" s="292">
        <v>5.3</v>
      </c>
      <c r="N10" s="300"/>
      <c r="O10" s="292">
        <v>1</v>
      </c>
      <c r="P10" s="292">
        <v>1</v>
      </c>
      <c r="Q10" s="292">
        <v>0.1</v>
      </c>
      <c r="R10" s="292">
        <v>2.6</v>
      </c>
      <c r="S10" s="292">
        <v>6.38</v>
      </c>
      <c r="T10" s="300"/>
      <c r="U10" s="300"/>
      <c r="V10" s="292">
        <v>5.5</v>
      </c>
      <c r="W10" s="292">
        <v>0.5</v>
      </c>
      <c r="X10" s="300"/>
      <c r="Y10" s="300"/>
      <c r="Z10" s="303">
        <v>21.2</v>
      </c>
    </row>
    <row r="11" spans="1:26" ht="28.5" customHeight="1">
      <c r="A11" s="293"/>
      <c r="B11" s="293"/>
      <c r="C11" s="294"/>
      <c r="D11" s="275"/>
      <c r="E11" s="295"/>
      <c r="F11" s="296"/>
      <c r="G11" s="297"/>
      <c r="H11" s="298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</row>
    <row r="12" spans="6:13" ht="22.5" customHeight="1">
      <c r="F12" s="299"/>
      <c r="K12" s="283"/>
      <c r="L12" s="283"/>
      <c r="M12" s="283"/>
    </row>
    <row r="13" ht="22.5" customHeight="1">
      <c r="K13" s="283" t="s">
        <v>234</v>
      </c>
    </row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G9" sqref="G9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235</v>
      </c>
    </row>
    <row r="2" spans="1:20" ht="33.75" customHeight="1">
      <c r="A2" s="83" t="s">
        <v>236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9:20" ht="14.25" customHeight="1">
      <c r="S3" s="260" t="s">
        <v>77</v>
      </c>
      <c r="T3" s="260"/>
    </row>
    <row r="4" spans="1:20" ht="22.5" customHeight="1">
      <c r="A4" s="281" t="s">
        <v>96</v>
      </c>
      <c r="B4" s="281"/>
      <c r="C4" s="281"/>
      <c r="D4" s="88" t="s">
        <v>187</v>
      </c>
      <c r="E4" s="88" t="s">
        <v>124</v>
      </c>
      <c r="F4" s="87" t="s">
        <v>164</v>
      </c>
      <c r="G4" s="88" t="s">
        <v>126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129</v>
      </c>
      <c r="S4" s="88"/>
      <c r="T4" s="88"/>
    </row>
    <row r="5" spans="1:20" ht="14.25" customHeight="1">
      <c r="A5" s="281"/>
      <c r="B5" s="281"/>
      <c r="C5" s="281"/>
      <c r="D5" s="88"/>
      <c r="E5" s="88"/>
      <c r="F5" s="89"/>
      <c r="G5" s="88" t="s">
        <v>89</v>
      </c>
      <c r="H5" s="88" t="s">
        <v>188</v>
      </c>
      <c r="I5" s="88" t="s">
        <v>174</v>
      </c>
      <c r="J5" s="88" t="s">
        <v>175</v>
      </c>
      <c r="K5" s="88" t="s">
        <v>189</v>
      </c>
      <c r="L5" s="88" t="s">
        <v>190</v>
      </c>
      <c r="M5" s="88" t="s">
        <v>176</v>
      </c>
      <c r="N5" s="88" t="s">
        <v>191</v>
      </c>
      <c r="O5" s="88" t="s">
        <v>179</v>
      </c>
      <c r="P5" s="88" t="s">
        <v>192</v>
      </c>
      <c r="Q5" s="88" t="s">
        <v>193</v>
      </c>
      <c r="R5" s="88" t="s">
        <v>89</v>
      </c>
      <c r="S5" s="88" t="s">
        <v>194</v>
      </c>
      <c r="T5" s="88" t="s">
        <v>161</v>
      </c>
    </row>
    <row r="6" spans="1:20" ht="42.75" customHeight="1">
      <c r="A6" s="88" t="s">
        <v>99</v>
      </c>
      <c r="B6" s="88" t="s">
        <v>100</v>
      </c>
      <c r="C6" s="88" t="s">
        <v>101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9" customFormat="1" ht="35.25" customHeight="1">
      <c r="A7" s="126" t="str">
        <f>'一般-工资福利'!A8</f>
        <v>201</v>
      </c>
      <c r="B7" s="126">
        <f>'一般-工资福利'!B8</f>
        <v>0</v>
      </c>
      <c r="C7" s="126">
        <f>'一般-工资福利'!C8</f>
        <v>0</v>
      </c>
      <c r="D7" s="126" t="str">
        <f>'一般-工资福利'!D8</f>
        <v>017</v>
      </c>
      <c r="E7" s="126" t="str">
        <f>'一般-工资福利'!E8</f>
        <v>一般公共服务</v>
      </c>
      <c r="F7" s="282">
        <f>G7+R7</f>
        <v>55.42</v>
      </c>
      <c r="G7" s="257">
        <f>'一般-商品和服务'!F8</f>
        <v>55.42</v>
      </c>
      <c r="H7" s="257">
        <f>G7-SUM(I7:Q7)</f>
        <v>29.520000000000003</v>
      </c>
      <c r="I7" s="257">
        <f>'一般-商品和服务'!P8</f>
        <v>1</v>
      </c>
      <c r="J7" s="257">
        <f>'一般-商品和服务'!Q8</f>
        <v>0.1</v>
      </c>
      <c r="K7" s="257"/>
      <c r="L7" s="257"/>
      <c r="M7" s="257">
        <f>'一般-商品和服务'!R8</f>
        <v>2.6</v>
      </c>
      <c r="N7" s="257">
        <f>'一般-商品和服务'!N8</f>
        <v>0</v>
      </c>
      <c r="O7" s="257">
        <f>'一般-商品和服务'!U8</f>
        <v>0</v>
      </c>
      <c r="P7" s="257">
        <f>'一般-商品和服务'!O8</f>
        <v>1</v>
      </c>
      <c r="Q7" s="257">
        <f>'一般-商品和服务'!Z8+'一般-商品和服务'!X8+'一般-商品和服务'!Y8</f>
        <v>21.2</v>
      </c>
      <c r="R7" s="257">
        <f>'工资福利(政府预算)(2)'!L7</f>
        <v>0</v>
      </c>
      <c r="S7" s="257"/>
      <c r="T7" s="257"/>
    </row>
    <row r="8" spans="1:20" ht="30.75" customHeight="1">
      <c r="A8" s="126" t="str">
        <f>'一般-工资福利'!A9</f>
        <v>201</v>
      </c>
      <c r="B8" s="126" t="str">
        <f>'一般-工资福利'!B9</f>
        <v>31</v>
      </c>
      <c r="C8" s="126">
        <f>'一般-工资福利'!C9</f>
        <v>0</v>
      </c>
      <c r="D8" s="126" t="str">
        <f>'一般-工资福利'!D9</f>
        <v>017</v>
      </c>
      <c r="E8" s="126" t="str">
        <f>'一般-工资福利'!E9</f>
        <v>党委办公厅（室）及相关机构事务</v>
      </c>
      <c r="F8" s="282">
        <f>G8+R8</f>
        <v>55.42</v>
      </c>
      <c r="G8" s="257">
        <f>'一般-商品和服务'!F9</f>
        <v>55.42</v>
      </c>
      <c r="H8" s="257">
        <f>G8-SUM(I8:Q8)</f>
        <v>29.520000000000003</v>
      </c>
      <c r="I8" s="257">
        <f>'一般-商品和服务'!P9</f>
        <v>1</v>
      </c>
      <c r="J8" s="257">
        <f>'一般-商品和服务'!Q9</f>
        <v>0.1</v>
      </c>
      <c r="K8" s="257"/>
      <c r="L8" s="257"/>
      <c r="M8" s="257">
        <f>'一般-商品和服务'!R9</f>
        <v>2.6</v>
      </c>
      <c r="N8" s="257">
        <f>'一般-商品和服务'!N9</f>
        <v>0</v>
      </c>
      <c r="O8" s="257">
        <f>'一般-商品和服务'!U9</f>
        <v>0</v>
      </c>
      <c r="P8" s="257">
        <f>'一般-商品和服务'!O9</f>
        <v>1</v>
      </c>
      <c r="Q8" s="257">
        <f>'一般-商品和服务'!Z9+'一般-商品和服务'!X9+'一般-商品和服务'!Y9</f>
        <v>21.2</v>
      </c>
      <c r="R8" s="257">
        <f>'工资福利(政府预算)(2)'!L8</f>
        <v>0</v>
      </c>
      <c r="S8" s="257"/>
      <c r="T8" s="257"/>
    </row>
    <row r="9" spans="1:20" ht="25.5" customHeight="1">
      <c r="A9" s="126" t="str">
        <f>'一般-工资福利'!A10</f>
        <v>201</v>
      </c>
      <c r="B9" s="126" t="str">
        <f>'一般-工资福利'!B10</f>
        <v>31</v>
      </c>
      <c r="C9" s="126" t="str">
        <f>'一般-工资福利'!C10</f>
        <v>03</v>
      </c>
      <c r="D9" s="126" t="str">
        <f>'一般-工资福利'!D10</f>
        <v>017</v>
      </c>
      <c r="E9" s="126" t="str">
        <f>'一般-工资福利'!E10</f>
        <v>  机关服务</v>
      </c>
      <c r="F9" s="282">
        <f>G9+R9</f>
        <v>55.42</v>
      </c>
      <c r="G9" s="257">
        <f>'一般-商品和服务'!F10</f>
        <v>55.42</v>
      </c>
      <c r="H9" s="257">
        <f>G9-SUM(I9:Q9)</f>
        <v>29.520000000000003</v>
      </c>
      <c r="I9" s="257">
        <f>'一般-商品和服务'!P10</f>
        <v>1</v>
      </c>
      <c r="J9" s="257">
        <f>'一般-商品和服务'!Q10</f>
        <v>0.1</v>
      </c>
      <c r="K9" s="257"/>
      <c r="L9" s="257"/>
      <c r="M9" s="257">
        <f>'一般-商品和服务'!R10</f>
        <v>2.6</v>
      </c>
      <c r="N9" s="257">
        <f>'一般-商品和服务'!N10</f>
        <v>0</v>
      </c>
      <c r="O9" s="257">
        <f>'一般-商品和服务'!U10</f>
        <v>0</v>
      </c>
      <c r="P9" s="257">
        <f>'一般-商品和服务'!O10</f>
        <v>1</v>
      </c>
      <c r="Q9" s="257">
        <f>'一般-商品和服务'!Z10+'一般-商品和服务'!X10+'一般-商品和服务'!Y10</f>
        <v>21.2</v>
      </c>
      <c r="R9" s="257">
        <f>'工资福利(政府预算)(2)'!L9</f>
        <v>0</v>
      </c>
      <c r="S9" s="257"/>
      <c r="T9" s="257"/>
    </row>
    <row r="10" spans="1:20" ht="24" customHeight="1">
      <c r="A10" s="126">
        <f>'一般-商品和服务'!A11</f>
        <v>0</v>
      </c>
      <c r="B10" s="126">
        <f>'一般-商品和服务'!B11</f>
        <v>0</v>
      </c>
      <c r="C10" s="126">
        <f>'一般-商品和服务'!C11</f>
        <v>0</v>
      </c>
      <c r="D10" s="126">
        <f>'一般-商品和服务'!D11</f>
        <v>0</v>
      </c>
      <c r="E10" s="126">
        <f>'一般-商品和服务'!E11</f>
        <v>0</v>
      </c>
      <c r="F10" s="282">
        <f>G10+R10</f>
        <v>0</v>
      </c>
      <c r="G10" s="257">
        <f>'一般-商品和服务'!F11</f>
        <v>0</v>
      </c>
      <c r="H10" s="257">
        <f>G10-SUM(I10:Q10)</f>
        <v>0</v>
      </c>
      <c r="I10" s="257">
        <f>'一般-商品和服务'!P11</f>
        <v>0</v>
      </c>
      <c r="J10" s="257">
        <f>'一般-商品和服务'!Q11</f>
        <v>0</v>
      </c>
      <c r="K10" s="257"/>
      <c r="L10" s="257"/>
      <c r="M10" s="257">
        <f>'一般-商品和服务'!R11</f>
        <v>0</v>
      </c>
      <c r="N10" s="257">
        <f>'一般-商品和服务'!N11</f>
        <v>0</v>
      </c>
      <c r="O10" s="257">
        <f>'一般-商品和服务'!U11</f>
        <v>0</v>
      </c>
      <c r="P10" s="257">
        <f>'一般-商品和服务'!O11</f>
        <v>0</v>
      </c>
      <c r="Q10" s="257">
        <f>'一般-商品和服务'!Z11+'一般-商品和服务'!X11+'一般-商品和服务'!Y11</f>
        <v>0</v>
      </c>
      <c r="R10" s="257">
        <f>'工资福利(政府预算)(2)'!L10</f>
        <v>0</v>
      </c>
      <c r="S10" s="257"/>
      <c r="T10" s="257"/>
    </row>
    <row r="13" ht="15">
      <c r="J13" s="29"/>
    </row>
    <row r="19" ht="15">
      <c r="H19" s="29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9"/>
  <sheetViews>
    <sheetView showGridLines="0" showZeros="0" workbookViewId="0" topLeftCell="A1">
      <selection activeCell="L10" sqref="L10"/>
    </sheetView>
  </sheetViews>
  <sheetFormatPr defaultColWidth="6.875" defaultRowHeight="22.5" customHeight="1"/>
  <cols>
    <col min="1" max="3" width="4.00390625" style="262" customWidth="1"/>
    <col min="4" max="4" width="11.125" style="262" customWidth="1"/>
    <col min="5" max="5" width="30.125" style="262" customWidth="1"/>
    <col min="6" max="6" width="11.375" style="262" customWidth="1"/>
    <col min="7" max="12" width="10.375" style="262" customWidth="1"/>
    <col min="13" max="246" width="6.75390625" style="262" customWidth="1"/>
    <col min="247" max="252" width="6.75390625" style="263" customWidth="1"/>
    <col min="253" max="16384" width="6.875" style="264" customWidth="1"/>
  </cols>
  <sheetData>
    <row r="1" spans="12:253" ht="22.5" customHeight="1">
      <c r="L1" s="262" t="s">
        <v>237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5" t="s">
        <v>238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5:253" ht="22.5" customHeight="1">
      <c r="E3" s="266"/>
      <c r="H3" s="266"/>
      <c r="J3" s="278" t="s">
        <v>77</v>
      </c>
      <c r="K3" s="278"/>
      <c r="L3" s="278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267" t="s">
        <v>96</v>
      </c>
      <c r="B4" s="267"/>
      <c r="C4" s="267"/>
      <c r="D4" s="268" t="s">
        <v>123</v>
      </c>
      <c r="E4" s="268" t="s">
        <v>97</v>
      </c>
      <c r="F4" s="268" t="s">
        <v>164</v>
      </c>
      <c r="G4" s="269" t="s">
        <v>197</v>
      </c>
      <c r="H4" s="268" t="s">
        <v>198</v>
      </c>
      <c r="I4" s="268" t="s">
        <v>199</v>
      </c>
      <c r="J4" s="268" t="s">
        <v>200</v>
      </c>
      <c r="K4" s="268" t="s">
        <v>201</v>
      </c>
      <c r="L4" s="268" t="s">
        <v>184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268" t="s">
        <v>99</v>
      </c>
      <c r="B5" s="268" t="s">
        <v>100</v>
      </c>
      <c r="C5" s="268" t="s">
        <v>101</v>
      </c>
      <c r="D5" s="268"/>
      <c r="E5" s="268"/>
      <c r="F5" s="268"/>
      <c r="G5" s="269"/>
      <c r="H5" s="268"/>
      <c r="I5" s="268"/>
      <c r="J5" s="268"/>
      <c r="K5" s="268"/>
      <c r="L5" s="26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268"/>
      <c r="B6" s="268"/>
      <c r="C6" s="268"/>
      <c r="D6" s="268"/>
      <c r="E6" s="268"/>
      <c r="F6" s="268"/>
      <c r="G6" s="269"/>
      <c r="H6" s="268"/>
      <c r="I6" s="268"/>
      <c r="J6" s="268"/>
      <c r="K6" s="268"/>
      <c r="L6" s="26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270" t="s">
        <v>92</v>
      </c>
      <c r="B7" s="270" t="s">
        <v>92</v>
      </c>
      <c r="C7" s="270" t="s">
        <v>92</v>
      </c>
      <c r="D7" s="270" t="s">
        <v>92</v>
      </c>
      <c r="E7" s="270" t="s">
        <v>92</v>
      </c>
      <c r="F7" s="271">
        <v>1</v>
      </c>
      <c r="G7" s="272">
        <v>2</v>
      </c>
      <c r="H7" s="272">
        <v>3</v>
      </c>
      <c r="I7" s="272">
        <v>4</v>
      </c>
      <c r="J7" s="271">
        <v>5</v>
      </c>
      <c r="K7" s="271">
        <v>6</v>
      </c>
      <c r="L7" s="271">
        <v>7</v>
      </c>
      <c r="M7" s="266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3" s="261" customFormat="1" ht="22.5" customHeight="1">
      <c r="A8" s="273" t="str">
        <f>'商品服务(政府预算)(2)'!A7</f>
        <v>201</v>
      </c>
      <c r="B8" s="273">
        <f>'商品服务(政府预算)(2)'!B7</f>
        <v>0</v>
      </c>
      <c r="C8" s="273">
        <f>'商品服务(政府预算)(2)'!C7</f>
        <v>0</v>
      </c>
      <c r="D8" s="273" t="str">
        <f>'商品服务(政府预算)(2)'!D7</f>
        <v>017</v>
      </c>
      <c r="E8" s="273" t="str">
        <f>'商品服务(政府预算)(2)'!E7</f>
        <v>一般公共服务</v>
      </c>
      <c r="F8" s="274">
        <f>F10</f>
        <v>19.87</v>
      </c>
      <c r="G8" s="274">
        <f aca="true" t="shared" si="0" ref="G8:L8">G10</f>
        <v>17.19</v>
      </c>
      <c r="H8" s="274">
        <f t="shared" si="0"/>
        <v>0</v>
      </c>
      <c r="I8" s="274">
        <f t="shared" si="0"/>
        <v>0</v>
      </c>
      <c r="J8" s="274">
        <f t="shared" si="0"/>
        <v>2</v>
      </c>
      <c r="K8" s="274">
        <f t="shared" si="0"/>
        <v>0</v>
      </c>
      <c r="L8" s="274">
        <f t="shared" si="0"/>
        <v>0.68</v>
      </c>
      <c r="M8" s="279"/>
      <c r="N8" s="266"/>
      <c r="O8" s="266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</row>
    <row r="9" spans="1:253" ht="26.25" customHeight="1">
      <c r="A9" s="273" t="str">
        <f>'商品服务(政府预算)(2)'!A8</f>
        <v>201</v>
      </c>
      <c r="B9" s="273" t="str">
        <f>'商品服务(政府预算)(2)'!B8</f>
        <v>31</v>
      </c>
      <c r="C9" s="273">
        <f>'商品服务(政府预算)(2)'!C8</f>
        <v>0</v>
      </c>
      <c r="D9" s="273" t="str">
        <f>'商品服务(政府预算)(2)'!D8</f>
        <v>017</v>
      </c>
      <c r="E9" s="273" t="str">
        <f>'商品服务(政府预算)(2)'!E8</f>
        <v>党委办公厅（室）及相关机构事务</v>
      </c>
      <c r="F9" s="274">
        <f>F10</f>
        <v>19.87</v>
      </c>
      <c r="G9" s="274">
        <f aca="true" t="shared" si="1" ref="G9:L9">G10</f>
        <v>17.19</v>
      </c>
      <c r="H9" s="274">
        <f t="shared" si="1"/>
        <v>0</v>
      </c>
      <c r="I9" s="274">
        <f t="shared" si="1"/>
        <v>0</v>
      </c>
      <c r="J9" s="274">
        <f t="shared" si="1"/>
        <v>2</v>
      </c>
      <c r="K9" s="274">
        <f t="shared" si="1"/>
        <v>0</v>
      </c>
      <c r="L9" s="274">
        <f t="shared" si="1"/>
        <v>0.68</v>
      </c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 s="275" t="str">
        <f>'商品服务(政府预算)(2)'!A9</f>
        <v>201</v>
      </c>
      <c r="B10" s="275" t="str">
        <f>'商品服务(政府预算)(2)'!B9</f>
        <v>31</v>
      </c>
      <c r="C10" s="275" t="str">
        <f>'商品服务(政府预算)(2)'!C9</f>
        <v>03</v>
      </c>
      <c r="D10" s="275" t="str">
        <f>'商品服务(政府预算)(2)'!D9</f>
        <v>017</v>
      </c>
      <c r="E10" s="275" t="str">
        <f>'商品服务(政府预算)(2)'!E9</f>
        <v>  机关服务</v>
      </c>
      <c r="F10" s="274">
        <f>SUM(G10:L10)</f>
        <v>19.87</v>
      </c>
      <c r="G10" s="276">
        <v>17.19</v>
      </c>
      <c r="H10" s="277"/>
      <c r="I10" s="277"/>
      <c r="J10" s="276">
        <v>2</v>
      </c>
      <c r="K10" s="277"/>
      <c r="L10" s="276">
        <v>0.68</v>
      </c>
      <c r="M10" s="28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80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80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8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0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0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0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80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80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80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sheet="1" formatCells="0" formatColumns="0" formatRows="0"/>
  <mergeCells count="15">
    <mergeCell ref="A2:L2"/>
    <mergeCell ref="J3:L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7"/>
  <sheetViews>
    <sheetView showGridLines="0" showZeros="0" workbookViewId="0" topLeftCell="A1">
      <selection activeCell="E7" sqref="E7"/>
    </sheetView>
  </sheetViews>
  <sheetFormatPr defaultColWidth="6.875" defaultRowHeight="22.5" customHeight="1"/>
  <cols>
    <col min="1" max="1" width="8.375" style="524" customWidth="1"/>
    <col min="2" max="2" width="25.50390625" style="524" customWidth="1"/>
    <col min="3" max="13" width="9.875" style="524" customWidth="1"/>
    <col min="14" max="255" width="6.75390625" style="524" customWidth="1"/>
    <col min="256" max="256" width="6.875" style="525" customWidth="1"/>
  </cols>
  <sheetData>
    <row r="1" spans="2:255" ht="22.5" customHeight="1">
      <c r="B1" s="526"/>
      <c r="C1" s="526"/>
      <c r="D1" s="526"/>
      <c r="E1" s="526"/>
      <c r="F1" s="526"/>
      <c r="G1" s="526"/>
      <c r="H1" s="526"/>
      <c r="I1" s="526"/>
      <c r="J1" s="526"/>
      <c r="M1" s="541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527" t="s">
        <v>76</v>
      </c>
      <c r="B2" s="527"/>
      <c r="C2" s="527"/>
      <c r="D2" s="527"/>
      <c r="E2" s="527"/>
      <c r="F2" s="527"/>
      <c r="G2" s="527"/>
      <c r="H2" s="527"/>
      <c r="I2" s="527"/>
      <c r="J2" s="527"/>
      <c r="K2" s="527"/>
      <c r="L2" s="527"/>
      <c r="M2" s="527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ht="22.5" customHeight="1">
      <c r="B3" s="528"/>
      <c r="C3" s="528"/>
      <c r="D3" s="529"/>
      <c r="E3" s="529"/>
      <c r="F3" s="529"/>
      <c r="G3" s="528"/>
      <c r="H3" s="528"/>
      <c r="I3" s="528"/>
      <c r="J3" s="528"/>
      <c r="L3" s="542" t="s">
        <v>77</v>
      </c>
      <c r="M3" s="542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530" t="s">
        <v>78</v>
      </c>
      <c r="B4" s="530" t="s">
        <v>79</v>
      </c>
      <c r="C4" s="531" t="s">
        <v>80</v>
      </c>
      <c r="D4" s="532" t="s">
        <v>81</v>
      </c>
      <c r="E4" s="532"/>
      <c r="F4" s="532"/>
      <c r="G4" s="530" t="s">
        <v>82</v>
      </c>
      <c r="H4" s="530" t="s">
        <v>83</v>
      </c>
      <c r="I4" s="530" t="s">
        <v>84</v>
      </c>
      <c r="J4" s="530" t="s">
        <v>85</v>
      </c>
      <c r="K4" s="530" t="s">
        <v>86</v>
      </c>
      <c r="L4" s="543" t="s">
        <v>87</v>
      </c>
      <c r="M4" s="544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530"/>
      <c r="B5" s="530"/>
      <c r="C5" s="530"/>
      <c r="D5" s="530" t="s">
        <v>89</v>
      </c>
      <c r="E5" s="530" t="s">
        <v>90</v>
      </c>
      <c r="F5" s="530" t="s">
        <v>91</v>
      </c>
      <c r="G5" s="530"/>
      <c r="H5" s="530"/>
      <c r="I5" s="530"/>
      <c r="J5" s="530"/>
      <c r="K5" s="530"/>
      <c r="L5" s="530"/>
      <c r="M5" s="54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533" t="s">
        <v>92</v>
      </c>
      <c r="B6" s="533" t="s">
        <v>92</v>
      </c>
      <c r="C6" s="533">
        <v>1</v>
      </c>
      <c r="D6" s="533">
        <v>2</v>
      </c>
      <c r="E6" s="533">
        <v>3</v>
      </c>
      <c r="F6" s="533">
        <v>4</v>
      </c>
      <c r="G6" s="533">
        <v>5</v>
      </c>
      <c r="H6" s="533">
        <v>6</v>
      </c>
      <c r="I6" s="533">
        <v>7</v>
      </c>
      <c r="J6" s="533">
        <v>8</v>
      </c>
      <c r="K6" s="533">
        <v>9</v>
      </c>
      <c r="L6" s="533">
        <v>10</v>
      </c>
      <c r="M6" s="546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523" customFormat="1" ht="23.25" customHeight="1">
      <c r="A7" s="534" t="str">
        <f>'部门支出总表 '!D7</f>
        <v>017</v>
      </c>
      <c r="B7" s="535" t="s">
        <v>93</v>
      </c>
      <c r="C7" s="536">
        <f>SUM(E7:M7)</f>
        <v>542.4300000000001</v>
      </c>
      <c r="D7" s="537">
        <f>SUM(E7:F7)</f>
        <v>542.4300000000001</v>
      </c>
      <c r="E7" s="538">
        <f>'财政拨款收支总表'!B26</f>
        <v>542.4300000000001</v>
      </c>
      <c r="F7" s="536">
        <f>'财政拨款收支总表'!B8</f>
        <v>0</v>
      </c>
      <c r="G7" s="536"/>
      <c r="H7" s="536">
        <f>'财政拨款收支总表'!B9</f>
        <v>0</v>
      </c>
      <c r="I7" s="547"/>
      <c r="J7" s="547"/>
      <c r="K7" s="547"/>
      <c r="L7" s="547"/>
      <c r="M7" s="54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29.25" customHeight="1">
      <c r="A8" s="539"/>
      <c r="B8" s="539"/>
      <c r="C8" s="539"/>
      <c r="D8" s="539"/>
      <c r="E8" s="539"/>
      <c r="F8" s="539"/>
      <c r="G8" s="539"/>
      <c r="H8" s="539"/>
      <c r="I8" s="539"/>
      <c r="J8" s="539"/>
      <c r="K8" s="539"/>
      <c r="L8" s="539"/>
      <c r="M8" s="539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539"/>
      <c r="B9" s="539"/>
      <c r="C9" s="539"/>
      <c r="D9" s="539"/>
      <c r="E9" s="539"/>
      <c r="F9" s="539"/>
      <c r="G9" s="539"/>
      <c r="H9" s="539"/>
      <c r="I9" s="539"/>
      <c r="J9" s="539"/>
      <c r="K9" s="539"/>
      <c r="L9" s="539"/>
      <c r="M9" s="53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539"/>
      <c r="B10" s="539"/>
      <c r="C10" s="540"/>
      <c r="D10" s="539"/>
      <c r="E10" s="539"/>
      <c r="F10" s="539"/>
      <c r="G10" s="539"/>
      <c r="H10" s="539"/>
      <c r="I10" s="539"/>
      <c r="J10" s="539"/>
      <c r="K10" s="539"/>
      <c r="L10" s="539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539"/>
      <c r="D12" s="539"/>
      <c r="G12" s="539"/>
      <c r="H12" s="539"/>
      <c r="I12" s="539"/>
      <c r="J12" s="539"/>
      <c r="K12" s="539"/>
      <c r="L12" s="539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539"/>
      <c r="I13" s="539"/>
      <c r="J13" s="539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539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539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53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sheet="1"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J7" sqref="J7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239</v>
      </c>
    </row>
    <row r="2" spans="1:11" ht="31.5" customHeight="1">
      <c r="A2" s="83" t="s">
        <v>240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0:11" ht="14.25" customHeight="1">
      <c r="J3" s="260" t="s">
        <v>77</v>
      </c>
      <c r="K3" s="260"/>
    </row>
    <row r="4" spans="1:11" ht="33" customHeight="1">
      <c r="A4" s="256" t="s">
        <v>96</v>
      </c>
      <c r="B4" s="256"/>
      <c r="C4" s="256"/>
      <c r="D4" s="88" t="s">
        <v>187</v>
      </c>
      <c r="E4" s="88" t="s">
        <v>124</v>
      </c>
      <c r="F4" s="88" t="s">
        <v>113</v>
      </c>
      <c r="G4" s="88"/>
      <c r="H4" s="88"/>
      <c r="I4" s="88"/>
      <c r="J4" s="88"/>
      <c r="K4" s="88"/>
    </row>
    <row r="5" spans="1:11" ht="14.25" customHeight="1">
      <c r="A5" s="88" t="s">
        <v>99</v>
      </c>
      <c r="B5" s="88" t="s">
        <v>100</v>
      </c>
      <c r="C5" s="88" t="s">
        <v>101</v>
      </c>
      <c r="D5" s="88"/>
      <c r="E5" s="88"/>
      <c r="F5" s="88" t="s">
        <v>89</v>
      </c>
      <c r="G5" s="88" t="s">
        <v>204</v>
      </c>
      <c r="H5" s="88" t="s">
        <v>201</v>
      </c>
      <c r="I5" s="88" t="s">
        <v>205</v>
      </c>
      <c r="J5" s="88" t="s">
        <v>197</v>
      </c>
      <c r="K5" s="88" t="s">
        <v>206</v>
      </c>
    </row>
    <row r="6" spans="1:11" ht="3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11" s="29" customFormat="1" ht="24.75" customHeight="1">
      <c r="A7" s="126" t="str">
        <f>'一般-工资福利'!A8</f>
        <v>201</v>
      </c>
      <c r="B7" s="126">
        <f>'一般-工资福利'!B8</f>
        <v>0</v>
      </c>
      <c r="C7" s="126">
        <f>'一般-工资福利'!C8</f>
        <v>0</v>
      </c>
      <c r="D7" s="126" t="str">
        <f>'一般-工资福利'!D8</f>
        <v>017</v>
      </c>
      <c r="E7" s="126" t="str">
        <f>'一般-工资福利'!E8</f>
        <v>一般公共服务</v>
      </c>
      <c r="F7" s="257">
        <f>'一般-个人和家庭'!F8</f>
        <v>19.87</v>
      </c>
      <c r="G7" s="258">
        <f>F7-SUM(H7:K7)</f>
        <v>2</v>
      </c>
      <c r="H7" s="259">
        <f>'一般-个人和家庭'!K8</f>
        <v>0</v>
      </c>
      <c r="I7" s="259"/>
      <c r="J7" s="259">
        <f>'一般-个人和家庭'!G8+'一般-个人和家庭'!H8</f>
        <v>17.19</v>
      </c>
      <c r="K7" s="259">
        <f>'一般-个人和家庭'!L8</f>
        <v>0.68</v>
      </c>
    </row>
    <row r="8" spans="1:11" ht="27" customHeight="1">
      <c r="A8" s="126" t="str">
        <f>'一般-工资福利'!A9</f>
        <v>201</v>
      </c>
      <c r="B8" s="126" t="str">
        <f>'一般-工资福利'!B9</f>
        <v>31</v>
      </c>
      <c r="C8" s="126">
        <f>'一般-工资福利'!C9</f>
        <v>0</v>
      </c>
      <c r="D8" s="126" t="str">
        <f>'一般-工资福利'!D9</f>
        <v>017</v>
      </c>
      <c r="E8" s="126" t="str">
        <f>'一般-工资福利'!E9</f>
        <v>党委办公厅（室）及相关机构事务</v>
      </c>
      <c r="F8" s="257">
        <f>'一般-个人和家庭'!F9</f>
        <v>19.87</v>
      </c>
      <c r="G8" s="258">
        <f>F8-SUM(H8:K8)</f>
        <v>2</v>
      </c>
      <c r="H8" s="259">
        <f>'一般-个人和家庭'!K9</f>
        <v>0</v>
      </c>
      <c r="I8" s="259"/>
      <c r="J8" s="259">
        <f>'一般-个人和家庭'!G9+'一般-个人和家庭'!H9</f>
        <v>17.19</v>
      </c>
      <c r="K8" s="259">
        <f>'一般-个人和家庭'!L9</f>
        <v>0.68</v>
      </c>
    </row>
    <row r="9" spans="1:11" ht="24.75" customHeight="1">
      <c r="A9" s="126" t="str">
        <f>'一般-工资福利'!A10</f>
        <v>201</v>
      </c>
      <c r="B9" s="126" t="str">
        <f>'一般-工资福利'!B10</f>
        <v>31</v>
      </c>
      <c r="C9" s="126" t="str">
        <f>'一般-工资福利'!C10</f>
        <v>03</v>
      </c>
      <c r="D9" s="126" t="str">
        <f>'一般-工资福利'!D10</f>
        <v>017</v>
      </c>
      <c r="E9" s="126" t="str">
        <f>'一般-工资福利'!E10</f>
        <v>  机关服务</v>
      </c>
      <c r="F9" s="257">
        <f>'一般-个人和家庭'!F10</f>
        <v>19.87</v>
      </c>
      <c r="G9" s="258">
        <f>F9-SUM(H9:K9)</f>
        <v>2</v>
      </c>
      <c r="H9" s="259">
        <f>'一般-个人和家庭'!K10</f>
        <v>0</v>
      </c>
      <c r="I9" s="259"/>
      <c r="J9" s="259">
        <f>'一般-个人和家庭'!G10+'一般-个人和家庭'!H10</f>
        <v>17.19</v>
      </c>
      <c r="K9" s="259">
        <f>'一般-个人和家庭'!L10</f>
        <v>0.68</v>
      </c>
    </row>
  </sheetData>
  <sheetProtection sheet="1"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showGridLines="0" showZeros="0" workbookViewId="0" topLeftCell="A1">
      <selection activeCell="C11" sqref="C11"/>
    </sheetView>
  </sheetViews>
  <sheetFormatPr defaultColWidth="6.875" defaultRowHeight="12.75" customHeight="1"/>
  <cols>
    <col min="1" max="1" width="8.75390625" style="219" customWidth="1"/>
    <col min="2" max="2" width="15.875" style="219" customWidth="1"/>
    <col min="3" max="3" width="21.75390625" style="219" customWidth="1"/>
    <col min="4" max="5" width="11.125" style="219" customWidth="1"/>
    <col min="6" max="14" width="10.125" style="219" customWidth="1"/>
    <col min="15" max="256" width="6.875" style="219" customWidth="1"/>
  </cols>
  <sheetData>
    <row r="1" spans="1:255" ht="22.5" customHeight="1">
      <c r="A1" s="220"/>
      <c r="B1" s="220"/>
      <c r="C1" s="220"/>
      <c r="D1" s="220"/>
      <c r="E1" s="220"/>
      <c r="F1" s="220"/>
      <c r="G1" s="220"/>
      <c r="H1" s="220"/>
      <c r="I1" s="220"/>
      <c r="J1" s="220"/>
      <c r="K1" s="246"/>
      <c r="L1" s="247"/>
      <c r="N1" s="248" t="s">
        <v>241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21" t="s">
        <v>242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222"/>
      <c r="B3" s="223"/>
      <c r="C3" s="223"/>
      <c r="D3" s="222"/>
      <c r="E3" s="223"/>
      <c r="F3" s="223"/>
      <c r="G3" s="223"/>
      <c r="H3" s="222"/>
      <c r="I3" s="222"/>
      <c r="J3" s="222"/>
      <c r="K3" s="246"/>
      <c r="L3" s="249"/>
      <c r="N3" s="250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224" t="s">
        <v>243</v>
      </c>
      <c r="B4" s="224" t="s">
        <v>124</v>
      </c>
      <c r="C4" s="225" t="s">
        <v>244</v>
      </c>
      <c r="D4" s="226" t="s">
        <v>98</v>
      </c>
      <c r="E4" s="227" t="s">
        <v>81</v>
      </c>
      <c r="F4" s="227"/>
      <c r="G4" s="227"/>
      <c r="H4" s="228" t="s">
        <v>82</v>
      </c>
      <c r="I4" s="224" t="s">
        <v>83</v>
      </c>
      <c r="J4" s="224" t="s">
        <v>84</v>
      </c>
      <c r="K4" s="224" t="s">
        <v>85</v>
      </c>
      <c r="L4" s="251" t="s">
        <v>86</v>
      </c>
      <c r="M4" s="252" t="s">
        <v>87</v>
      </c>
      <c r="N4" s="253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224"/>
      <c r="B5" s="224"/>
      <c r="C5" s="225"/>
      <c r="D5" s="224"/>
      <c r="E5" s="229" t="s">
        <v>89</v>
      </c>
      <c r="F5" s="229" t="s">
        <v>90</v>
      </c>
      <c r="G5" s="229" t="s">
        <v>91</v>
      </c>
      <c r="H5" s="224"/>
      <c r="I5" s="224"/>
      <c r="J5" s="224"/>
      <c r="K5" s="224"/>
      <c r="L5" s="226"/>
      <c r="M5" s="252"/>
      <c r="N5" s="253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30" t="s">
        <v>92</v>
      </c>
      <c r="B6" s="230" t="s">
        <v>92</v>
      </c>
      <c r="C6" s="230" t="s">
        <v>92</v>
      </c>
      <c r="D6" s="230">
        <v>1</v>
      </c>
      <c r="E6" s="230">
        <v>2</v>
      </c>
      <c r="F6" s="230">
        <v>3</v>
      </c>
      <c r="G6" s="230">
        <v>4</v>
      </c>
      <c r="H6" s="230">
        <v>5</v>
      </c>
      <c r="I6" s="230">
        <v>6</v>
      </c>
      <c r="J6" s="230">
        <v>7</v>
      </c>
      <c r="K6" s="230">
        <v>8</v>
      </c>
      <c r="L6" s="230">
        <v>9</v>
      </c>
      <c r="M6" s="254">
        <v>10</v>
      </c>
      <c r="N6" s="255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18" customFormat="1" ht="23.25" customHeight="1">
      <c r="A7" s="231" t="str">
        <f>'一般-商品和服务'!A8</f>
        <v>201</v>
      </c>
      <c r="B7" s="232" t="str">
        <f>'一般-商品和服务'!E8</f>
        <v>一般公共服务</v>
      </c>
      <c r="C7" s="233"/>
      <c r="D7" s="234">
        <f>D8</f>
        <v>319</v>
      </c>
      <c r="E7" s="234">
        <f aca="true" t="shared" si="0" ref="E7:N8">E8</f>
        <v>319</v>
      </c>
      <c r="F7" s="234">
        <f t="shared" si="0"/>
        <v>319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</row>
    <row r="8" spans="1:255" ht="22.5" customHeight="1">
      <c r="A8" s="235" t="s">
        <v>245</v>
      </c>
      <c r="B8" s="236" t="str">
        <f>'一般-商品和服务'!E9</f>
        <v>党委办公厅（室）及相关机构事务</v>
      </c>
      <c r="C8" s="237"/>
      <c r="D8" s="238">
        <f>D9</f>
        <v>319</v>
      </c>
      <c r="E8" s="238">
        <f t="shared" si="0"/>
        <v>319</v>
      </c>
      <c r="F8" s="238">
        <f t="shared" si="0"/>
        <v>319</v>
      </c>
      <c r="G8" s="238">
        <f t="shared" si="0"/>
        <v>0</v>
      </c>
      <c r="H8" s="238">
        <f t="shared" si="0"/>
        <v>0</v>
      </c>
      <c r="I8" s="238">
        <f t="shared" si="0"/>
        <v>0</v>
      </c>
      <c r="J8" s="238">
        <f t="shared" si="0"/>
        <v>0</v>
      </c>
      <c r="K8" s="238">
        <f t="shared" si="0"/>
        <v>0</v>
      </c>
      <c r="L8" s="238">
        <f t="shared" si="0"/>
        <v>0</v>
      </c>
      <c r="M8" s="238">
        <f t="shared" si="0"/>
        <v>0</v>
      </c>
      <c r="N8" s="238">
        <f t="shared" si="0"/>
        <v>0</v>
      </c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0.75" customHeight="1">
      <c r="A9" s="239">
        <v>2013199</v>
      </c>
      <c r="B9" s="240" t="s">
        <v>221</v>
      </c>
      <c r="C9" s="241" t="s">
        <v>246</v>
      </c>
      <c r="D9" s="242">
        <f>SUM(F9:N9)</f>
        <v>319</v>
      </c>
      <c r="E9" s="238">
        <f>SUM(F9:G9)</f>
        <v>319</v>
      </c>
      <c r="F9" s="243">
        <v>319</v>
      </c>
      <c r="G9" s="244"/>
      <c r="H9" s="244"/>
      <c r="I9" s="244"/>
      <c r="J9" s="244"/>
      <c r="K9" s="244"/>
      <c r="L9" s="244"/>
      <c r="M9" s="244"/>
      <c r="N9" s="244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245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5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6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5"/>
      <c r="B12" s="245"/>
      <c r="C12" s="245"/>
      <c r="D12" s="246"/>
      <c r="E12" s="246"/>
      <c r="F12" s="245"/>
      <c r="G12" s="245"/>
      <c r="H12" s="245"/>
      <c r="I12" s="246"/>
      <c r="J12" s="245"/>
      <c r="K12" s="245"/>
      <c r="L12" s="245"/>
      <c r="M12" s="245"/>
      <c r="N12" s="246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5"/>
      <c r="B13" s="245"/>
      <c r="C13" s="245"/>
      <c r="D13" s="246"/>
      <c r="E13" s="246"/>
      <c r="F13" s="246"/>
      <c r="G13" s="245"/>
      <c r="H13" s="246"/>
      <c r="I13" s="246"/>
      <c r="J13" s="245"/>
      <c r="K13" s="245"/>
      <c r="L13" s="246"/>
      <c r="M13" s="245"/>
      <c r="N13" s="246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6"/>
      <c r="B14" s="246"/>
      <c r="C14" s="245"/>
      <c r="D14" s="246"/>
      <c r="E14" s="246"/>
      <c r="F14" s="246"/>
      <c r="G14" s="245"/>
      <c r="H14" s="246"/>
      <c r="I14" s="246"/>
      <c r="J14" s="245"/>
      <c r="K14" s="246"/>
      <c r="L14" s="246"/>
      <c r="M14" s="246"/>
      <c r="N14" s="246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6"/>
      <c r="B15" s="246"/>
      <c r="C15" s="246"/>
      <c r="D15" s="246"/>
      <c r="E15" s="246"/>
      <c r="F15" s="246"/>
      <c r="G15" s="245"/>
      <c r="H15" s="246"/>
      <c r="I15" s="246"/>
      <c r="J15" s="246"/>
      <c r="K15" s="246"/>
      <c r="L15" s="246"/>
      <c r="M15" s="246"/>
      <c r="N15" s="246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5:255" ht="22.5" customHeight="1"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5:255" ht="22.5" customHeight="1"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2.5" customHeight="1">
      <c r="A18" s="246"/>
      <c r="B18" s="246"/>
      <c r="C18" s="246"/>
      <c r="D18" s="246"/>
      <c r="E18" s="246"/>
      <c r="F18" s="246"/>
      <c r="G18" s="246"/>
      <c r="H18" s="246"/>
      <c r="I18" s="245"/>
      <c r="J18" s="246"/>
      <c r="K18" s="246"/>
      <c r="L18" s="246"/>
      <c r="M18" s="246"/>
      <c r="N18" s="246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</sheetData>
  <sheetProtection sheet="1"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A9" sqref="A9:IV9"/>
    </sheetView>
  </sheetViews>
  <sheetFormatPr defaultColWidth="6.875" defaultRowHeight="12.75" customHeight="1"/>
  <cols>
    <col min="1" max="3" width="4.00390625" style="174" customWidth="1"/>
    <col min="4" max="4" width="9.625" style="174" customWidth="1"/>
    <col min="5" max="5" width="23.125" style="174" customWidth="1"/>
    <col min="6" max="6" width="8.875" style="174" customWidth="1"/>
    <col min="7" max="7" width="8.125" style="174" customWidth="1"/>
    <col min="8" max="10" width="7.125" style="174" customWidth="1"/>
    <col min="11" max="11" width="7.75390625" style="174" customWidth="1"/>
    <col min="12" max="19" width="7.125" style="174" customWidth="1"/>
    <col min="20" max="21" width="7.25390625" style="174" customWidth="1"/>
    <col min="22" max="16384" width="6.875" style="174" customWidth="1"/>
  </cols>
  <sheetData>
    <row r="1" spans="1:21" ht="24.75" customHeight="1">
      <c r="A1" s="175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97"/>
      <c r="R1" s="197"/>
      <c r="S1" s="204"/>
      <c r="T1" s="204"/>
      <c r="U1" s="175" t="s">
        <v>247</v>
      </c>
    </row>
    <row r="2" spans="1:21" ht="24.75" customHeight="1">
      <c r="A2" s="176" t="s">
        <v>248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</row>
    <row r="3" spans="1:22" ht="24.75" customHeight="1">
      <c r="A3" s="177"/>
      <c r="B3" s="178"/>
      <c r="C3" s="179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205"/>
      <c r="R3" s="205"/>
      <c r="S3" s="206"/>
      <c r="T3" s="207" t="s">
        <v>77</v>
      </c>
      <c r="U3" s="207"/>
      <c r="V3" s="208"/>
    </row>
    <row r="4" spans="1:22" ht="24.75" customHeight="1">
      <c r="A4" s="180" t="s">
        <v>104</v>
      </c>
      <c r="B4" s="180"/>
      <c r="C4" s="181"/>
      <c r="D4" s="182" t="s">
        <v>78</v>
      </c>
      <c r="E4" s="182" t="s">
        <v>97</v>
      </c>
      <c r="F4" s="183" t="s">
        <v>105</v>
      </c>
      <c r="G4" s="184" t="s">
        <v>106</v>
      </c>
      <c r="H4" s="180"/>
      <c r="I4" s="180"/>
      <c r="J4" s="181"/>
      <c r="K4" s="185" t="s">
        <v>107</v>
      </c>
      <c r="L4" s="200"/>
      <c r="M4" s="200"/>
      <c r="N4" s="200"/>
      <c r="O4" s="200"/>
      <c r="P4" s="200"/>
      <c r="Q4" s="200"/>
      <c r="R4" s="209"/>
      <c r="S4" s="210" t="s">
        <v>108</v>
      </c>
      <c r="T4" s="211" t="s">
        <v>109</v>
      </c>
      <c r="U4" s="211" t="s">
        <v>110</v>
      </c>
      <c r="V4" s="208"/>
    </row>
    <row r="5" spans="1:22" ht="24.75" customHeight="1">
      <c r="A5" s="185" t="s">
        <v>99</v>
      </c>
      <c r="B5" s="182" t="s">
        <v>100</v>
      </c>
      <c r="C5" s="182" t="s">
        <v>101</v>
      </c>
      <c r="D5" s="182"/>
      <c r="E5" s="182"/>
      <c r="F5" s="183"/>
      <c r="G5" s="182" t="s">
        <v>80</v>
      </c>
      <c r="H5" s="182" t="s">
        <v>111</v>
      </c>
      <c r="I5" s="182" t="s">
        <v>112</v>
      </c>
      <c r="J5" s="183" t="s">
        <v>113</v>
      </c>
      <c r="K5" s="201" t="s">
        <v>80</v>
      </c>
      <c r="L5" s="161" t="s">
        <v>114</v>
      </c>
      <c r="M5" s="161" t="s">
        <v>115</v>
      </c>
      <c r="N5" s="161" t="s">
        <v>116</v>
      </c>
      <c r="O5" s="161" t="s">
        <v>117</v>
      </c>
      <c r="P5" s="161" t="s">
        <v>118</v>
      </c>
      <c r="Q5" s="161" t="s">
        <v>119</v>
      </c>
      <c r="R5" s="161" t="s">
        <v>120</v>
      </c>
      <c r="S5" s="212"/>
      <c r="T5" s="211"/>
      <c r="U5" s="211"/>
      <c r="V5" s="208"/>
    </row>
    <row r="6" spans="1:21" ht="30.75" customHeight="1">
      <c r="A6" s="185"/>
      <c r="B6" s="182"/>
      <c r="C6" s="182"/>
      <c r="D6" s="182"/>
      <c r="E6" s="183"/>
      <c r="F6" s="186" t="s">
        <v>98</v>
      </c>
      <c r="G6" s="182"/>
      <c r="H6" s="182"/>
      <c r="I6" s="182"/>
      <c r="J6" s="183"/>
      <c r="K6" s="202"/>
      <c r="L6" s="161"/>
      <c r="M6" s="161"/>
      <c r="N6" s="161"/>
      <c r="O6" s="161"/>
      <c r="P6" s="161"/>
      <c r="Q6" s="161"/>
      <c r="R6" s="161"/>
      <c r="S6" s="213"/>
      <c r="T6" s="211"/>
      <c r="U6" s="211"/>
    </row>
    <row r="7" spans="1:21" ht="24.75" customHeight="1">
      <c r="A7" s="187" t="s">
        <v>92</v>
      </c>
      <c r="B7" s="187" t="s">
        <v>92</v>
      </c>
      <c r="C7" s="187" t="s">
        <v>92</v>
      </c>
      <c r="D7" s="187" t="s">
        <v>92</v>
      </c>
      <c r="E7" s="187" t="s">
        <v>92</v>
      </c>
      <c r="F7" s="188">
        <v>1</v>
      </c>
      <c r="G7" s="187">
        <v>2</v>
      </c>
      <c r="H7" s="187">
        <v>3</v>
      </c>
      <c r="I7" s="187">
        <v>4</v>
      </c>
      <c r="J7" s="187">
        <v>5</v>
      </c>
      <c r="K7" s="187">
        <v>6</v>
      </c>
      <c r="L7" s="187">
        <v>7</v>
      </c>
      <c r="M7" s="187">
        <v>8</v>
      </c>
      <c r="N7" s="187">
        <v>9</v>
      </c>
      <c r="O7" s="187">
        <v>10</v>
      </c>
      <c r="P7" s="187">
        <v>11</v>
      </c>
      <c r="Q7" s="187">
        <v>12</v>
      </c>
      <c r="R7" s="187">
        <v>13</v>
      </c>
      <c r="S7" s="187">
        <v>14</v>
      </c>
      <c r="T7" s="188">
        <v>15</v>
      </c>
      <c r="U7" s="188">
        <v>16</v>
      </c>
    </row>
    <row r="8" spans="1:21" s="125" customFormat="1" ht="24.75" customHeight="1">
      <c r="A8" s="189"/>
      <c r="B8" s="189"/>
      <c r="C8" s="190"/>
      <c r="D8" s="191"/>
      <c r="E8" s="192"/>
      <c r="F8" s="193"/>
      <c r="G8" s="194"/>
      <c r="H8" s="194"/>
      <c r="I8" s="194"/>
      <c r="J8" s="194"/>
      <c r="K8" s="194"/>
      <c r="L8" s="194"/>
      <c r="M8" s="203"/>
      <c r="N8" s="194"/>
      <c r="O8" s="194"/>
      <c r="P8" s="194"/>
      <c r="Q8" s="194"/>
      <c r="R8" s="194"/>
      <c r="S8" s="214"/>
      <c r="T8" s="214"/>
      <c r="U8" s="215"/>
    </row>
    <row r="9" spans="1:21" s="125" customFormat="1" ht="24.75" customHeight="1">
      <c r="A9" s="127" t="s">
        <v>249</v>
      </c>
      <c r="B9" s="127"/>
      <c r="C9" s="127" t="s">
        <v>250</v>
      </c>
      <c r="D9" s="127" t="s">
        <v>250</v>
      </c>
      <c r="E9" s="127" t="s">
        <v>250</v>
      </c>
      <c r="F9" s="127" t="s">
        <v>250</v>
      </c>
      <c r="G9" s="127" t="s">
        <v>250</v>
      </c>
      <c r="H9" s="127" t="s">
        <v>250</v>
      </c>
      <c r="I9" s="127" t="s">
        <v>250</v>
      </c>
      <c r="J9" s="127" t="s">
        <v>250</v>
      </c>
      <c r="K9" s="129"/>
      <c r="L9" s="129"/>
      <c r="M9" s="129"/>
      <c r="N9" s="129"/>
      <c r="O9" s="129"/>
      <c r="P9" s="129"/>
      <c r="Q9" s="129"/>
      <c r="R9" s="129"/>
      <c r="S9" s="130"/>
      <c r="T9" s="130"/>
      <c r="U9" s="131"/>
    </row>
    <row r="10" spans="1:21" ht="18.75" customHeight="1">
      <c r="A10" s="195"/>
      <c r="B10" s="195"/>
      <c r="C10" s="195"/>
      <c r="D10" s="195"/>
      <c r="E10" s="128"/>
      <c r="F10" s="196"/>
      <c r="G10" s="197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216"/>
      <c r="T10" s="216"/>
      <c r="U10" s="216"/>
    </row>
    <row r="11" spans="1:21" ht="18.75" customHeight="1">
      <c r="A11" s="198"/>
      <c r="B11" s="195"/>
      <c r="C11" s="195"/>
      <c r="D11" s="195"/>
      <c r="E11" s="128"/>
      <c r="F11" s="196"/>
      <c r="G11" s="197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216"/>
      <c r="T11" s="216"/>
      <c r="U11" s="216"/>
    </row>
    <row r="12" spans="1:21" ht="18.75" customHeight="1">
      <c r="A12" s="198"/>
      <c r="B12" s="195"/>
      <c r="C12" s="195"/>
      <c r="D12" s="195"/>
      <c r="E12" s="128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216"/>
      <c r="T12" s="216"/>
      <c r="U12" s="217"/>
    </row>
    <row r="13" spans="1:21" ht="18.75" customHeight="1">
      <c r="A13" s="198"/>
      <c r="B13" s="198"/>
      <c r="C13" s="195"/>
      <c r="D13" s="195"/>
      <c r="E13" s="128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216"/>
      <c r="T13" s="216"/>
      <c r="U13" s="217"/>
    </row>
    <row r="14" spans="1:21" ht="18.75" customHeight="1">
      <c r="A14" s="198"/>
      <c r="B14" s="198"/>
      <c r="C14" s="198"/>
      <c r="D14" s="195"/>
      <c r="E14" s="128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216"/>
      <c r="T14" s="216"/>
      <c r="U14" s="217"/>
    </row>
    <row r="15" spans="1:21" ht="18.75" customHeight="1">
      <c r="A15" s="198"/>
      <c r="B15" s="198"/>
      <c r="C15" s="198"/>
      <c r="D15" s="195"/>
      <c r="E15" s="128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216"/>
      <c r="T15" s="217"/>
      <c r="U15" s="217"/>
    </row>
    <row r="16" spans="1:21" ht="18.75" customHeight="1">
      <c r="A16" s="198"/>
      <c r="B16" s="198"/>
      <c r="C16" s="198"/>
      <c r="D16" s="198"/>
      <c r="E16" s="199"/>
      <c r="F16" s="196"/>
      <c r="G16" s="197"/>
      <c r="H16" s="197"/>
      <c r="I16" s="197"/>
      <c r="J16" s="197"/>
      <c r="K16" s="197"/>
      <c r="L16" s="197"/>
      <c r="M16" s="197"/>
      <c r="N16" s="197"/>
      <c r="O16" s="197"/>
      <c r="P16" s="196"/>
      <c r="Q16" s="196"/>
      <c r="R16" s="196"/>
      <c r="S16" s="217"/>
      <c r="T16" s="217"/>
      <c r="U16" s="217"/>
    </row>
  </sheetData>
  <sheetProtection formatCells="0" formatColumns="0" formatRows="0"/>
  <mergeCells count="25">
    <mergeCell ref="A2:U2"/>
    <mergeCell ref="T3:U3"/>
    <mergeCell ref="K4:R4"/>
    <mergeCell ref="A9:J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8" sqref="A8:IV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9" t="s">
        <v>251</v>
      </c>
    </row>
    <row r="2" spans="1:21" ht="24.75" customHeight="1">
      <c r="A2" s="83" t="s">
        <v>252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0" t="s">
        <v>77</v>
      </c>
      <c r="U3" s="100"/>
    </row>
    <row r="4" spans="1:21" ht="27.75" customHeight="1">
      <c r="A4" s="84" t="s">
        <v>104</v>
      </c>
      <c r="B4" s="85"/>
      <c r="C4" s="86"/>
      <c r="D4" s="87" t="s">
        <v>123</v>
      </c>
      <c r="E4" s="87" t="s">
        <v>124</v>
      </c>
      <c r="F4" s="87" t="s">
        <v>98</v>
      </c>
      <c r="G4" s="88" t="s">
        <v>125</v>
      </c>
      <c r="H4" s="88" t="s">
        <v>126</v>
      </c>
      <c r="I4" s="88" t="s">
        <v>127</v>
      </c>
      <c r="J4" s="88" t="s">
        <v>128</v>
      </c>
      <c r="K4" s="88" t="s">
        <v>129</v>
      </c>
      <c r="L4" s="88" t="s">
        <v>130</v>
      </c>
      <c r="M4" s="88" t="s">
        <v>115</v>
      </c>
      <c r="N4" s="88" t="s">
        <v>131</v>
      </c>
      <c r="O4" s="88" t="s">
        <v>113</v>
      </c>
      <c r="P4" s="88" t="s">
        <v>117</v>
      </c>
      <c r="Q4" s="88" t="s">
        <v>116</v>
      </c>
      <c r="R4" s="88" t="s">
        <v>132</v>
      </c>
      <c r="S4" s="88" t="s">
        <v>133</v>
      </c>
      <c r="T4" s="88" t="s">
        <v>134</v>
      </c>
      <c r="U4" s="88" t="s">
        <v>120</v>
      </c>
    </row>
    <row r="5" spans="1:21" ht="13.5" customHeight="1">
      <c r="A5" s="87" t="s">
        <v>99</v>
      </c>
      <c r="B5" s="87" t="s">
        <v>100</v>
      </c>
      <c r="C5" s="87" t="s">
        <v>101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9" customFormat="1" ht="29.25" customHeight="1">
      <c r="A7" s="126"/>
      <c r="B7" s="126"/>
      <c r="C7" s="126"/>
      <c r="D7" s="126"/>
      <c r="E7" s="91"/>
      <c r="F7" s="92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s="125" customFormat="1" ht="24.75" customHeight="1">
      <c r="A8" s="127" t="s">
        <v>249</v>
      </c>
      <c r="B8" s="127"/>
      <c r="C8" s="127"/>
      <c r="D8" s="127"/>
      <c r="E8" s="127"/>
      <c r="F8" s="127"/>
      <c r="G8" s="127"/>
      <c r="H8" s="127"/>
      <c r="I8" s="127"/>
      <c r="J8" s="127"/>
      <c r="K8" s="129"/>
      <c r="L8" s="129"/>
      <c r="M8" s="129"/>
      <c r="N8" s="129"/>
      <c r="O8" s="129"/>
      <c r="P8" s="129"/>
      <c r="Q8" s="129"/>
      <c r="R8" s="129"/>
      <c r="S8" s="130"/>
      <c r="T8" s="130"/>
      <c r="U8" s="131"/>
    </row>
    <row r="9" ht="15">
      <c r="E9" s="128"/>
    </row>
  </sheetData>
  <sheetProtection formatCells="0" formatColumns="0" formatRows="0"/>
  <mergeCells count="25">
    <mergeCell ref="A2:U2"/>
    <mergeCell ref="T3:U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A9" sqref="A9:IV9"/>
    </sheetView>
  </sheetViews>
  <sheetFormatPr defaultColWidth="6.875" defaultRowHeight="12.75" customHeight="1"/>
  <cols>
    <col min="1" max="3" width="4.00390625" style="133" customWidth="1"/>
    <col min="4" max="4" width="9.625" style="133" customWidth="1"/>
    <col min="5" max="5" width="22.50390625" style="133" customWidth="1"/>
    <col min="6" max="7" width="8.50390625" style="133" customWidth="1"/>
    <col min="8" max="10" width="7.25390625" style="133" customWidth="1"/>
    <col min="11" max="11" width="8.50390625" style="133" customWidth="1"/>
    <col min="12" max="19" width="7.25390625" style="133" customWidth="1"/>
    <col min="20" max="21" width="7.75390625" style="133" customWidth="1"/>
    <col min="22" max="16384" width="6.875" style="133" customWidth="1"/>
  </cols>
  <sheetData>
    <row r="1" spans="1:21" ht="24.75" customHeight="1">
      <c r="A1" s="134"/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57"/>
      <c r="R1" s="157"/>
      <c r="S1" s="162"/>
      <c r="T1" s="162"/>
      <c r="U1" s="134" t="s">
        <v>253</v>
      </c>
    </row>
    <row r="2" spans="1:21" ht="24.75" customHeight="1">
      <c r="A2" s="135" t="s">
        <v>254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</row>
    <row r="3" spans="1:22" ht="24.75" customHeight="1">
      <c r="A3" s="136"/>
      <c r="B3" s="137"/>
      <c r="C3" s="138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63"/>
      <c r="R3" s="163"/>
      <c r="S3" s="164"/>
      <c r="T3" s="165" t="s">
        <v>77</v>
      </c>
      <c r="U3" s="165"/>
      <c r="V3" s="166"/>
    </row>
    <row r="4" spans="1:22" ht="24.75" customHeight="1">
      <c r="A4" s="139" t="s">
        <v>104</v>
      </c>
      <c r="B4" s="139"/>
      <c r="C4" s="139"/>
      <c r="D4" s="140" t="s">
        <v>78</v>
      </c>
      <c r="E4" s="141" t="s">
        <v>97</v>
      </c>
      <c r="F4" s="141" t="s">
        <v>105</v>
      </c>
      <c r="G4" s="139" t="s">
        <v>106</v>
      </c>
      <c r="H4" s="139"/>
      <c r="I4" s="139"/>
      <c r="J4" s="141"/>
      <c r="K4" s="141" t="s">
        <v>107</v>
      </c>
      <c r="L4" s="140"/>
      <c r="M4" s="140"/>
      <c r="N4" s="140"/>
      <c r="O4" s="140"/>
      <c r="P4" s="140"/>
      <c r="Q4" s="140"/>
      <c r="R4" s="167"/>
      <c r="S4" s="168" t="s">
        <v>108</v>
      </c>
      <c r="T4" s="169" t="s">
        <v>109</v>
      </c>
      <c r="U4" s="169" t="s">
        <v>110</v>
      </c>
      <c r="V4" s="166"/>
    </row>
    <row r="5" spans="1:22" ht="24.75" customHeight="1">
      <c r="A5" s="142" t="s">
        <v>99</v>
      </c>
      <c r="B5" s="142" t="s">
        <v>100</v>
      </c>
      <c r="C5" s="142" t="s">
        <v>101</v>
      </c>
      <c r="D5" s="141"/>
      <c r="E5" s="141"/>
      <c r="F5" s="139"/>
      <c r="G5" s="142" t="s">
        <v>80</v>
      </c>
      <c r="H5" s="142" t="s">
        <v>111</v>
      </c>
      <c r="I5" s="142" t="s">
        <v>112</v>
      </c>
      <c r="J5" s="159" t="s">
        <v>113</v>
      </c>
      <c r="K5" s="160" t="s">
        <v>80</v>
      </c>
      <c r="L5" s="161" t="s">
        <v>114</v>
      </c>
      <c r="M5" s="161" t="s">
        <v>115</v>
      </c>
      <c r="N5" s="161" t="s">
        <v>116</v>
      </c>
      <c r="O5" s="161" t="s">
        <v>117</v>
      </c>
      <c r="P5" s="161" t="s">
        <v>118</v>
      </c>
      <c r="Q5" s="161" t="s">
        <v>119</v>
      </c>
      <c r="R5" s="161" t="s">
        <v>120</v>
      </c>
      <c r="S5" s="169"/>
      <c r="T5" s="169"/>
      <c r="U5" s="169"/>
      <c r="V5" s="166"/>
    </row>
    <row r="6" spans="1:21" ht="30.75" customHeight="1">
      <c r="A6" s="141"/>
      <c r="B6" s="141"/>
      <c r="C6" s="141"/>
      <c r="D6" s="141"/>
      <c r="E6" s="139"/>
      <c r="F6" s="143" t="s">
        <v>98</v>
      </c>
      <c r="G6" s="141"/>
      <c r="H6" s="141"/>
      <c r="I6" s="141"/>
      <c r="J6" s="139"/>
      <c r="K6" s="140"/>
      <c r="L6" s="161"/>
      <c r="M6" s="161"/>
      <c r="N6" s="161"/>
      <c r="O6" s="161"/>
      <c r="P6" s="161"/>
      <c r="Q6" s="161"/>
      <c r="R6" s="161"/>
      <c r="S6" s="169"/>
      <c r="T6" s="169"/>
      <c r="U6" s="169"/>
    </row>
    <row r="7" spans="1:21" ht="24.75" customHeight="1">
      <c r="A7" s="144" t="s">
        <v>92</v>
      </c>
      <c r="B7" s="144" t="s">
        <v>92</v>
      </c>
      <c r="C7" s="144" t="s">
        <v>92</v>
      </c>
      <c r="D7" s="144" t="s">
        <v>92</v>
      </c>
      <c r="E7" s="144" t="s">
        <v>92</v>
      </c>
      <c r="F7" s="145">
        <v>1</v>
      </c>
      <c r="G7" s="144">
        <v>2</v>
      </c>
      <c r="H7" s="144">
        <v>3</v>
      </c>
      <c r="I7" s="144">
        <v>4</v>
      </c>
      <c r="J7" s="144">
        <v>5</v>
      </c>
      <c r="K7" s="144">
        <v>6</v>
      </c>
      <c r="L7" s="144">
        <v>7</v>
      </c>
      <c r="M7" s="144">
        <v>8</v>
      </c>
      <c r="N7" s="144">
        <v>9</v>
      </c>
      <c r="O7" s="144">
        <v>10</v>
      </c>
      <c r="P7" s="144">
        <v>11</v>
      </c>
      <c r="Q7" s="144">
        <v>12</v>
      </c>
      <c r="R7" s="144">
        <v>13</v>
      </c>
      <c r="S7" s="144">
        <v>14</v>
      </c>
      <c r="T7" s="145">
        <v>15</v>
      </c>
      <c r="U7" s="145">
        <v>16</v>
      </c>
    </row>
    <row r="8" spans="1:21" s="132" customFormat="1" ht="24.75" customHeight="1">
      <c r="A8" s="146"/>
      <c r="B8" s="146"/>
      <c r="C8" s="147"/>
      <c r="D8" s="148"/>
      <c r="E8" s="149"/>
      <c r="F8" s="150"/>
      <c r="G8" s="151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70"/>
      <c r="T8" s="170"/>
      <c r="U8" s="171"/>
    </row>
    <row r="9" spans="1:21" s="125" customFormat="1" ht="24.75" customHeight="1">
      <c r="A9" s="127" t="s">
        <v>249</v>
      </c>
      <c r="B9" s="127"/>
      <c r="C9" s="127"/>
      <c r="D9" s="127"/>
      <c r="E9" s="127"/>
      <c r="F9" s="127"/>
      <c r="G9" s="127"/>
      <c r="H9" s="127"/>
      <c r="I9" s="127"/>
      <c r="J9" s="127"/>
      <c r="K9" s="129"/>
      <c r="L9" s="129"/>
      <c r="M9" s="129"/>
      <c r="N9" s="129"/>
      <c r="O9" s="129"/>
      <c r="P9" s="129"/>
      <c r="Q9" s="129"/>
      <c r="R9" s="129"/>
      <c r="S9" s="130"/>
      <c r="T9" s="130"/>
      <c r="U9" s="131"/>
    </row>
    <row r="10" spans="1:21" ht="18.75" customHeight="1">
      <c r="A10" s="153"/>
      <c r="B10" s="153"/>
      <c r="C10" s="153"/>
      <c r="D10" s="153"/>
      <c r="E10" s="128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72"/>
      <c r="T10" s="172"/>
      <c r="U10" s="172"/>
    </row>
    <row r="11" spans="1:21" ht="18.75" customHeight="1">
      <c r="A11" s="153"/>
      <c r="B11" s="153"/>
      <c r="C11" s="153"/>
      <c r="D11" s="153"/>
      <c r="E11" s="155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72"/>
      <c r="T11" s="172"/>
      <c r="U11" s="172"/>
    </row>
    <row r="12" spans="1:21" ht="18.75" customHeight="1">
      <c r="A12" s="153"/>
      <c r="B12" s="153"/>
      <c r="C12" s="153"/>
      <c r="D12" s="153"/>
      <c r="E12" s="155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72"/>
      <c r="T12" s="172"/>
      <c r="U12" s="172"/>
    </row>
    <row r="13" spans="1:21" ht="18.75" customHeight="1">
      <c r="A13" s="153"/>
      <c r="B13" s="153"/>
      <c r="C13" s="153"/>
      <c r="D13" s="153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72"/>
      <c r="T13" s="172"/>
      <c r="U13" s="173"/>
    </row>
    <row r="14" spans="1:21" ht="18.75" customHeight="1">
      <c r="A14" s="156"/>
      <c r="B14" s="156"/>
      <c r="C14" s="156"/>
      <c r="D14" s="153"/>
      <c r="E14" s="155"/>
      <c r="F14" s="154"/>
      <c r="G14" s="157"/>
      <c r="H14" s="154"/>
      <c r="I14" s="154"/>
      <c r="J14" s="154"/>
      <c r="K14" s="157"/>
      <c r="L14" s="154"/>
      <c r="M14" s="154"/>
      <c r="N14" s="154"/>
      <c r="O14" s="154"/>
      <c r="P14" s="154"/>
      <c r="Q14" s="154"/>
      <c r="R14" s="154"/>
      <c r="S14" s="172"/>
      <c r="T14" s="172"/>
      <c r="U14" s="173"/>
    </row>
    <row r="15" spans="1:21" ht="18.75" customHeight="1">
      <c r="A15" s="156"/>
      <c r="B15" s="156"/>
      <c r="C15" s="156"/>
      <c r="D15" s="156"/>
      <c r="E15" s="158"/>
      <c r="F15" s="154"/>
      <c r="G15" s="157"/>
      <c r="H15" s="157"/>
      <c r="I15" s="157"/>
      <c r="J15" s="157"/>
      <c r="K15" s="157"/>
      <c r="L15" s="157"/>
      <c r="M15" s="154"/>
      <c r="N15" s="154"/>
      <c r="O15" s="154"/>
      <c r="P15" s="154"/>
      <c r="Q15" s="154"/>
      <c r="R15" s="154"/>
      <c r="S15" s="172"/>
      <c r="T15" s="173"/>
      <c r="U15" s="173"/>
    </row>
    <row r="16" spans="1:21" ht="18.75" customHeight="1">
      <c r="A16" s="156"/>
      <c r="B16" s="156"/>
      <c r="C16" s="156"/>
      <c r="D16" s="156"/>
      <c r="E16" s="158"/>
      <c r="F16" s="154"/>
      <c r="G16" s="157"/>
      <c r="H16" s="157"/>
      <c r="I16" s="157"/>
      <c r="J16" s="157"/>
      <c r="K16" s="157"/>
      <c r="L16" s="157"/>
      <c r="M16" s="154"/>
      <c r="N16" s="154"/>
      <c r="O16" s="154"/>
      <c r="P16" s="154"/>
      <c r="Q16" s="154"/>
      <c r="R16" s="154"/>
      <c r="S16" s="173"/>
      <c r="T16" s="173"/>
      <c r="U16" s="173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32"/>
      <c r="M17" s="132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9:J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A8" sqref="A8:IV8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9" t="s">
        <v>255</v>
      </c>
    </row>
    <row r="2" spans="1:21" ht="24.75" customHeight="1">
      <c r="A2" s="83" t="s">
        <v>256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0" t="s">
        <v>77</v>
      </c>
      <c r="U3" s="100"/>
    </row>
    <row r="4" spans="1:21" ht="27.75" customHeight="1">
      <c r="A4" s="84" t="s">
        <v>104</v>
      </c>
      <c r="B4" s="85"/>
      <c r="C4" s="86"/>
      <c r="D4" s="87" t="s">
        <v>123</v>
      </c>
      <c r="E4" s="87" t="s">
        <v>124</v>
      </c>
      <c r="F4" s="87" t="s">
        <v>98</v>
      </c>
      <c r="G4" s="88" t="s">
        <v>125</v>
      </c>
      <c r="H4" s="88" t="s">
        <v>126</v>
      </c>
      <c r="I4" s="88" t="s">
        <v>127</v>
      </c>
      <c r="J4" s="88" t="s">
        <v>128</v>
      </c>
      <c r="K4" s="88" t="s">
        <v>129</v>
      </c>
      <c r="L4" s="88" t="s">
        <v>130</v>
      </c>
      <c r="M4" s="88" t="s">
        <v>115</v>
      </c>
      <c r="N4" s="88" t="s">
        <v>131</v>
      </c>
      <c r="O4" s="88" t="s">
        <v>113</v>
      </c>
      <c r="P4" s="88" t="s">
        <v>117</v>
      </c>
      <c r="Q4" s="88" t="s">
        <v>116</v>
      </c>
      <c r="R4" s="88" t="s">
        <v>132</v>
      </c>
      <c r="S4" s="88" t="s">
        <v>133</v>
      </c>
      <c r="T4" s="88" t="s">
        <v>134</v>
      </c>
      <c r="U4" s="88" t="s">
        <v>120</v>
      </c>
    </row>
    <row r="5" spans="1:21" ht="13.5" customHeight="1">
      <c r="A5" s="87" t="s">
        <v>99</v>
      </c>
      <c r="B5" s="87" t="s">
        <v>100</v>
      </c>
      <c r="C5" s="87" t="s">
        <v>101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9" customFormat="1" ht="29.25" customHeight="1">
      <c r="A7" s="126"/>
      <c r="B7" s="126"/>
      <c r="C7" s="126"/>
      <c r="D7" s="126"/>
      <c r="E7" s="91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21" s="125" customFormat="1" ht="24.75" customHeight="1">
      <c r="A8" s="127" t="s">
        <v>249</v>
      </c>
      <c r="B8" s="127"/>
      <c r="C8" s="127"/>
      <c r="D8" s="127"/>
      <c r="E8" s="127"/>
      <c r="F8" s="127"/>
      <c r="G8" s="127"/>
      <c r="H8" s="127"/>
      <c r="I8" s="127"/>
      <c r="J8" s="127"/>
      <c r="K8" s="129"/>
      <c r="L8" s="129"/>
      <c r="M8" s="129"/>
      <c r="N8" s="129"/>
      <c r="O8" s="129"/>
      <c r="P8" s="129"/>
      <c r="Q8" s="129"/>
      <c r="R8" s="129"/>
      <c r="S8" s="130"/>
      <c r="T8" s="130"/>
      <c r="U8" s="131"/>
    </row>
    <row r="9" ht="15">
      <c r="E9" s="128"/>
    </row>
  </sheetData>
  <sheetProtection formatCells="0" formatColumns="0" formatRows="0"/>
  <mergeCells count="25">
    <mergeCell ref="A2:U2"/>
    <mergeCell ref="T3:U3"/>
    <mergeCell ref="A4:C4"/>
    <mergeCell ref="A8:J8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"/>
  <sheetViews>
    <sheetView showGridLines="0" showZeros="0" workbookViewId="0" topLeftCell="A1">
      <selection activeCell="A2" sqref="A2:V2"/>
    </sheetView>
  </sheetViews>
  <sheetFormatPr defaultColWidth="6.875" defaultRowHeight="12.75" customHeight="1"/>
  <cols>
    <col min="1" max="3" width="3.625" style="104" customWidth="1"/>
    <col min="4" max="4" width="6.875" style="104" customWidth="1"/>
    <col min="5" max="5" width="22.625" style="104" customWidth="1"/>
    <col min="6" max="6" width="9.375" style="104" customWidth="1"/>
    <col min="7" max="7" width="8.625" style="104" customWidth="1"/>
    <col min="8" max="10" width="7.50390625" style="104" customWidth="1"/>
    <col min="11" max="11" width="8.375" style="104" customWidth="1"/>
    <col min="12" max="21" width="7.50390625" style="104" customWidth="1"/>
    <col min="22" max="41" width="6.875" style="104" customWidth="1"/>
    <col min="42" max="42" width="6.625" style="104" customWidth="1"/>
    <col min="43" max="253" width="6.875" style="104" customWidth="1"/>
    <col min="254" max="256" width="6.875" style="105" customWidth="1"/>
  </cols>
  <sheetData>
    <row r="1" spans="22:255" ht="27" customHeight="1">
      <c r="V1" s="118" t="s">
        <v>257</v>
      </c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IT1"/>
      <c r="IU1"/>
    </row>
    <row r="2" spans="1:255" ht="33" customHeight="1">
      <c r="A2" s="106" t="s">
        <v>258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IT2"/>
      <c r="IU2"/>
    </row>
    <row r="3" spans="1:255" ht="18.7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19"/>
      <c r="U3" s="120" t="s">
        <v>77</v>
      </c>
      <c r="V3" s="119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IT3"/>
      <c r="IU3"/>
    </row>
    <row r="4" spans="1:255" s="102" customFormat="1" ht="23.25" customHeight="1">
      <c r="A4" s="108" t="s">
        <v>104</v>
      </c>
      <c r="B4" s="108"/>
      <c r="C4" s="108"/>
      <c r="D4" s="109" t="s">
        <v>78</v>
      </c>
      <c r="E4" s="110" t="s">
        <v>97</v>
      </c>
      <c r="F4" s="109" t="s">
        <v>105</v>
      </c>
      <c r="G4" s="111" t="s">
        <v>106</v>
      </c>
      <c r="H4" s="111"/>
      <c r="I4" s="111"/>
      <c r="J4" s="111"/>
      <c r="K4" s="111" t="s">
        <v>107</v>
      </c>
      <c r="L4" s="111"/>
      <c r="M4" s="111"/>
      <c r="N4" s="111"/>
      <c r="O4" s="111"/>
      <c r="P4" s="111"/>
      <c r="Q4" s="111"/>
      <c r="R4" s="111"/>
      <c r="S4" s="112" t="s">
        <v>259</v>
      </c>
      <c r="T4" s="112"/>
      <c r="U4" s="112"/>
      <c r="V4" s="112"/>
      <c r="IT4"/>
      <c r="IU4"/>
    </row>
    <row r="5" spans="1:255" s="102" customFormat="1" ht="23.25" customHeight="1">
      <c r="A5" s="112" t="s">
        <v>99</v>
      </c>
      <c r="B5" s="109" t="s">
        <v>100</v>
      </c>
      <c r="C5" s="109" t="s">
        <v>101</v>
      </c>
      <c r="D5" s="109"/>
      <c r="E5" s="110"/>
      <c r="F5" s="109"/>
      <c r="G5" s="109" t="s">
        <v>80</v>
      </c>
      <c r="H5" s="109" t="s">
        <v>111</v>
      </c>
      <c r="I5" s="109" t="s">
        <v>112</v>
      </c>
      <c r="J5" s="109" t="s">
        <v>113</v>
      </c>
      <c r="K5" s="109" t="s">
        <v>80</v>
      </c>
      <c r="L5" s="109" t="s">
        <v>114</v>
      </c>
      <c r="M5" s="109" t="s">
        <v>115</v>
      </c>
      <c r="N5" s="109" t="s">
        <v>116</v>
      </c>
      <c r="O5" s="109" t="s">
        <v>117</v>
      </c>
      <c r="P5" s="109" t="s">
        <v>118</v>
      </c>
      <c r="Q5" s="109" t="s">
        <v>119</v>
      </c>
      <c r="R5" s="109" t="s">
        <v>120</v>
      </c>
      <c r="S5" s="112" t="s">
        <v>80</v>
      </c>
      <c r="T5" s="112" t="s">
        <v>260</v>
      </c>
      <c r="U5" s="112" t="s">
        <v>261</v>
      </c>
      <c r="V5" s="112" t="s">
        <v>262</v>
      </c>
      <c r="IT5"/>
      <c r="IU5"/>
    </row>
    <row r="6" spans="1:255" ht="31.5" customHeight="1">
      <c r="A6" s="112"/>
      <c r="B6" s="109"/>
      <c r="C6" s="109"/>
      <c r="D6" s="109"/>
      <c r="E6" s="110"/>
      <c r="F6" s="113" t="s">
        <v>98</v>
      </c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2"/>
      <c r="T6" s="112"/>
      <c r="U6" s="112"/>
      <c r="V6" s="112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1"/>
      <c r="DQ6" s="121"/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1"/>
      <c r="EO6" s="121"/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1"/>
      <c r="FA6" s="121"/>
      <c r="FB6" s="121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1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05"/>
      <c r="IR6" s="105"/>
      <c r="IS6" s="105"/>
      <c r="IT6"/>
      <c r="IU6"/>
    </row>
    <row r="7" spans="1:255" ht="23.25" customHeight="1">
      <c r="A7" s="113" t="s">
        <v>92</v>
      </c>
      <c r="B7" s="113" t="s">
        <v>92</v>
      </c>
      <c r="C7" s="113" t="s">
        <v>92</v>
      </c>
      <c r="D7" s="113" t="s">
        <v>92</v>
      </c>
      <c r="E7" s="113" t="s">
        <v>92</v>
      </c>
      <c r="F7" s="113">
        <v>1</v>
      </c>
      <c r="G7" s="113">
        <v>2</v>
      </c>
      <c r="H7" s="113">
        <v>3</v>
      </c>
      <c r="I7" s="117">
        <v>4</v>
      </c>
      <c r="J7" s="117">
        <v>5</v>
      </c>
      <c r="K7" s="113">
        <v>6</v>
      </c>
      <c r="L7" s="113">
        <v>7</v>
      </c>
      <c r="M7" s="113">
        <v>8</v>
      </c>
      <c r="N7" s="117">
        <v>9</v>
      </c>
      <c r="O7" s="117">
        <v>10</v>
      </c>
      <c r="P7" s="113">
        <v>11</v>
      </c>
      <c r="Q7" s="113">
        <v>12</v>
      </c>
      <c r="R7" s="113">
        <v>13</v>
      </c>
      <c r="S7" s="113">
        <v>14</v>
      </c>
      <c r="T7" s="113">
        <v>15</v>
      </c>
      <c r="U7" s="113">
        <v>16</v>
      </c>
      <c r="V7" s="113">
        <v>17</v>
      </c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1"/>
      <c r="DE7" s="121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1"/>
      <c r="DQ7" s="121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1"/>
      <c r="EO7" s="121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1"/>
      <c r="FA7" s="121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1"/>
      <c r="FY7" s="121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1"/>
      <c r="GK7" s="121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1"/>
      <c r="HB7" s="121"/>
      <c r="HC7" s="121"/>
      <c r="HD7" s="121"/>
      <c r="HE7" s="121"/>
      <c r="HF7" s="121"/>
      <c r="HG7" s="121"/>
      <c r="HH7" s="121"/>
      <c r="HI7" s="121"/>
      <c r="HJ7" s="121"/>
      <c r="HK7" s="121"/>
      <c r="HL7" s="121"/>
      <c r="HM7" s="121"/>
      <c r="HN7" s="121"/>
      <c r="HO7" s="121"/>
      <c r="HP7" s="121"/>
      <c r="HQ7" s="121"/>
      <c r="HR7" s="121"/>
      <c r="HS7" s="121"/>
      <c r="HT7" s="121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1"/>
      <c r="IK7" s="121"/>
      <c r="IL7" s="121"/>
      <c r="IM7" s="121"/>
      <c r="IN7" s="121"/>
      <c r="IO7" s="121"/>
      <c r="IP7" s="121"/>
      <c r="IQ7" s="105"/>
      <c r="IR7" s="105"/>
      <c r="IS7" s="105"/>
      <c r="IT7"/>
      <c r="IU7"/>
    </row>
    <row r="8" spans="1:255" s="103" customFormat="1" ht="23.25" customHeight="1">
      <c r="A8" s="114" t="str">
        <f>'一般预算支出'!A9</f>
        <v>201</v>
      </c>
      <c r="B8" s="114" t="str">
        <f>'一般预算支出'!B9</f>
        <v>31</v>
      </c>
      <c r="C8" s="115">
        <f>'部门支出总表 '!C7</f>
        <v>0</v>
      </c>
      <c r="D8" s="115" t="str">
        <f>'一般预算支出'!D8</f>
        <v>017</v>
      </c>
      <c r="E8" s="115" t="str">
        <f>'工资福利(政府预算)(2)'!E7</f>
        <v>一般公共服务</v>
      </c>
      <c r="F8" s="116">
        <f>'一般预算支出'!F8</f>
        <v>542.4300000000001</v>
      </c>
      <c r="G8" s="116">
        <f>'一般预算支出'!G8</f>
        <v>223.43</v>
      </c>
      <c r="H8" s="116">
        <f>'一般预算支出'!H8</f>
        <v>148.14</v>
      </c>
      <c r="I8" s="116">
        <f>'一般预算支出'!I8</f>
        <v>55.42</v>
      </c>
      <c r="J8" s="116">
        <f>'一般预算支出'!J8</f>
        <v>19.87</v>
      </c>
      <c r="K8" s="116">
        <f>'一般预算支出'!K8</f>
        <v>319</v>
      </c>
      <c r="L8" s="116">
        <f>'一般预算支出'!L8</f>
        <v>319</v>
      </c>
      <c r="M8" s="116">
        <f>'一般预算支出'!M8</f>
        <v>0</v>
      </c>
      <c r="N8" s="116">
        <f>'一般预算支出'!N8</f>
        <v>0</v>
      </c>
      <c r="O8" s="116">
        <f>'一般预算支出'!O8</f>
        <v>0</v>
      </c>
      <c r="P8" s="116">
        <f>'一般预算支出'!P8</f>
        <v>0</v>
      </c>
      <c r="Q8" s="116">
        <f>'一般预算支出'!Q8</f>
        <v>0</v>
      </c>
      <c r="R8" s="116">
        <f>'一般预算支出'!R8</f>
        <v>0</v>
      </c>
      <c r="S8" s="122">
        <f>SUM(T8:V8)</f>
        <v>223.43</v>
      </c>
      <c r="T8" s="122">
        <f>H8+I8</f>
        <v>203.56</v>
      </c>
      <c r="U8" s="122"/>
      <c r="V8" s="123">
        <f>J8</f>
        <v>19.87</v>
      </c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4"/>
      <c r="BB8" s="124"/>
      <c r="BC8" s="124"/>
      <c r="BD8" s="124"/>
      <c r="BE8" s="124"/>
      <c r="BF8" s="124"/>
      <c r="BG8" s="124"/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124"/>
      <c r="BS8" s="124"/>
      <c r="BT8" s="124"/>
      <c r="BU8" s="124"/>
      <c r="BV8" s="124"/>
      <c r="BW8" s="124"/>
      <c r="BX8" s="124"/>
      <c r="BY8" s="124"/>
      <c r="BZ8" s="124"/>
      <c r="CA8" s="124"/>
      <c r="CB8" s="124"/>
      <c r="CC8" s="124"/>
      <c r="CD8" s="124"/>
      <c r="CE8" s="124"/>
      <c r="CF8" s="124"/>
      <c r="CG8" s="124"/>
      <c r="CH8" s="124"/>
      <c r="CI8" s="124"/>
      <c r="CJ8" s="124"/>
      <c r="CK8" s="124"/>
      <c r="CL8" s="124"/>
      <c r="CM8" s="124"/>
      <c r="CN8" s="124"/>
      <c r="CO8" s="124"/>
      <c r="CP8" s="124"/>
      <c r="CQ8" s="124"/>
      <c r="CR8" s="124"/>
      <c r="CS8" s="124"/>
      <c r="CT8" s="124"/>
      <c r="CU8" s="124"/>
      <c r="CV8" s="124"/>
      <c r="CW8" s="124"/>
      <c r="CX8" s="124"/>
      <c r="CY8" s="124"/>
      <c r="CZ8" s="124"/>
      <c r="DA8" s="124"/>
      <c r="DB8" s="124"/>
      <c r="DC8" s="124"/>
      <c r="DD8" s="124"/>
      <c r="DE8" s="124"/>
      <c r="DF8" s="124"/>
      <c r="DG8" s="124"/>
      <c r="DH8" s="124"/>
      <c r="DI8" s="124"/>
      <c r="DJ8" s="124"/>
      <c r="DK8" s="124"/>
      <c r="DL8" s="124"/>
      <c r="DM8" s="124"/>
      <c r="DN8" s="124"/>
      <c r="DO8" s="124"/>
      <c r="DP8" s="124"/>
      <c r="DQ8" s="124"/>
      <c r="DR8" s="124"/>
      <c r="DS8" s="124"/>
      <c r="DT8" s="124"/>
      <c r="DU8" s="124"/>
      <c r="DV8" s="124"/>
      <c r="DW8" s="124"/>
      <c r="DX8" s="124"/>
      <c r="DY8" s="124"/>
      <c r="DZ8" s="124"/>
      <c r="EA8" s="124"/>
      <c r="EB8" s="124"/>
      <c r="EC8" s="124"/>
      <c r="ED8" s="124"/>
      <c r="EE8" s="124"/>
      <c r="EF8" s="124"/>
      <c r="EG8" s="124"/>
      <c r="EH8" s="124"/>
      <c r="EI8" s="124"/>
      <c r="EJ8" s="124"/>
      <c r="EK8" s="124"/>
      <c r="EL8" s="124"/>
      <c r="EM8" s="124"/>
      <c r="EN8" s="124"/>
      <c r="EO8" s="124"/>
      <c r="EP8" s="124"/>
      <c r="EQ8" s="124"/>
      <c r="ER8" s="124"/>
      <c r="ES8" s="124"/>
      <c r="ET8" s="124"/>
      <c r="EU8" s="124"/>
      <c r="EV8" s="124"/>
      <c r="EW8" s="124"/>
      <c r="EX8" s="124"/>
      <c r="EY8" s="124"/>
      <c r="EZ8" s="124"/>
      <c r="FA8" s="124"/>
      <c r="FB8" s="124"/>
      <c r="FC8" s="124"/>
      <c r="FD8" s="124"/>
      <c r="FE8" s="124"/>
      <c r="FF8" s="124"/>
      <c r="FG8" s="124"/>
      <c r="FH8" s="124"/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24"/>
      <c r="FY8" s="124"/>
      <c r="FZ8" s="124"/>
      <c r="GA8" s="124"/>
      <c r="GB8" s="124"/>
      <c r="GC8" s="124"/>
      <c r="GD8" s="124"/>
      <c r="GE8" s="124"/>
      <c r="GF8" s="124"/>
      <c r="GG8" s="124"/>
      <c r="GH8" s="124"/>
      <c r="GI8" s="124"/>
      <c r="GJ8" s="124"/>
      <c r="GK8" s="124"/>
      <c r="GL8" s="124"/>
      <c r="GM8" s="124"/>
      <c r="GN8" s="124"/>
      <c r="GO8" s="124"/>
      <c r="GP8" s="124"/>
      <c r="GQ8" s="124"/>
      <c r="GR8" s="124"/>
      <c r="GS8" s="124"/>
      <c r="GT8" s="124"/>
      <c r="GU8" s="124"/>
      <c r="GV8" s="124"/>
      <c r="GW8" s="124"/>
      <c r="GX8" s="124"/>
      <c r="GY8" s="124"/>
      <c r="GZ8" s="124"/>
      <c r="HA8" s="124"/>
      <c r="HB8" s="124"/>
      <c r="HC8" s="124"/>
      <c r="HD8" s="124"/>
      <c r="HE8" s="124"/>
      <c r="HF8" s="124"/>
      <c r="HG8" s="124"/>
      <c r="HH8" s="124"/>
      <c r="HI8" s="124"/>
      <c r="HJ8" s="124"/>
      <c r="HK8" s="124"/>
      <c r="HL8" s="124"/>
      <c r="HM8" s="124"/>
      <c r="HN8" s="124"/>
      <c r="HO8" s="124"/>
      <c r="HP8" s="124"/>
      <c r="HQ8" s="124"/>
      <c r="HR8" s="124"/>
      <c r="HS8" s="124"/>
      <c r="HT8" s="124"/>
      <c r="HU8" s="124"/>
      <c r="HV8" s="124"/>
      <c r="HW8" s="124"/>
      <c r="HX8" s="124"/>
      <c r="HY8" s="124"/>
      <c r="HZ8" s="124"/>
      <c r="IA8" s="124"/>
      <c r="IB8" s="124"/>
      <c r="IC8" s="124"/>
      <c r="ID8" s="124"/>
      <c r="IE8" s="124"/>
      <c r="IF8" s="124"/>
      <c r="IG8" s="124"/>
      <c r="IH8" s="124"/>
      <c r="II8" s="124"/>
      <c r="IJ8" s="124"/>
      <c r="IK8" s="124"/>
      <c r="IL8" s="124"/>
      <c r="IM8" s="124"/>
      <c r="IN8" s="124"/>
      <c r="IO8" s="124"/>
      <c r="IP8" s="124"/>
      <c r="IQ8" s="124"/>
      <c r="IR8" s="124"/>
      <c r="IS8" s="124"/>
      <c r="IT8" s="29"/>
      <c r="IU8" s="29"/>
    </row>
    <row r="9" spans="1:255" ht="26.25" customHeight="1">
      <c r="A9" s="114" t="str">
        <f>'一般预算支出'!A10</f>
        <v>201</v>
      </c>
      <c r="B9" s="114" t="str">
        <f>'一般预算支出'!B10</f>
        <v>31</v>
      </c>
      <c r="C9" s="115">
        <f>'部门支出总表 '!C8</f>
        <v>0</v>
      </c>
      <c r="D9" s="115" t="str">
        <f>'一般预算支出'!D9</f>
        <v>017</v>
      </c>
      <c r="E9" s="115" t="str">
        <f>'工资福利(政府预算)(2)'!E8</f>
        <v>党委办公厅（室）及相关机构事务</v>
      </c>
      <c r="F9" s="116">
        <f>'一般预算支出'!F9</f>
        <v>542.4300000000001</v>
      </c>
      <c r="G9" s="116">
        <f>'一般预算支出'!G9</f>
        <v>223.43</v>
      </c>
      <c r="H9" s="116">
        <f>'一般预算支出'!H9</f>
        <v>148.14</v>
      </c>
      <c r="I9" s="116">
        <f>'一般预算支出'!I9</f>
        <v>55.42</v>
      </c>
      <c r="J9" s="116">
        <f>'一般预算支出'!J9</f>
        <v>19.87</v>
      </c>
      <c r="K9" s="116">
        <f>'一般预算支出'!K9</f>
        <v>319</v>
      </c>
      <c r="L9" s="116">
        <f>'一般预算支出'!L9</f>
        <v>319</v>
      </c>
      <c r="M9" s="116">
        <f>'一般预算支出'!M9</f>
        <v>0</v>
      </c>
      <c r="N9" s="116">
        <f>'一般预算支出'!N9</f>
        <v>0</v>
      </c>
      <c r="O9" s="116">
        <f>'一般预算支出'!O9</f>
        <v>0</v>
      </c>
      <c r="P9" s="116">
        <f>'一般预算支出'!P9</f>
        <v>0</v>
      </c>
      <c r="Q9" s="116">
        <f>'一般预算支出'!Q9</f>
        <v>0</v>
      </c>
      <c r="R9" s="116">
        <f>'一般预算支出'!R9</f>
        <v>0</v>
      </c>
      <c r="S9" s="122">
        <f>SUM(T9:V9)</f>
        <v>223.43</v>
      </c>
      <c r="T9" s="122">
        <f>H9+I9</f>
        <v>203.56</v>
      </c>
      <c r="U9" s="122"/>
      <c r="V9" s="123">
        <f>J9</f>
        <v>19.87</v>
      </c>
      <c r="IT9"/>
      <c r="IU9"/>
    </row>
    <row r="10" spans="1:255" ht="12.75" customHeight="1">
      <c r="A10" s="114" t="str">
        <f>'一般预算支出'!A11</f>
        <v>201</v>
      </c>
      <c r="B10" s="114" t="str">
        <f>'一般预算支出'!B11</f>
        <v>31</v>
      </c>
      <c r="C10" s="115" t="str">
        <f>'部门支出总表 '!C9</f>
        <v>03</v>
      </c>
      <c r="D10" s="115" t="str">
        <f>'一般预算支出'!D10</f>
        <v>017</v>
      </c>
      <c r="E10" s="115" t="str">
        <f>'工资福利(政府预算)(2)'!E9</f>
        <v>  机关服务</v>
      </c>
      <c r="F10" s="116">
        <f>'一般预算支出'!F10</f>
        <v>223.43</v>
      </c>
      <c r="G10" s="116">
        <f>'一般预算支出'!G10</f>
        <v>223.43</v>
      </c>
      <c r="H10" s="116">
        <f>'一般预算支出'!H10</f>
        <v>148.14</v>
      </c>
      <c r="I10" s="116">
        <f>'一般预算支出'!I10</f>
        <v>55.42</v>
      </c>
      <c r="J10" s="116">
        <f>'一般预算支出'!J10</f>
        <v>19.87</v>
      </c>
      <c r="K10" s="116">
        <f>'一般预算支出'!K10</f>
        <v>0</v>
      </c>
      <c r="L10" s="116">
        <f>'一般预算支出'!L10</f>
        <v>0</v>
      </c>
      <c r="M10" s="116">
        <f>'一般预算支出'!M10</f>
        <v>0</v>
      </c>
      <c r="N10" s="116">
        <f>'一般预算支出'!N10</f>
        <v>0</v>
      </c>
      <c r="O10" s="116">
        <f>'一般预算支出'!O10</f>
        <v>0</v>
      </c>
      <c r="P10" s="116">
        <f>'一般预算支出'!P10</f>
        <v>0</v>
      </c>
      <c r="Q10" s="116">
        <f>'一般预算支出'!Q10</f>
        <v>0</v>
      </c>
      <c r="R10" s="116">
        <f>'一般预算支出'!R10</f>
        <v>0</v>
      </c>
      <c r="S10" s="122">
        <f>SUM(T10:V10)</f>
        <v>223.43</v>
      </c>
      <c r="T10" s="122">
        <f>H10+I10</f>
        <v>203.56</v>
      </c>
      <c r="U10" s="122"/>
      <c r="V10" s="123">
        <f>J10</f>
        <v>19.87</v>
      </c>
      <c r="IT10"/>
      <c r="IU10"/>
    </row>
    <row r="11" spans="1:255" ht="24">
      <c r="A11" s="115" t="str">
        <f>'一般预算支出'!A11</f>
        <v>201</v>
      </c>
      <c r="B11" s="115" t="str">
        <f>'一般预算支出'!B11</f>
        <v>31</v>
      </c>
      <c r="C11" s="115" t="str">
        <f>'一般预算支出'!C11</f>
        <v>99</v>
      </c>
      <c r="D11" s="115" t="str">
        <f>'一般预算支出'!D11</f>
        <v>017</v>
      </c>
      <c r="E11" s="115" t="str">
        <f>'一般预算支出'!E11</f>
        <v>  其他党委办公厅（室）及相关机构事务支出</v>
      </c>
      <c r="F11" s="116">
        <f>'一般预算支出'!F11</f>
        <v>319</v>
      </c>
      <c r="G11" s="116">
        <f>'一般预算支出'!G11</f>
        <v>0</v>
      </c>
      <c r="H11" s="116">
        <f>'一般预算支出'!H11</f>
        <v>0</v>
      </c>
      <c r="I11" s="116">
        <f>'一般预算支出'!I11</f>
        <v>0</v>
      </c>
      <c r="J11" s="116">
        <f>'一般预算支出'!J11</f>
        <v>0</v>
      </c>
      <c r="K11" s="116">
        <f>'一般预算支出'!K11</f>
        <v>319</v>
      </c>
      <c r="L11" s="116">
        <f>'一般预算支出'!L11</f>
        <v>319</v>
      </c>
      <c r="M11" s="116">
        <f>'一般预算支出'!M11</f>
        <v>0</v>
      </c>
      <c r="N11" s="116">
        <f>'一般预算支出'!N11</f>
        <v>0</v>
      </c>
      <c r="O11" s="116">
        <f>'一般预算支出'!O11</f>
        <v>0</v>
      </c>
      <c r="P11" s="116">
        <f>'一般预算支出'!P11</f>
        <v>0</v>
      </c>
      <c r="Q11" s="116">
        <f>'一般预算支出'!Q11</f>
        <v>0</v>
      </c>
      <c r="R11" s="116">
        <f>'一般预算支出'!R11</f>
        <v>0</v>
      </c>
      <c r="S11" s="122">
        <f>SUM(T11:V11)</f>
        <v>319</v>
      </c>
      <c r="T11" s="122">
        <f>F11</f>
        <v>319</v>
      </c>
      <c r="U11" s="122"/>
      <c r="V11" s="123">
        <f>J11</f>
        <v>0</v>
      </c>
      <c r="IT11"/>
      <c r="IU11"/>
    </row>
    <row r="12" spans="1:255" ht="12.75" customHeight="1">
      <c r="A12" s="114">
        <f>'一般预算支出'!A13</f>
        <v>0</v>
      </c>
      <c r="B12" s="114">
        <f>'一般预算支出'!B13</f>
        <v>0</v>
      </c>
      <c r="C12" s="115">
        <f>'部门支出总表 '!C11</f>
        <v>0</v>
      </c>
      <c r="D12" s="115">
        <f>'一般预算支出'!D12</f>
        <v>0</v>
      </c>
      <c r="E12" s="115">
        <f>'工资福利(政府预算)(2)'!E11</f>
        <v>0</v>
      </c>
      <c r="F12" s="116">
        <f>'一般预算支出'!F12</f>
        <v>0</v>
      </c>
      <c r="G12" s="116">
        <f>'一般预算支出'!G12</f>
        <v>0</v>
      </c>
      <c r="H12" s="116">
        <f>'一般预算支出'!H12</f>
        <v>0</v>
      </c>
      <c r="I12" s="116">
        <f>'一般预算支出'!I12</f>
        <v>0</v>
      </c>
      <c r="J12" s="116">
        <f>'一般预算支出'!J12</f>
        <v>0</v>
      </c>
      <c r="K12" s="116">
        <f>'一般预算支出'!K12</f>
        <v>0</v>
      </c>
      <c r="L12" s="116">
        <f>'一般预算支出'!L12</f>
        <v>0</v>
      </c>
      <c r="M12" s="116">
        <f>'一般预算支出'!M12</f>
        <v>0</v>
      </c>
      <c r="N12" s="116">
        <f>'一般预算支出'!N12</f>
        <v>0</v>
      </c>
      <c r="O12" s="116">
        <f>'一般预算支出'!O12</f>
        <v>0</v>
      </c>
      <c r="P12" s="116">
        <f>'一般预算支出'!P12</f>
        <v>0</v>
      </c>
      <c r="Q12" s="116">
        <f>'一般预算支出'!Q12</f>
        <v>0</v>
      </c>
      <c r="R12" s="116">
        <f>'一般预算支出'!R12</f>
        <v>0</v>
      </c>
      <c r="S12" s="122">
        <f>SUM(T12:V12)</f>
        <v>0</v>
      </c>
      <c r="T12" s="122">
        <f>H12+I12</f>
        <v>0</v>
      </c>
      <c r="U12" s="122"/>
      <c r="V12" s="123">
        <f>J12</f>
        <v>0</v>
      </c>
      <c r="IT12"/>
      <c r="IU12"/>
    </row>
    <row r="30" ht="11.25" customHeight="1"/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"/>
  <sheetViews>
    <sheetView showGridLines="0" showZeros="0" tabSelected="1" workbookViewId="0" topLeftCell="A1">
      <selection activeCell="J15" sqref="J15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99" t="s">
        <v>263</v>
      </c>
    </row>
    <row r="2" spans="1:21" ht="24.75" customHeight="1">
      <c r="A2" s="83" t="s">
        <v>264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100" t="s">
        <v>77</v>
      </c>
      <c r="U3" s="100"/>
    </row>
    <row r="4" spans="1:21" ht="27.75" customHeight="1">
      <c r="A4" s="84" t="s">
        <v>104</v>
      </c>
      <c r="B4" s="85"/>
      <c r="C4" s="86"/>
      <c r="D4" s="87" t="s">
        <v>123</v>
      </c>
      <c r="E4" s="87" t="s">
        <v>124</v>
      </c>
      <c r="F4" s="87" t="s">
        <v>98</v>
      </c>
      <c r="G4" s="88" t="s">
        <v>125</v>
      </c>
      <c r="H4" s="88" t="s">
        <v>126</v>
      </c>
      <c r="I4" s="88" t="s">
        <v>127</v>
      </c>
      <c r="J4" s="88" t="s">
        <v>128</v>
      </c>
      <c r="K4" s="88" t="s">
        <v>129</v>
      </c>
      <c r="L4" s="88" t="s">
        <v>130</v>
      </c>
      <c r="M4" s="88" t="s">
        <v>115</v>
      </c>
      <c r="N4" s="88" t="s">
        <v>131</v>
      </c>
      <c r="O4" s="88" t="s">
        <v>113</v>
      </c>
      <c r="P4" s="88" t="s">
        <v>117</v>
      </c>
      <c r="Q4" s="88" t="s">
        <v>116</v>
      </c>
      <c r="R4" s="88" t="s">
        <v>132</v>
      </c>
      <c r="S4" s="88" t="s">
        <v>133</v>
      </c>
      <c r="T4" s="88" t="s">
        <v>134</v>
      </c>
      <c r="U4" s="88" t="s">
        <v>120</v>
      </c>
    </row>
    <row r="5" spans="1:21" ht="13.5" customHeight="1">
      <c r="A5" s="87" t="s">
        <v>99</v>
      </c>
      <c r="B5" s="87" t="s">
        <v>100</v>
      </c>
      <c r="C5" s="87" t="s">
        <v>101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9" customFormat="1" ht="21" customHeight="1">
      <c r="A7" s="91" t="str">
        <f>'经费拨款'!A8</f>
        <v>201</v>
      </c>
      <c r="B7" s="91" t="str">
        <f>'经费拨款'!B8</f>
        <v>31</v>
      </c>
      <c r="C7" s="91">
        <f>'经费拨款'!C8</f>
        <v>0</v>
      </c>
      <c r="D7" s="91" t="str">
        <f>'经费拨款'!D8</f>
        <v>017</v>
      </c>
      <c r="E7" s="91" t="str">
        <f>'经费拨款'!E8</f>
        <v>一般公共服务</v>
      </c>
      <c r="F7" s="92">
        <f>F9+F10</f>
        <v>542.4300000000001</v>
      </c>
      <c r="G7" s="92">
        <f aca="true" t="shared" si="0" ref="G7:U7">G9+G10</f>
        <v>148.14</v>
      </c>
      <c r="H7" s="92">
        <f t="shared" si="0"/>
        <v>374.42</v>
      </c>
      <c r="I7" s="92">
        <f t="shared" si="0"/>
        <v>0</v>
      </c>
      <c r="J7" s="92">
        <f t="shared" si="0"/>
        <v>0</v>
      </c>
      <c r="K7" s="92">
        <f t="shared" si="0"/>
        <v>0</v>
      </c>
      <c r="L7" s="92">
        <f t="shared" si="0"/>
        <v>0</v>
      </c>
      <c r="M7" s="92">
        <f t="shared" si="0"/>
        <v>0</v>
      </c>
      <c r="N7" s="92">
        <f t="shared" si="0"/>
        <v>0</v>
      </c>
      <c r="O7" s="92">
        <f t="shared" si="0"/>
        <v>19.87</v>
      </c>
      <c r="P7" s="92">
        <f t="shared" si="0"/>
        <v>0</v>
      </c>
      <c r="Q7" s="92">
        <f t="shared" si="0"/>
        <v>0</v>
      </c>
      <c r="R7" s="92">
        <f t="shared" si="0"/>
        <v>0</v>
      </c>
      <c r="S7" s="92">
        <f t="shared" si="0"/>
        <v>0</v>
      </c>
      <c r="T7" s="92">
        <f t="shared" si="0"/>
        <v>0</v>
      </c>
      <c r="U7" s="92">
        <f t="shared" si="0"/>
        <v>0</v>
      </c>
    </row>
    <row r="8" spans="1:21" ht="21.75" customHeight="1">
      <c r="A8" s="93" t="str">
        <f>'经费拨款'!A9</f>
        <v>201</v>
      </c>
      <c r="B8" s="93" t="str">
        <f>'经费拨款'!B9</f>
        <v>31</v>
      </c>
      <c r="C8" s="93">
        <f>'经费拨款'!C9</f>
        <v>0</v>
      </c>
      <c r="D8" s="93" t="str">
        <f>'经费拨款'!D9</f>
        <v>017</v>
      </c>
      <c r="E8" s="93" t="str">
        <f>'经费拨款'!E9</f>
        <v>党委办公厅（室）及相关机构事务</v>
      </c>
      <c r="F8" s="94">
        <f>F9+F10</f>
        <v>542.4300000000001</v>
      </c>
      <c r="G8" s="94">
        <f aca="true" t="shared" si="1" ref="G8:U8">G9+G10</f>
        <v>148.14</v>
      </c>
      <c r="H8" s="94">
        <f t="shared" si="1"/>
        <v>374.42</v>
      </c>
      <c r="I8" s="94">
        <f t="shared" si="1"/>
        <v>0</v>
      </c>
      <c r="J8" s="94">
        <f t="shared" si="1"/>
        <v>0</v>
      </c>
      <c r="K8" s="94">
        <f t="shared" si="1"/>
        <v>0</v>
      </c>
      <c r="L8" s="94">
        <f t="shared" si="1"/>
        <v>0</v>
      </c>
      <c r="M8" s="94">
        <f t="shared" si="1"/>
        <v>0</v>
      </c>
      <c r="N8" s="94">
        <f t="shared" si="1"/>
        <v>0</v>
      </c>
      <c r="O8" s="94">
        <f t="shared" si="1"/>
        <v>19.87</v>
      </c>
      <c r="P8" s="94">
        <f t="shared" si="1"/>
        <v>0</v>
      </c>
      <c r="Q8" s="94">
        <f t="shared" si="1"/>
        <v>0</v>
      </c>
      <c r="R8" s="94">
        <f t="shared" si="1"/>
        <v>0</v>
      </c>
      <c r="S8" s="94">
        <f t="shared" si="1"/>
        <v>0</v>
      </c>
      <c r="T8" s="94">
        <f t="shared" si="1"/>
        <v>0</v>
      </c>
      <c r="U8" s="94">
        <f t="shared" si="1"/>
        <v>0</v>
      </c>
    </row>
    <row r="9" spans="1:256" s="81" customFormat="1" ht="21.75" customHeight="1">
      <c r="A9" s="91" t="str">
        <f>'经费拨款'!A10</f>
        <v>201</v>
      </c>
      <c r="B9" s="91" t="str">
        <f>'经费拨款'!B10</f>
        <v>31</v>
      </c>
      <c r="C9" s="91" t="str">
        <f>'经费拨款'!C10</f>
        <v>03</v>
      </c>
      <c r="D9" s="91" t="str">
        <f>'经费拨款'!D10</f>
        <v>017</v>
      </c>
      <c r="E9" s="91" t="str">
        <f>'经费拨款'!E10</f>
        <v>  机关服务</v>
      </c>
      <c r="F9" s="92">
        <f>SUM(G9:U9)</f>
        <v>223.43</v>
      </c>
      <c r="G9" s="95">
        <f>'经费拨款'!H10</f>
        <v>148.14</v>
      </c>
      <c r="H9" s="95">
        <f>'经费拨款'!I10</f>
        <v>55.42</v>
      </c>
      <c r="I9" s="95"/>
      <c r="J9" s="95"/>
      <c r="K9" s="95"/>
      <c r="L9" s="95"/>
      <c r="M9" s="95"/>
      <c r="N9" s="95"/>
      <c r="O9" s="95">
        <f>'经费拨款'!J10</f>
        <v>19.87</v>
      </c>
      <c r="P9" s="95"/>
      <c r="Q9" s="95"/>
      <c r="R9" s="95"/>
      <c r="S9" s="95"/>
      <c r="T9" s="95"/>
      <c r="U9" s="95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  <c r="IR9" s="101"/>
      <c r="IS9" s="101"/>
      <c r="IT9" s="101"/>
      <c r="IU9" s="101"/>
      <c r="IV9" s="101"/>
    </row>
    <row r="10" spans="1:21" ht="39">
      <c r="A10" s="96" t="str">
        <f>'经费拨款'!A11</f>
        <v>201</v>
      </c>
      <c r="B10" s="96" t="str">
        <f>'经费拨款'!B11</f>
        <v>31</v>
      </c>
      <c r="C10" s="96" t="str">
        <f>'经费拨款'!C11</f>
        <v>99</v>
      </c>
      <c r="D10" s="96" t="str">
        <f>'经费拨款'!D11</f>
        <v>017</v>
      </c>
      <c r="E10" s="96" t="str">
        <f>'经费拨款'!E11</f>
        <v>  其他党委办公厅（室）及相关机构事务支出</v>
      </c>
      <c r="F10" s="97">
        <f>SUM(G10:U10)</f>
        <v>319</v>
      </c>
      <c r="G10" s="98">
        <f>'经费拨款'!H11</f>
        <v>0</v>
      </c>
      <c r="H10" s="98">
        <f>'经费拨款'!L11</f>
        <v>319</v>
      </c>
      <c r="I10" s="98"/>
      <c r="J10" s="98"/>
      <c r="K10" s="98"/>
      <c r="L10" s="98"/>
      <c r="M10" s="98"/>
      <c r="N10" s="98"/>
      <c r="O10" s="98">
        <f>'经费拨款'!J11</f>
        <v>0</v>
      </c>
      <c r="P10" s="98"/>
      <c r="Q10" s="98"/>
      <c r="R10" s="98"/>
      <c r="S10" s="98"/>
      <c r="T10" s="98"/>
      <c r="U10" s="98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J8" sqref="J8"/>
    </sheetView>
  </sheetViews>
  <sheetFormatPr defaultColWidth="6.875" defaultRowHeight="12.75" customHeight="1"/>
  <cols>
    <col min="1" max="1" width="15.50390625" style="55" customWidth="1"/>
    <col min="2" max="2" width="9.125" style="55" customWidth="1"/>
    <col min="3" max="8" width="7.875" style="55" customWidth="1"/>
    <col min="9" max="9" width="9.125" style="55" customWidth="1"/>
    <col min="10" max="15" width="7.875" style="55" customWidth="1"/>
    <col min="16" max="250" width="6.875" style="55" customWidth="1"/>
    <col min="251" max="16384" width="6.875" style="55" customWidth="1"/>
  </cols>
  <sheetData>
    <row r="1" spans="15:250" ht="12.75" customHeight="1">
      <c r="O1" s="74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6" t="s">
        <v>266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57"/>
      <c r="F3" s="57"/>
      <c r="G3" s="57"/>
      <c r="H3" s="57"/>
      <c r="I3" s="57"/>
      <c r="J3" s="57"/>
      <c r="K3" s="57"/>
      <c r="L3" s="57"/>
      <c r="M3" s="57"/>
      <c r="N3" s="57"/>
      <c r="O3" s="57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8" t="s">
        <v>267</v>
      </c>
      <c r="B4" s="59" t="s">
        <v>268</v>
      </c>
      <c r="C4" s="59"/>
      <c r="D4" s="59"/>
      <c r="E4" s="59"/>
      <c r="F4" s="59"/>
      <c r="G4" s="59"/>
      <c r="H4" s="59"/>
      <c r="I4" s="75" t="s">
        <v>269</v>
      </c>
      <c r="J4" s="76"/>
      <c r="K4" s="76"/>
      <c r="L4" s="76"/>
      <c r="M4" s="76"/>
      <c r="N4" s="76"/>
      <c r="O4" s="76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8"/>
      <c r="B5" s="60" t="s">
        <v>80</v>
      </c>
      <c r="C5" s="60" t="s">
        <v>176</v>
      </c>
      <c r="D5" s="60" t="s">
        <v>270</v>
      </c>
      <c r="E5" s="61" t="s">
        <v>271</v>
      </c>
      <c r="F5" s="62" t="s">
        <v>179</v>
      </c>
      <c r="G5" s="62" t="s">
        <v>272</v>
      </c>
      <c r="H5" s="63" t="s">
        <v>181</v>
      </c>
      <c r="I5" s="65" t="s">
        <v>80</v>
      </c>
      <c r="J5" s="66" t="s">
        <v>176</v>
      </c>
      <c r="K5" s="66" t="s">
        <v>270</v>
      </c>
      <c r="L5" s="66" t="s">
        <v>271</v>
      </c>
      <c r="M5" s="66" t="s">
        <v>179</v>
      </c>
      <c r="N5" s="66" t="s">
        <v>272</v>
      </c>
      <c r="O5" s="66" t="s">
        <v>181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8"/>
      <c r="B6" s="64"/>
      <c r="C6" s="64"/>
      <c r="D6" s="64"/>
      <c r="E6" s="65"/>
      <c r="F6" s="66"/>
      <c r="G6" s="66"/>
      <c r="H6" s="67"/>
      <c r="I6" s="65"/>
      <c r="J6" s="66"/>
      <c r="K6" s="66"/>
      <c r="L6" s="66"/>
      <c r="M6" s="66"/>
      <c r="N6" s="66"/>
      <c r="O6" s="6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68" t="s">
        <v>92</v>
      </c>
      <c r="B7" s="69">
        <v>7</v>
      </c>
      <c r="C7" s="69">
        <v>8</v>
      </c>
      <c r="D7" s="69">
        <v>9</v>
      </c>
      <c r="E7" s="69">
        <v>10</v>
      </c>
      <c r="F7" s="69">
        <v>11</v>
      </c>
      <c r="G7" s="69">
        <v>12</v>
      </c>
      <c r="H7" s="69">
        <v>13</v>
      </c>
      <c r="I7" s="69">
        <v>14</v>
      </c>
      <c r="J7" s="69">
        <v>15</v>
      </c>
      <c r="K7" s="69">
        <v>16</v>
      </c>
      <c r="L7" s="69">
        <v>17</v>
      </c>
      <c r="M7" s="69">
        <v>18</v>
      </c>
      <c r="N7" s="69">
        <v>19</v>
      </c>
      <c r="O7" s="69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54" customFormat="1" ht="28.5" customHeight="1">
      <c r="A8" s="70" t="str">
        <f>'部门收入总表'!B7</f>
        <v>中共岳阳县委老干部局</v>
      </c>
      <c r="B8" s="71">
        <f>SUM(C8:H8)</f>
        <v>3.4</v>
      </c>
      <c r="C8" s="72">
        <v>2.9</v>
      </c>
      <c r="D8" s="72"/>
      <c r="E8" s="72"/>
      <c r="F8" s="72"/>
      <c r="G8" s="72"/>
      <c r="H8" s="73">
        <f>'基本-一般商品服务'!W8</f>
        <v>0.5</v>
      </c>
      <c r="I8" s="77">
        <f>SUM(J8:O8)</f>
        <v>3.1</v>
      </c>
      <c r="J8" s="78">
        <v>2.6</v>
      </c>
      <c r="K8" s="78"/>
      <c r="L8" s="78"/>
      <c r="M8" s="78"/>
      <c r="N8" s="78"/>
      <c r="O8" s="79">
        <f>H8</f>
        <v>0.5</v>
      </c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</row>
    <row r="9" spans="1:250" ht="30.75" customHeight="1">
      <c r="A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54"/>
      <c r="D10" s="54"/>
      <c r="E10" s="54"/>
      <c r="F10" s="54"/>
      <c r="G10" s="54"/>
      <c r="H10" s="54"/>
      <c r="I10" s="54"/>
      <c r="J10" s="54"/>
      <c r="L10" s="54"/>
      <c r="N10" s="80"/>
      <c r="O10" s="5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54"/>
      <c r="G11" s="54"/>
      <c r="H11" s="54"/>
      <c r="I11" s="54"/>
      <c r="K11" s="54"/>
      <c r="O11" s="5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5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0:250" ht="12.75" customHeight="1">
      <c r="J13" s="54"/>
      <c r="O13" s="5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5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D7" sqref="D7"/>
    </sheetView>
  </sheetViews>
  <sheetFormatPr defaultColWidth="6.875" defaultRowHeight="12.75" customHeight="1"/>
  <cols>
    <col min="1" max="1" width="8.75390625" style="31" customWidth="1"/>
    <col min="2" max="2" width="16.625" style="31" customWidth="1"/>
    <col min="3" max="3" width="9.50390625" style="31" customWidth="1"/>
    <col min="4" max="4" width="9.25390625" style="31" customWidth="1"/>
    <col min="5" max="5" width="10.625" style="31" customWidth="1"/>
    <col min="6" max="7" width="23.625" style="31" customWidth="1"/>
    <col min="8" max="8" width="23.50390625" style="31" customWidth="1"/>
    <col min="9" max="9" width="20.625" style="31" customWidth="1"/>
    <col min="10" max="10" width="8.75390625" style="31" customWidth="1"/>
    <col min="11" max="16384" width="6.875" style="31" customWidth="1"/>
  </cols>
  <sheetData>
    <row r="1" spans="1:10" ht="18.75" customHeight="1">
      <c r="A1" s="32"/>
      <c r="B1" s="32"/>
      <c r="C1" s="32"/>
      <c r="D1" s="32"/>
      <c r="E1" s="33"/>
      <c r="F1" s="32"/>
      <c r="G1" s="32"/>
      <c r="H1" s="32"/>
      <c r="I1" s="32" t="s">
        <v>273</v>
      </c>
      <c r="J1" s="32"/>
    </row>
    <row r="2" spans="1:10" ht="18.75" customHeight="1">
      <c r="A2" s="34" t="s">
        <v>274</v>
      </c>
      <c r="B2" s="34"/>
      <c r="C2" s="34"/>
      <c r="D2" s="34"/>
      <c r="E2" s="34"/>
      <c r="F2" s="34"/>
      <c r="G2" s="34"/>
      <c r="H2" s="34"/>
      <c r="I2" s="34"/>
      <c r="J2" s="32"/>
    </row>
    <row r="3" ht="18.75" customHeight="1">
      <c r="I3" s="51" t="s">
        <v>77</v>
      </c>
    </row>
    <row r="4" spans="1:10" ht="32.25" customHeight="1">
      <c r="A4" s="35" t="s">
        <v>123</v>
      </c>
      <c r="B4" s="36" t="s">
        <v>79</v>
      </c>
      <c r="C4" s="37" t="s">
        <v>275</v>
      </c>
      <c r="D4" s="38"/>
      <c r="E4" s="39"/>
      <c r="F4" s="38" t="s">
        <v>276</v>
      </c>
      <c r="G4" s="37" t="s">
        <v>277</v>
      </c>
      <c r="H4" s="37" t="s">
        <v>278</v>
      </c>
      <c r="I4" s="38"/>
      <c r="J4" s="32"/>
    </row>
    <row r="5" spans="1:10" ht="24.75" customHeight="1">
      <c r="A5" s="35"/>
      <c r="B5" s="36"/>
      <c r="C5" s="40" t="s">
        <v>279</v>
      </c>
      <c r="D5" s="41" t="s">
        <v>106</v>
      </c>
      <c r="E5" s="42" t="s">
        <v>107</v>
      </c>
      <c r="F5" s="38"/>
      <c r="G5" s="37"/>
      <c r="H5" s="43" t="s">
        <v>280</v>
      </c>
      <c r="I5" s="52" t="s">
        <v>281</v>
      </c>
      <c r="J5" s="32"/>
    </row>
    <row r="6" spans="1:10" ht="24.75" customHeight="1">
      <c r="A6" s="44" t="s">
        <v>92</v>
      </c>
      <c r="B6" s="44" t="s">
        <v>92</v>
      </c>
      <c r="C6" s="45" t="s">
        <v>92</v>
      </c>
      <c r="D6" s="45" t="s">
        <v>92</v>
      </c>
      <c r="E6" s="45" t="s">
        <v>92</v>
      </c>
      <c r="F6" s="44" t="s">
        <v>92</v>
      </c>
      <c r="G6" s="44" t="s">
        <v>92</v>
      </c>
      <c r="H6" s="45" t="s">
        <v>92</v>
      </c>
      <c r="I6" s="44" t="s">
        <v>92</v>
      </c>
      <c r="J6" s="32"/>
    </row>
    <row r="7" spans="1:10" s="30" customFormat="1" ht="225" customHeight="1">
      <c r="A7" s="46" t="str">
        <f>'一般-工资福利'!D8</f>
        <v>017</v>
      </c>
      <c r="B7" s="47" t="str">
        <f>'三公'!A8</f>
        <v>中共岳阳县委老干部局</v>
      </c>
      <c r="C7" s="48">
        <f>SUM(D7:E7)</f>
        <v>542.4300000000001</v>
      </c>
      <c r="D7" s="48">
        <f>'部门收支总表'!F6</f>
        <v>223.43</v>
      </c>
      <c r="E7" s="48">
        <f>'部门收支总表'!F10</f>
        <v>319</v>
      </c>
      <c r="F7" s="25" t="s">
        <v>282</v>
      </c>
      <c r="G7" s="25" t="s">
        <v>283</v>
      </c>
      <c r="H7" s="25" t="s">
        <v>284</v>
      </c>
      <c r="I7" s="53" t="s">
        <v>285</v>
      </c>
      <c r="J7" s="49"/>
    </row>
    <row r="8" spans="1:10" ht="49.5" customHeight="1">
      <c r="A8" s="49"/>
      <c r="B8" s="49"/>
      <c r="C8" s="49"/>
      <c r="D8" s="49"/>
      <c r="E8" s="50"/>
      <c r="F8" s="49"/>
      <c r="G8" s="49"/>
      <c r="H8" s="49"/>
      <c r="I8" s="49"/>
      <c r="J8" s="32"/>
    </row>
    <row r="9" spans="1:10" ht="18.75" customHeight="1">
      <c r="A9" s="32"/>
      <c r="B9" s="49"/>
      <c r="C9" s="49"/>
      <c r="D9" s="49"/>
      <c r="E9" s="33"/>
      <c r="F9" s="32"/>
      <c r="G9" s="32"/>
      <c r="H9" s="49"/>
      <c r="I9" s="49"/>
      <c r="J9" s="32"/>
    </row>
    <row r="10" spans="1:10" ht="18.75" customHeight="1">
      <c r="A10" s="32"/>
      <c r="B10" s="49"/>
      <c r="C10" s="49"/>
      <c r="D10" s="49"/>
      <c r="E10" s="50"/>
      <c r="F10" s="32"/>
      <c r="G10" s="32"/>
      <c r="H10" s="32"/>
      <c r="I10" s="32"/>
      <c r="J10" s="32"/>
    </row>
    <row r="11" spans="1:10" ht="18.75" customHeight="1">
      <c r="A11" s="32"/>
      <c r="B11" s="49"/>
      <c r="C11" s="32"/>
      <c r="D11" s="49"/>
      <c r="E11" s="33"/>
      <c r="F11" s="32"/>
      <c r="G11" s="32"/>
      <c r="H11" s="49"/>
      <c r="I11" s="49"/>
      <c r="J11" s="32"/>
    </row>
    <row r="12" spans="1:10" ht="18.75" customHeight="1">
      <c r="A12" s="32"/>
      <c r="B12" s="32"/>
      <c r="C12" s="49"/>
      <c r="D12" s="49"/>
      <c r="E12" s="33"/>
      <c r="F12" s="32"/>
      <c r="G12" s="32"/>
      <c r="H12" s="32"/>
      <c r="I12" s="32"/>
      <c r="J12" s="32"/>
    </row>
    <row r="13" spans="1:10" ht="18.75" customHeight="1">
      <c r="A13" s="32"/>
      <c r="B13" s="32"/>
      <c r="C13" s="49"/>
      <c r="D13" s="49"/>
      <c r="E13" s="50"/>
      <c r="F13" s="32"/>
      <c r="G13" s="49"/>
      <c r="H13" s="49"/>
      <c r="I13" s="32"/>
      <c r="J13" s="32"/>
    </row>
    <row r="14" spans="1:10" ht="18.75" customHeight="1">
      <c r="A14" s="32"/>
      <c r="B14" s="32"/>
      <c r="C14" s="32"/>
      <c r="D14" s="32"/>
      <c r="E14" s="33"/>
      <c r="F14" s="32"/>
      <c r="G14" s="32"/>
      <c r="H14" s="32"/>
      <c r="I14" s="32"/>
      <c r="J14" s="32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5"/>
  <sheetViews>
    <sheetView showGridLines="0" showZeros="0" workbookViewId="0" topLeftCell="A1">
      <selection activeCell="H10" sqref="H10"/>
    </sheetView>
  </sheetViews>
  <sheetFormatPr defaultColWidth="6.875" defaultRowHeight="22.5" customHeight="1"/>
  <cols>
    <col min="1" max="3" width="3.375" style="497" customWidth="1"/>
    <col min="4" max="4" width="7.375" style="497" customWidth="1"/>
    <col min="5" max="5" width="21.75390625" style="497" customWidth="1"/>
    <col min="6" max="6" width="12.50390625" style="497" customWidth="1"/>
    <col min="7" max="7" width="11.625" style="497" customWidth="1"/>
    <col min="8" max="16" width="10.50390625" style="497" customWidth="1"/>
    <col min="17" max="247" width="6.75390625" style="497" customWidth="1"/>
    <col min="248" max="16384" width="6.875" style="498" customWidth="1"/>
  </cols>
  <sheetData>
    <row r="1" spans="2:247" ht="22.5" customHeight="1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P1" s="514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00" t="s">
        <v>95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2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501"/>
      <c r="B3" s="501"/>
      <c r="C3" s="501"/>
      <c r="D3" s="502"/>
      <c r="E3" s="503"/>
      <c r="F3" s="502"/>
      <c r="G3" s="504"/>
      <c r="H3" s="504"/>
      <c r="I3" s="504"/>
      <c r="J3" s="502"/>
      <c r="K3" s="502"/>
      <c r="L3" s="502"/>
      <c r="O3" s="515" t="s">
        <v>77</v>
      </c>
      <c r="P3" s="515"/>
      <c r="Q3" s="504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505" t="s">
        <v>96</v>
      </c>
      <c r="B4" s="505"/>
      <c r="C4" s="505"/>
      <c r="D4" s="506" t="s">
        <v>78</v>
      </c>
      <c r="E4" s="507" t="s">
        <v>97</v>
      </c>
      <c r="F4" s="508" t="s">
        <v>98</v>
      </c>
      <c r="G4" s="509" t="s">
        <v>81</v>
      </c>
      <c r="H4" s="509"/>
      <c r="I4" s="509"/>
      <c r="J4" s="506" t="s">
        <v>82</v>
      </c>
      <c r="K4" s="506" t="s">
        <v>83</v>
      </c>
      <c r="L4" s="506" t="s">
        <v>84</v>
      </c>
      <c r="M4" s="506" t="s">
        <v>85</v>
      </c>
      <c r="N4" s="506" t="s">
        <v>86</v>
      </c>
      <c r="O4" s="516" t="s">
        <v>87</v>
      </c>
      <c r="P4" s="517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506" t="s">
        <v>99</v>
      </c>
      <c r="B5" s="506" t="s">
        <v>100</v>
      </c>
      <c r="C5" s="506" t="s">
        <v>101</v>
      </c>
      <c r="D5" s="506"/>
      <c r="E5" s="507"/>
      <c r="F5" s="506"/>
      <c r="G5" s="506" t="s">
        <v>89</v>
      </c>
      <c r="H5" s="506" t="s">
        <v>90</v>
      </c>
      <c r="I5" s="506" t="s">
        <v>91</v>
      </c>
      <c r="J5" s="506"/>
      <c r="K5" s="506"/>
      <c r="L5" s="506"/>
      <c r="M5" s="506"/>
      <c r="N5" s="506"/>
      <c r="O5" s="518"/>
      <c r="P5" s="51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510" t="s">
        <v>92</v>
      </c>
      <c r="B6" s="510" t="s">
        <v>92</v>
      </c>
      <c r="C6" s="510" t="s">
        <v>92</v>
      </c>
      <c r="D6" s="510" t="s">
        <v>92</v>
      </c>
      <c r="E6" s="510" t="s">
        <v>92</v>
      </c>
      <c r="F6" s="510">
        <v>1</v>
      </c>
      <c r="G6" s="510">
        <v>2</v>
      </c>
      <c r="H6" s="510">
        <v>3</v>
      </c>
      <c r="I6" s="510">
        <v>4</v>
      </c>
      <c r="J6" s="510">
        <v>5</v>
      </c>
      <c r="K6" s="510">
        <v>6</v>
      </c>
      <c r="L6" s="510">
        <v>7</v>
      </c>
      <c r="M6" s="510">
        <v>8</v>
      </c>
      <c r="N6" s="510">
        <v>9</v>
      </c>
      <c r="O6" s="520">
        <v>10</v>
      </c>
      <c r="P6" s="521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s="496" customFormat="1" ht="24.75" customHeight="1">
      <c r="A7" s="511" t="str">
        <f>'部门支出总表（分类）'!A8</f>
        <v>201</v>
      </c>
      <c r="B7" s="511">
        <f>'部门支出总表（分类）'!B8</f>
        <v>0</v>
      </c>
      <c r="C7" s="511">
        <f>'部门支出总表（分类）'!C8</f>
        <v>0</v>
      </c>
      <c r="D7" s="511" t="str">
        <f>'部门支出总表（分类）'!D8</f>
        <v>017</v>
      </c>
      <c r="E7" s="511" t="str">
        <f>'部门支出总表（分类）'!E8</f>
        <v>一般公共服务</v>
      </c>
      <c r="F7" s="512">
        <f>SUM(H7:P7)</f>
        <v>542.4300000000001</v>
      </c>
      <c r="G7" s="512">
        <f>SUM(H7:I7)</f>
        <v>542.4300000000001</v>
      </c>
      <c r="H7" s="512">
        <f>'一般预算支出'!F8</f>
        <v>542.4300000000001</v>
      </c>
      <c r="I7" s="512">
        <f>'财政拨款收支总表'!B8</f>
        <v>0</v>
      </c>
      <c r="J7" s="512"/>
      <c r="K7" s="512"/>
      <c r="L7" s="512"/>
      <c r="M7" s="512"/>
      <c r="N7" s="512"/>
      <c r="O7" s="512"/>
      <c r="P7" s="512"/>
      <c r="Q7" s="513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247" ht="27" customHeight="1">
      <c r="A8" s="511" t="str">
        <f>'部门支出总表（分类）'!A9</f>
        <v>201</v>
      </c>
      <c r="B8" s="511" t="str">
        <f>'部门支出总表（分类）'!B9</f>
        <v>31</v>
      </c>
      <c r="C8" s="511">
        <f>'部门支出总表（分类）'!C9</f>
        <v>0</v>
      </c>
      <c r="D8" s="511" t="str">
        <f>'部门支出总表（分类）'!D9</f>
        <v>017</v>
      </c>
      <c r="E8" s="511" t="str">
        <f>'部门支出总表（分类）'!E9</f>
        <v>党委办公厅（室）及相关机构事务</v>
      </c>
      <c r="F8" s="512">
        <f>SUM(H8:P8)</f>
        <v>542.4300000000001</v>
      </c>
      <c r="G8" s="512">
        <f>SUM(H8:I8)</f>
        <v>542.4300000000001</v>
      </c>
      <c r="H8" s="512">
        <f>'一般预算支出'!F9</f>
        <v>542.4300000000001</v>
      </c>
      <c r="I8" s="512">
        <f>'财政拨款收支总表'!B9</f>
        <v>0</v>
      </c>
      <c r="J8" s="512"/>
      <c r="K8" s="512"/>
      <c r="L8" s="512"/>
      <c r="M8" s="512"/>
      <c r="N8" s="512"/>
      <c r="O8" s="512"/>
      <c r="P8" s="512"/>
      <c r="Q8" s="51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16" s="369" customFormat="1" ht="22.5" customHeight="1">
      <c r="A9" s="511" t="str">
        <f>'部门支出总表（分类）'!A10</f>
        <v>201</v>
      </c>
      <c r="B9" s="511" t="str">
        <f>'部门支出总表（分类）'!B10</f>
        <v>31</v>
      </c>
      <c r="C9" s="511" t="str">
        <f>'部门支出总表（分类）'!C10</f>
        <v>03</v>
      </c>
      <c r="D9" s="511" t="str">
        <f>'部门支出总表（分类）'!D10</f>
        <v>017</v>
      </c>
      <c r="E9" s="511" t="str">
        <f>'部门支出总表（分类）'!E10</f>
        <v>  机关服务</v>
      </c>
      <c r="F9" s="512">
        <f>SUM(H9:P9)</f>
        <v>223.43</v>
      </c>
      <c r="G9" s="512">
        <f>SUM(H9:I9)</f>
        <v>223.43</v>
      </c>
      <c r="H9" s="512">
        <f>'一般预算支出'!F10</f>
        <v>223.43</v>
      </c>
      <c r="I9" s="512">
        <f>'财政拨款收支总表'!B10</f>
        <v>0</v>
      </c>
      <c r="J9" s="512"/>
      <c r="K9" s="512"/>
      <c r="L9" s="512"/>
      <c r="M9" s="512"/>
      <c r="N9" s="512"/>
      <c r="O9" s="512"/>
      <c r="P9" s="512"/>
    </row>
    <row r="10" spans="1:247" ht="22.5" customHeight="1">
      <c r="A10" s="511" t="str">
        <f>'部门支出总表（分类）'!A11</f>
        <v>201</v>
      </c>
      <c r="B10" s="511" t="str">
        <f>'部门支出总表（分类）'!B11</f>
        <v>31</v>
      </c>
      <c r="C10" s="511" t="str">
        <f>'部门支出总表（分类）'!C11</f>
        <v>99</v>
      </c>
      <c r="D10" s="511" t="str">
        <f>'部门支出总表（分类）'!D11</f>
        <v>017</v>
      </c>
      <c r="E10" s="511" t="str">
        <f>'部门支出总表（分类）'!E11</f>
        <v>  其他党委办公厅（室）及相关机构事务支出</v>
      </c>
      <c r="F10" s="512">
        <f>SUM(H10:P10)</f>
        <v>319</v>
      </c>
      <c r="G10" s="512">
        <f>SUM(H10:I10)</f>
        <v>319</v>
      </c>
      <c r="H10" s="512">
        <f>'一般预算支出'!F11</f>
        <v>319</v>
      </c>
      <c r="I10" s="512">
        <f>'财政拨款收支总表'!B11</f>
        <v>0</v>
      </c>
      <c r="J10" s="512"/>
      <c r="K10" s="512"/>
      <c r="L10" s="512"/>
      <c r="M10" s="512"/>
      <c r="N10" s="512"/>
      <c r="O10" s="512"/>
      <c r="P10" s="512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513"/>
      <c r="B11" s="513"/>
      <c r="C11" s="513"/>
      <c r="D11" s="513"/>
      <c r="E11" s="513"/>
      <c r="F11" s="513"/>
      <c r="H11" s="513"/>
      <c r="I11" s="513"/>
      <c r="J11" s="513"/>
      <c r="K11" s="513"/>
      <c r="L11" s="513"/>
      <c r="M11" s="513"/>
      <c r="N11" s="513"/>
      <c r="O11" s="51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2:247" ht="22.5" customHeight="1">
      <c r="B12" s="513"/>
      <c r="C12" s="513"/>
      <c r="D12" s="513"/>
      <c r="E12" s="513"/>
      <c r="H12" s="513"/>
      <c r="I12" s="513"/>
      <c r="J12" s="513"/>
      <c r="K12" s="513"/>
      <c r="L12" s="513"/>
      <c r="M12" s="513"/>
      <c r="N12" s="513"/>
      <c r="O12" s="51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3:247" ht="22.5" customHeight="1">
      <c r="C13" s="513"/>
      <c r="D13" s="513"/>
      <c r="E13" s="513"/>
      <c r="I13" s="513"/>
      <c r="L13" s="513"/>
      <c r="M13" s="513"/>
      <c r="N13" s="5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4:247" ht="22.5" customHeight="1">
      <c r="D14" s="513"/>
      <c r="E14" s="513"/>
      <c r="M14" s="513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5:247" ht="22.5" customHeight="1">
      <c r="E15" s="513"/>
      <c r="L15" s="51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</sheetData>
  <sheetProtection sheet="1"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I7" sqref="I7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1" width="16.625" style="2" customWidth="1"/>
    <col min="12" max="12" width="21.50390625" style="2" customWidth="1"/>
    <col min="13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286</v>
      </c>
      <c r="O1" s="3"/>
      <c r="P1"/>
      <c r="Q1"/>
      <c r="R1"/>
      <c r="S1"/>
    </row>
    <row r="2" spans="1:19" ht="18.75" customHeight="1">
      <c r="A2" s="5" t="s">
        <v>287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3"/>
      <c r="P2"/>
      <c r="Q2"/>
      <c r="R2"/>
      <c r="S2"/>
    </row>
    <row r="3" spans="14:19" ht="18.75" customHeight="1">
      <c r="N3" s="24" t="s">
        <v>77</v>
      </c>
      <c r="P3"/>
      <c r="Q3"/>
      <c r="R3"/>
      <c r="S3"/>
    </row>
    <row r="4" spans="1:19" ht="32.25" customHeight="1">
      <c r="A4" s="6" t="s">
        <v>123</v>
      </c>
      <c r="B4" s="7" t="s">
        <v>79</v>
      </c>
      <c r="C4" s="8" t="s">
        <v>288</v>
      </c>
      <c r="D4" s="6" t="s">
        <v>289</v>
      </c>
      <c r="E4" s="6" t="s">
        <v>290</v>
      </c>
      <c r="F4" s="6"/>
      <c r="G4" s="6" t="s">
        <v>291</v>
      </c>
      <c r="H4" s="9" t="s">
        <v>292</v>
      </c>
      <c r="I4" s="6" t="s">
        <v>293</v>
      </c>
      <c r="J4" s="6" t="s">
        <v>294</v>
      </c>
      <c r="K4" s="6" t="s">
        <v>295</v>
      </c>
      <c r="L4" s="6" t="s">
        <v>296</v>
      </c>
      <c r="M4" s="6" t="s">
        <v>297</v>
      </c>
      <c r="N4" s="6" t="s">
        <v>298</v>
      </c>
      <c r="O4" s="3"/>
      <c r="P4"/>
      <c r="Q4"/>
      <c r="R4"/>
      <c r="S4"/>
    </row>
    <row r="5" spans="1:19" ht="24.75" customHeight="1">
      <c r="A5" s="6"/>
      <c r="B5" s="10"/>
      <c r="C5" s="8"/>
      <c r="D5" s="6"/>
      <c r="E5" s="6" t="s">
        <v>164</v>
      </c>
      <c r="F5" s="11" t="s">
        <v>299</v>
      </c>
      <c r="G5" s="6"/>
      <c r="H5" s="9"/>
      <c r="I5" s="6"/>
      <c r="J5" s="6"/>
      <c r="K5" s="6"/>
      <c r="L5" s="6"/>
      <c r="M5" s="6"/>
      <c r="N5" s="6"/>
      <c r="O5" s="3"/>
      <c r="P5"/>
      <c r="Q5"/>
      <c r="R5"/>
      <c r="S5"/>
    </row>
    <row r="6" spans="1:19" ht="22.5" customHeight="1">
      <c r="A6" s="12" t="s">
        <v>92</v>
      </c>
      <c r="B6" s="12" t="s">
        <v>92</v>
      </c>
      <c r="C6" s="12" t="s">
        <v>92</v>
      </c>
      <c r="D6" s="13" t="s">
        <v>92</v>
      </c>
      <c r="E6" s="14" t="s">
        <v>92</v>
      </c>
      <c r="F6" s="14" t="s">
        <v>92</v>
      </c>
      <c r="G6" s="13" t="s">
        <v>92</v>
      </c>
      <c r="H6" s="12" t="s">
        <v>92</v>
      </c>
      <c r="I6" s="12" t="s">
        <v>92</v>
      </c>
      <c r="J6" s="12" t="s">
        <v>92</v>
      </c>
      <c r="K6" s="13" t="s">
        <v>92</v>
      </c>
      <c r="L6" s="13" t="s">
        <v>92</v>
      </c>
      <c r="M6" s="13" t="s">
        <v>92</v>
      </c>
      <c r="N6" s="12" t="s">
        <v>92</v>
      </c>
      <c r="O6" s="3"/>
      <c r="P6"/>
      <c r="Q6"/>
      <c r="R6"/>
      <c r="S6"/>
    </row>
    <row r="7" spans="1:19" s="1" customFormat="1" ht="146.25" customHeight="1">
      <c r="A7" s="15" t="str">
        <f>'整体绩效'!A7</f>
        <v>017</v>
      </c>
      <c r="B7" s="16" t="str">
        <f>'整体绩效'!B7</f>
        <v>中共岳阳县委老干部局</v>
      </c>
      <c r="C7" s="16" t="str">
        <f>'项目明细表'!C9</f>
        <v>老干部事务专项</v>
      </c>
      <c r="D7" s="17" t="s">
        <v>300</v>
      </c>
      <c r="E7" s="18">
        <f>F7</f>
        <v>319</v>
      </c>
      <c r="F7" s="19">
        <f>'项目明细表'!E7</f>
        <v>319</v>
      </c>
      <c r="G7" s="20"/>
      <c r="H7" s="21"/>
      <c r="I7" s="21"/>
      <c r="J7" s="21"/>
      <c r="K7" s="25" t="s">
        <v>283</v>
      </c>
      <c r="L7" s="26" t="s">
        <v>301</v>
      </c>
      <c r="M7" s="27"/>
      <c r="N7" s="28"/>
      <c r="O7" s="22"/>
      <c r="P7" s="29"/>
      <c r="Q7" s="29"/>
      <c r="R7" s="29"/>
      <c r="S7" s="29"/>
    </row>
    <row r="8" spans="1:19" ht="45" customHeight="1">
      <c r="A8" s="22"/>
      <c r="B8" s="22"/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3"/>
      <c r="P8"/>
      <c r="Q8"/>
      <c r="R8"/>
      <c r="S8"/>
    </row>
    <row r="9" spans="1:19" ht="18.75" customHeight="1">
      <c r="A9" s="3"/>
      <c r="B9" s="3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3"/>
      <c r="P9"/>
      <c r="Q9"/>
      <c r="R9"/>
      <c r="S9"/>
    </row>
    <row r="10" spans="1:19" ht="18.75" customHeight="1">
      <c r="A10" s="3"/>
      <c r="B10" s="3"/>
      <c r="C10" s="22"/>
      <c r="D10" s="22"/>
      <c r="E10" s="22"/>
      <c r="F10" s="22"/>
      <c r="G10" s="23"/>
      <c r="H10" s="3"/>
      <c r="I10" s="3"/>
      <c r="J10" s="3"/>
      <c r="K10" s="22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22"/>
      <c r="D11" s="22"/>
      <c r="E11" s="22"/>
      <c r="F11" s="22"/>
      <c r="G11" s="23"/>
      <c r="H11" s="3"/>
      <c r="I11" s="3"/>
      <c r="J11" s="3"/>
      <c r="K11" s="22"/>
      <c r="L11" s="3"/>
      <c r="M11" s="3"/>
      <c r="N11" s="22"/>
      <c r="O11" s="3"/>
      <c r="P11"/>
      <c r="Q11"/>
      <c r="R11"/>
      <c r="S11"/>
    </row>
    <row r="12" spans="1:19" ht="18.75" customHeight="1">
      <c r="A12" s="3"/>
      <c r="B12" s="3"/>
      <c r="C12" s="3"/>
      <c r="D12" s="22"/>
      <c r="E12" s="22"/>
      <c r="F12" s="22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23"/>
      <c r="H13" s="3"/>
      <c r="I13" s="3"/>
      <c r="J13" s="3"/>
      <c r="K13" s="3"/>
      <c r="L13" s="3"/>
      <c r="M13" s="22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1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1"/>
      <c r="M17"/>
      <c r="N17"/>
      <c r="O17"/>
      <c r="P17"/>
      <c r="Q17"/>
      <c r="R17"/>
      <c r="S17"/>
    </row>
  </sheetData>
  <sheetProtection sheet="1" formatCells="0" formatColumns="0" formatRows="0"/>
  <mergeCells count="14">
    <mergeCell ref="A2:N2"/>
    <mergeCell ref="E4:F4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H11" sqref="H11"/>
    </sheetView>
  </sheetViews>
  <sheetFormatPr defaultColWidth="6.875" defaultRowHeight="18.75" customHeight="1"/>
  <cols>
    <col min="1" max="3" width="3.50390625" style="456" customWidth="1"/>
    <col min="4" max="4" width="7.125" style="456" customWidth="1"/>
    <col min="5" max="5" width="25.625" style="457" customWidth="1"/>
    <col min="6" max="6" width="9.75390625" style="458" customWidth="1"/>
    <col min="7" max="10" width="8.50390625" style="458" customWidth="1"/>
    <col min="11" max="12" width="8.625" style="458" customWidth="1"/>
    <col min="13" max="17" width="8.00390625" style="458" customWidth="1"/>
    <col min="18" max="18" width="8.00390625" style="459" customWidth="1"/>
    <col min="19" max="21" width="8.00390625" style="460" customWidth="1"/>
    <col min="22" max="16384" width="6.875" style="459" customWidth="1"/>
  </cols>
  <sheetData>
    <row r="1" spans="1:21" ht="24.75" customHeight="1">
      <c r="A1" s="436"/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S1" s="487"/>
      <c r="T1" s="487"/>
      <c r="U1" s="436" t="s">
        <v>102</v>
      </c>
    </row>
    <row r="2" spans="1:21" ht="24.75" customHeight="1">
      <c r="A2" s="461" t="s">
        <v>103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</row>
    <row r="3" spans="1:21" s="454" customFormat="1" ht="24.75" customHeight="1">
      <c r="A3" s="462"/>
      <c r="B3" s="463"/>
      <c r="C3" s="464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81"/>
      <c r="Q3" s="481"/>
      <c r="S3" s="488"/>
      <c r="T3" s="489" t="s">
        <v>77</v>
      </c>
      <c r="U3" s="489"/>
    </row>
    <row r="4" spans="1:21" s="454" customFormat="1" ht="21.75" customHeight="1">
      <c r="A4" s="465" t="s">
        <v>104</v>
      </c>
      <c r="B4" s="465"/>
      <c r="C4" s="466"/>
      <c r="D4" s="467" t="s">
        <v>78</v>
      </c>
      <c r="E4" s="468" t="s">
        <v>97</v>
      </c>
      <c r="F4" s="469" t="s">
        <v>105</v>
      </c>
      <c r="G4" s="470" t="s">
        <v>106</v>
      </c>
      <c r="H4" s="465"/>
      <c r="I4" s="465"/>
      <c r="J4" s="466"/>
      <c r="K4" s="482" t="s">
        <v>107</v>
      </c>
      <c r="L4" s="482"/>
      <c r="M4" s="482"/>
      <c r="N4" s="482"/>
      <c r="O4" s="482"/>
      <c r="P4" s="482"/>
      <c r="Q4" s="482"/>
      <c r="R4" s="482"/>
      <c r="S4" s="490" t="s">
        <v>108</v>
      </c>
      <c r="T4" s="491" t="s">
        <v>109</v>
      </c>
      <c r="U4" s="491" t="s">
        <v>110</v>
      </c>
    </row>
    <row r="5" spans="1:21" s="454" customFormat="1" ht="21.75" customHeight="1">
      <c r="A5" s="471" t="s">
        <v>99</v>
      </c>
      <c r="B5" s="467" t="s">
        <v>100</v>
      </c>
      <c r="C5" s="467" t="s">
        <v>101</v>
      </c>
      <c r="D5" s="467"/>
      <c r="E5" s="468"/>
      <c r="F5" s="469"/>
      <c r="G5" s="467" t="s">
        <v>80</v>
      </c>
      <c r="H5" s="467" t="s">
        <v>111</v>
      </c>
      <c r="I5" s="467" t="s">
        <v>112</v>
      </c>
      <c r="J5" s="469" t="s">
        <v>113</v>
      </c>
      <c r="K5" s="483" t="s">
        <v>80</v>
      </c>
      <c r="L5" s="484" t="s">
        <v>114</v>
      </c>
      <c r="M5" s="484" t="s">
        <v>115</v>
      </c>
      <c r="N5" s="483" t="s">
        <v>116</v>
      </c>
      <c r="O5" s="485" t="s">
        <v>117</v>
      </c>
      <c r="P5" s="485" t="s">
        <v>118</v>
      </c>
      <c r="Q5" s="485" t="s">
        <v>119</v>
      </c>
      <c r="R5" s="485" t="s">
        <v>120</v>
      </c>
      <c r="S5" s="492"/>
      <c r="T5" s="493"/>
      <c r="U5" s="493"/>
    </row>
    <row r="6" spans="1:21" ht="29.25" customHeight="1">
      <c r="A6" s="471"/>
      <c r="B6" s="467"/>
      <c r="C6" s="467"/>
      <c r="D6" s="467"/>
      <c r="E6" s="472"/>
      <c r="F6" s="473" t="s">
        <v>98</v>
      </c>
      <c r="G6" s="467"/>
      <c r="H6" s="467"/>
      <c r="I6" s="467"/>
      <c r="J6" s="469"/>
      <c r="K6" s="469"/>
      <c r="L6" s="486"/>
      <c r="M6" s="486"/>
      <c r="N6" s="469"/>
      <c r="O6" s="483"/>
      <c r="P6" s="483"/>
      <c r="Q6" s="483"/>
      <c r="R6" s="483"/>
      <c r="S6" s="493"/>
      <c r="T6" s="493"/>
      <c r="U6" s="493"/>
    </row>
    <row r="7" spans="1:21" ht="24.75" customHeight="1">
      <c r="A7" s="474" t="s">
        <v>92</v>
      </c>
      <c r="B7" s="474" t="s">
        <v>92</v>
      </c>
      <c r="C7" s="474" t="s">
        <v>92</v>
      </c>
      <c r="D7" s="474" t="s">
        <v>92</v>
      </c>
      <c r="E7" s="474" t="s">
        <v>92</v>
      </c>
      <c r="F7" s="475">
        <v>1</v>
      </c>
      <c r="G7" s="474">
        <v>2</v>
      </c>
      <c r="H7" s="474">
        <v>3</v>
      </c>
      <c r="I7" s="474">
        <v>4</v>
      </c>
      <c r="J7" s="474">
        <v>5</v>
      </c>
      <c r="K7" s="474">
        <v>6</v>
      </c>
      <c r="L7" s="474">
        <v>7</v>
      </c>
      <c r="M7" s="474">
        <v>8</v>
      </c>
      <c r="N7" s="474">
        <v>9</v>
      </c>
      <c r="O7" s="474">
        <v>10</v>
      </c>
      <c r="P7" s="474">
        <v>11</v>
      </c>
      <c r="Q7" s="474">
        <v>12</v>
      </c>
      <c r="R7" s="474">
        <v>13</v>
      </c>
      <c r="S7" s="475">
        <v>14</v>
      </c>
      <c r="T7" s="475">
        <v>15</v>
      </c>
      <c r="U7" s="475">
        <v>16</v>
      </c>
    </row>
    <row r="8" spans="1:21" s="455" customFormat="1" ht="24.75" customHeight="1">
      <c r="A8" s="476" t="str">
        <f>'一般预算支出'!A8</f>
        <v>201</v>
      </c>
      <c r="B8" s="476">
        <f>'一般预算支出'!B8</f>
        <v>0</v>
      </c>
      <c r="C8" s="476">
        <f>'一般预算支出'!C8</f>
        <v>0</v>
      </c>
      <c r="D8" s="476" t="str">
        <f>'一般预算支出'!D8</f>
        <v>017</v>
      </c>
      <c r="E8" s="476" t="str">
        <f>'一般预算支出'!E8</f>
        <v>一般公共服务</v>
      </c>
      <c r="F8" s="477">
        <f>'一般预算支出'!F8</f>
        <v>542.4300000000001</v>
      </c>
      <c r="G8" s="477">
        <f>'一般预算支出'!G8</f>
        <v>223.43</v>
      </c>
      <c r="H8" s="477">
        <f>'一般预算支出'!H8</f>
        <v>148.14</v>
      </c>
      <c r="I8" s="477">
        <f>'一般预算支出'!I8</f>
        <v>55.42</v>
      </c>
      <c r="J8" s="477">
        <f>'一般预算支出'!J8</f>
        <v>19.87</v>
      </c>
      <c r="K8" s="477">
        <f>'一般预算支出'!K8</f>
        <v>319</v>
      </c>
      <c r="L8" s="477">
        <f>'一般预算支出'!L8</f>
        <v>319</v>
      </c>
      <c r="M8" s="477">
        <f>'一般预算支出'!M8</f>
        <v>0</v>
      </c>
      <c r="N8" s="477">
        <f>'一般预算支出'!N8</f>
        <v>0</v>
      </c>
      <c r="O8" s="477">
        <f>'一般预算支出'!O8</f>
        <v>0</v>
      </c>
      <c r="P8" s="477">
        <f>'一般预算支出'!P8</f>
        <v>0</v>
      </c>
      <c r="Q8" s="477">
        <f>'一般预算支出'!Q8</f>
        <v>0</v>
      </c>
      <c r="R8" s="477">
        <f>'一般预算支出'!R8</f>
        <v>0</v>
      </c>
      <c r="S8" s="477">
        <f>'一般预算支出'!S8</f>
        <v>0</v>
      </c>
      <c r="T8" s="477">
        <f>'一般预算支出'!T8</f>
        <v>0</v>
      </c>
      <c r="U8" s="477">
        <f>'一般预算支出'!S8</f>
        <v>0</v>
      </c>
    </row>
    <row r="9" spans="1:21" ht="25.5" customHeight="1">
      <c r="A9" s="476" t="str">
        <f>'一般预算支出'!A9</f>
        <v>201</v>
      </c>
      <c r="B9" s="476" t="str">
        <f>'一般预算支出'!B9</f>
        <v>31</v>
      </c>
      <c r="C9" s="476">
        <f>'一般预算支出'!C9</f>
        <v>0</v>
      </c>
      <c r="D9" s="476" t="str">
        <f>'一般预算支出'!D9</f>
        <v>017</v>
      </c>
      <c r="E9" s="476" t="str">
        <f>'一般预算支出'!E9</f>
        <v>党委办公厅（室）及相关机构事务</v>
      </c>
      <c r="F9" s="477">
        <f>'一般预算支出'!F9</f>
        <v>542.4300000000001</v>
      </c>
      <c r="G9" s="477">
        <f>'一般预算支出'!G9</f>
        <v>223.43</v>
      </c>
      <c r="H9" s="477">
        <f>'一般预算支出'!H9</f>
        <v>148.14</v>
      </c>
      <c r="I9" s="477">
        <f>'一般预算支出'!I9</f>
        <v>55.42</v>
      </c>
      <c r="J9" s="477">
        <f>'一般预算支出'!J9</f>
        <v>19.87</v>
      </c>
      <c r="K9" s="477">
        <f>'一般预算支出'!K9</f>
        <v>319</v>
      </c>
      <c r="L9" s="477">
        <f>'一般预算支出'!L9</f>
        <v>319</v>
      </c>
      <c r="M9" s="477">
        <f>'一般预算支出'!M9</f>
        <v>0</v>
      </c>
      <c r="N9" s="477">
        <f>'一般预算支出'!N9</f>
        <v>0</v>
      </c>
      <c r="O9" s="477">
        <f>'一般预算支出'!O9</f>
        <v>0</v>
      </c>
      <c r="P9" s="477">
        <f>'一般预算支出'!P9</f>
        <v>0</v>
      </c>
      <c r="Q9" s="477">
        <f>'一般预算支出'!Q9</f>
        <v>0</v>
      </c>
      <c r="R9" s="477">
        <f>'一般预算支出'!R9</f>
        <v>0</v>
      </c>
      <c r="S9" s="477">
        <f>'一般预算支出'!S9</f>
        <v>0</v>
      </c>
      <c r="T9" s="477">
        <f>'一般预算支出'!T9</f>
        <v>0</v>
      </c>
      <c r="U9" s="477">
        <f>'一般预算支出'!S9</f>
        <v>0</v>
      </c>
    </row>
    <row r="10" spans="1:21" ht="18.75" customHeight="1">
      <c r="A10" s="476" t="str">
        <f>'一般预算支出'!A10</f>
        <v>201</v>
      </c>
      <c r="B10" s="476" t="str">
        <f>'一般预算支出'!B10</f>
        <v>31</v>
      </c>
      <c r="C10" s="476" t="str">
        <f>'一般预算支出'!C10</f>
        <v>03</v>
      </c>
      <c r="D10" s="476" t="str">
        <f>'一般预算支出'!D10</f>
        <v>017</v>
      </c>
      <c r="E10" s="476" t="str">
        <f>'一般预算支出'!E10</f>
        <v>  机关服务</v>
      </c>
      <c r="F10" s="477">
        <f>'一般预算支出'!F10</f>
        <v>223.43</v>
      </c>
      <c r="G10" s="477">
        <f>'一般预算支出'!G10</f>
        <v>223.43</v>
      </c>
      <c r="H10" s="477">
        <f>'一般预算支出'!H10</f>
        <v>148.14</v>
      </c>
      <c r="I10" s="477">
        <f>'一般预算支出'!I10</f>
        <v>55.42</v>
      </c>
      <c r="J10" s="477">
        <f>'一般预算支出'!J10</f>
        <v>19.87</v>
      </c>
      <c r="K10" s="477">
        <f>'一般预算支出'!K10</f>
        <v>0</v>
      </c>
      <c r="L10" s="477">
        <f>'一般预算支出'!L10</f>
        <v>0</v>
      </c>
      <c r="M10" s="477">
        <f>'一般预算支出'!M10</f>
        <v>0</v>
      </c>
      <c r="N10" s="477">
        <f>'一般预算支出'!N10</f>
        <v>0</v>
      </c>
      <c r="O10" s="477">
        <f>'一般预算支出'!O10</f>
        <v>0</v>
      </c>
      <c r="P10" s="477">
        <f>'一般预算支出'!P10</f>
        <v>0</v>
      </c>
      <c r="Q10" s="477">
        <f>'一般预算支出'!Q10</f>
        <v>0</v>
      </c>
      <c r="R10" s="477">
        <f>'一般预算支出'!R10</f>
        <v>0</v>
      </c>
      <c r="S10" s="477">
        <f>'一般预算支出'!S10</f>
        <v>0</v>
      </c>
      <c r="T10" s="477">
        <f>'一般预算支出'!T10</f>
        <v>0</v>
      </c>
      <c r="U10" s="477">
        <f>'一般预算支出'!S10</f>
        <v>0</v>
      </c>
    </row>
    <row r="11" spans="1:21" ht="24">
      <c r="A11" s="476" t="str">
        <f>'一般预算支出'!A11</f>
        <v>201</v>
      </c>
      <c r="B11" s="476" t="str">
        <f>'一般预算支出'!B11</f>
        <v>31</v>
      </c>
      <c r="C11" s="476" t="str">
        <f>'一般预算支出'!C11</f>
        <v>99</v>
      </c>
      <c r="D11" s="476" t="str">
        <f>'一般预算支出'!D11</f>
        <v>017</v>
      </c>
      <c r="E11" s="476" t="str">
        <f>'一般预算支出'!E11</f>
        <v>  其他党委办公厅（室）及相关机构事务支出</v>
      </c>
      <c r="F11" s="477">
        <f>'一般预算支出'!F11</f>
        <v>319</v>
      </c>
      <c r="G11" s="477">
        <f>'一般预算支出'!G11</f>
        <v>0</v>
      </c>
      <c r="H11" s="477">
        <f>'一般预算支出'!H11</f>
        <v>0</v>
      </c>
      <c r="I11" s="477">
        <f>'一般预算支出'!I11</f>
        <v>0</v>
      </c>
      <c r="J11" s="477">
        <f>'一般预算支出'!J11</f>
        <v>0</v>
      </c>
      <c r="K11" s="477">
        <f>'一般预算支出'!K11</f>
        <v>319</v>
      </c>
      <c r="L11" s="477">
        <f>'一般预算支出'!L11</f>
        <v>319</v>
      </c>
      <c r="M11" s="477">
        <f>'一般预算支出'!M11</f>
        <v>0</v>
      </c>
      <c r="N11" s="477">
        <f>'一般预算支出'!N11</f>
        <v>0</v>
      </c>
      <c r="O11" s="477">
        <f>'一般预算支出'!O11</f>
        <v>0</v>
      </c>
      <c r="P11" s="477">
        <f>'一般预算支出'!P11</f>
        <v>0</v>
      </c>
      <c r="Q11" s="477">
        <f>'一般预算支出'!Q11</f>
        <v>0</v>
      </c>
      <c r="R11" s="477">
        <f>'一般预算支出'!R11</f>
        <v>0</v>
      </c>
      <c r="S11" s="477">
        <f>'一般预算支出'!S11</f>
        <v>0</v>
      </c>
      <c r="T11" s="477">
        <f>'一般预算支出'!T11</f>
        <v>0</v>
      </c>
      <c r="U11" s="477">
        <f>'一般预算支出'!S11</f>
        <v>0</v>
      </c>
    </row>
    <row r="12" spans="4:20" ht="18.75" customHeight="1">
      <c r="D12" s="478"/>
      <c r="E12" s="479"/>
      <c r="F12" s="480"/>
      <c r="J12" s="480"/>
      <c r="K12" s="480"/>
      <c r="L12" s="480"/>
      <c r="M12" s="480"/>
      <c r="N12" s="480"/>
      <c r="O12" s="480"/>
      <c r="P12" s="480"/>
      <c r="Q12" s="480"/>
      <c r="R12" s="494"/>
      <c r="S12" s="495"/>
      <c r="T12" s="495"/>
    </row>
    <row r="13" spans="4:20" ht="18.75" customHeight="1">
      <c r="D13" s="478"/>
      <c r="F13" s="480"/>
      <c r="J13" s="480"/>
      <c r="L13" s="480"/>
      <c r="M13" s="480"/>
      <c r="N13" s="480"/>
      <c r="O13" s="480"/>
      <c r="P13" s="480"/>
      <c r="Q13" s="480"/>
      <c r="R13" s="494"/>
      <c r="S13" s="495"/>
      <c r="T13" s="495"/>
    </row>
    <row r="14" spans="6:19" ht="18.75" customHeight="1">
      <c r="F14" s="480"/>
      <c r="O14" s="480"/>
      <c r="P14" s="480"/>
      <c r="Q14" s="480"/>
      <c r="S14" s="495"/>
    </row>
    <row r="15" spans="6:17" ht="18.75" customHeight="1">
      <c r="F15" s="480"/>
      <c r="O15" s="480"/>
      <c r="P15" s="480"/>
      <c r="Q15" s="480"/>
    </row>
    <row r="16" spans="1:22" ht="18.75" customHeight="1">
      <c r="A16"/>
      <c r="B16"/>
      <c r="C16"/>
      <c r="D16"/>
      <c r="E16"/>
      <c r="F16"/>
      <c r="O16" s="480"/>
      <c r="P16"/>
      <c r="Q16"/>
      <c r="R16"/>
      <c r="S16"/>
      <c r="T16"/>
      <c r="U16"/>
      <c r="V16"/>
    </row>
    <row r="17" spans="1:22" ht="18.75" customHeight="1">
      <c r="A17"/>
      <c r="B17"/>
      <c r="C17"/>
      <c r="D17"/>
      <c r="E17"/>
      <c r="F17"/>
      <c r="G17" s="480"/>
      <c r="P17"/>
      <c r="Q17"/>
      <c r="R17"/>
      <c r="S17"/>
      <c r="T17"/>
      <c r="U17"/>
      <c r="V17"/>
    </row>
  </sheetData>
  <sheetProtection sheet="1"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showGridLines="0" showZeros="0" workbookViewId="0" topLeftCell="A1">
      <selection activeCell="H9" sqref="H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436" t="s">
        <v>121</v>
      </c>
    </row>
    <row r="2" spans="1:21" ht="24.75" customHeight="1">
      <c r="A2" s="83" t="s">
        <v>122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</row>
    <row r="3" spans="1:21" ht="19.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453" t="s">
        <v>77</v>
      </c>
      <c r="U3" s="453"/>
    </row>
    <row r="4" spans="1:21" ht="27.75" customHeight="1">
      <c r="A4" s="84" t="s">
        <v>104</v>
      </c>
      <c r="B4" s="85"/>
      <c r="C4" s="86"/>
      <c r="D4" s="87" t="s">
        <v>123</v>
      </c>
      <c r="E4" s="87" t="s">
        <v>124</v>
      </c>
      <c r="F4" s="87" t="s">
        <v>98</v>
      </c>
      <c r="G4" s="88" t="s">
        <v>125</v>
      </c>
      <c r="H4" s="88" t="s">
        <v>126</v>
      </c>
      <c r="I4" s="88" t="s">
        <v>127</v>
      </c>
      <c r="J4" s="88" t="s">
        <v>128</v>
      </c>
      <c r="K4" s="88" t="s">
        <v>129</v>
      </c>
      <c r="L4" s="88" t="s">
        <v>130</v>
      </c>
      <c r="M4" s="88" t="s">
        <v>115</v>
      </c>
      <c r="N4" s="88" t="s">
        <v>131</v>
      </c>
      <c r="O4" s="88" t="s">
        <v>113</v>
      </c>
      <c r="P4" s="88" t="s">
        <v>117</v>
      </c>
      <c r="Q4" s="88" t="s">
        <v>116</v>
      </c>
      <c r="R4" s="88" t="s">
        <v>132</v>
      </c>
      <c r="S4" s="88" t="s">
        <v>133</v>
      </c>
      <c r="T4" s="88" t="s">
        <v>134</v>
      </c>
      <c r="U4" s="88" t="s">
        <v>120</v>
      </c>
    </row>
    <row r="5" spans="1:21" ht="13.5" customHeight="1">
      <c r="A5" s="87" t="s">
        <v>99</v>
      </c>
      <c r="B5" s="87" t="s">
        <v>100</v>
      </c>
      <c r="C5" s="87" t="s">
        <v>101</v>
      </c>
      <c r="D5" s="89"/>
      <c r="E5" s="89"/>
      <c r="F5" s="89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</row>
    <row r="6" spans="1:21" ht="18" customHeight="1">
      <c r="A6" s="90"/>
      <c r="B6" s="90"/>
      <c r="C6" s="90"/>
      <c r="D6" s="90"/>
      <c r="E6" s="90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s="29" customFormat="1" ht="29.25" customHeight="1">
      <c r="A7" s="126" t="str">
        <f>'基本-工资福利'!A8</f>
        <v>201</v>
      </c>
      <c r="B7" s="126">
        <f>'基本-工资福利'!B8</f>
        <v>0</v>
      </c>
      <c r="C7" s="126">
        <f>'基本-工资福利'!C8</f>
        <v>0</v>
      </c>
      <c r="D7" s="126" t="str">
        <f>'基本-工资福利'!D8</f>
        <v>017</v>
      </c>
      <c r="E7" s="126" t="str">
        <f>'基本-工资福利'!E8</f>
        <v>一般公共服务</v>
      </c>
      <c r="F7" s="126">
        <f>SUM(G7:U7)</f>
        <v>542.43</v>
      </c>
      <c r="G7" s="126">
        <f>'一般预算支出'!H8</f>
        <v>148.14</v>
      </c>
      <c r="H7" s="91">
        <f>'一般预算支出'!I8+'一般预算支出'!L8</f>
        <v>374.42</v>
      </c>
      <c r="I7" s="91">
        <f>'一般预算支出'!Q8</f>
        <v>0</v>
      </c>
      <c r="J7" s="91">
        <f>'一般预算支出'!P8</f>
        <v>0</v>
      </c>
      <c r="K7" s="91"/>
      <c r="L7" s="91">
        <f>'一般预算支出'!M8</f>
        <v>0</v>
      </c>
      <c r="M7" s="91">
        <f>'一般预算支出'!N8</f>
        <v>0</v>
      </c>
      <c r="N7" s="91">
        <f>'一般预算支出'!O8</f>
        <v>0</v>
      </c>
      <c r="O7" s="91">
        <f>'一般预算支出'!J8</f>
        <v>19.87</v>
      </c>
      <c r="P7" s="91">
        <f>'一般预算支出'!Q8</f>
        <v>0</v>
      </c>
      <c r="Q7" s="91">
        <f>'一般预算支出'!R8</f>
        <v>0</v>
      </c>
      <c r="R7" s="91">
        <f>'一般预算支出'!S8</f>
        <v>0</v>
      </c>
      <c r="S7" s="91">
        <f>'一般预算支出'!T8</f>
        <v>0</v>
      </c>
      <c r="T7" s="91">
        <f>'一般预算支出'!U8</f>
        <v>0</v>
      </c>
      <c r="U7" s="91">
        <f>'一般预算支出'!V8</f>
        <v>0</v>
      </c>
    </row>
    <row r="8" spans="1:21" ht="25.5">
      <c r="A8" s="126" t="str">
        <f>'基本-工资福利'!A9</f>
        <v>201</v>
      </c>
      <c r="B8" s="126" t="str">
        <f>'基本-工资福利'!B9</f>
        <v>31</v>
      </c>
      <c r="C8" s="126">
        <f>'基本-工资福利'!C9</f>
        <v>0</v>
      </c>
      <c r="D8" s="126" t="str">
        <f>'基本-工资福利'!D9</f>
        <v>017</v>
      </c>
      <c r="E8" s="126" t="str">
        <f>'基本-工资福利'!E9</f>
        <v>党委办公厅（室）及相关机构事务</v>
      </c>
      <c r="F8" s="126">
        <f>SUM(G8:U8)</f>
        <v>542.43</v>
      </c>
      <c r="G8" s="126">
        <f>'一般预算支出'!H9</f>
        <v>148.14</v>
      </c>
      <c r="H8" s="91">
        <f>'一般预算支出'!I9+'一般预算支出'!L9</f>
        <v>374.42</v>
      </c>
      <c r="I8" s="91">
        <f>'一般预算支出'!Q9</f>
        <v>0</v>
      </c>
      <c r="J8" s="91">
        <f>'一般预算支出'!P9</f>
        <v>0</v>
      </c>
      <c r="K8" s="91"/>
      <c r="L8" s="91">
        <f>'一般预算支出'!M9</f>
        <v>0</v>
      </c>
      <c r="M8" s="91">
        <f>'一般预算支出'!N9</f>
        <v>0</v>
      </c>
      <c r="N8" s="91">
        <f>'一般预算支出'!O9</f>
        <v>0</v>
      </c>
      <c r="O8" s="91">
        <f>'一般预算支出'!J9</f>
        <v>19.87</v>
      </c>
      <c r="P8" s="91">
        <f>'一般预算支出'!Q9</f>
        <v>0</v>
      </c>
      <c r="Q8" s="91">
        <f>'一般预算支出'!R9</f>
        <v>0</v>
      </c>
      <c r="R8" s="91">
        <f>'一般预算支出'!S9</f>
        <v>0</v>
      </c>
      <c r="S8" s="91">
        <f>'一般预算支出'!T9</f>
        <v>0</v>
      </c>
      <c r="T8" s="91">
        <f>'一般预算支出'!U9</f>
        <v>0</v>
      </c>
      <c r="U8" s="91">
        <f>'一般预算支出'!V9</f>
        <v>0</v>
      </c>
    </row>
    <row r="9" spans="1:21" ht="15">
      <c r="A9" s="126" t="str">
        <f>'基本-工资福利'!A10</f>
        <v>201</v>
      </c>
      <c r="B9" s="126" t="str">
        <f>'基本-工资福利'!B10</f>
        <v>31</v>
      </c>
      <c r="C9" s="126" t="str">
        <f>'基本-工资福利'!C10</f>
        <v>03</v>
      </c>
      <c r="D9" s="126" t="str">
        <f>'基本-工资福利'!D10</f>
        <v>017</v>
      </c>
      <c r="E9" s="126" t="str">
        <f>'基本-工资福利'!E10</f>
        <v>  机关服务</v>
      </c>
      <c r="F9" s="126">
        <f>SUM(G9:U9)</f>
        <v>223.43</v>
      </c>
      <c r="G9" s="126">
        <f>'一般预算支出'!H10</f>
        <v>148.14</v>
      </c>
      <c r="H9" s="91">
        <f>'一般预算支出'!I10+'一般预算支出'!L10</f>
        <v>55.42</v>
      </c>
      <c r="I9" s="91">
        <f>'一般预算支出'!Q10</f>
        <v>0</v>
      </c>
      <c r="J9" s="91">
        <f>'一般预算支出'!P10</f>
        <v>0</v>
      </c>
      <c r="K9" s="91"/>
      <c r="L9" s="91">
        <f>'一般预算支出'!M10</f>
        <v>0</v>
      </c>
      <c r="M9" s="91">
        <f>'一般预算支出'!N10</f>
        <v>0</v>
      </c>
      <c r="N9" s="91">
        <f>'一般预算支出'!O10</f>
        <v>0</v>
      </c>
      <c r="O9" s="91">
        <f>'一般预算支出'!J10</f>
        <v>19.87</v>
      </c>
      <c r="P9" s="91">
        <f>'一般预算支出'!Q10</f>
        <v>0</v>
      </c>
      <c r="Q9" s="91">
        <f>'一般预算支出'!R10</f>
        <v>0</v>
      </c>
      <c r="R9" s="91">
        <f>'一般预算支出'!S10</f>
        <v>0</v>
      </c>
      <c r="S9" s="91">
        <f>'一般预算支出'!T10</f>
        <v>0</v>
      </c>
      <c r="T9" s="91">
        <f>'一般预算支出'!U10</f>
        <v>0</v>
      </c>
      <c r="U9" s="91">
        <f>'一般预算支出'!V10</f>
        <v>0</v>
      </c>
    </row>
    <row r="10" spans="1:21" ht="39">
      <c r="A10" s="126" t="str">
        <f>'一般预算支出'!A11</f>
        <v>201</v>
      </c>
      <c r="B10" s="126" t="str">
        <f>'一般预算支出'!B11</f>
        <v>31</v>
      </c>
      <c r="C10" s="126" t="str">
        <f>'一般预算支出'!C11</f>
        <v>99</v>
      </c>
      <c r="D10" s="126" t="str">
        <f>'一般预算支出'!D11</f>
        <v>017</v>
      </c>
      <c r="E10" s="126" t="str">
        <f>'一般预算支出'!E11</f>
        <v>  其他党委办公厅（室）及相关机构事务支出</v>
      </c>
      <c r="F10" s="126">
        <f>SUM(G10:U10)</f>
        <v>319</v>
      </c>
      <c r="G10" s="126">
        <f>'一般预算支出'!H11</f>
        <v>0</v>
      </c>
      <c r="H10" s="91">
        <f>'一般预算支出'!I11+'一般预算支出'!L11</f>
        <v>319</v>
      </c>
      <c r="I10" s="91">
        <f>'一般预算支出'!Q11</f>
        <v>0</v>
      </c>
      <c r="J10" s="91">
        <f>'一般预算支出'!P11</f>
        <v>0</v>
      </c>
      <c r="K10" s="91"/>
      <c r="L10" s="91">
        <f>'一般预算支出'!M11</f>
        <v>0</v>
      </c>
      <c r="M10" s="91">
        <f>'一般预算支出'!N11</f>
        <v>0</v>
      </c>
      <c r="N10" s="91">
        <f>'一般预算支出'!O11</f>
        <v>0</v>
      </c>
      <c r="O10" s="91">
        <f>'一般预算支出'!J11</f>
        <v>0</v>
      </c>
      <c r="P10" s="91">
        <f>'一般预算支出'!Q11</f>
        <v>0</v>
      </c>
      <c r="Q10" s="91">
        <f>'一般预算支出'!R11</f>
        <v>0</v>
      </c>
      <c r="R10" s="91">
        <f>'一般预算支出'!S11</f>
        <v>0</v>
      </c>
      <c r="S10" s="91">
        <f>'一般预算支出'!T11</f>
        <v>0</v>
      </c>
      <c r="T10" s="91">
        <f>'一般预算支出'!U11</f>
        <v>0</v>
      </c>
      <c r="U10" s="91">
        <f>'一般预算支出'!V11</f>
        <v>0</v>
      </c>
    </row>
  </sheetData>
  <sheetProtection sheet="1"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showGridLines="0" showZeros="0" workbookViewId="0" topLeftCell="A1">
      <selection activeCell="E10" sqref="E10"/>
    </sheetView>
  </sheetViews>
  <sheetFormatPr defaultColWidth="6.75390625" defaultRowHeight="22.5" customHeight="1"/>
  <cols>
    <col min="1" max="3" width="3.625" style="437" customWidth="1"/>
    <col min="4" max="4" width="7.25390625" style="437" customWidth="1"/>
    <col min="5" max="5" width="19.50390625" style="437" customWidth="1"/>
    <col min="6" max="6" width="9.00390625" style="437" customWidth="1"/>
    <col min="7" max="7" width="8.50390625" style="437" customWidth="1"/>
    <col min="8" max="12" width="7.50390625" style="437" customWidth="1"/>
    <col min="13" max="13" width="7.50390625" style="438" customWidth="1"/>
    <col min="14" max="14" width="8.50390625" style="437" customWidth="1"/>
    <col min="15" max="23" width="7.50390625" style="437" customWidth="1"/>
    <col min="24" max="24" width="8.125" style="437" customWidth="1"/>
    <col min="25" max="27" width="7.50390625" style="437" customWidth="1"/>
    <col min="28" max="16384" width="6.75390625" style="437" customWidth="1"/>
  </cols>
  <sheetData>
    <row r="1" spans="2:28" ht="22.5" customHeight="1"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AA1" s="448" t="s">
        <v>135</v>
      </c>
      <c r="AB1" s="449"/>
    </row>
    <row r="2" spans="1:27" ht="22.5" customHeight="1">
      <c r="A2" s="440" t="s">
        <v>136</v>
      </c>
      <c r="B2" s="440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O2" s="440"/>
      <c r="P2" s="440"/>
      <c r="Q2" s="440"/>
      <c r="R2" s="440"/>
      <c r="S2" s="440"/>
      <c r="T2" s="440"/>
      <c r="U2" s="440"/>
      <c r="V2" s="440"/>
      <c r="W2" s="440"/>
      <c r="X2" s="440"/>
      <c r="Y2" s="440"/>
      <c r="Z2" s="440"/>
      <c r="AA2" s="440"/>
    </row>
    <row r="3" spans="1:28" ht="22.5" customHeight="1">
      <c r="A3" s="441"/>
      <c r="B3" s="441"/>
      <c r="C3" s="441"/>
      <c r="D3" s="442"/>
      <c r="E3" s="442"/>
      <c r="F3" s="442"/>
      <c r="G3" s="442"/>
      <c r="H3" s="442"/>
      <c r="I3" s="442"/>
      <c r="J3" s="442"/>
      <c r="K3" s="442"/>
      <c r="L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Z3" s="450" t="s">
        <v>77</v>
      </c>
      <c r="AA3" s="450"/>
      <c r="AB3" s="451"/>
    </row>
    <row r="4" spans="1:27" ht="27" customHeight="1">
      <c r="A4" s="443" t="s">
        <v>96</v>
      </c>
      <c r="B4" s="443"/>
      <c r="C4" s="443"/>
      <c r="D4" s="444" t="s">
        <v>78</v>
      </c>
      <c r="E4" s="444" t="s">
        <v>97</v>
      </c>
      <c r="F4" s="444" t="s">
        <v>98</v>
      </c>
      <c r="G4" s="445" t="s">
        <v>137</v>
      </c>
      <c r="H4" s="445"/>
      <c r="I4" s="445"/>
      <c r="J4" s="445"/>
      <c r="K4" s="445"/>
      <c r="L4" s="445"/>
      <c r="M4" s="445"/>
      <c r="N4" s="445"/>
      <c r="O4" s="445" t="s">
        <v>138</v>
      </c>
      <c r="P4" s="445"/>
      <c r="Q4" s="445"/>
      <c r="R4" s="445"/>
      <c r="S4" s="445"/>
      <c r="T4" s="445"/>
      <c r="U4" s="445"/>
      <c r="V4" s="445"/>
      <c r="W4" s="333" t="s">
        <v>139</v>
      </c>
      <c r="X4" s="444" t="s">
        <v>140</v>
      </c>
      <c r="Y4" s="444"/>
      <c r="Z4" s="444"/>
      <c r="AA4" s="444"/>
    </row>
    <row r="5" spans="1:27" ht="27" customHeight="1">
      <c r="A5" s="444" t="s">
        <v>99</v>
      </c>
      <c r="B5" s="444" t="s">
        <v>100</v>
      </c>
      <c r="C5" s="444" t="s">
        <v>101</v>
      </c>
      <c r="D5" s="444"/>
      <c r="E5" s="444"/>
      <c r="F5" s="444"/>
      <c r="G5" s="444" t="s">
        <v>80</v>
      </c>
      <c r="H5" s="444" t="s">
        <v>141</v>
      </c>
      <c r="I5" s="444" t="s">
        <v>142</v>
      </c>
      <c r="J5" s="444" t="s">
        <v>143</v>
      </c>
      <c r="K5" s="444" t="s">
        <v>144</v>
      </c>
      <c r="L5" s="328" t="s">
        <v>145</v>
      </c>
      <c r="M5" s="444" t="s">
        <v>146</v>
      </c>
      <c r="N5" s="444" t="s">
        <v>147</v>
      </c>
      <c r="O5" s="444" t="s">
        <v>80</v>
      </c>
      <c r="P5" s="444" t="s">
        <v>148</v>
      </c>
      <c r="Q5" s="444" t="s">
        <v>149</v>
      </c>
      <c r="R5" s="444" t="s">
        <v>150</v>
      </c>
      <c r="S5" s="328" t="s">
        <v>151</v>
      </c>
      <c r="T5" s="444" t="s">
        <v>152</v>
      </c>
      <c r="U5" s="444" t="s">
        <v>153</v>
      </c>
      <c r="V5" s="444" t="s">
        <v>154</v>
      </c>
      <c r="W5" s="334"/>
      <c r="X5" s="444" t="s">
        <v>80</v>
      </c>
      <c r="Y5" s="444" t="s">
        <v>155</v>
      </c>
      <c r="Z5" s="444" t="s">
        <v>156</v>
      </c>
      <c r="AA5" s="444" t="s">
        <v>140</v>
      </c>
    </row>
    <row r="6" spans="1:27" ht="27" customHeight="1">
      <c r="A6" s="444"/>
      <c r="B6" s="444"/>
      <c r="C6" s="444"/>
      <c r="D6" s="444"/>
      <c r="E6" s="444"/>
      <c r="F6" s="444"/>
      <c r="G6" s="444"/>
      <c r="H6" s="444"/>
      <c r="I6" s="444"/>
      <c r="J6" s="444"/>
      <c r="K6" s="444"/>
      <c r="L6" s="328"/>
      <c r="M6" s="444"/>
      <c r="N6" s="444"/>
      <c r="O6" s="444"/>
      <c r="P6" s="444"/>
      <c r="Q6" s="444"/>
      <c r="R6" s="444"/>
      <c r="S6" s="328"/>
      <c r="T6" s="444"/>
      <c r="U6" s="444"/>
      <c r="V6" s="444"/>
      <c r="W6" s="335"/>
      <c r="X6" s="444"/>
      <c r="Y6" s="444"/>
      <c r="Z6" s="444"/>
      <c r="AA6" s="444"/>
    </row>
    <row r="7" spans="1:27" ht="22.5" customHeight="1">
      <c r="A7" s="443" t="s">
        <v>92</v>
      </c>
      <c r="B7" s="443" t="s">
        <v>92</v>
      </c>
      <c r="C7" s="443" t="s">
        <v>92</v>
      </c>
      <c r="D7" s="443" t="s">
        <v>92</v>
      </c>
      <c r="E7" s="443" t="s">
        <v>92</v>
      </c>
      <c r="F7" s="443">
        <v>1</v>
      </c>
      <c r="G7" s="443">
        <v>2</v>
      </c>
      <c r="H7" s="443">
        <v>3</v>
      </c>
      <c r="I7" s="443">
        <v>4</v>
      </c>
      <c r="J7" s="443">
        <v>5</v>
      </c>
      <c r="K7" s="443">
        <v>6</v>
      </c>
      <c r="L7" s="443">
        <v>7</v>
      </c>
      <c r="M7" s="443">
        <v>8</v>
      </c>
      <c r="N7" s="443">
        <v>9</v>
      </c>
      <c r="O7" s="443">
        <v>10</v>
      </c>
      <c r="P7" s="443">
        <v>11</v>
      </c>
      <c r="Q7" s="443">
        <v>12</v>
      </c>
      <c r="R7" s="443">
        <v>13</v>
      </c>
      <c r="S7" s="443">
        <v>14</v>
      </c>
      <c r="T7" s="443">
        <v>15</v>
      </c>
      <c r="U7" s="443">
        <v>16</v>
      </c>
      <c r="V7" s="443">
        <v>17</v>
      </c>
      <c r="W7" s="443">
        <v>18</v>
      </c>
      <c r="X7" s="443">
        <v>19</v>
      </c>
      <c r="Y7" s="443">
        <v>20</v>
      </c>
      <c r="Z7" s="443">
        <v>21</v>
      </c>
      <c r="AA7" s="443">
        <v>22</v>
      </c>
    </row>
    <row r="8" spans="1:256" s="29" customFormat="1" ht="26.25" customHeight="1">
      <c r="A8" s="446" t="str">
        <f>'一般-工资福利'!A8</f>
        <v>201</v>
      </c>
      <c r="B8" s="446">
        <f>'一般-工资福利'!B8</f>
        <v>0</v>
      </c>
      <c r="C8" s="446">
        <f>'一般-工资福利'!C8</f>
        <v>0</v>
      </c>
      <c r="D8" s="446" t="str">
        <f>'一般-工资福利'!D8</f>
        <v>017</v>
      </c>
      <c r="E8" s="446" t="str">
        <f>'一般-工资福利'!E8</f>
        <v>一般公共服务</v>
      </c>
      <c r="F8" s="446">
        <f>'一般-工资福利'!F8</f>
        <v>148.14</v>
      </c>
      <c r="G8" s="446">
        <f>'一般-工资福利'!G8</f>
        <v>102.1</v>
      </c>
      <c r="H8" s="446">
        <f>'一般-工资福利'!H8</f>
        <v>47.3</v>
      </c>
      <c r="I8" s="446">
        <f>'一般-工资福利'!I8</f>
        <v>0</v>
      </c>
      <c r="J8" s="446">
        <f>'一般-工资福利'!J8</f>
        <v>48.3</v>
      </c>
      <c r="K8" s="446">
        <f>'一般-工资福利'!K8</f>
        <v>0</v>
      </c>
      <c r="L8" s="446">
        <f>'一般-工资福利'!L8</f>
        <v>0</v>
      </c>
      <c r="M8" s="446">
        <f>'一般-工资福利'!M8</f>
        <v>6.5</v>
      </c>
      <c r="N8" s="446">
        <f>'一般-工资福利'!N8</f>
        <v>0</v>
      </c>
      <c r="O8" s="446">
        <f>'一般-工资福利'!O8</f>
        <v>29.580000000000002</v>
      </c>
      <c r="P8" s="446">
        <f>'一般-工资福利'!P8</f>
        <v>21.6</v>
      </c>
      <c r="Q8" s="446">
        <f>'一般-工资福利'!Q8</f>
        <v>7.98</v>
      </c>
      <c r="R8" s="446">
        <f>'一般-工资福利'!R8</f>
        <v>0</v>
      </c>
      <c r="S8" s="446">
        <f>'一般-工资福利'!S8</f>
        <v>0</v>
      </c>
      <c r="T8" s="446">
        <f>'一般-工资福利'!T8</f>
        <v>0</v>
      </c>
      <c r="U8" s="446">
        <f>'一般-工资福利'!U8</f>
        <v>0</v>
      </c>
      <c r="V8" s="446">
        <f>'一般-工资福利'!V8</f>
        <v>0</v>
      </c>
      <c r="W8" s="446">
        <f>'一般-工资福利'!W8</f>
        <v>9.76</v>
      </c>
      <c r="X8" s="446">
        <f>'一般-工资福利'!X8</f>
        <v>6.7</v>
      </c>
      <c r="Y8" s="446">
        <f>'一般-工资福利'!Y8</f>
        <v>0</v>
      </c>
      <c r="Z8" s="446">
        <f>'一般-工资福利'!Z8</f>
        <v>0</v>
      </c>
      <c r="AA8" s="446">
        <f>'一般-工资福利'!AA8</f>
        <v>6.7</v>
      </c>
      <c r="AB8" s="452"/>
      <c r="AC8" s="452"/>
      <c r="AD8" s="452"/>
      <c r="AE8" s="452"/>
      <c r="AF8" s="452"/>
      <c r="AG8" s="452"/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2"/>
      <c r="BV8" s="452"/>
      <c r="BW8" s="452"/>
      <c r="BX8" s="452"/>
      <c r="BY8" s="452"/>
      <c r="BZ8" s="452"/>
      <c r="CA8" s="452"/>
      <c r="CB8" s="452"/>
      <c r="CC8" s="452"/>
      <c r="CD8" s="452"/>
      <c r="CE8" s="452"/>
      <c r="CF8" s="452"/>
      <c r="CG8" s="452"/>
      <c r="CH8" s="452"/>
      <c r="CI8" s="452"/>
      <c r="CJ8" s="452"/>
      <c r="CK8" s="452"/>
      <c r="CL8" s="452"/>
      <c r="CM8" s="452"/>
      <c r="CN8" s="452"/>
      <c r="CO8" s="452"/>
      <c r="CP8" s="452"/>
      <c r="CQ8" s="452"/>
      <c r="CR8" s="452"/>
      <c r="CS8" s="452"/>
      <c r="CT8" s="452"/>
      <c r="CU8" s="452"/>
      <c r="CV8" s="452"/>
      <c r="CW8" s="452"/>
      <c r="CX8" s="452"/>
      <c r="CY8" s="452"/>
      <c r="CZ8" s="452"/>
      <c r="DA8" s="452"/>
      <c r="DB8" s="452"/>
      <c r="DC8" s="452"/>
      <c r="DD8" s="452"/>
      <c r="DE8" s="452"/>
      <c r="DF8" s="452"/>
      <c r="DG8" s="452"/>
      <c r="DH8" s="452"/>
      <c r="DI8" s="452"/>
      <c r="DJ8" s="452"/>
      <c r="DK8" s="452"/>
      <c r="DL8" s="452"/>
      <c r="DM8" s="452"/>
      <c r="DN8" s="452"/>
      <c r="DO8" s="452"/>
      <c r="DP8" s="452"/>
      <c r="DQ8" s="452"/>
      <c r="DR8" s="452"/>
      <c r="DS8" s="452"/>
      <c r="DT8" s="452"/>
      <c r="DU8" s="452"/>
      <c r="DV8" s="452"/>
      <c r="DW8" s="452"/>
      <c r="DX8" s="452"/>
      <c r="DY8" s="452"/>
      <c r="DZ8" s="452"/>
      <c r="EA8" s="452"/>
      <c r="EB8" s="452"/>
      <c r="EC8" s="452"/>
      <c r="ED8" s="452"/>
      <c r="EE8" s="452"/>
      <c r="EF8" s="452"/>
      <c r="EG8" s="452"/>
      <c r="EH8" s="452"/>
      <c r="EI8" s="452"/>
      <c r="EJ8" s="452"/>
      <c r="EK8" s="452"/>
      <c r="EL8" s="452"/>
      <c r="EM8" s="452"/>
      <c r="EN8" s="452"/>
      <c r="EO8" s="452"/>
      <c r="EP8" s="452"/>
      <c r="EQ8" s="452"/>
      <c r="ER8" s="452"/>
      <c r="ES8" s="452"/>
      <c r="ET8" s="452"/>
      <c r="EU8" s="452"/>
      <c r="EV8" s="452"/>
      <c r="EW8" s="452"/>
      <c r="EX8" s="452"/>
      <c r="EY8" s="452"/>
      <c r="EZ8" s="452"/>
      <c r="FA8" s="452"/>
      <c r="FB8" s="452"/>
      <c r="FC8" s="452"/>
      <c r="FD8" s="452"/>
      <c r="FE8" s="452"/>
      <c r="FF8" s="452"/>
      <c r="FG8" s="452"/>
      <c r="FH8" s="452"/>
      <c r="FI8" s="452"/>
      <c r="FJ8" s="452"/>
      <c r="FK8" s="452"/>
      <c r="FL8" s="452"/>
      <c r="FM8" s="452"/>
      <c r="FN8" s="452"/>
      <c r="FO8" s="452"/>
      <c r="FP8" s="452"/>
      <c r="FQ8" s="452"/>
      <c r="FR8" s="452"/>
      <c r="FS8" s="452"/>
      <c r="FT8" s="452"/>
      <c r="FU8" s="452"/>
      <c r="FV8" s="452"/>
      <c r="FW8" s="452"/>
      <c r="FX8" s="452"/>
      <c r="FY8" s="452"/>
      <c r="FZ8" s="452"/>
      <c r="GA8" s="452"/>
      <c r="GB8" s="452"/>
      <c r="GC8" s="452"/>
      <c r="GD8" s="452"/>
      <c r="GE8" s="452"/>
      <c r="GF8" s="452"/>
      <c r="GG8" s="452"/>
      <c r="GH8" s="452"/>
      <c r="GI8" s="452"/>
      <c r="GJ8" s="452"/>
      <c r="GK8" s="452"/>
      <c r="GL8" s="452"/>
      <c r="GM8" s="452"/>
      <c r="GN8" s="452"/>
      <c r="GO8" s="452"/>
      <c r="GP8" s="452"/>
      <c r="GQ8" s="452"/>
      <c r="GR8" s="452"/>
      <c r="GS8" s="452"/>
      <c r="GT8" s="452"/>
      <c r="GU8" s="452"/>
      <c r="GV8" s="452"/>
      <c r="GW8" s="452"/>
      <c r="GX8" s="452"/>
      <c r="GY8" s="452"/>
      <c r="GZ8" s="452"/>
      <c r="HA8" s="452"/>
      <c r="HB8" s="452"/>
      <c r="HC8" s="452"/>
      <c r="HD8" s="452"/>
      <c r="HE8" s="452"/>
      <c r="HF8" s="452"/>
      <c r="HG8" s="452"/>
      <c r="HH8" s="452"/>
      <c r="HI8" s="452"/>
      <c r="HJ8" s="452"/>
      <c r="HK8" s="452"/>
      <c r="HL8" s="452"/>
      <c r="HM8" s="452"/>
      <c r="HN8" s="452"/>
      <c r="HO8" s="452"/>
      <c r="HP8" s="452"/>
      <c r="HQ8" s="452"/>
      <c r="HR8" s="452"/>
      <c r="HS8" s="452"/>
      <c r="HT8" s="452"/>
      <c r="HU8" s="452"/>
      <c r="HV8" s="452"/>
      <c r="HW8" s="452"/>
      <c r="HX8" s="452"/>
      <c r="HY8" s="452"/>
      <c r="HZ8" s="452"/>
      <c r="IA8" s="452"/>
      <c r="IB8" s="452"/>
      <c r="IC8" s="452"/>
      <c r="ID8" s="452"/>
      <c r="IE8" s="452"/>
      <c r="IF8" s="452"/>
      <c r="IG8" s="452"/>
      <c r="IH8" s="452"/>
      <c r="II8" s="452"/>
      <c r="IJ8" s="452"/>
      <c r="IK8" s="452"/>
      <c r="IL8" s="452"/>
      <c r="IM8" s="452"/>
      <c r="IN8" s="452"/>
      <c r="IO8" s="452"/>
      <c r="IP8" s="452"/>
      <c r="IQ8" s="452"/>
      <c r="IR8" s="452"/>
      <c r="IS8" s="452"/>
      <c r="IT8" s="452"/>
      <c r="IU8" s="452"/>
      <c r="IV8" s="452"/>
    </row>
    <row r="9" spans="1:28" ht="22.5" customHeight="1">
      <c r="A9" s="446" t="str">
        <f>'一般-工资福利'!A9</f>
        <v>201</v>
      </c>
      <c r="B9" s="446" t="str">
        <f>'一般-工资福利'!B9</f>
        <v>31</v>
      </c>
      <c r="C9" s="446">
        <f>'一般-工资福利'!C9</f>
        <v>0</v>
      </c>
      <c r="D9" s="446" t="str">
        <f>'一般-工资福利'!D9</f>
        <v>017</v>
      </c>
      <c r="E9" s="446" t="str">
        <f>'一般-工资福利'!E9</f>
        <v>党委办公厅（室）及相关机构事务</v>
      </c>
      <c r="F9" s="446">
        <f>'一般-工资福利'!F9</f>
        <v>148.14</v>
      </c>
      <c r="G9" s="446">
        <f>'一般-工资福利'!G9</f>
        <v>102.1</v>
      </c>
      <c r="H9" s="446">
        <f>'一般-工资福利'!H9</f>
        <v>47.3</v>
      </c>
      <c r="I9" s="446">
        <f>'一般-工资福利'!I9</f>
        <v>0</v>
      </c>
      <c r="J9" s="446">
        <f>'一般-工资福利'!J9</f>
        <v>48.3</v>
      </c>
      <c r="K9" s="446">
        <f>'一般-工资福利'!K9</f>
        <v>0</v>
      </c>
      <c r="L9" s="446">
        <f>'一般-工资福利'!L9</f>
        <v>0</v>
      </c>
      <c r="M9" s="446">
        <f>'一般-工资福利'!M9</f>
        <v>6.5</v>
      </c>
      <c r="N9" s="446">
        <f>'一般-工资福利'!N9</f>
        <v>0</v>
      </c>
      <c r="O9" s="446">
        <f>'一般-工资福利'!O9</f>
        <v>29.580000000000002</v>
      </c>
      <c r="P9" s="446">
        <f>'一般-工资福利'!P9</f>
        <v>21.6</v>
      </c>
      <c r="Q9" s="446">
        <f>'一般-工资福利'!Q9</f>
        <v>7.98</v>
      </c>
      <c r="R9" s="446">
        <f>'一般-工资福利'!R9</f>
        <v>0</v>
      </c>
      <c r="S9" s="446">
        <f>'一般-工资福利'!S9</f>
        <v>0</v>
      </c>
      <c r="T9" s="446">
        <f>'一般-工资福利'!T9</f>
        <v>0</v>
      </c>
      <c r="U9" s="446">
        <f>'一般-工资福利'!U9</f>
        <v>0</v>
      </c>
      <c r="V9" s="446">
        <f>'一般-工资福利'!V9</f>
        <v>0</v>
      </c>
      <c r="W9" s="446">
        <f>'一般-工资福利'!W9</f>
        <v>9.76</v>
      </c>
      <c r="X9" s="446">
        <f>'一般-工资福利'!X9</f>
        <v>6.7</v>
      </c>
      <c r="Y9" s="446">
        <f>'一般-工资福利'!Y9</f>
        <v>0</v>
      </c>
      <c r="Z9" s="446">
        <f>'一般-工资福利'!Z9</f>
        <v>0</v>
      </c>
      <c r="AA9" s="446">
        <f>'一般-工资福利'!AA9</f>
        <v>6.7</v>
      </c>
      <c r="AB9" s="447"/>
    </row>
    <row r="10" spans="1:28" ht="22.5" customHeight="1">
      <c r="A10" s="446" t="str">
        <f>'一般-工资福利'!A10</f>
        <v>201</v>
      </c>
      <c r="B10" s="446" t="str">
        <f>'一般-工资福利'!B10</f>
        <v>31</v>
      </c>
      <c r="C10" s="446" t="str">
        <f>'一般-工资福利'!C10</f>
        <v>03</v>
      </c>
      <c r="D10" s="446" t="str">
        <f>'一般-工资福利'!D10</f>
        <v>017</v>
      </c>
      <c r="E10" s="446" t="str">
        <f>'一般-工资福利'!E10</f>
        <v>  机关服务</v>
      </c>
      <c r="F10" s="446">
        <f>'一般-工资福利'!F10</f>
        <v>148.14</v>
      </c>
      <c r="G10" s="446">
        <f>'一般-工资福利'!G10</f>
        <v>102.1</v>
      </c>
      <c r="H10" s="446">
        <f>'一般-工资福利'!H10</f>
        <v>47.3</v>
      </c>
      <c r="I10" s="446">
        <f>'一般-工资福利'!I10</f>
        <v>0</v>
      </c>
      <c r="J10" s="446">
        <f>'一般-工资福利'!J10</f>
        <v>48.3</v>
      </c>
      <c r="K10" s="446">
        <f>'一般-工资福利'!K10</f>
        <v>0</v>
      </c>
      <c r="L10" s="446">
        <f>'一般-工资福利'!L10</f>
        <v>0</v>
      </c>
      <c r="M10" s="446">
        <f>'一般-工资福利'!M10</f>
        <v>6.5</v>
      </c>
      <c r="N10" s="446">
        <f>'一般-工资福利'!N10</f>
        <v>0</v>
      </c>
      <c r="O10" s="446">
        <f>'一般-工资福利'!O10</f>
        <v>29.580000000000002</v>
      </c>
      <c r="P10" s="446">
        <f>'一般-工资福利'!P10</f>
        <v>21.6</v>
      </c>
      <c r="Q10" s="446">
        <f>'一般-工资福利'!Q10</f>
        <v>7.98</v>
      </c>
      <c r="R10" s="446">
        <f>'一般-工资福利'!R10</f>
        <v>0</v>
      </c>
      <c r="S10" s="446">
        <f>'一般-工资福利'!S10</f>
        <v>0</v>
      </c>
      <c r="T10" s="446">
        <f>'一般-工资福利'!T10</f>
        <v>0</v>
      </c>
      <c r="U10" s="446">
        <f>'一般-工资福利'!U10</f>
        <v>0</v>
      </c>
      <c r="V10" s="446">
        <f>'一般-工资福利'!V10</f>
        <v>0</v>
      </c>
      <c r="W10" s="446">
        <f>'一般-工资福利'!W10</f>
        <v>9.76</v>
      </c>
      <c r="X10" s="446">
        <f>'一般-工资福利'!X10</f>
        <v>6.7</v>
      </c>
      <c r="Y10" s="446">
        <f>'一般-工资福利'!Y10</f>
        <v>0</v>
      </c>
      <c r="Z10" s="446">
        <f>'一般-工资福利'!Z10</f>
        <v>0</v>
      </c>
      <c r="AA10" s="446">
        <f>'一般-工资福利'!AA10</f>
        <v>6.7</v>
      </c>
      <c r="AB10" s="447"/>
    </row>
    <row r="11" spans="1:27" ht="22.5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  <c r="K11" s="447"/>
      <c r="L11" s="447"/>
      <c r="N11" s="447"/>
      <c r="O11" s="447"/>
      <c r="P11" s="447"/>
      <c r="Q11" s="447"/>
      <c r="R11" s="447"/>
      <c r="S11" s="447"/>
      <c r="T11" s="447"/>
      <c r="U11" s="447"/>
      <c r="V11" s="447"/>
      <c r="W11" s="447"/>
      <c r="X11" s="447"/>
      <c r="Y11" s="447"/>
      <c r="Z11" s="447"/>
      <c r="AA11" s="447"/>
    </row>
    <row r="12" spans="1:27" ht="22.5" customHeight="1">
      <c r="A12" s="447"/>
      <c r="B12" s="447"/>
      <c r="C12" s="447"/>
      <c r="D12" s="447"/>
      <c r="E12" s="447"/>
      <c r="F12" s="447"/>
      <c r="G12" s="447"/>
      <c r="H12" s="447"/>
      <c r="I12" s="447"/>
      <c r="J12" s="447"/>
      <c r="K12" s="447"/>
      <c r="L12" s="447"/>
      <c r="N12" s="447"/>
      <c r="O12" s="447"/>
      <c r="P12" s="447"/>
      <c r="Q12" s="447"/>
      <c r="R12" s="447"/>
      <c r="S12" s="447"/>
      <c r="T12" s="447"/>
      <c r="U12" s="447"/>
      <c r="V12" s="447"/>
      <c r="W12" s="447"/>
      <c r="X12" s="447"/>
      <c r="Y12" s="447"/>
      <c r="Z12" s="447"/>
      <c r="AA12" s="447"/>
    </row>
    <row r="13" spans="1:26" ht="22.5" customHeight="1">
      <c r="A13" s="447"/>
      <c r="B13" s="447"/>
      <c r="C13" s="447"/>
      <c r="D13" s="447"/>
      <c r="E13" s="447"/>
      <c r="F13" s="447"/>
      <c r="J13" s="447"/>
      <c r="K13" s="447"/>
      <c r="L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7"/>
      <c r="Z13" s="447"/>
    </row>
    <row r="14" spans="1:25" ht="22.5" customHeight="1">
      <c r="A14" s="447"/>
      <c r="B14" s="447"/>
      <c r="C14" s="447"/>
      <c r="D14" s="447"/>
      <c r="E14" s="447"/>
      <c r="F14" s="447"/>
      <c r="O14" s="447"/>
      <c r="P14" s="447"/>
      <c r="Q14" s="447"/>
      <c r="R14" s="447"/>
      <c r="S14" s="447"/>
      <c r="T14" s="447"/>
      <c r="U14" s="447"/>
      <c r="V14" s="447"/>
      <c r="W14" s="447"/>
      <c r="X14" s="447"/>
      <c r="Y14" s="447"/>
    </row>
    <row r="15" spans="15:24" ht="22.5" customHeight="1">
      <c r="O15" s="447"/>
      <c r="P15" s="447"/>
      <c r="Q15" s="447"/>
      <c r="R15" s="447"/>
      <c r="S15" s="447"/>
      <c r="T15" s="447"/>
      <c r="U15" s="447"/>
      <c r="V15" s="447"/>
      <c r="W15" s="447"/>
      <c r="X15" s="447"/>
    </row>
    <row r="16" spans="15:17" ht="22.5" customHeight="1">
      <c r="O16" s="447"/>
      <c r="P16" s="447"/>
      <c r="Q16" s="447"/>
    </row>
    <row r="17" ht="22.5" customHeight="1"/>
  </sheetData>
  <sheetProtection sheet="1"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showGridLines="0" showZeros="0" workbookViewId="0" topLeftCell="A1">
      <selection activeCell="D14" sqref="D14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</cols>
  <sheetData>
    <row r="1" ht="14.25" customHeight="1">
      <c r="N1" s="436" t="s">
        <v>157</v>
      </c>
    </row>
    <row r="2" spans="1:14" ht="33" customHeight="1">
      <c r="A2" s="304" t="s">
        <v>158</v>
      </c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3:14" ht="14.25" customHeight="1">
      <c r="M3" s="418" t="s">
        <v>77</v>
      </c>
      <c r="N3" s="418"/>
    </row>
    <row r="4" spans="1:14" ht="22.5" customHeight="1">
      <c r="A4" s="256" t="s">
        <v>96</v>
      </c>
      <c r="B4" s="256"/>
      <c r="C4" s="256"/>
      <c r="D4" s="88" t="s">
        <v>123</v>
      </c>
      <c r="E4" s="88" t="s">
        <v>79</v>
      </c>
      <c r="F4" s="88" t="s">
        <v>80</v>
      </c>
      <c r="G4" s="88" t="s">
        <v>125</v>
      </c>
      <c r="H4" s="88"/>
      <c r="I4" s="88"/>
      <c r="J4" s="88"/>
      <c r="K4" s="88"/>
      <c r="L4" s="88" t="s">
        <v>129</v>
      </c>
      <c r="M4" s="88"/>
      <c r="N4" s="88"/>
    </row>
    <row r="5" spans="1:14" ht="17.25" customHeight="1">
      <c r="A5" s="88" t="s">
        <v>99</v>
      </c>
      <c r="B5" s="91" t="s">
        <v>100</v>
      </c>
      <c r="C5" s="88" t="s">
        <v>101</v>
      </c>
      <c r="D5" s="88"/>
      <c r="E5" s="88"/>
      <c r="F5" s="88"/>
      <c r="G5" s="88" t="s">
        <v>159</v>
      </c>
      <c r="H5" s="88" t="s">
        <v>160</v>
      </c>
      <c r="I5" s="88" t="s">
        <v>138</v>
      </c>
      <c r="J5" s="88" t="s">
        <v>139</v>
      </c>
      <c r="K5" s="88" t="s">
        <v>140</v>
      </c>
      <c r="L5" s="88" t="s">
        <v>159</v>
      </c>
      <c r="M5" s="88" t="s">
        <v>111</v>
      </c>
      <c r="N5" s="88" t="s">
        <v>161</v>
      </c>
    </row>
    <row r="6" spans="1:14" ht="20.25" customHeight="1">
      <c r="A6" s="88"/>
      <c r="B6" s="91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7" spans="1:14" s="29" customFormat="1" ht="29.25" customHeight="1">
      <c r="A7" s="126" t="str">
        <f>'工资福利(政府预算)(2)'!A7</f>
        <v>201</v>
      </c>
      <c r="B7" s="126">
        <f>'工资福利(政府预算)(2)'!B7</f>
        <v>0</v>
      </c>
      <c r="C7" s="126">
        <f>'工资福利(政府预算)(2)'!C7</f>
        <v>0</v>
      </c>
      <c r="D7" s="126" t="str">
        <f>'工资福利(政府预算)(2)'!D7</f>
        <v>017</v>
      </c>
      <c r="E7" s="126" t="str">
        <f>'工资福利(政府预算)(2)'!E7</f>
        <v>一般公共服务</v>
      </c>
      <c r="F7" s="126">
        <f>'工资福利(政府预算)(2)'!F7</f>
        <v>148.14</v>
      </c>
      <c r="G7" s="126">
        <f>'工资福利(政府预算)(2)'!G7</f>
        <v>148.14</v>
      </c>
      <c r="H7" s="126">
        <f>'工资福利(政府预算)(2)'!H7</f>
        <v>102.1</v>
      </c>
      <c r="I7" s="126">
        <f>'工资福利(政府预算)(2)'!I7</f>
        <v>29.580000000000002</v>
      </c>
      <c r="J7" s="126">
        <f>'工资福利(政府预算)(2)'!J7</f>
        <v>9.76</v>
      </c>
      <c r="K7" s="126">
        <f>'工资福利(政府预算)(2)'!K7</f>
        <v>6.7</v>
      </c>
      <c r="L7" s="126">
        <f>'工资福利(政府预算)(2)'!L7</f>
        <v>0</v>
      </c>
      <c r="M7" s="126">
        <f>'工资福利(政府预算)(2)'!M7</f>
        <v>0</v>
      </c>
      <c r="N7" s="126">
        <f>'工资福利(政府预算)(2)'!N7</f>
        <v>0</v>
      </c>
    </row>
    <row r="8" spans="1:14" ht="25.5">
      <c r="A8" s="126" t="str">
        <f>'工资福利(政府预算)(2)'!A8</f>
        <v>201</v>
      </c>
      <c r="B8" s="126" t="str">
        <f>'工资福利(政府预算)(2)'!B8</f>
        <v>31</v>
      </c>
      <c r="C8" s="126">
        <f>'工资福利(政府预算)(2)'!C8</f>
        <v>0</v>
      </c>
      <c r="D8" s="126" t="str">
        <f>'工资福利(政府预算)(2)'!D8</f>
        <v>017</v>
      </c>
      <c r="E8" s="126" t="str">
        <f>'工资福利(政府预算)(2)'!E8</f>
        <v>党委办公厅（室）及相关机构事务</v>
      </c>
      <c r="F8" s="126">
        <f>'工资福利(政府预算)(2)'!F8</f>
        <v>148.14</v>
      </c>
      <c r="G8" s="126">
        <f>'工资福利(政府预算)(2)'!G8</f>
        <v>148.14</v>
      </c>
      <c r="H8" s="126">
        <f>'工资福利(政府预算)(2)'!H8</f>
        <v>102.1</v>
      </c>
      <c r="I8" s="126">
        <f>'工资福利(政府预算)(2)'!I8</f>
        <v>29.580000000000002</v>
      </c>
      <c r="J8" s="126">
        <f>'工资福利(政府预算)(2)'!J8</f>
        <v>9.76</v>
      </c>
      <c r="K8" s="126">
        <f>'工资福利(政府预算)(2)'!K8</f>
        <v>6.7</v>
      </c>
      <c r="L8" s="126">
        <f>'工资福利(政府预算)(2)'!L8</f>
        <v>0</v>
      </c>
      <c r="M8" s="126">
        <f>'工资福利(政府预算)(2)'!M8</f>
        <v>0</v>
      </c>
      <c r="N8" s="126">
        <f>'工资福利(政府预算)(2)'!N8</f>
        <v>0</v>
      </c>
    </row>
    <row r="9" spans="1:14" ht="15">
      <c r="A9" s="126" t="str">
        <f>'工资福利(政府预算)(2)'!A9</f>
        <v>201</v>
      </c>
      <c r="B9" s="126" t="str">
        <f>'工资福利(政府预算)(2)'!B9</f>
        <v>31</v>
      </c>
      <c r="C9" s="126" t="str">
        <f>'工资福利(政府预算)(2)'!C9</f>
        <v>03</v>
      </c>
      <c r="D9" s="126" t="str">
        <f>'工资福利(政府预算)(2)'!D9</f>
        <v>017</v>
      </c>
      <c r="E9" s="126" t="str">
        <f>'工资福利(政府预算)(2)'!E9</f>
        <v>  机关服务</v>
      </c>
      <c r="F9" s="126">
        <f>'工资福利(政府预算)(2)'!F9</f>
        <v>148.14</v>
      </c>
      <c r="G9" s="126">
        <f>'工资福利(政府预算)(2)'!G9</f>
        <v>148.14</v>
      </c>
      <c r="H9" s="126">
        <f>'工资福利(政府预算)(2)'!H9</f>
        <v>102.1</v>
      </c>
      <c r="I9" s="126">
        <f>'工资福利(政府预算)(2)'!I9</f>
        <v>29.580000000000002</v>
      </c>
      <c r="J9" s="126">
        <f>'工资福利(政府预算)(2)'!J9</f>
        <v>9.76</v>
      </c>
      <c r="K9" s="126">
        <f>'工资福利(政府预算)(2)'!K9</f>
        <v>6.7</v>
      </c>
      <c r="L9" s="126">
        <f>'工资福利(政府预算)(2)'!L9</f>
        <v>0</v>
      </c>
      <c r="M9" s="126">
        <f>'工资福利(政府预算)(2)'!M9</f>
        <v>0</v>
      </c>
      <c r="N9" s="126">
        <f>'工资福利(政府预算)(2)'!N9</f>
        <v>0</v>
      </c>
    </row>
    <row r="10" spans="1:14" ht="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</row>
  </sheetData>
  <sheetProtection sheet="1"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"/>
  <sheetViews>
    <sheetView showGridLines="0" showZeros="0" workbookViewId="0" topLeftCell="F1">
      <selection activeCell="G8" sqref="G8:Z8"/>
    </sheetView>
  </sheetViews>
  <sheetFormatPr defaultColWidth="6.75390625" defaultRowHeight="22.5" customHeight="1"/>
  <cols>
    <col min="1" max="3" width="3.625" style="421" customWidth="1"/>
    <col min="4" max="4" width="10.00390625" style="421" customWidth="1"/>
    <col min="5" max="5" width="17.375" style="421" customWidth="1"/>
    <col min="6" max="6" width="8.125" style="421" customWidth="1"/>
    <col min="7" max="21" width="6.50390625" style="421" customWidth="1"/>
    <col min="22" max="25" width="6.875" style="421" customWidth="1"/>
    <col min="26" max="26" width="6.50390625" style="421" customWidth="1"/>
    <col min="27" max="16384" width="6.75390625" style="421" customWidth="1"/>
  </cols>
  <sheetData>
    <row r="1" spans="2:26" ht="22.5" customHeight="1"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T1" s="431"/>
      <c r="V1" s="431"/>
      <c r="W1" s="431"/>
      <c r="X1" s="431"/>
      <c r="Y1" s="433" t="s">
        <v>162</v>
      </c>
      <c r="Z1" s="433"/>
    </row>
    <row r="2" spans="1:26" ht="22.5" customHeight="1">
      <c r="A2" s="423" t="s">
        <v>163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</row>
    <row r="3" spans="1:26" ht="22.5" customHeight="1">
      <c r="A3" s="424"/>
      <c r="B3" s="424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V3" s="432"/>
      <c r="W3" s="432"/>
      <c r="X3" s="432"/>
      <c r="Y3" s="434" t="s">
        <v>2</v>
      </c>
      <c r="Z3" s="434"/>
    </row>
    <row r="4" spans="1:26" ht="22.5" customHeight="1">
      <c r="A4" s="426" t="s">
        <v>96</v>
      </c>
      <c r="B4" s="426"/>
      <c r="C4" s="426"/>
      <c r="D4" s="427" t="s">
        <v>78</v>
      </c>
      <c r="E4" s="427" t="s">
        <v>97</v>
      </c>
      <c r="F4" s="427" t="s">
        <v>164</v>
      </c>
      <c r="G4" s="427" t="s">
        <v>165</v>
      </c>
      <c r="H4" s="427" t="s">
        <v>166</v>
      </c>
      <c r="I4" s="427" t="s">
        <v>167</v>
      </c>
      <c r="J4" s="427" t="s">
        <v>168</v>
      </c>
      <c r="K4" s="427" t="s">
        <v>169</v>
      </c>
      <c r="L4" s="427" t="s">
        <v>170</v>
      </c>
      <c r="M4" s="427" t="s">
        <v>171</v>
      </c>
      <c r="N4" s="427" t="s">
        <v>172</v>
      </c>
      <c r="O4" s="427" t="s">
        <v>173</v>
      </c>
      <c r="P4" s="427" t="s">
        <v>174</v>
      </c>
      <c r="Q4" s="427" t="s">
        <v>175</v>
      </c>
      <c r="R4" s="427" t="s">
        <v>176</v>
      </c>
      <c r="S4" s="427" t="s">
        <v>177</v>
      </c>
      <c r="T4" s="427" t="s">
        <v>178</v>
      </c>
      <c r="U4" s="427" t="s">
        <v>179</v>
      </c>
      <c r="V4" s="427" t="s">
        <v>180</v>
      </c>
      <c r="W4" s="427" t="s">
        <v>181</v>
      </c>
      <c r="X4" s="427" t="s">
        <v>182</v>
      </c>
      <c r="Y4" s="427" t="s">
        <v>183</v>
      </c>
      <c r="Z4" s="435" t="s">
        <v>184</v>
      </c>
    </row>
    <row r="5" spans="1:26" ht="13.5" customHeight="1">
      <c r="A5" s="427" t="s">
        <v>99</v>
      </c>
      <c r="B5" s="427" t="s">
        <v>100</v>
      </c>
      <c r="C5" s="427" t="s">
        <v>101</v>
      </c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35"/>
    </row>
    <row r="6" spans="1:26" ht="13.5" customHeight="1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35"/>
    </row>
    <row r="7" spans="1:26" ht="22.5" customHeight="1">
      <c r="A7" s="426" t="s">
        <v>92</v>
      </c>
      <c r="B7" s="426" t="s">
        <v>92</v>
      </c>
      <c r="C7" s="426" t="s">
        <v>92</v>
      </c>
      <c r="D7" s="426" t="s">
        <v>92</v>
      </c>
      <c r="E7" s="426" t="s">
        <v>92</v>
      </c>
      <c r="F7" s="426">
        <v>1</v>
      </c>
      <c r="G7" s="426">
        <v>2</v>
      </c>
      <c r="H7" s="426">
        <v>3</v>
      </c>
      <c r="I7" s="426">
        <v>4</v>
      </c>
      <c r="J7" s="426">
        <v>5</v>
      </c>
      <c r="K7" s="426">
        <v>6</v>
      </c>
      <c r="L7" s="426">
        <v>7</v>
      </c>
      <c r="M7" s="426">
        <v>8</v>
      </c>
      <c r="N7" s="426">
        <v>9</v>
      </c>
      <c r="O7" s="426">
        <v>10</v>
      </c>
      <c r="P7" s="426">
        <v>11</v>
      </c>
      <c r="Q7" s="426">
        <v>12</v>
      </c>
      <c r="R7" s="426">
        <v>13</v>
      </c>
      <c r="S7" s="426">
        <v>14</v>
      </c>
      <c r="T7" s="426">
        <v>15</v>
      </c>
      <c r="U7" s="426">
        <v>16</v>
      </c>
      <c r="V7" s="426">
        <v>17</v>
      </c>
      <c r="W7" s="426">
        <v>18</v>
      </c>
      <c r="X7" s="426">
        <v>19</v>
      </c>
      <c r="Y7" s="426">
        <v>20</v>
      </c>
      <c r="Z7" s="426">
        <v>21</v>
      </c>
    </row>
    <row r="8" spans="1:26" s="420" customFormat="1" ht="26.25" customHeight="1">
      <c r="A8" s="428" t="str">
        <f>'一般-商品和服务'!A8</f>
        <v>201</v>
      </c>
      <c r="B8" s="428">
        <f>'一般-商品和服务'!B8</f>
        <v>0</v>
      </c>
      <c r="C8" s="428">
        <f>'一般-商品和服务'!C8</f>
        <v>0</v>
      </c>
      <c r="D8" s="428" t="str">
        <f>'一般-商品和服务'!D8</f>
        <v>017</v>
      </c>
      <c r="E8" s="428" t="str">
        <f>'一般-商品和服务'!E8</f>
        <v>一般公共服务</v>
      </c>
      <c r="F8" s="429">
        <f>F10</f>
        <v>55.42</v>
      </c>
      <c r="G8" s="429">
        <f aca="true" t="shared" si="0" ref="G8:Z8">G10</f>
        <v>5.69</v>
      </c>
      <c r="H8" s="429">
        <f t="shared" si="0"/>
        <v>0.83</v>
      </c>
      <c r="I8" s="429">
        <f t="shared" si="0"/>
        <v>0.24</v>
      </c>
      <c r="J8" s="429">
        <f t="shared" si="0"/>
        <v>0.78</v>
      </c>
      <c r="K8" s="429">
        <f t="shared" si="0"/>
        <v>1.3</v>
      </c>
      <c r="L8" s="429">
        <f t="shared" si="0"/>
        <v>3</v>
      </c>
      <c r="M8" s="429">
        <f t="shared" si="0"/>
        <v>5.3</v>
      </c>
      <c r="N8" s="429">
        <f t="shared" si="0"/>
        <v>0</v>
      </c>
      <c r="O8" s="429">
        <f t="shared" si="0"/>
        <v>1</v>
      </c>
      <c r="P8" s="429">
        <f t="shared" si="0"/>
        <v>1</v>
      </c>
      <c r="Q8" s="429">
        <f t="shared" si="0"/>
        <v>0.1</v>
      </c>
      <c r="R8" s="429">
        <f t="shared" si="0"/>
        <v>2.6</v>
      </c>
      <c r="S8" s="429">
        <f t="shared" si="0"/>
        <v>6.38</v>
      </c>
      <c r="T8" s="429">
        <f t="shared" si="0"/>
        <v>0</v>
      </c>
      <c r="U8" s="429">
        <f t="shared" si="0"/>
        <v>0</v>
      </c>
      <c r="V8" s="429">
        <f t="shared" si="0"/>
        <v>5.5</v>
      </c>
      <c r="W8" s="429">
        <f t="shared" si="0"/>
        <v>0.5</v>
      </c>
      <c r="X8" s="429">
        <f t="shared" si="0"/>
        <v>0</v>
      </c>
      <c r="Y8" s="429">
        <f t="shared" si="0"/>
        <v>0</v>
      </c>
      <c r="Z8" s="429">
        <f t="shared" si="0"/>
        <v>21.2</v>
      </c>
    </row>
    <row r="9" spans="1:26" ht="23.25" customHeight="1">
      <c r="A9" s="428" t="str">
        <f>'一般-商品和服务'!A9</f>
        <v>201</v>
      </c>
      <c r="B9" s="428" t="str">
        <f>'一般-商品和服务'!B9</f>
        <v>31</v>
      </c>
      <c r="C9" s="428">
        <f>'一般-商品和服务'!C9</f>
        <v>0</v>
      </c>
      <c r="D9" s="428" t="str">
        <f>'一般-商品和服务'!D9</f>
        <v>017</v>
      </c>
      <c r="E9" s="428" t="str">
        <f>'一般-商品和服务'!E9</f>
        <v>党委办公厅（室）及相关机构事务</v>
      </c>
      <c r="F9" s="429">
        <f>F10</f>
        <v>55.42</v>
      </c>
      <c r="G9" s="429">
        <f aca="true" t="shared" si="1" ref="G9:Z9">G10</f>
        <v>5.69</v>
      </c>
      <c r="H9" s="429">
        <f t="shared" si="1"/>
        <v>0.83</v>
      </c>
      <c r="I9" s="429">
        <f t="shared" si="1"/>
        <v>0.24</v>
      </c>
      <c r="J9" s="429">
        <f t="shared" si="1"/>
        <v>0.78</v>
      </c>
      <c r="K9" s="429">
        <f t="shared" si="1"/>
        <v>1.3</v>
      </c>
      <c r="L9" s="429">
        <f t="shared" si="1"/>
        <v>3</v>
      </c>
      <c r="M9" s="429">
        <f t="shared" si="1"/>
        <v>5.3</v>
      </c>
      <c r="N9" s="429">
        <f t="shared" si="1"/>
        <v>0</v>
      </c>
      <c r="O9" s="429">
        <f t="shared" si="1"/>
        <v>1</v>
      </c>
      <c r="P9" s="429">
        <f t="shared" si="1"/>
        <v>1</v>
      </c>
      <c r="Q9" s="429">
        <f t="shared" si="1"/>
        <v>0.1</v>
      </c>
      <c r="R9" s="429">
        <f t="shared" si="1"/>
        <v>2.6</v>
      </c>
      <c r="S9" s="429">
        <f t="shared" si="1"/>
        <v>6.38</v>
      </c>
      <c r="T9" s="429">
        <f t="shared" si="1"/>
        <v>0</v>
      </c>
      <c r="U9" s="429">
        <f t="shared" si="1"/>
        <v>0</v>
      </c>
      <c r="V9" s="429">
        <f t="shared" si="1"/>
        <v>5.5</v>
      </c>
      <c r="W9" s="429">
        <f t="shared" si="1"/>
        <v>0.5</v>
      </c>
      <c r="X9" s="429">
        <f t="shared" si="1"/>
        <v>0</v>
      </c>
      <c r="Y9" s="429">
        <f t="shared" si="1"/>
        <v>0</v>
      </c>
      <c r="Z9" s="429">
        <f t="shared" si="1"/>
        <v>21.2</v>
      </c>
    </row>
    <row r="10" spans="1:26" ht="22.5" customHeight="1">
      <c r="A10" s="428" t="str">
        <f>'一般-商品和服务'!A10</f>
        <v>201</v>
      </c>
      <c r="B10" s="428" t="str">
        <f>'一般-商品和服务'!B10</f>
        <v>31</v>
      </c>
      <c r="C10" s="428" t="str">
        <f>'一般-商品和服务'!C10</f>
        <v>03</v>
      </c>
      <c r="D10" s="428" t="str">
        <f>'一般-商品和服务'!D10</f>
        <v>017</v>
      </c>
      <c r="E10" s="428" t="str">
        <f>'一般-商品和服务'!E10</f>
        <v>  机关服务</v>
      </c>
      <c r="F10" s="429">
        <f>'一般-商品和服务'!F10</f>
        <v>55.42</v>
      </c>
      <c r="G10" s="430">
        <f>'一般-商品和服务'!G10</f>
        <v>5.69</v>
      </c>
      <c r="H10" s="430">
        <f>'一般-商品和服务'!H10</f>
        <v>0.83</v>
      </c>
      <c r="I10" s="430">
        <f>'一般-商品和服务'!I10</f>
        <v>0.24</v>
      </c>
      <c r="J10" s="430">
        <f>'一般-商品和服务'!J10</f>
        <v>0.78</v>
      </c>
      <c r="K10" s="430">
        <f>'一般-商品和服务'!K10</f>
        <v>1.3</v>
      </c>
      <c r="L10" s="430">
        <f>'一般-商品和服务'!L10</f>
        <v>3</v>
      </c>
      <c r="M10" s="430">
        <f>'一般-商品和服务'!M10</f>
        <v>5.3</v>
      </c>
      <c r="N10" s="430">
        <f>'一般-商品和服务'!N10</f>
        <v>0</v>
      </c>
      <c r="O10" s="430">
        <f>'一般-商品和服务'!O10</f>
        <v>1</v>
      </c>
      <c r="P10" s="430">
        <f>'一般-商品和服务'!P10</f>
        <v>1</v>
      </c>
      <c r="Q10" s="430">
        <f>'一般-商品和服务'!Q10</f>
        <v>0.1</v>
      </c>
      <c r="R10" s="430">
        <f>'一般-商品和服务'!R10</f>
        <v>2.6</v>
      </c>
      <c r="S10" s="430">
        <f>'一般-商品和服务'!S10</f>
        <v>6.38</v>
      </c>
      <c r="T10" s="430">
        <f>'一般-商品和服务'!T10</f>
        <v>0</v>
      </c>
      <c r="U10" s="430">
        <f>'一般-商品和服务'!U10</f>
        <v>0</v>
      </c>
      <c r="V10" s="430">
        <f>'一般-商品和服务'!V10</f>
        <v>5.5</v>
      </c>
      <c r="W10" s="430">
        <f>'一般-商品和服务'!W10</f>
        <v>0.5</v>
      </c>
      <c r="X10" s="430">
        <f>'一般-商品和服务'!X10</f>
        <v>0</v>
      </c>
      <c r="Y10" s="430">
        <f>'一般-商品和服务'!Y10</f>
        <v>0</v>
      </c>
      <c r="Z10" s="430">
        <f>'一般-商品和服务'!Z10</f>
        <v>21.2</v>
      </c>
    </row>
    <row r="11" spans="1:26" ht="22.5" customHeight="1">
      <c r="A11" s="420"/>
      <c r="B11" s="420"/>
      <c r="D11" s="420"/>
      <c r="E11" s="420"/>
      <c r="K11" s="420"/>
      <c r="L11" s="420"/>
      <c r="M11" s="420"/>
      <c r="P11" s="420"/>
      <c r="Q11" s="420"/>
      <c r="R11" s="420"/>
      <c r="S11" s="420"/>
      <c r="T11" s="420"/>
      <c r="Z11" s="420"/>
    </row>
    <row r="12" spans="2:26" ht="22.5" customHeight="1">
      <c r="B12" s="420"/>
      <c r="C12" s="420"/>
      <c r="E12" s="420"/>
      <c r="K12" s="420"/>
      <c r="L12" s="420"/>
      <c r="M12" s="420"/>
      <c r="P12" s="420"/>
      <c r="Q12" s="420"/>
      <c r="R12" s="420"/>
      <c r="S12" s="420"/>
      <c r="Z12" s="420"/>
    </row>
    <row r="13" spans="11:19" ht="22.5" customHeight="1">
      <c r="K13" s="420"/>
      <c r="L13" s="420"/>
      <c r="M13" s="420"/>
      <c r="S13" s="420"/>
    </row>
    <row r="14" spans="11:13" ht="22.5" customHeight="1">
      <c r="K14" s="420"/>
      <c r="L14" s="420"/>
      <c r="M14" s="420"/>
    </row>
    <row r="15" spans="1:27" ht="22.5" customHeight="1">
      <c r="A15"/>
      <c r="B15"/>
      <c r="C15"/>
      <c r="D15"/>
      <c r="E15"/>
      <c r="F15"/>
      <c r="G15"/>
      <c r="H15"/>
      <c r="I15"/>
      <c r="J15"/>
      <c r="K15" s="42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</sheetData>
  <sheetProtection sheet="1"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2"/>
  <sheetViews>
    <sheetView showGridLines="0" showZeros="0" workbookViewId="0" topLeftCell="A1">
      <selection activeCell="L12" sqref="L12"/>
    </sheetView>
  </sheetViews>
  <sheetFormatPr defaultColWidth="9.00390625" defaultRowHeight="14.25"/>
  <cols>
    <col min="1" max="3" width="5.75390625" style="0" customWidth="1"/>
    <col min="5" max="5" width="17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185</v>
      </c>
    </row>
    <row r="2" spans="1:20" ht="33.75" customHeight="1">
      <c r="A2" s="83" t="s">
        <v>186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9:20" ht="14.25" customHeight="1">
      <c r="S3" s="418" t="s">
        <v>77</v>
      </c>
      <c r="T3" s="418"/>
    </row>
    <row r="4" spans="1:20" ht="22.5" customHeight="1">
      <c r="A4" s="281" t="s">
        <v>96</v>
      </c>
      <c r="B4" s="281"/>
      <c r="C4" s="281"/>
      <c r="D4" s="88" t="s">
        <v>187</v>
      </c>
      <c r="E4" s="88" t="s">
        <v>124</v>
      </c>
      <c r="F4" s="87" t="s">
        <v>164</v>
      </c>
      <c r="G4" s="88" t="s">
        <v>126</v>
      </c>
      <c r="H4" s="88"/>
      <c r="I4" s="88"/>
      <c r="J4" s="88"/>
      <c r="K4" s="88"/>
      <c r="L4" s="88"/>
      <c r="M4" s="88"/>
      <c r="N4" s="88"/>
      <c r="O4" s="88"/>
      <c r="P4" s="88"/>
      <c r="Q4" s="88"/>
      <c r="R4" s="88" t="s">
        <v>129</v>
      </c>
      <c r="S4" s="88"/>
      <c r="T4" s="88"/>
    </row>
    <row r="5" spans="1:20" ht="14.25" customHeight="1">
      <c r="A5" s="281"/>
      <c r="B5" s="281"/>
      <c r="C5" s="281"/>
      <c r="D5" s="88"/>
      <c r="E5" s="88"/>
      <c r="F5" s="89"/>
      <c r="G5" s="88" t="s">
        <v>89</v>
      </c>
      <c r="H5" s="88" t="s">
        <v>188</v>
      </c>
      <c r="I5" s="88" t="s">
        <v>174</v>
      </c>
      <c r="J5" s="88" t="s">
        <v>175</v>
      </c>
      <c r="K5" s="88" t="s">
        <v>189</v>
      </c>
      <c r="L5" s="88" t="s">
        <v>190</v>
      </c>
      <c r="M5" s="88" t="s">
        <v>176</v>
      </c>
      <c r="N5" s="88" t="s">
        <v>191</v>
      </c>
      <c r="O5" s="88" t="s">
        <v>179</v>
      </c>
      <c r="P5" s="88" t="s">
        <v>192</v>
      </c>
      <c r="Q5" s="88" t="s">
        <v>193</v>
      </c>
      <c r="R5" s="88" t="s">
        <v>89</v>
      </c>
      <c r="S5" s="88" t="s">
        <v>194</v>
      </c>
      <c r="T5" s="88" t="s">
        <v>161</v>
      </c>
    </row>
    <row r="6" spans="1:20" ht="42.75" customHeight="1">
      <c r="A6" s="88" t="s">
        <v>99</v>
      </c>
      <c r="B6" s="88" t="s">
        <v>100</v>
      </c>
      <c r="C6" s="88" t="s">
        <v>101</v>
      </c>
      <c r="D6" s="88"/>
      <c r="E6" s="88"/>
      <c r="F6" s="90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</row>
    <row r="7" spans="1:20" s="29" customFormat="1" ht="35.25" customHeight="1">
      <c r="A7" s="126" t="str">
        <f>'商品服务(政府预算)(2)'!A7</f>
        <v>201</v>
      </c>
      <c r="B7" s="126">
        <f>'商品服务(政府预算)(2)'!B7</f>
        <v>0</v>
      </c>
      <c r="C7" s="126">
        <f>'商品服务(政府预算)(2)'!C7</f>
        <v>0</v>
      </c>
      <c r="D7" s="126" t="str">
        <f>'商品服务(政府预算)(2)'!D7</f>
        <v>017</v>
      </c>
      <c r="E7" s="126" t="str">
        <f>'商品服务(政府预算)(2)'!E7</f>
        <v>一般公共服务</v>
      </c>
      <c r="F7" s="126">
        <f>'商品服务(政府预算)(2)'!F7</f>
        <v>55.42</v>
      </c>
      <c r="G7" s="126">
        <f>'商品服务(政府预算)(2)'!G7</f>
        <v>55.42</v>
      </c>
      <c r="H7" s="126">
        <f>'商品服务(政府预算)(2)'!H7</f>
        <v>29.520000000000003</v>
      </c>
      <c r="I7" s="126">
        <f>'商品服务(政府预算)(2)'!I7</f>
        <v>1</v>
      </c>
      <c r="J7" s="126">
        <f>'商品服务(政府预算)(2)'!J7</f>
        <v>0.1</v>
      </c>
      <c r="K7" s="126">
        <f>'商品服务(政府预算)(2)'!K7</f>
        <v>0</v>
      </c>
      <c r="L7" s="126">
        <f>'商品服务(政府预算)(2)'!L7</f>
        <v>0</v>
      </c>
      <c r="M7" s="126">
        <f>'商品服务(政府预算)(2)'!M7</f>
        <v>2.6</v>
      </c>
      <c r="N7" s="126">
        <f>'商品服务(政府预算)(2)'!N7</f>
        <v>0</v>
      </c>
      <c r="O7" s="126">
        <f>'商品服务(政府预算)(2)'!O7</f>
        <v>0</v>
      </c>
      <c r="P7" s="126">
        <f>'商品服务(政府预算)(2)'!P7</f>
        <v>1</v>
      </c>
      <c r="Q7" s="126">
        <f>'商品服务(政府预算)(2)'!Q7</f>
        <v>21.2</v>
      </c>
      <c r="R7" s="126">
        <f>'商品服务(政府预算)(2)'!R7</f>
        <v>0</v>
      </c>
      <c r="S7" s="126">
        <f>'商品服务(政府预算)(2)'!S7</f>
        <v>0</v>
      </c>
      <c r="T7" s="126">
        <f>'商品服务(政府预算)(2)'!T7</f>
        <v>0</v>
      </c>
    </row>
    <row r="8" spans="1:20" ht="25.5">
      <c r="A8" s="126" t="str">
        <f>'商品服务(政府预算)(2)'!A8</f>
        <v>201</v>
      </c>
      <c r="B8" s="126" t="str">
        <f>'商品服务(政府预算)(2)'!B8</f>
        <v>31</v>
      </c>
      <c r="C8" s="126">
        <f>'商品服务(政府预算)(2)'!C8</f>
        <v>0</v>
      </c>
      <c r="D8" s="126" t="str">
        <f>'商品服务(政府预算)(2)'!D8</f>
        <v>017</v>
      </c>
      <c r="E8" s="126" t="str">
        <f>'商品服务(政府预算)(2)'!E8</f>
        <v>党委办公厅（室）及相关机构事务</v>
      </c>
      <c r="F8" s="126">
        <f>'商品服务(政府预算)(2)'!F8</f>
        <v>55.42</v>
      </c>
      <c r="G8" s="126">
        <f>'商品服务(政府预算)(2)'!G8</f>
        <v>55.42</v>
      </c>
      <c r="H8" s="126">
        <f>'商品服务(政府预算)(2)'!H8</f>
        <v>29.520000000000003</v>
      </c>
      <c r="I8" s="126">
        <f>'商品服务(政府预算)(2)'!I8</f>
        <v>1</v>
      </c>
      <c r="J8" s="126">
        <f>'商品服务(政府预算)(2)'!J8</f>
        <v>0.1</v>
      </c>
      <c r="K8" s="126">
        <f>'商品服务(政府预算)(2)'!K8</f>
        <v>0</v>
      </c>
      <c r="L8" s="126">
        <f>'商品服务(政府预算)(2)'!L8</f>
        <v>0</v>
      </c>
      <c r="M8" s="126">
        <f>'商品服务(政府预算)(2)'!M8</f>
        <v>2.6</v>
      </c>
      <c r="N8" s="126">
        <f>'商品服务(政府预算)(2)'!N8</f>
        <v>0</v>
      </c>
      <c r="O8" s="126">
        <f>'商品服务(政府预算)(2)'!O8</f>
        <v>0</v>
      </c>
      <c r="P8" s="126">
        <f>'商品服务(政府预算)(2)'!P8</f>
        <v>1</v>
      </c>
      <c r="Q8" s="126">
        <f>'商品服务(政府预算)(2)'!Q8</f>
        <v>21.2</v>
      </c>
      <c r="R8" s="126">
        <f>'商品服务(政府预算)(2)'!R8</f>
        <v>0</v>
      </c>
      <c r="S8" s="126">
        <f>'商品服务(政府预算)(2)'!S8</f>
        <v>0</v>
      </c>
      <c r="T8" s="126">
        <f>'商品服务(政府预算)(2)'!T8</f>
        <v>0</v>
      </c>
    </row>
    <row r="9" spans="1:49" s="417" customFormat="1" ht="15">
      <c r="A9" s="126" t="str">
        <f>'商品服务(政府预算)(2)'!A9</f>
        <v>201</v>
      </c>
      <c r="B9" s="126" t="str">
        <f>'商品服务(政府预算)(2)'!B9</f>
        <v>31</v>
      </c>
      <c r="C9" s="126" t="str">
        <f>'商品服务(政府预算)(2)'!C9</f>
        <v>03</v>
      </c>
      <c r="D9" s="126" t="str">
        <f>'商品服务(政府预算)(2)'!D9</f>
        <v>017</v>
      </c>
      <c r="E9" s="126" t="str">
        <f>'商品服务(政府预算)(2)'!E9</f>
        <v>  机关服务</v>
      </c>
      <c r="F9" s="126">
        <f>'商品服务(政府预算)(2)'!F9</f>
        <v>55.42</v>
      </c>
      <c r="G9" s="126">
        <f>'商品服务(政府预算)(2)'!G9</f>
        <v>55.42</v>
      </c>
      <c r="H9" s="126">
        <f>'商品服务(政府预算)(2)'!H9</f>
        <v>29.520000000000003</v>
      </c>
      <c r="I9" s="126">
        <f>'商品服务(政府预算)(2)'!I9</f>
        <v>1</v>
      </c>
      <c r="J9" s="126">
        <f>'商品服务(政府预算)(2)'!J9</f>
        <v>0.1</v>
      </c>
      <c r="K9" s="126">
        <f>'商品服务(政府预算)(2)'!K9</f>
        <v>0</v>
      </c>
      <c r="L9" s="126">
        <f>'商品服务(政府预算)(2)'!L9</f>
        <v>0</v>
      </c>
      <c r="M9" s="126">
        <f>'商品服务(政府预算)(2)'!M9</f>
        <v>2.6</v>
      </c>
      <c r="N9" s="126">
        <f>'商品服务(政府预算)(2)'!N9</f>
        <v>0</v>
      </c>
      <c r="O9" s="126">
        <f>'商品服务(政府预算)(2)'!O9</f>
        <v>0</v>
      </c>
      <c r="P9" s="126">
        <f>'商品服务(政府预算)(2)'!P9</f>
        <v>1</v>
      </c>
      <c r="Q9" s="126">
        <f>'商品服务(政府预算)(2)'!Q9</f>
        <v>21.2</v>
      </c>
      <c r="R9" s="126">
        <f>'商品服务(政府预算)(2)'!R9</f>
        <v>0</v>
      </c>
      <c r="S9" s="126">
        <f>'商品服务(政府预算)(2)'!S9</f>
        <v>0</v>
      </c>
      <c r="T9" s="126">
        <f>'商品服务(政府预算)(2)'!T9</f>
        <v>0</v>
      </c>
      <c r="U9" s="419"/>
      <c r="V9" s="419"/>
      <c r="W9" s="419"/>
      <c r="X9" s="419"/>
      <c r="Y9" s="419"/>
      <c r="Z9" s="419"/>
      <c r="AA9" s="419"/>
      <c r="AB9" s="419"/>
      <c r="AC9" s="419"/>
      <c r="AD9" s="419"/>
      <c r="AE9" s="419"/>
      <c r="AF9" s="419"/>
      <c r="AG9" s="419"/>
      <c r="AH9" s="419"/>
      <c r="AI9" s="419"/>
      <c r="AJ9" s="419"/>
      <c r="AK9" s="419"/>
      <c r="AL9" s="419"/>
      <c r="AM9" s="419"/>
      <c r="AN9" s="419"/>
      <c r="AO9" s="419"/>
      <c r="AP9" s="419"/>
      <c r="AQ9" s="419"/>
      <c r="AR9" s="419"/>
      <c r="AS9" s="419"/>
      <c r="AT9" s="419"/>
      <c r="AU9" s="419"/>
      <c r="AV9" s="419"/>
      <c r="AW9" s="419"/>
    </row>
    <row r="10" ht="15">
      <c r="F10" s="29"/>
    </row>
    <row r="12" ht="15">
      <c r="I12" s="29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FXB</cp:lastModifiedBy>
  <cp:lastPrinted>2018-04-04T08:51:43Z</cp:lastPrinted>
  <dcterms:created xsi:type="dcterms:W3CDTF">1996-12-17T01:32:42Z</dcterms:created>
  <dcterms:modified xsi:type="dcterms:W3CDTF">2019-12-14T14:40:06Z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