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97" firstSheet="18" activeTab="28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'经费拔款'!$A$1:$V$8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'一般预算基本支出表'!$A$1:$H$8</definedName>
    <definedName name="_xlnm.Print_Area" localSheetId="12">'一般预算支出'!$A$1:$R$8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<sst xmlns="http://schemas.openxmlformats.org/spreadsheetml/2006/main" count="869" uniqueCount="299">
  <si>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</si>
  <si>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</si>
  <si>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</si>
  <si>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</si>
  <si>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</si>
  <si>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</si>
  <si>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</si>
  <si>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</si>
  <si>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</si>
  <si>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</si>
  <si>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</si>
  <si>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</si>
  <si>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</si>
  <si>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</si>
  <si>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</si>
  <si>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</si>
  <si>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</si>
  <si>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</si>
  <si>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</si>
  <si>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</si>
  <si>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</si>
  <si>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</si>
  <si>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</si>
  <si>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</si>
  <si>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</si>
  <si>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</si>
  <si>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</si>
  <si>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</si>
  <si>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</si>
  <si>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</si>
  <si>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</si>
  <si>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</si>
  <si>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</si>
  <si>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</si>
  <si>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</si>
  <si>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</si>
  <si>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</si>
  <si>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</si>
  <si>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</si>
  <si>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</si>
  <si>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</si>
  <si>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</si>
  <si>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</si>
  <si>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</si>
  <si>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</si>
  <si>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</si>
  <si>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</si>
  <si>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</si>
  <si>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</si>
  <si>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</si>
  <si>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</si>
  <si>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</si>
  <si>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</si>
  <si>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</si>
  <si>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</si>
  <si>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</si>
  <si>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</si>
  <si>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</si>
  <si>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</si>
  <si>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</si>
  <si>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</si>
  <si>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</si>
  <si>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</si>
  <si>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</si>
  <si>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</si>
  <si>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</si>
  <si>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</si>
  <si>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</si>
  <si>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</si>
  <si>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</si>
  <si>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</si>
  <si>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</si>
  <si>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</si>
  <si>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</si>
  <si>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</si>
  <si>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</si>
  <si>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</si>
  <si>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</si>
  <si>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</si>
  <si>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</si>
  <si>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</si>
  <si>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</si>
  <si>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</si>
  <si>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</si>
  <si>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</si>
  <si>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</si>
  <si>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</si>
  <si>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</si>
  <si>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</si>
  <si>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</si>
  <si>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</si>
  <si>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</si>
  <si>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</si>
  <si>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</si>
  <si>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</si>
  <si>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</si>
  <si>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</si>
  <si>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</si>
  <si>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</si>
  <si>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</si>
  <si>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</si>
  <si>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</si>
  <si>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</si>
  <si>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</si>
  <si>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</si>
  <si>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</si>
  <si>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</si>
  <si>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</si>
  <si>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</si>
  <si>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</si>
  <si>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</si>
  <si>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</si>
  <si>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</si>
  <si>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</si>
  <si>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</si>
  <si>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</si>
  <si>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</si>
  <si>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</si>
  <si>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</si>
  <si>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</si>
  <si>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</si>
  <si>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</si>
  <si>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</si>
  <si>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</si>
  <si>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</si>
  <si>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</si>
  <si>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</si>
  <si>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</si>
  <si>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</si>
  <si>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</si>
  <si>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</si>
  <si>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</si>
  <si>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</si>
  <si>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</si>
  <si>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</si>
  <si>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</si>
  <si>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</si>
  <si>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</si>
  <si>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</si>
  <si>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</si>
  <si>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</si>
  <si>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</si>
  <si>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</si>
  <si>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</si>
  <si>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</si>
  <si>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</si>
  <si>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</si>
  <si>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</si>
  <si>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</si>
  <si>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</si>
  <si>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</si>
  <si>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</si>
  <si>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</si>
  <si>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</si>
  <si>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</si>
  <si>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</si>
  <si>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</si>
  <si>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</si>
  <si>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</si>
  <si>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</si>
  <si>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</si>
  <si>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</si>
  <si>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</si>
  <si>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</si>
  <si>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</si>
  <si>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</si>
  <si>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</si>
  <si>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</si>
  <si>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</si>
  <si>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</si>
  <si>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</si>
  <si>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</si>
  <si>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</si>
  <si>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</si>
  <si>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</si>
  <si>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</si>
  <si>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</si>
  <si>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</si>
  <si>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</si>
  <si>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</si>
  <si>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</si>
  <si>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</si>
  <si>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</si>
  <si>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</si>
  <si>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</si>
  <si>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</si>
  <si>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</si>
  <si>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</si>
  <si>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</si>
  <si>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</si>
  <si>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</si>
  <si>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</si>
  <si>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</si>
  <si>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</si>
  <si>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</si>
  <si>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</si>
  <si>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</si>
  <si>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</si>
  <si>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</si>
  <si>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</si>
  <si>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</si>
  <si>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</si>
  <si>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</si>
  <si>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</si>
  <si>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</si>
  <si>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</si>
  <si>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</si>
  <si>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</si>
  <si>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</si>
  <si>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</si>
  <si>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</si>
  <si>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</si>
  <si>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</si>
  <si>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</si>
  <si>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</si>
  <si>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</si>
  <si>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</si>
  <si>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</si>
  <si>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</si>
  <si>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</si>
  <si>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</si>
  <si>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</si>
  <si>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</si>
  <si>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</si>
  <si>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</si>
  <si>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</si>
  <si>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</si>
  <si>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</si>
  <si>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</si>
  <si>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</si>
  <si>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</si>
  <si>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</si>
  <si>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</si>
  <si>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</si>
  <si>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表-22</t>
  </si>
  <si>
    <t>政府性基金拨款支出预算表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</si>
  <si>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</si>
  <si>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</si>
  <si>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</si>
  <si>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</si>
  <si>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</si>
  <si>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</si>
  <si>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</si>
  <si>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</si>
  <si>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</si>
  <si>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</si>
  <si>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</si>
  <si>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</si>
  <si>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</si>
  <si>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</si>
  <si>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</si>
  <si>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 xml:space="preserve">单位名称
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</si>
  <si>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</si>
  <si>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</si>
  <si>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</si>
  <si>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</si>
  <si>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</si>
  <si>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</si>
  <si>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</si>
  <si>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</si>
  <si>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</si>
  <si>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</si>
  <si>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</si>
  <si>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</si>
  <si>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</si>
  <si>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</si>
  <si>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</si>
  <si>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</si>
  <si>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</si>
  <si>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</si>
  <si>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</si>
  <si>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</si>
  <si>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</si>
  <si>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</si>
  <si>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</si>
  <si>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</si>
  <si>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</si>
  <si>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</si>
  <si>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行政运行</t>
  </si>
  <si>
    <t>离退休费</t>
  </si>
  <si>
    <t>离休生活补贴</t>
  </si>
  <si>
    <t>02</t>
  </si>
  <si>
    <t>01</t>
  </si>
  <si>
    <t>2019年“三公”经费预算公开表</t>
  </si>
  <si>
    <t>2018年"三公"经费预算支出</t>
  </si>
  <si>
    <t>2019年"三公"经费预算支出</t>
  </si>
  <si>
    <t>本表无数据</t>
  </si>
  <si>
    <t>本财政年度按工作进度支付</t>
  </si>
  <si>
    <t>岳阳县水利局</t>
  </si>
  <si>
    <t>213</t>
  </si>
  <si>
    <t>03</t>
  </si>
  <si>
    <r>
      <t>0</t>
    </r>
    <r>
      <rPr>
        <sz val="10"/>
        <rFont val="宋体"/>
        <family val="0"/>
      </rPr>
      <t>94</t>
    </r>
  </si>
  <si>
    <t>岳阳县水利局主管全县水行政工作，担负着防汛抗旱、水利工程建设与管理、水行政执法、水资源与河道管理、城市供水等职能工作</t>
  </si>
  <si>
    <t xml:space="preserve">
"财政供养人员控制率  100%
三公经费控制率  100%
“三公经费”变动率  ≤0
政府采购执行率  100%
公务卡刷卡率  90%
固定资产利用率  100%
全年财政整体支出控制在预算内
防汛抗旱覆盖全县20个乡镇、完成年度水利工程建设项目
水利工程汛期达到渡汛安全、水利工程建设达到设计标准
各项工作按计划日程开展
</t>
  </si>
  <si>
    <t xml:space="preserve">农业增产、农民增收、繁荣农村经济
充分发挥水利职能、确保安全渡汛、提高抗灾能力，促进农业增产、农民增收，促进农村饮水安全得到改善，服务全县经济快速发展
发展绿色农业，改善农村饮水、用水条件，保障农村饮水安全
 社会公众满意度达到95%以上 
</t>
  </si>
  <si>
    <t>其他水利支出</t>
  </si>
  <si>
    <t>大坳水库、岳坊水库乡镇农田供水专项</t>
  </si>
  <si>
    <t>做好引水蓄水、渠道维修养护工作，服务好乡镇农田供水，促进农业稳定高产</t>
  </si>
  <si>
    <t xml:space="preserve"> 1、确保防洪渡汛，提高抗旱能力、保证全县人民生命财产安全；                                                                                           2、 增加引水蓄水、对中小河流进行治理，改善供水条件，促进农业稳定高产，改善农村饮水安全。                                                                   3、 发挥水务工作职能作用，服务我县经济快速发展。                                                                    
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</si>
</sst>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\$* #,##0_);_(\$* \(#,##0\);_(\$* &quot;-&quot;_);_(@_)"/>
    <numFmt numFmtId="190" formatCode="_(* #,##0.00_);_(* \(#,##0.00\);_(* &quot;-&quot;??_);_(@_)"/>
    <numFmt numFmtId="191" formatCode="_(\$* #,##0.00_);_(\$* \(#,##0.00\);_(\$* &quot;-&quot;??_);_(@_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4" applyNumberFormat="0" applyAlignment="0" applyProtection="0"/>
    <xf numFmtId="0" fontId="20" fillId="12" borderId="5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8" fillId="17" borderId="0" applyNumberFormat="0" applyBorder="0" applyAlignment="0" applyProtection="0"/>
    <xf numFmtId="0" fontId="27" fillId="11" borderId="7" applyNumberFormat="0" applyAlignment="0" applyProtection="0"/>
    <xf numFmtId="0" fontId="12" fillId="5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56">
    <xf numFmtId="0" fontId="0" fillId="0" borderId="0" xfId="0" applyAlignment="1">
      <alignment/>
    </xf>
    <xf numFmtId="0" fontId="2" fillId="0" borderId="0" xfId="59" applyFill="1">
      <alignment/>
      <protection/>
    </xf>
    <xf numFmtId="0" fontId="2" fillId="0" borderId="0" xfId="59">
      <alignment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NumberFormat="1" applyFont="1" applyAlignment="1">
      <alignment horizontal="center" vertical="center"/>
      <protection/>
    </xf>
    <xf numFmtId="0" fontId="5" fillId="11" borderId="9" xfId="59" applyNumberFormat="1" applyFont="1" applyFill="1" applyBorder="1" applyAlignment="1" applyProtection="1">
      <alignment horizontal="center" vertical="center" wrapText="1"/>
      <protection/>
    </xf>
    <xf numFmtId="0" fontId="5" fillId="11" borderId="9" xfId="59" applyNumberFormat="1" applyFont="1" applyFill="1" applyBorder="1" applyAlignment="1" applyProtection="1">
      <alignment vertical="center" wrapText="1"/>
      <protection/>
    </xf>
    <xf numFmtId="0" fontId="3" fillId="11" borderId="10" xfId="59" applyFont="1" applyFill="1" applyBorder="1" applyAlignment="1">
      <alignment horizontal="center" vertical="center"/>
      <protection/>
    </xf>
    <xf numFmtId="0" fontId="3" fillId="11" borderId="9" xfId="59" applyFont="1" applyFill="1" applyBorder="1" applyAlignment="1">
      <alignment horizontal="center" vertical="center"/>
      <protection/>
    </xf>
    <xf numFmtId="0" fontId="3" fillId="11" borderId="11" xfId="59" applyFont="1" applyFill="1" applyBorder="1" applyAlignment="1">
      <alignment horizontal="center"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NumberFormat="1" applyFont="1" applyFill="1" applyAlignment="1">
      <alignment horizontal="center" vertical="center"/>
      <protection/>
    </xf>
    <xf numFmtId="0" fontId="2" fillId="0" borderId="0" xfId="59" applyAlignment="1">
      <alignment horizontal="center"/>
      <protection/>
    </xf>
    <xf numFmtId="0" fontId="0" fillId="0" borderId="0" xfId="0" applyFill="1" applyAlignment="1">
      <alignment/>
    </xf>
    <xf numFmtId="0" fontId="2" fillId="0" borderId="0" xfId="45" applyFill="1">
      <alignment/>
      <protection/>
    </xf>
    <xf numFmtId="0" fontId="2" fillId="0" borderId="0" xfId="45">
      <alignment/>
      <protection/>
    </xf>
    <xf numFmtId="0" fontId="3" fillId="0" borderId="0" xfId="45" applyFont="1" applyAlignment="1">
      <alignment horizontal="center" vertical="center"/>
      <protection/>
    </xf>
    <xf numFmtId="0" fontId="3" fillId="0" borderId="0" xfId="45" applyNumberFormat="1" applyFont="1" applyAlignment="1">
      <alignment horizontal="center" vertical="center"/>
      <protection/>
    </xf>
    <xf numFmtId="0" fontId="5" fillId="11" borderId="12" xfId="45" applyNumberFormat="1" applyFont="1" applyFill="1" applyBorder="1" applyAlignment="1" applyProtection="1">
      <alignment horizontal="center" vertical="center" wrapText="1"/>
      <protection/>
    </xf>
    <xf numFmtId="0" fontId="5" fillId="11" borderId="10" xfId="45" applyNumberFormat="1" applyFont="1" applyFill="1" applyBorder="1" applyAlignment="1" applyProtection="1">
      <alignment horizontal="center" vertical="center"/>
      <protection/>
    </xf>
    <xf numFmtId="0" fontId="5" fillId="11" borderId="13" xfId="45" applyNumberFormat="1" applyFont="1" applyFill="1" applyBorder="1" applyAlignment="1" applyProtection="1">
      <alignment horizontal="center" vertical="center"/>
      <protection/>
    </xf>
    <xf numFmtId="0" fontId="5" fillId="11" borderId="0" xfId="45" applyNumberFormat="1" applyFont="1" applyFill="1" applyAlignment="1" applyProtection="1">
      <alignment horizontal="center" vertical="center" wrapText="1"/>
      <protection/>
    </xf>
    <xf numFmtId="0" fontId="3" fillId="11" borderId="10" xfId="45" applyFont="1" applyFill="1" applyBorder="1" applyAlignment="1">
      <alignment horizontal="center" vertical="center"/>
      <protection/>
    </xf>
    <xf numFmtId="0" fontId="3" fillId="11" borderId="11" xfId="45" applyFont="1" applyFill="1" applyBorder="1" applyAlignment="1">
      <alignment horizontal="center" vertical="center"/>
      <protection/>
    </xf>
    <xf numFmtId="0" fontId="3" fillId="0" borderId="0" xfId="45" applyFont="1" applyFill="1" applyAlignment="1">
      <alignment horizontal="center" vertical="center"/>
      <protection/>
    </xf>
    <xf numFmtId="0" fontId="3" fillId="0" borderId="0" xfId="45" applyNumberFormat="1" applyFont="1" applyFill="1" applyAlignment="1">
      <alignment horizontal="center" vertical="center"/>
      <protection/>
    </xf>
    <xf numFmtId="0" fontId="2" fillId="0" borderId="0" xfId="45" applyAlignment="1">
      <alignment horizontal="center"/>
      <protection/>
    </xf>
    <xf numFmtId="0" fontId="5" fillId="11" borderId="14" xfId="45" applyNumberFormat="1" applyFont="1" applyFill="1" applyBorder="1" applyAlignment="1" applyProtection="1">
      <alignment horizontal="center" vertical="center"/>
      <protection/>
    </xf>
    <xf numFmtId="0" fontId="2" fillId="0" borderId="0" xfId="46" applyFill="1">
      <alignment vertical="center"/>
      <protection/>
    </xf>
    <xf numFmtId="0" fontId="2" fillId="0" borderId="0" xfId="46">
      <alignment vertical="center"/>
      <protection/>
    </xf>
    <xf numFmtId="0" fontId="2" fillId="0" borderId="0" xfId="46" applyAlignment="1">
      <alignment horizontal="center" vertical="center"/>
      <protection/>
    </xf>
    <xf numFmtId="0" fontId="2" fillId="11" borderId="11" xfId="46" applyFill="1" applyBorder="1" applyAlignment="1">
      <alignment horizontal="center" vertical="center" wrapText="1"/>
      <protection/>
    </xf>
    <xf numFmtId="0" fontId="2" fillId="11" borderId="10" xfId="46" applyFill="1" applyBorder="1" applyAlignment="1">
      <alignment horizontal="center" vertical="center" wrapText="1"/>
      <protection/>
    </xf>
    <xf numFmtId="0" fontId="2" fillId="0" borderId="0" xfId="46" applyFont="1" applyAlignment="1">
      <alignment horizontal="right" vertical="center"/>
      <protection/>
    </xf>
    <xf numFmtId="4" fontId="2" fillId="0" borderId="0" xfId="46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11" borderId="0" xfId="47" applyFont="1" applyFill="1" applyAlignment="1">
      <alignment vertical="center"/>
      <protection/>
    </xf>
    <xf numFmtId="0" fontId="2" fillId="0" borderId="0" xfId="47" applyFill="1" applyAlignment="1">
      <alignment vertical="center"/>
      <protection/>
    </xf>
    <xf numFmtId="0" fontId="2" fillId="0" borderId="0" xfId="47" applyAlignment="1">
      <alignment horizontal="center" vertical="center" wrapText="1"/>
      <protection/>
    </xf>
    <xf numFmtId="0" fontId="2" fillId="0" borderId="0" xfId="47">
      <alignment vertical="center"/>
      <protection/>
    </xf>
    <xf numFmtId="0" fontId="2" fillId="0" borderId="0" xfId="47" applyNumberFormat="1" applyFont="1" applyFill="1" applyAlignment="1" applyProtection="1">
      <alignment vertical="center"/>
      <protection/>
    </xf>
    <xf numFmtId="0" fontId="3" fillId="11" borderId="9" xfId="47" applyFont="1" applyFill="1" applyBorder="1" applyAlignment="1">
      <alignment horizontal="centerContinuous" vertical="center"/>
      <protection/>
    </xf>
    <xf numFmtId="0" fontId="3" fillId="11" borderId="9" xfId="47" applyNumberFormat="1" applyFont="1" applyFill="1" applyBorder="1" applyAlignment="1" applyProtection="1">
      <alignment horizontal="centerContinuous" vertical="center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178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ill="1" applyAlignment="1">
      <alignment horizontal="center" vertical="center" wrapText="1"/>
      <protection/>
    </xf>
    <xf numFmtId="0" fontId="3" fillId="0" borderId="9" xfId="47" applyFont="1" applyFill="1" applyBorder="1" applyAlignment="1">
      <alignment horizontal="center" vertical="center" wrapText="1"/>
      <protection/>
    </xf>
    <xf numFmtId="0" fontId="2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5" xfId="47" applyBorder="1" applyAlignment="1">
      <alignment horizontal="right" vertical="center"/>
      <protection/>
    </xf>
    <xf numFmtId="0" fontId="3" fillId="11" borderId="0" xfId="47" applyFont="1" applyFill="1" applyAlignment="1">
      <alignment horizontal="center" vertical="center"/>
      <protection/>
    </xf>
    <xf numFmtId="178" fontId="2" fillId="0" borderId="9" xfId="47" applyNumberFormat="1" applyFill="1" applyBorder="1" applyAlignment="1">
      <alignment horizontal="right" vertical="center" wrapText="1"/>
      <protection/>
    </xf>
    <xf numFmtId="0" fontId="2" fillId="0" borderId="0" xfId="48" applyFill="1">
      <alignment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49" fontId="3" fillId="11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0" borderId="0" xfId="48" applyFont="1" applyAlignment="1">
      <alignment horizontal="centerContinuous" vertical="center"/>
      <protection/>
    </xf>
    <xf numFmtId="0" fontId="3" fillId="11" borderId="15" xfId="48" applyFont="1" applyFill="1" applyBorder="1" applyAlignment="1">
      <alignment horizontal="center" vertical="center" wrapText="1"/>
      <protection/>
    </xf>
    <xf numFmtId="0" fontId="3" fillId="11" borderId="10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49" fontId="3" fillId="0" borderId="16" xfId="48" applyNumberFormat="1" applyFont="1" applyFill="1" applyBorder="1" applyAlignment="1" applyProtection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49" fontId="3" fillId="0" borderId="17" xfId="48" applyNumberFormat="1" applyFont="1" applyFill="1" applyBorder="1" applyAlignment="1" applyProtection="1">
      <alignment horizontal="left" vertical="center" wrapText="1"/>
      <protection/>
    </xf>
    <xf numFmtId="0" fontId="3" fillId="0" borderId="16" xfId="48" applyNumberFormat="1" applyFont="1" applyFill="1" applyBorder="1" applyAlignment="1" applyProtection="1">
      <alignment horizontal="left" vertical="center" wrapText="1"/>
      <protection/>
    </xf>
    <xf numFmtId="176" fontId="3" fillId="0" borderId="9" xfId="48" applyNumberFormat="1" applyFont="1" applyFill="1" applyBorder="1" applyAlignment="1" applyProtection="1">
      <alignment horizontal="right" vertical="center" wrapText="1"/>
      <protection/>
    </xf>
    <xf numFmtId="176" fontId="3" fillId="0" borderId="17" xfId="48" applyNumberFormat="1" applyFont="1" applyFill="1" applyBorder="1" applyAlignment="1" applyProtection="1">
      <alignment horizontal="right" vertical="center" wrapText="1"/>
      <protection/>
    </xf>
    <xf numFmtId="176" fontId="3" fillId="0" borderId="16" xfId="48" applyNumberFormat="1" applyFont="1" applyFill="1" applyBorder="1" applyAlignment="1" applyProtection="1">
      <alignment horizontal="right" vertical="center" wrapText="1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0" fontId="2" fillId="0" borderId="0" xfId="48" applyFont="1" applyAlignment="1">
      <alignment horizontal="right" vertical="center" wrapText="1"/>
      <protection/>
    </xf>
    <xf numFmtId="179" fontId="3" fillId="11" borderId="0" xfId="48" applyNumberFormat="1" applyFont="1" applyFill="1" applyAlignment="1">
      <alignment vertical="center"/>
      <protection/>
    </xf>
    <xf numFmtId="0" fontId="2" fillId="0" borderId="15" xfId="48" applyFont="1" applyBorder="1" applyAlignment="1">
      <alignment horizontal="left" vertical="center" wrapText="1"/>
      <protection/>
    </xf>
    <xf numFmtId="0" fontId="3" fillId="11" borderId="0" xfId="48" applyFont="1" applyFill="1" applyAlignment="1">
      <alignment vertical="center"/>
      <protection/>
    </xf>
    <xf numFmtId="176" fontId="2" fillId="0" borderId="16" xfId="48" applyNumberFormat="1" applyFont="1" applyFill="1" applyBorder="1" applyAlignment="1" applyProtection="1">
      <alignment horizontal="right" vertical="center" wrapText="1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Fill="1" applyAlignment="1">
      <alignment horizontal="centerContinuous" vertical="center"/>
      <protection/>
    </xf>
    <xf numFmtId="0" fontId="2" fillId="0" borderId="0" xfId="48" applyFont="1" applyAlignment="1">
      <alignment horizontal="centerContinuous" vertical="center"/>
      <protection/>
    </xf>
    <xf numFmtId="0" fontId="2" fillId="0" borderId="0" xfId="50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center" vertical="center" wrapText="1"/>
      <protection/>
    </xf>
    <xf numFmtId="49" fontId="3" fillId="11" borderId="0" xfId="50" applyNumberFormat="1" applyFont="1" applyFill="1" applyAlignment="1">
      <alignment vertical="center"/>
      <protection/>
    </xf>
    <xf numFmtId="0" fontId="3" fillId="0" borderId="0" xfId="50" applyFont="1" applyFill="1" applyAlignment="1">
      <alignment horizontal="centerContinuous" vertical="center"/>
      <protection/>
    </xf>
    <xf numFmtId="0" fontId="3" fillId="0" borderId="0" xfId="50" applyFont="1" applyAlignment="1">
      <alignment horizontal="centerContinuous" vertical="center"/>
      <protection/>
    </xf>
    <xf numFmtId="0" fontId="3" fillId="11" borderId="11" xfId="50" applyFont="1" applyFill="1" applyBorder="1" applyAlignment="1">
      <alignment horizontal="centerContinuous" vertical="center"/>
      <protection/>
    </xf>
    <xf numFmtId="0" fontId="3" fillId="11" borderId="18" xfId="50" applyFont="1" applyFill="1" applyBorder="1" applyAlignment="1">
      <alignment horizontal="centerContinuous" vertical="center"/>
      <protection/>
    </xf>
    <xf numFmtId="0" fontId="3" fillId="11" borderId="19" xfId="50" applyFont="1" applyFill="1" applyBorder="1" applyAlignment="1">
      <alignment horizontal="centerContinuous" vertical="center"/>
      <protection/>
    </xf>
    <xf numFmtId="0" fontId="3" fillId="11" borderId="15" xfId="50" applyFont="1" applyFill="1" applyBorder="1" applyAlignment="1">
      <alignment horizontal="center" vertical="center" wrapText="1"/>
      <protection/>
    </xf>
    <xf numFmtId="0" fontId="3" fillId="11" borderId="10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49" fontId="3" fillId="0" borderId="16" xfId="50" applyNumberFormat="1" applyFont="1" applyFill="1" applyBorder="1" applyAlignment="1" applyProtection="1">
      <alignment horizontal="center" vertical="center" wrapText="1"/>
      <protection/>
    </xf>
    <xf numFmtId="49" fontId="3" fillId="0" borderId="9" xfId="50" applyNumberFormat="1" applyFont="1" applyFill="1" applyBorder="1" applyAlignment="1" applyProtection="1">
      <alignment horizontal="center" vertical="center" wrapText="1"/>
      <protection/>
    </xf>
    <xf numFmtId="49" fontId="3" fillId="0" borderId="17" xfId="50" applyNumberFormat="1" applyFont="1" applyFill="1" applyBorder="1" applyAlignment="1" applyProtection="1">
      <alignment horizontal="left" vertical="center" wrapText="1"/>
      <protection/>
    </xf>
    <xf numFmtId="0" fontId="3" fillId="0" borderId="9" xfId="50" applyNumberFormat="1" applyFont="1" applyFill="1" applyBorder="1" applyAlignment="1" applyProtection="1">
      <alignment horizontal="left" vertical="center" wrapText="1"/>
      <protection/>
    </xf>
    <xf numFmtId="176" fontId="3" fillId="0" borderId="17" xfId="50" applyNumberFormat="1" applyFont="1" applyFill="1" applyBorder="1" applyAlignment="1" applyProtection="1">
      <alignment horizontal="right" vertical="center" wrapText="1"/>
      <protection/>
    </xf>
    <xf numFmtId="176" fontId="3" fillId="0" borderId="16" xfId="50" applyNumberFormat="1" applyFont="1" applyFill="1" applyBorder="1" applyAlignment="1" applyProtection="1">
      <alignment horizontal="right" vertical="center" wrapText="1"/>
      <protection/>
    </xf>
    <xf numFmtId="49" fontId="3" fillId="0" borderId="0" xfId="50" applyNumberFormat="1" applyFont="1" applyFill="1" applyAlignment="1">
      <alignment horizontal="center" vertical="center"/>
      <protection/>
    </xf>
    <xf numFmtId="0" fontId="3" fillId="0" borderId="0" xfId="50" applyFont="1" applyFill="1" applyAlignment="1">
      <alignment horizontal="left" vertical="center"/>
      <protection/>
    </xf>
    <xf numFmtId="179" fontId="3" fillId="0" borderId="0" xfId="50" applyNumberFormat="1" applyFont="1" applyFill="1" applyAlignment="1">
      <alignment horizontal="center" vertical="center"/>
      <protection/>
    </xf>
    <xf numFmtId="179" fontId="3" fillId="11" borderId="0" xfId="50" applyNumberFormat="1" applyFont="1" applyFill="1" applyAlignment="1">
      <alignment horizontal="center" vertical="center"/>
      <protection/>
    </xf>
    <xf numFmtId="49" fontId="3" fillId="11" borderId="0" xfId="50" applyNumberFormat="1" applyFont="1" applyFill="1" applyAlignment="1">
      <alignment horizontal="center" vertical="center"/>
      <protection/>
    </xf>
    <xf numFmtId="0" fontId="3" fillId="11" borderId="0" xfId="50" applyFont="1" applyFill="1" applyAlignment="1">
      <alignment horizontal="left" vertical="center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Alignment="1">
      <alignment horizontal="right" vertical="center" wrapText="1"/>
      <protection/>
    </xf>
    <xf numFmtId="179" fontId="3" fillId="11" borderId="0" xfId="50" applyNumberFormat="1" applyFont="1" applyFill="1" applyAlignment="1">
      <alignment vertical="center"/>
      <protection/>
    </xf>
    <xf numFmtId="0" fontId="2" fillId="0" borderId="15" xfId="50" applyFont="1" applyBorder="1" applyAlignment="1">
      <alignment horizontal="left" vertical="center" wrapText="1"/>
      <protection/>
    </xf>
    <xf numFmtId="0" fontId="3" fillId="11" borderId="0" xfId="50" applyFont="1" applyFill="1" applyAlignment="1">
      <alignment vertical="center"/>
      <protection/>
    </xf>
    <xf numFmtId="176" fontId="2" fillId="0" borderId="16" xfId="50" applyNumberFormat="1" applyFont="1" applyFill="1" applyBorder="1" applyAlignment="1" applyProtection="1">
      <alignment horizontal="right" vertical="center" wrapText="1"/>
      <protection/>
    </xf>
    <xf numFmtId="176" fontId="2" fillId="0" borderId="9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Fill="1" applyAlignment="1">
      <alignment horizontal="centerContinuous" vertical="center"/>
      <protection/>
    </xf>
    <xf numFmtId="0" fontId="2" fillId="0" borderId="0" xfId="50" applyFont="1" applyAlignment="1">
      <alignment horizontal="centerContinuous" vertical="center"/>
      <protection/>
    </xf>
    <xf numFmtId="0" fontId="2" fillId="0" borderId="0" xfId="53" applyFill="1">
      <alignment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5" xfId="53" applyFont="1" applyBorder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14" xfId="53" applyFont="1" applyFill="1" applyBorder="1" applyAlignment="1">
      <alignment horizontal="center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176" fontId="3" fillId="0" borderId="17" xfId="53" applyNumberFormat="1" applyFont="1" applyFill="1" applyBorder="1" applyAlignment="1" applyProtection="1">
      <alignment horizontal="right" vertical="center" wrapText="1"/>
      <protection/>
    </xf>
    <xf numFmtId="176" fontId="3" fillId="0" borderId="9" xfId="53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180" fontId="3" fillId="0" borderId="0" xfId="53" applyNumberFormat="1" applyFont="1" applyFill="1" applyAlignment="1" applyProtection="1">
      <alignment horizontal="centerContinuous" vertical="center"/>
      <protection/>
    </xf>
    <xf numFmtId="0" fontId="3" fillId="0" borderId="0" xfId="53" applyFont="1" applyAlignment="1">
      <alignment horizontal="centerContinuous" vertical="center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right" vertical="center"/>
      <protection/>
    </xf>
    <xf numFmtId="0" fontId="3" fillId="0" borderId="15" xfId="53" applyNumberFormat="1" applyFont="1" applyFill="1" applyBorder="1" applyAlignment="1" applyProtection="1">
      <alignment wrapText="1"/>
      <protection/>
    </xf>
    <xf numFmtId="0" fontId="3" fillId="0" borderId="15" xfId="53" applyNumberFormat="1" applyFont="1" applyFill="1" applyBorder="1" applyAlignment="1" applyProtection="1">
      <alignment horizontal="right" vertical="center" wrapText="1"/>
      <protection/>
    </xf>
    <xf numFmtId="0" fontId="2" fillId="11" borderId="11" xfId="53" applyFill="1" applyBorder="1" applyAlignment="1">
      <alignment horizontal="center" vertical="center"/>
      <protection/>
    </xf>
    <xf numFmtId="0" fontId="3" fillId="11" borderId="9" xfId="53" applyFont="1" applyFill="1" applyBorder="1" applyAlignment="1">
      <alignment horizontal="center" vertical="center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2" fillId="0" borderId="0" xfId="43" applyFill="1">
      <alignment vertical="center"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Font="1" applyAlignment="1">
      <alignment horizontal="centerContinuous" vertical="center"/>
      <protection/>
    </xf>
    <xf numFmtId="0" fontId="2" fillId="0" borderId="0" xfId="43">
      <alignment vertical="center"/>
      <protection/>
    </xf>
    <xf numFmtId="0" fontId="3" fillId="0" borderId="0" xfId="43" applyFont="1" applyFill="1" applyAlignment="1">
      <alignment horizontal="center" vertical="center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0" fontId="3" fillId="11" borderId="11" xfId="43" applyFont="1" applyFill="1" applyBorder="1" applyAlignment="1">
      <alignment horizontal="center" vertical="center" wrapText="1"/>
      <protection/>
    </xf>
    <xf numFmtId="49" fontId="3" fillId="0" borderId="16" xfId="43" applyNumberFormat="1" applyFont="1" applyFill="1" applyBorder="1" applyAlignment="1" applyProtection="1">
      <alignment horizontal="center" vertical="center" wrapText="1"/>
      <protection/>
    </xf>
    <xf numFmtId="176" fontId="2" fillId="0" borderId="9" xfId="43" applyNumberFormat="1" applyFill="1" applyBorder="1" applyAlignment="1">
      <alignment horizontal="right" vertical="center" wrapText="1"/>
      <protection/>
    </xf>
    <xf numFmtId="180" fontId="3" fillId="0" borderId="0" xfId="43" applyNumberFormat="1" applyFont="1" applyFill="1" applyAlignment="1" applyProtection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44" applyFont="1" applyFill="1" applyAlignment="1">
      <alignment horizontal="centerContinuous" vertical="center"/>
      <protection/>
    </xf>
    <xf numFmtId="0" fontId="3" fillId="0" borderId="0" xfId="44" applyFont="1" applyAlignment="1">
      <alignment horizontal="centerContinuous" vertical="center"/>
      <protection/>
    </xf>
    <xf numFmtId="0" fontId="3" fillId="0" borderId="0" xfId="44" applyFont="1" applyAlignment="1">
      <alignment horizontal="right" vertical="center" wrapText="1"/>
      <protection/>
    </xf>
    <xf numFmtId="0" fontId="3" fillId="0" borderId="15" xfId="44" applyFont="1" applyBorder="1" applyAlignment="1">
      <alignment horizontal="centerContinuous" vertical="center" wrapText="1"/>
      <protection/>
    </xf>
    <xf numFmtId="0" fontId="3" fillId="0" borderId="0" xfId="44" applyFont="1" applyAlignment="1">
      <alignment horizontal="left" vertical="center" wrapText="1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176" fontId="3" fillId="0" borderId="9" xfId="44" applyNumberFormat="1" applyFont="1" applyFill="1" applyBorder="1" applyAlignment="1" applyProtection="1">
      <alignment horizontal="right" vertical="center" wrapText="1"/>
      <protection/>
    </xf>
    <xf numFmtId="181" fontId="3" fillId="0" borderId="0" xfId="44" applyNumberFormat="1" applyFont="1" applyFill="1" applyAlignment="1" applyProtection="1">
      <alignment horizontal="centerContinuous" vertical="center"/>
      <protection/>
    </xf>
    <xf numFmtId="49" fontId="3" fillId="0" borderId="9" xfId="0" applyNumberFormat="1" applyFont="1" applyFill="1" applyBorder="1" applyAlignment="1">
      <alignment wrapText="1"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15" xfId="55" applyFont="1" applyBorder="1" applyAlignment="1">
      <alignment horizontal="centerContinuous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49" fontId="3" fillId="0" borderId="9" xfId="55" applyNumberFormat="1" applyFont="1" applyFill="1" applyBorder="1" applyAlignment="1" applyProtection="1">
      <alignment horizontal="left" vertical="center" wrapText="1"/>
      <protection/>
    </xf>
    <xf numFmtId="176" fontId="3" fillId="0" borderId="9" xfId="55" applyNumberFormat="1" applyFont="1" applyFill="1" applyBorder="1" applyAlignment="1" applyProtection="1">
      <alignment horizontal="right" vertical="center" wrapText="1"/>
      <protection/>
    </xf>
    <xf numFmtId="178" fontId="3" fillId="0" borderId="9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180" fontId="3" fillId="0" borderId="0" xfId="55" applyNumberFormat="1" applyFont="1" applyFill="1" applyAlignment="1">
      <alignment horizontal="centerContinuous" vertical="center"/>
      <protection/>
    </xf>
    <xf numFmtId="0" fontId="2" fillId="0" borderId="0" xfId="55" applyFill="1">
      <alignment vertical="center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178" fontId="3" fillId="0" borderId="0" xfId="55" applyNumberFormat="1" applyFont="1" applyFill="1" applyAlignment="1">
      <alignment horizontal="right" vertical="center"/>
      <protection/>
    </xf>
    <xf numFmtId="0" fontId="3" fillId="11" borderId="0" xfId="51" applyFont="1" applyFill="1" applyAlignment="1">
      <alignment vertical="center"/>
      <protection/>
    </xf>
    <xf numFmtId="0" fontId="2" fillId="0" borderId="0" xfId="51" applyFill="1" applyAlignment="1">
      <alignment vertical="center"/>
      <protection/>
    </xf>
    <xf numFmtId="182" fontId="3" fillId="11" borderId="0" xfId="51" applyNumberFormat="1" applyFont="1" applyFill="1" applyAlignment="1">
      <alignment horizontal="center" vertical="center"/>
      <protection/>
    </xf>
    <xf numFmtId="183" fontId="3" fillId="11" borderId="0" xfId="51" applyNumberFormat="1" applyFont="1" applyFill="1" applyAlignment="1">
      <alignment horizontal="center"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182" fontId="3" fillId="11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11" borderId="9" xfId="51" applyFont="1" applyFill="1" applyBorder="1" applyAlignment="1">
      <alignment horizontal="centerContinuous" vertical="center"/>
      <protection/>
    </xf>
    <xf numFmtId="0" fontId="3" fillId="11" borderId="9" xfId="51" applyNumberFormat="1" applyFont="1" applyFill="1" applyBorder="1" applyAlignment="1" applyProtection="1">
      <alignment horizontal="centerContinuous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3" fillId="0" borderId="9" xfId="51" applyFont="1" applyFill="1" applyBorder="1" applyAlignment="1">
      <alignment horizontal="center" vertical="center" wrapText="1"/>
      <protection/>
    </xf>
    <xf numFmtId="49" fontId="3" fillId="0" borderId="9" xfId="51" applyNumberFormat="1" applyFont="1" applyFill="1" applyBorder="1" applyAlignment="1" applyProtection="1">
      <alignment horizontal="center" vertical="center" wrapText="1"/>
      <protection/>
    </xf>
    <xf numFmtId="178" fontId="3" fillId="0" borderId="16" xfId="51" applyNumberFormat="1" applyFont="1" applyFill="1" applyBorder="1" applyAlignment="1" applyProtection="1">
      <alignment horizontal="right" vertical="center" wrapText="1"/>
      <protection/>
    </xf>
    <xf numFmtId="178" fontId="3" fillId="0" borderId="9" xfId="51" applyNumberFormat="1" applyFont="1" applyFill="1" applyBorder="1" applyAlignment="1" applyProtection="1">
      <alignment horizontal="right" vertical="center" wrapText="1"/>
      <protection/>
    </xf>
    <xf numFmtId="182" fontId="3" fillId="0" borderId="0" xfId="51" applyNumberFormat="1" applyFont="1" applyFill="1" applyAlignment="1">
      <alignment horizontal="center" vertical="center"/>
      <protection/>
    </xf>
    <xf numFmtId="183" fontId="3" fillId="0" borderId="0" xfId="51" applyNumberFormat="1" applyFont="1" applyFill="1" applyAlignment="1">
      <alignment horizontal="center" vertical="center"/>
      <protection/>
    </xf>
    <xf numFmtId="4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left" vertical="center"/>
      <protection/>
    </xf>
    <xf numFmtId="17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0" fontId="3" fillId="0" borderId="15" xfId="51" applyNumberFormat="1" applyFont="1" applyFill="1" applyBorder="1" applyAlignment="1" applyProtection="1">
      <alignment vertical="center"/>
      <protection/>
    </xf>
    <xf numFmtId="0" fontId="3" fillId="11" borderId="9" xfId="51" applyFont="1" applyFill="1" applyBorder="1" applyAlignment="1">
      <alignment horizontal="center" vertical="center"/>
      <protection/>
    </xf>
    <xf numFmtId="0" fontId="2" fillId="0" borderId="0" xfId="51" applyFill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52" applyFill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11" borderId="10" xfId="52" applyFont="1" applyFill="1" applyBorder="1" applyAlignment="1">
      <alignment horizontal="center" vertical="center" wrapText="1"/>
      <protection/>
    </xf>
    <xf numFmtId="49" fontId="3" fillId="0" borderId="16" xfId="52" applyNumberFormat="1" applyFont="1" applyFill="1" applyBorder="1" applyAlignment="1" applyProtection="1">
      <alignment horizontal="center" vertical="center" wrapText="1"/>
      <protection/>
    </xf>
    <xf numFmtId="176" fontId="3" fillId="0" borderId="16" xfId="52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centerContinuous"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3" fillId="0" borderId="0" xfId="49" applyFont="1" applyAlignment="1">
      <alignment horizontal="centerContinuous" vertical="center"/>
      <protection/>
    </xf>
    <xf numFmtId="0" fontId="3" fillId="0" borderId="0" xfId="49" applyFont="1" applyAlignment="1">
      <alignment horizontal="right" vertical="center" wrapText="1"/>
      <protection/>
    </xf>
    <xf numFmtId="0" fontId="3" fillId="0" borderId="15" xfId="49" applyFont="1" applyBorder="1" applyAlignment="1">
      <alignment horizontal="centerContinuous" vertical="center" wrapText="1"/>
      <protection/>
    </xf>
    <xf numFmtId="0" fontId="3" fillId="0" borderId="0" xfId="49" applyFont="1" applyAlignment="1">
      <alignment horizontal="left" vertical="center" wrapText="1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49" fontId="3" fillId="0" borderId="9" xfId="49" applyNumberFormat="1" applyFont="1" applyFill="1" applyBorder="1" applyAlignment="1" applyProtection="1">
      <alignment horizontal="left" vertical="center" wrapText="1"/>
      <protection/>
    </xf>
    <xf numFmtId="0" fontId="3" fillId="0" borderId="0" xfId="49" applyNumberFormat="1" applyFont="1" applyFill="1" applyAlignment="1" applyProtection="1">
      <alignment vertical="center" wrapText="1"/>
      <protection/>
    </xf>
    <xf numFmtId="0" fontId="2" fillId="0" borderId="15" xfId="49" applyNumberFormat="1" applyFont="1" applyFill="1" applyBorder="1" applyAlignment="1" applyProtection="1">
      <alignment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8" applyFont="1" applyAlignment="1">
      <alignment horizontal="centerContinuous" vertical="center"/>
      <protection/>
    </xf>
    <xf numFmtId="0" fontId="2" fillId="0" borderId="0" xfId="58">
      <alignment vertical="center"/>
      <protection/>
    </xf>
    <xf numFmtId="0" fontId="3" fillId="0" borderId="0" xfId="58" applyFont="1" applyAlignment="1">
      <alignment horizontal="right" vertical="center" wrapText="1"/>
      <protection/>
    </xf>
    <xf numFmtId="0" fontId="3" fillId="0" borderId="15" xfId="58" applyFont="1" applyBorder="1" applyAlignment="1">
      <alignment horizontal="centerContinuous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11" borderId="9" xfId="58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centerContinuous" vertical="center"/>
      <protection/>
    </xf>
    <xf numFmtId="0" fontId="2" fillId="0" borderId="0" xfId="58" applyFill="1">
      <alignment vertical="center"/>
      <protection/>
    </xf>
    <xf numFmtId="0" fontId="3" fillId="0" borderId="0" xfId="58" applyNumberFormat="1" applyFont="1" applyFill="1" applyAlignment="1" applyProtection="1">
      <alignment horizontal="right" vertical="center" wrapText="1"/>
      <protection/>
    </xf>
    <xf numFmtId="0" fontId="3" fillId="0" borderId="0" xfId="58" applyNumberFormat="1" applyFont="1" applyFill="1" applyAlignment="1" applyProtection="1">
      <alignment vertical="center" wrapText="1"/>
      <protection/>
    </xf>
    <xf numFmtId="0" fontId="3" fillId="0" borderId="0" xfId="58" applyNumberFormat="1" applyFont="1" applyFill="1" applyAlignment="1" applyProtection="1">
      <alignment horizontal="center" wrapText="1"/>
      <protection/>
    </xf>
    <xf numFmtId="178" fontId="3" fillId="0" borderId="0" xfId="58" applyNumberFormat="1" applyFont="1" applyFill="1" applyAlignment="1">
      <alignment horizontal="right" vertical="center"/>
      <protection/>
    </xf>
    <xf numFmtId="0" fontId="3" fillId="11" borderId="0" xfId="54" applyFont="1" applyFill="1" applyAlignment="1">
      <alignment vertical="center"/>
      <protection/>
    </xf>
    <xf numFmtId="0" fontId="2" fillId="0" borderId="0" xfId="54" applyFill="1" applyAlignment="1">
      <alignment vertical="center"/>
      <protection/>
    </xf>
    <xf numFmtId="49" fontId="3" fillId="11" borderId="0" xfId="54" applyNumberFormat="1" applyFont="1" applyFill="1" applyAlignment="1">
      <alignment horizontal="center" vertical="center"/>
      <protection/>
    </xf>
    <xf numFmtId="0" fontId="3" fillId="11" borderId="0" xfId="54" applyFont="1" applyFill="1" applyAlignment="1">
      <alignment horizontal="left" vertical="center"/>
      <protection/>
    </xf>
    <xf numFmtId="179" fontId="3" fillId="11" borderId="0" xfId="54" applyNumberFormat="1" applyFont="1" applyFill="1" applyAlignment="1">
      <alignment horizontal="center" vertical="center"/>
      <protection/>
    </xf>
    <xf numFmtId="0" fontId="2" fillId="0" borderId="0" xfId="54">
      <alignment vertical="center"/>
      <protection/>
    </xf>
    <xf numFmtId="0" fontId="2" fillId="0" borderId="0" xfId="54" applyFont="1" applyAlignment="1">
      <alignment horizontal="centerContinuous" vertical="center"/>
      <protection/>
    </xf>
    <xf numFmtId="49" fontId="3" fillId="11" borderId="0" xfId="54" applyNumberFormat="1" applyFont="1" applyFill="1" applyAlignment="1">
      <alignment vertical="center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Alignment="1">
      <alignment horizontal="centerContinuous" vertical="center"/>
      <protection/>
    </xf>
    <xf numFmtId="0" fontId="3" fillId="11" borderId="11" xfId="54" applyFont="1" applyFill="1" applyBorder="1" applyAlignment="1">
      <alignment horizontal="centerContinuous" vertical="center"/>
      <protection/>
    </xf>
    <xf numFmtId="0" fontId="3" fillId="11" borderId="18" xfId="54" applyFont="1" applyFill="1" applyBorder="1" applyAlignment="1">
      <alignment horizontal="centerContinuous" vertical="center"/>
      <protection/>
    </xf>
    <xf numFmtId="0" fontId="3" fillId="11" borderId="19" xfId="54" applyFont="1" applyFill="1" applyBorder="1" applyAlignment="1">
      <alignment horizontal="centerContinuous" vertical="center"/>
      <protection/>
    </xf>
    <xf numFmtId="0" fontId="3" fillId="11" borderId="15" xfId="54" applyFont="1" applyFill="1" applyBorder="1" applyAlignment="1">
      <alignment horizontal="center" vertical="center" wrapText="1"/>
      <protection/>
    </xf>
    <xf numFmtId="0" fontId="3" fillId="11" borderId="10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178" fontId="3" fillId="0" borderId="9" xfId="54" applyNumberFormat="1" applyFont="1" applyFill="1" applyBorder="1" applyAlignment="1" applyProtection="1">
      <alignment horizontal="right" vertical="center" wrapText="1"/>
      <protection/>
    </xf>
    <xf numFmtId="49" fontId="3" fillId="0" borderId="0" xfId="54" applyNumberFormat="1" applyFont="1" applyFill="1" applyAlignment="1">
      <alignment horizontal="center" vertical="center"/>
      <protection/>
    </xf>
    <xf numFmtId="0" fontId="3" fillId="0" borderId="0" xfId="54" applyFont="1" applyFill="1" applyAlignment="1">
      <alignment horizontal="left" vertical="center"/>
      <protection/>
    </xf>
    <xf numFmtId="179" fontId="3" fillId="0" borderId="0" xfId="54" applyNumberFormat="1" applyFont="1" applyFill="1" applyAlignment="1">
      <alignment horizontal="center" vertical="center"/>
      <protection/>
    </xf>
    <xf numFmtId="179" fontId="3" fillId="11" borderId="0" xfId="54" applyNumberFormat="1" applyFont="1" applyFill="1" applyAlignment="1">
      <alignment vertical="center"/>
      <protection/>
    </xf>
    <xf numFmtId="0" fontId="2" fillId="0" borderId="0" xfId="54" applyFont="1" applyAlignment="1">
      <alignment horizontal="right" vertical="center" wrapText="1"/>
      <protection/>
    </xf>
    <xf numFmtId="0" fontId="2" fillId="0" borderId="15" xfId="54" applyFont="1" applyBorder="1" applyAlignment="1">
      <alignment horizontal="left" vertical="center" wrapText="1"/>
      <protection/>
    </xf>
    <xf numFmtId="0" fontId="2" fillId="0" borderId="0" xfId="54" applyFill="1">
      <alignment vertical="center"/>
      <protection/>
    </xf>
    <xf numFmtId="0" fontId="2" fillId="0" borderId="0" xfId="54" applyFont="1" applyFill="1" applyAlignment="1">
      <alignment horizontal="centerContinuous" vertical="center"/>
      <protection/>
    </xf>
    <xf numFmtId="0" fontId="2" fillId="0" borderId="0" xfId="56" applyFill="1">
      <alignment vertical="center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 wrapText="1"/>
      <protection/>
    </xf>
    <xf numFmtId="0" fontId="3" fillId="0" borderId="15" xfId="56" applyFont="1" applyBorder="1" applyAlignment="1">
      <alignment horizontal="centerContinuous" vertical="center" wrapText="1"/>
      <protection/>
    </xf>
    <xf numFmtId="0" fontId="3" fillId="0" borderId="15" xfId="56" applyFont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11" xfId="56" applyFont="1" applyFill="1" applyBorder="1" applyAlignment="1">
      <alignment horizontal="center" vertical="center" wrapText="1"/>
      <protection/>
    </xf>
    <xf numFmtId="49" fontId="3" fillId="0" borderId="9" xfId="56" applyNumberFormat="1" applyFont="1" applyFill="1" applyBorder="1" applyAlignment="1" applyProtection="1">
      <alignment horizontal="center" vertical="center" wrapText="1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0" fontId="3" fillId="0" borderId="0" xfId="56" applyFont="1" applyFill="1" applyAlignment="1">
      <alignment horizontal="centerContinuous" vertical="center"/>
      <protection/>
    </xf>
    <xf numFmtId="0" fontId="3" fillId="0" borderId="0" xfId="56" applyFont="1" applyAlignment="1">
      <alignment horizontal="right" vertical="top"/>
      <protection/>
    </xf>
    <xf numFmtId="0" fontId="2" fillId="11" borderId="11" xfId="56" applyFill="1" applyBorder="1" applyAlignment="1">
      <alignment horizontal="center" vertical="center"/>
      <protection/>
    </xf>
    <xf numFmtId="0" fontId="3" fillId="11" borderId="10" xfId="56" applyFont="1" applyFill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 wrapText="1"/>
      <protection/>
    </xf>
    <xf numFmtId="0" fontId="2" fillId="0" borderId="0" xfId="57" applyFill="1">
      <alignment vertical="center"/>
      <protection/>
    </xf>
    <xf numFmtId="0" fontId="3" fillId="0" borderId="0" xfId="57" applyFont="1" applyAlignment="1">
      <alignment horizontal="centerContinuous" vertical="center"/>
      <protection/>
    </xf>
    <xf numFmtId="0" fontId="2" fillId="0" borderId="0" xfId="57">
      <alignment vertical="center"/>
      <protection/>
    </xf>
    <xf numFmtId="0" fontId="3" fillId="0" borderId="0" xfId="57" applyFont="1" applyAlignment="1">
      <alignment horizontal="right" vertical="center"/>
      <protection/>
    </xf>
    <xf numFmtId="0" fontId="3" fillId="0" borderId="15" xfId="57" applyFont="1" applyBorder="1" applyAlignment="1">
      <alignment horizontal="left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11" borderId="11" xfId="57" applyFont="1" applyFill="1" applyBorder="1" applyAlignment="1">
      <alignment horizontal="center" vertical="center" wrapText="1"/>
      <protection/>
    </xf>
    <xf numFmtId="49" fontId="3" fillId="0" borderId="9" xfId="57" applyNumberFormat="1" applyFont="1" applyFill="1" applyBorder="1" applyAlignment="1" applyProtection="1">
      <alignment horizontal="left" vertical="center" wrapText="1"/>
      <protection/>
    </xf>
    <xf numFmtId="184" fontId="3" fillId="0" borderId="16" xfId="57" applyNumberFormat="1" applyFont="1" applyFill="1" applyBorder="1" applyAlignment="1" applyProtection="1">
      <alignment horizontal="right" vertical="center" wrapText="1"/>
      <protection/>
    </xf>
    <xf numFmtId="184" fontId="3" fillId="0" borderId="9" xfId="57" applyNumberFormat="1" applyFont="1" applyFill="1" applyBorder="1" applyAlignment="1" applyProtection="1">
      <alignment horizontal="right" vertical="center" wrapText="1"/>
      <protection/>
    </xf>
    <xf numFmtId="184" fontId="3" fillId="0" borderId="17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 horizontal="centerContinuous" vertical="center"/>
      <protection/>
    </xf>
    <xf numFmtId="0" fontId="3" fillId="0" borderId="0" xfId="57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7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60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178" fontId="3" fillId="0" borderId="9" xfId="55" applyNumberFormat="1" applyFont="1" applyFill="1" applyBorder="1" applyAlignment="1" applyProtection="1">
      <alignment horizontal="right" vertical="center" wrapText="1"/>
      <protection locked="0"/>
    </xf>
    <xf numFmtId="178" fontId="2" fillId="0" borderId="9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42" applyNumberFormat="1" applyFont="1" applyFill="1" applyBorder="1" applyAlignment="1">
      <alignment horizontal="center" vertical="center" wrapText="1"/>
      <protection/>
    </xf>
    <xf numFmtId="0" fontId="3" fillId="0" borderId="9" xfId="42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44" applyNumberFormat="1" applyFont="1" applyFill="1" applyBorder="1" applyAlignment="1" applyProtection="1">
      <alignment horizontal="right" vertical="center" wrapText="1"/>
      <protection locked="0"/>
    </xf>
    <xf numFmtId="176" fontId="2" fillId="0" borderId="9" xfId="43" applyNumberFormat="1" applyFill="1" applyBorder="1" applyAlignment="1" applyProtection="1">
      <alignment horizontal="right" vertical="center" wrapText="1"/>
      <protection locked="0"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178" fontId="3" fillId="0" borderId="9" xfId="51" applyNumberFormat="1" applyFont="1" applyFill="1" applyBorder="1" applyAlignment="1" applyProtection="1">
      <alignment horizontal="right" vertical="center" wrapText="1"/>
      <protection locked="0"/>
    </xf>
    <xf numFmtId="176" fontId="2" fillId="0" borderId="9" xfId="51" applyNumberFormat="1" applyFont="1" applyFill="1" applyBorder="1" applyAlignment="1" applyProtection="1">
      <alignment horizontal="right" vertical="center" wrapText="1"/>
      <protection locked="0"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9" xfId="49" applyNumberFormat="1" applyFont="1" applyFill="1" applyBorder="1" applyAlignment="1" applyProtection="1">
      <alignment horizontal="center" vertical="center" wrapText="1"/>
      <protection/>
    </xf>
    <xf numFmtId="49" fontId="3" fillId="0" borderId="9" xfId="58" applyNumberFormat="1" applyFont="1" applyFill="1" applyBorder="1" applyAlignment="1" applyProtection="1">
      <alignment horizontal="center" vertical="center" wrapText="1"/>
      <protection/>
    </xf>
    <xf numFmtId="176" fontId="3" fillId="0" borderId="16" xfId="53" applyNumberFormat="1" applyFont="1" applyFill="1" applyBorder="1" applyAlignment="1" applyProtection="1">
      <alignment horizontal="right" vertical="center" wrapText="1"/>
      <protection locked="0"/>
    </xf>
    <xf numFmtId="176" fontId="3" fillId="0" borderId="9" xfId="53" applyNumberFormat="1" applyFont="1" applyFill="1" applyBorder="1" applyAlignment="1" applyProtection="1">
      <alignment horizontal="right" vertical="center" wrapText="1"/>
      <protection locked="0"/>
    </xf>
    <xf numFmtId="176" fontId="2" fillId="0" borderId="17" xfId="53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53" applyNumberFormat="1" applyFont="1" applyFill="1" applyBorder="1" applyAlignment="1" applyProtection="1">
      <alignment horizontal="left" vertical="center" wrapText="1"/>
      <protection locked="0"/>
    </xf>
    <xf numFmtId="182" fontId="3" fillId="0" borderId="9" xfId="51" applyNumberFormat="1" applyFont="1" applyFill="1" applyBorder="1" applyAlignment="1">
      <alignment horizontal="center" vertical="center"/>
      <protection/>
    </xf>
    <xf numFmtId="49" fontId="3" fillId="0" borderId="9" xfId="51" applyNumberFormat="1" applyFont="1" applyFill="1" applyBorder="1" applyAlignment="1">
      <alignment horizontal="center" vertical="center"/>
      <protection/>
    </xf>
    <xf numFmtId="179" fontId="3" fillId="0" borderId="9" xfId="51" applyNumberFormat="1" applyFont="1" applyFill="1" applyBorder="1" applyAlignment="1">
      <alignment horizontal="center" vertical="center"/>
      <protection/>
    </xf>
    <xf numFmtId="179" fontId="3" fillId="11" borderId="9" xfId="51" applyNumberFormat="1" applyFont="1" applyFill="1" applyBorder="1" applyAlignment="1">
      <alignment horizontal="center" vertical="center"/>
      <protection/>
    </xf>
    <xf numFmtId="4" fontId="3" fillId="0" borderId="9" xfId="51" applyNumberFormat="1" applyFont="1" applyFill="1" applyBorder="1" applyAlignment="1" applyProtection="1">
      <alignment horizontal="center" vertical="center"/>
      <protection/>
    </xf>
    <xf numFmtId="0" fontId="3" fillId="0" borderId="9" xfId="51" applyFont="1" applyFill="1" applyBorder="1" applyAlignment="1">
      <alignment horizontal="center" vertical="center"/>
      <protection/>
    </xf>
    <xf numFmtId="0" fontId="2" fillId="0" borderId="9" xfId="51" applyFill="1" applyBorder="1">
      <alignment vertical="center"/>
      <protection/>
    </xf>
    <xf numFmtId="49" fontId="3" fillId="0" borderId="9" xfId="54" applyNumberFormat="1" applyFont="1" applyFill="1" applyBorder="1" applyAlignment="1">
      <alignment horizontal="center" vertical="center"/>
      <protection/>
    </xf>
    <xf numFmtId="179" fontId="3" fillId="0" borderId="9" xfId="54" applyNumberFormat="1" applyFont="1" applyFill="1" applyBorder="1" applyAlignment="1">
      <alignment horizontal="center" vertical="center"/>
      <protection/>
    </xf>
    <xf numFmtId="0" fontId="3" fillId="0" borderId="9" xfId="54" applyNumberFormat="1" applyFont="1" applyFill="1" applyBorder="1" applyAlignment="1">
      <alignment horizontal="center" vertical="center"/>
      <protection/>
    </xf>
    <xf numFmtId="49" fontId="2" fillId="0" borderId="16" xfId="54" applyNumberFormat="1" applyFont="1" applyFill="1" applyBorder="1" applyAlignment="1" applyProtection="1">
      <alignment horizontal="center" vertical="center" wrapText="1"/>
      <protection/>
    </xf>
    <xf numFmtId="0" fontId="3" fillId="0" borderId="9" xfId="56" applyFont="1" applyFill="1" applyBorder="1" applyAlignment="1">
      <alignment horizontal="centerContinuous" vertical="center"/>
      <protection/>
    </xf>
    <xf numFmtId="184" fontId="3" fillId="0" borderId="16" xfId="57" applyNumberFormat="1" applyFont="1" applyFill="1" applyBorder="1" applyAlignment="1" applyProtection="1">
      <alignment horizontal="right" vertical="center" wrapText="1"/>
      <protection locked="0"/>
    </xf>
    <xf numFmtId="184" fontId="3" fillId="0" borderId="9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57" applyNumberFormat="1" applyFont="1" applyFill="1" applyBorder="1" applyAlignment="1" applyProtection="1">
      <alignment horizontal="left" vertical="center" wrapText="1"/>
      <protection locked="0"/>
    </xf>
    <xf numFmtId="177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47" applyNumberFormat="1" applyFont="1" applyFill="1" applyBorder="1" applyAlignment="1" applyProtection="1">
      <alignment horizontal="center" vertical="center" wrapText="1"/>
      <protection/>
    </xf>
    <xf numFmtId="49" fontId="2" fillId="0" borderId="9" xfId="47" applyNumberFormat="1" applyFont="1" applyFill="1" applyBorder="1" applyAlignment="1" applyProtection="1">
      <alignment horizontal="center" vertical="center" wrapText="1"/>
      <protection/>
    </xf>
    <xf numFmtId="0" fontId="2" fillId="0" borderId="9" xfId="47" applyFill="1" applyBorder="1" applyAlignment="1">
      <alignment horizontal="center" vertical="center" wrapText="1"/>
      <protection/>
    </xf>
    <xf numFmtId="0" fontId="2" fillId="0" borderId="9" xfId="47" applyBorder="1" applyAlignment="1">
      <alignment horizontal="center" vertical="center" wrapText="1"/>
      <protection/>
    </xf>
    <xf numFmtId="49" fontId="2" fillId="0" borderId="9" xfId="47" applyNumberFormat="1" applyFill="1" applyBorder="1" applyAlignment="1">
      <alignment horizontal="center" vertical="center" wrapText="1"/>
      <protection/>
    </xf>
    <xf numFmtId="178" fontId="2" fillId="0" borderId="9" xfId="47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2" fillId="0" borderId="9" xfId="46" applyNumberFormat="1" applyFont="1" applyFill="1" applyBorder="1" applyAlignment="1" applyProtection="1">
      <alignment vertical="center" wrapText="1"/>
      <protection/>
    </xf>
    <xf numFmtId="177" fontId="2" fillId="0" borderId="9" xfId="46" applyNumberFormat="1" applyFont="1" applyFill="1" applyBorder="1" applyAlignment="1" applyProtection="1">
      <alignment horizontal="center" vertical="center" wrapText="1"/>
      <protection/>
    </xf>
    <xf numFmtId="176" fontId="2" fillId="0" borderId="16" xfId="46" applyNumberFormat="1" applyFont="1" applyFill="1" applyBorder="1" applyAlignment="1" applyProtection="1">
      <alignment horizontal="center" vertical="center" wrapText="1"/>
      <protection/>
    </xf>
    <xf numFmtId="176" fontId="2" fillId="0" borderId="16" xfId="46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46" applyNumberFormat="1" applyFont="1" applyFill="1" applyBorder="1" applyAlignment="1" applyProtection="1">
      <alignment horizontal="center" vertical="center" wrapText="1"/>
      <protection/>
    </xf>
    <xf numFmtId="177" fontId="2" fillId="0" borderId="17" xfId="46" applyNumberFormat="1" applyFont="1" applyFill="1" applyBorder="1" applyAlignment="1" applyProtection="1">
      <alignment horizontal="center" vertical="center" wrapText="1"/>
      <protection/>
    </xf>
    <xf numFmtId="177" fontId="2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6" xfId="45" applyNumberFormat="1" applyFont="1" applyFill="1" applyBorder="1" applyAlignment="1" applyProtection="1">
      <alignment horizontal="left" vertical="center" wrapText="1"/>
      <protection/>
    </xf>
    <xf numFmtId="176" fontId="3" fillId="0" borderId="16" xfId="45" applyNumberFormat="1" applyFont="1" applyFill="1" applyBorder="1" applyAlignment="1" applyProtection="1">
      <alignment horizontal="center" vertical="center" wrapText="1"/>
      <protection/>
    </xf>
    <xf numFmtId="0" fontId="3" fillId="0" borderId="9" xfId="59" applyNumberFormat="1" applyFont="1" applyFill="1" applyBorder="1" applyAlignment="1" applyProtection="1">
      <alignment horizontal="center" vertical="center" wrapText="1"/>
      <protection/>
    </xf>
    <xf numFmtId="0" fontId="3" fillId="0" borderId="9" xfId="59" applyNumberFormat="1" applyFont="1" applyFill="1" applyBorder="1" applyAlignment="1" applyProtection="1">
      <alignment horizontal="left" vertical="center" wrapText="1"/>
      <protection/>
    </xf>
    <xf numFmtId="176" fontId="3" fillId="0" borderId="16" xfId="59" applyNumberFormat="1" applyFont="1" applyFill="1" applyBorder="1" applyAlignment="1" applyProtection="1">
      <alignment horizontal="center" vertical="center" wrapText="1"/>
      <protection/>
    </xf>
    <xf numFmtId="176" fontId="3" fillId="0" borderId="9" xfId="59" applyNumberFormat="1" applyFont="1" applyFill="1" applyBorder="1" applyAlignment="1" applyProtection="1">
      <alignment horizontal="center" vertical="center" wrapText="1"/>
      <protection/>
    </xf>
    <xf numFmtId="0" fontId="3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59" applyNumberFormat="1" applyFont="1" applyFill="1" applyBorder="1" applyAlignment="1" applyProtection="1">
      <alignment horizontal="left" vertical="center" wrapText="1"/>
      <protection locked="0"/>
    </xf>
    <xf numFmtId="49" fontId="3" fillId="0" borderId="16" xfId="59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59" applyNumberFormat="1" applyFont="1" applyFill="1" applyBorder="1" applyAlignment="1" applyProtection="1">
      <alignment horizontal="left" vertical="center" wrapText="1"/>
      <protection locked="0"/>
    </xf>
    <xf numFmtId="49" fontId="3" fillId="0" borderId="21" xfId="59" applyNumberFormat="1" applyFont="1" applyFill="1" applyBorder="1" applyAlignment="1" applyProtection="1">
      <alignment horizontal="left" vertical="center" wrapText="1"/>
      <protection locked="0"/>
    </xf>
    <xf numFmtId="49" fontId="29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179" fontId="29" fillId="0" borderId="20" xfId="0" applyNumberFormat="1" applyFont="1" applyBorder="1" applyAlignment="1">
      <alignment horizontal="center" vertical="center" wrapText="1"/>
    </xf>
    <xf numFmtId="49" fontId="3" fillId="0" borderId="9" xfId="55" applyNumberFormat="1" applyFont="1" applyFill="1" applyBorder="1" applyAlignment="1" applyProtection="1">
      <alignment horizontal="left" vertical="center" wrapText="1"/>
      <protection locked="0"/>
    </xf>
    <xf numFmtId="176" fontId="3" fillId="0" borderId="9" xfId="52" applyNumberFormat="1" applyFont="1" applyFill="1" applyBorder="1" applyAlignment="1" applyProtection="1">
      <alignment horizontal="right" vertical="center" wrapText="1"/>
      <protection/>
    </xf>
    <xf numFmtId="176" fontId="3" fillId="18" borderId="16" xfId="45" applyNumberFormat="1" applyFont="1" applyFill="1" applyBorder="1" applyAlignment="1" applyProtection="1">
      <alignment horizontal="center" vertical="center" wrapText="1"/>
      <protection/>
    </xf>
    <xf numFmtId="0" fontId="3" fillId="18" borderId="16" xfId="45" applyNumberFormat="1" applyFont="1" applyFill="1" applyBorder="1" applyAlignment="1" applyProtection="1">
      <alignment horizontal="left" vertical="center" wrapText="1"/>
      <protection locked="0"/>
    </xf>
    <xf numFmtId="0" fontId="3" fillId="18" borderId="9" xfId="45" applyNumberFormat="1" applyFont="1" applyFill="1" applyBorder="1" applyAlignment="1" applyProtection="1">
      <alignment horizontal="left" vertical="center" wrapText="1"/>
      <protection locked="0"/>
    </xf>
    <xf numFmtId="0" fontId="3" fillId="18" borderId="0" xfId="45" applyFont="1" applyFill="1" applyAlignment="1">
      <alignment horizontal="center" vertical="center"/>
      <protection/>
    </xf>
    <xf numFmtId="0" fontId="2" fillId="18" borderId="0" xfId="45" applyFill="1">
      <alignment/>
      <protection/>
    </xf>
    <xf numFmtId="0" fontId="3" fillId="0" borderId="9" xfId="41" applyFont="1" applyFill="1" applyBorder="1" applyAlignment="1" applyProtection="1">
      <alignment vertical="center"/>
      <protection locked="0"/>
    </xf>
    <xf numFmtId="0" fontId="3" fillId="0" borderId="16" xfId="53" applyNumberFormat="1" applyFont="1" applyFill="1" applyBorder="1" applyAlignment="1" applyProtection="1">
      <alignment horizontal="left" vertical="center"/>
      <protection locked="0"/>
    </xf>
    <xf numFmtId="0" fontId="30" fillId="18" borderId="9" xfId="0" applyFont="1" applyFill="1" applyBorder="1" applyAlignment="1">
      <alignment horizontal="left" vertical="center" wrapText="1"/>
    </xf>
    <xf numFmtId="4" fontId="1" fillId="0" borderId="0" xfId="40" applyNumberFormat="1" applyFont="1" applyBorder="1" applyAlignment="1">
      <alignment horizontal="right" vertical="center" shrinkToFit="1"/>
      <protection/>
    </xf>
    <xf numFmtId="0" fontId="2" fillId="0" borderId="0" xfId="46" applyBorder="1">
      <alignment vertical="center"/>
      <protection/>
    </xf>
    <xf numFmtId="0" fontId="0" fillId="0" borderId="0" xfId="0" applyBorder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3" fillId="11" borderId="16" xfId="57" applyFont="1" applyFill="1" applyBorder="1" applyAlignment="1">
      <alignment horizontal="center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11" borderId="14" xfId="57" applyFont="1" applyFill="1" applyBorder="1" applyAlignment="1">
      <alignment horizontal="center" vertical="center" wrapText="1"/>
      <protection/>
    </xf>
    <xf numFmtId="0" fontId="2" fillId="0" borderId="14" xfId="57" applyNumberFormat="1" applyFont="1" applyFill="1" applyBorder="1" applyAlignment="1" applyProtection="1">
      <alignment vertical="center"/>
      <protection/>
    </xf>
    <xf numFmtId="0" fontId="2" fillId="0" borderId="9" xfId="57" applyNumberFormat="1" applyFont="1" applyFill="1" applyBorder="1" applyAlignment="1" applyProtection="1">
      <alignment vertical="center"/>
      <protection/>
    </xf>
    <xf numFmtId="0" fontId="6" fillId="0" borderId="0" xfId="57" applyNumberFormat="1" applyFont="1" applyFill="1" applyAlignment="1" applyProtection="1">
      <alignment horizontal="center" vertical="center"/>
      <protection/>
    </xf>
    <xf numFmtId="0" fontId="3" fillId="0" borderId="15" xfId="57" applyNumberFormat="1" applyFont="1" applyFill="1" applyBorder="1" applyAlignment="1" applyProtection="1">
      <alignment horizontal="right" vertical="center" wrapText="1"/>
      <protection/>
    </xf>
    <xf numFmtId="0" fontId="3" fillId="11" borderId="9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6" applyNumberFormat="1" applyFont="1" applyFill="1" applyAlignment="1" applyProtection="1">
      <alignment horizontal="center" vertical="center"/>
      <protection/>
    </xf>
    <xf numFmtId="0" fontId="3" fillId="0" borderId="15" xfId="56" applyNumberFormat="1" applyFont="1" applyFill="1" applyBorder="1" applyAlignment="1" applyProtection="1">
      <alignment horizontal="right" vertic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49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3" fillId="11" borderId="16" xfId="56" applyFont="1" applyFill="1" applyBorder="1" applyAlignment="1">
      <alignment horizontal="center" vertical="center" wrapText="1"/>
      <protection/>
    </xf>
    <xf numFmtId="0" fontId="3" fillId="11" borderId="23" xfId="56" applyNumberFormat="1" applyFont="1" applyFill="1" applyBorder="1" applyAlignment="1" applyProtection="1">
      <alignment horizontal="center" vertical="center"/>
      <protection/>
    </xf>
    <xf numFmtId="0" fontId="3" fillId="11" borderId="16" xfId="56" applyNumberFormat="1" applyFont="1" applyFill="1" applyBorder="1" applyAlignment="1" applyProtection="1">
      <alignment horizontal="center" vertical="center"/>
      <protection/>
    </xf>
    <xf numFmtId="0" fontId="3" fillId="11" borderId="14" xfId="56" applyNumberFormat="1" applyFont="1" applyFill="1" applyBorder="1" applyAlignment="1" applyProtection="1">
      <alignment horizontal="center" vertical="center"/>
      <protection/>
    </xf>
    <xf numFmtId="0" fontId="3" fillId="11" borderId="9" xfId="56" applyNumberFormat="1" applyFont="1" applyFill="1" applyBorder="1" applyAlignment="1" applyProtection="1">
      <alignment horizontal="center" vertical="center"/>
      <protection/>
    </xf>
    <xf numFmtId="0" fontId="2" fillId="11" borderId="14" xfId="54" applyFont="1" applyFill="1" applyBorder="1" applyAlignment="1">
      <alignment horizontal="center" vertical="center" wrapText="1"/>
      <protection/>
    </xf>
    <xf numFmtId="0" fontId="2" fillId="11" borderId="9" xfId="54" applyFont="1" applyFill="1" applyBorder="1" applyAlignment="1">
      <alignment horizontal="center" vertical="center" wrapText="1"/>
      <protection/>
    </xf>
    <xf numFmtId="0" fontId="3" fillId="11" borderId="14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1" xfId="54" applyNumberFormat="1" applyFont="1" applyFill="1" applyBorder="1" applyAlignment="1" applyProtection="1">
      <alignment horizontal="center" vertical="center" wrapText="1"/>
      <protection/>
    </xf>
    <xf numFmtId="0" fontId="2" fillId="11" borderId="21" xfId="54" applyFont="1" applyFill="1" applyBorder="1" applyAlignment="1">
      <alignment horizontal="center" vertical="center" wrapText="1"/>
      <protection/>
    </xf>
    <xf numFmtId="0" fontId="2" fillId="11" borderId="21" xfId="54" applyFont="1" applyFill="1" applyBorder="1" applyAlignment="1" applyProtection="1">
      <alignment horizontal="center" vertical="center" wrapText="1"/>
      <protection locked="0"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11" borderId="15" xfId="54" applyNumberFormat="1" applyFont="1" applyFill="1" applyBorder="1" applyAlignment="1" applyProtection="1">
      <alignment horizontal="right" vertical="center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3" fillId="11" borderId="16" xfId="54" applyNumberFormat="1" applyFont="1" applyFill="1" applyBorder="1" applyAlignment="1" applyProtection="1">
      <alignment horizontal="center" vertical="center"/>
      <protection/>
    </xf>
    <xf numFmtId="0" fontId="3" fillId="11" borderId="16" xfId="54" applyNumberFormat="1" applyFont="1" applyFill="1" applyBorder="1" applyAlignment="1" applyProtection="1">
      <alignment horizontal="center" vertical="center" wrapText="1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/>
    </xf>
    <xf numFmtId="0" fontId="3" fillId="0" borderId="9" xfId="54" applyNumberFormat="1" applyFont="1" applyFill="1" applyBorder="1" applyAlignment="1" applyProtection="1">
      <alignment horizontal="center" vertical="center" wrapText="1"/>
      <protection/>
    </xf>
    <xf numFmtId="179" fontId="3" fillId="11" borderId="14" xfId="54" applyNumberFormat="1" applyFont="1" applyFill="1" applyBorder="1" applyAlignment="1" applyProtection="1">
      <alignment horizontal="center" vertical="center" wrapText="1"/>
      <protection/>
    </xf>
    <xf numFmtId="179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1" borderId="9" xfId="58" applyNumberFormat="1" applyFont="1" applyFill="1" applyBorder="1" applyAlignment="1" applyProtection="1">
      <alignment horizontal="center" vertical="center" wrapText="1"/>
      <protection/>
    </xf>
    <xf numFmtId="0" fontId="2" fillId="11" borderId="9" xfId="61" applyFont="1" applyFill="1" applyBorder="1" applyAlignment="1">
      <alignment horizontal="center" vertical="center" wrapText="1"/>
      <protection/>
    </xf>
    <xf numFmtId="0" fontId="2" fillId="11" borderId="11" xfId="61" applyFont="1" applyFill="1" applyBorder="1" applyAlignment="1">
      <alignment horizontal="center" vertical="center" wrapText="1"/>
      <protection/>
    </xf>
    <xf numFmtId="0" fontId="2" fillId="11" borderId="10" xfId="61" applyFont="1" applyFill="1" applyBorder="1" applyAlignment="1">
      <alignment horizontal="center" vertical="center" wrapText="1"/>
      <protection/>
    </xf>
    <xf numFmtId="0" fontId="2" fillId="11" borderId="14" xfId="61" applyFont="1" applyFill="1" applyBorder="1" applyAlignment="1">
      <alignment horizontal="center" vertical="center" wrapText="1"/>
      <protection/>
    </xf>
    <xf numFmtId="0" fontId="6" fillId="0" borderId="0" xfId="58" applyNumberFormat="1" applyFont="1" applyFill="1" applyAlignment="1" applyProtection="1">
      <alignment horizontal="center" vertical="center" wrapText="1"/>
      <protection/>
    </xf>
    <xf numFmtId="0" fontId="3" fillId="0" borderId="15" xfId="58" applyNumberFormat="1" applyFont="1" applyFill="1" applyBorder="1" applyAlignment="1" applyProtection="1">
      <alignment horizontal="right" vertical="center" wrapText="1"/>
      <protection/>
    </xf>
    <xf numFmtId="0" fontId="3" fillId="11" borderId="9" xfId="58" applyFont="1" applyFill="1" applyBorder="1" applyAlignment="1">
      <alignment horizontal="center" vertical="center" wrapText="1"/>
      <protection/>
    </xf>
    <xf numFmtId="0" fontId="3" fillId="11" borderId="9" xfId="58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2" fillId="11" borderId="9" xfId="49" applyNumberFormat="1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 wrapText="1"/>
      <protection/>
    </xf>
    <xf numFmtId="0" fontId="2" fillId="0" borderId="15" xfId="49" applyNumberFormat="1" applyFont="1" applyFill="1" applyBorder="1" applyAlignment="1" applyProtection="1">
      <alignment horizontal="center" vertical="center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0" fontId="3" fillId="0" borderId="15" xfId="52" applyNumberFormat="1" applyFont="1" applyFill="1" applyBorder="1" applyAlignment="1" applyProtection="1">
      <alignment horizontal="right" vertical="center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0" fontId="3" fillId="11" borderId="18" xfId="52" applyFont="1" applyFill="1" applyBorder="1" applyAlignment="1">
      <alignment horizontal="center" vertical="center" wrapText="1"/>
      <protection/>
    </xf>
    <xf numFmtId="0" fontId="3" fillId="11" borderId="21" xfId="52" applyNumberFormat="1" applyFont="1" applyFill="1" applyBorder="1" applyAlignment="1" applyProtection="1">
      <alignment horizontal="center" vertical="center" wrapText="1"/>
      <protection/>
    </xf>
    <xf numFmtId="0" fontId="3" fillId="11" borderId="17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3" fillId="11" borderId="10" xfId="51" applyNumberFormat="1" applyFont="1" applyFill="1" applyBorder="1" applyAlignment="1" applyProtection="1">
      <alignment horizontal="center" vertical="center" wrapText="1"/>
      <protection/>
    </xf>
    <xf numFmtId="0" fontId="3" fillId="11" borderId="14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5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NumberFormat="1" applyFont="1" applyFill="1" applyAlignment="1" applyProtection="1">
      <alignment horizontal="right" vertical="center" wrapText="1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3" fillId="0" borderId="15" xfId="44" applyNumberFormat="1" applyFont="1" applyFill="1" applyBorder="1" applyAlignment="1" applyProtection="1">
      <alignment horizontal="right" vertical="center" wrapText="1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3" fillId="0" borderId="15" xfId="43" applyNumberFormat="1" applyFont="1" applyFill="1" applyBorder="1" applyAlignment="1" applyProtection="1">
      <alignment horizontal="right" vertical="center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/>
      <protection/>
    </xf>
    <xf numFmtId="0" fontId="3" fillId="11" borderId="16" xfId="53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21" xfId="53" applyFont="1" applyFill="1" applyBorder="1" applyAlignment="1">
      <alignment horizontal="center" vertical="center" wrapText="1"/>
      <protection/>
    </xf>
    <xf numFmtId="0" fontId="3" fillId="11" borderId="23" xfId="53" applyFont="1" applyFill="1" applyBorder="1" applyAlignment="1">
      <alignment horizontal="center" vertical="center" wrapText="1"/>
      <protection/>
    </xf>
    <xf numFmtId="0" fontId="3" fillId="11" borderId="16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2" fillId="11" borderId="9" xfId="50" applyFont="1" applyFill="1" applyBorder="1" applyAlignment="1">
      <alignment horizontal="center" vertical="center" wrapText="1"/>
      <protection/>
    </xf>
    <xf numFmtId="0" fontId="2" fillId="11" borderId="19" xfId="50" applyFont="1" applyFill="1" applyBorder="1" applyAlignment="1">
      <alignment horizontal="center" vertical="center" wrapText="1"/>
      <protection/>
    </xf>
    <xf numFmtId="0" fontId="2" fillId="11" borderId="12" xfId="50" applyFont="1" applyFill="1" applyBorder="1" applyAlignment="1" applyProtection="1">
      <alignment horizontal="center" vertical="center" wrapText="1"/>
      <protection locked="0"/>
    </xf>
    <xf numFmtId="0" fontId="2" fillId="11" borderId="24" xfId="50" applyFont="1" applyFill="1" applyBorder="1" applyAlignment="1">
      <alignment horizontal="center" vertical="center" wrapText="1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0" borderId="15" xfId="50" applyNumberFormat="1" applyFont="1" applyFill="1" applyBorder="1" applyAlignment="1" applyProtection="1">
      <alignment horizontal="right" vertical="center"/>
      <protection/>
    </xf>
    <xf numFmtId="0" fontId="3" fillId="11" borderId="16" xfId="50" applyNumberFormat="1" applyFont="1" applyFill="1" applyBorder="1" applyAlignment="1" applyProtection="1">
      <alignment horizontal="center" vertical="center"/>
      <protection/>
    </xf>
    <xf numFmtId="0" fontId="3" fillId="11" borderId="17" xfId="50" applyNumberFormat="1" applyFont="1" applyFill="1" applyBorder="1" applyAlignment="1" applyProtection="1">
      <alignment horizontal="center" vertical="center"/>
      <protection/>
    </xf>
    <xf numFmtId="0" fontId="3" fillId="11" borderId="21" xfId="50" applyNumberFormat="1" applyFont="1" applyFill="1" applyBorder="1" applyAlignment="1" applyProtection="1">
      <alignment horizontal="center" vertical="center"/>
      <protection/>
    </xf>
    <xf numFmtId="0" fontId="3" fillId="11" borderId="16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5" xfId="50" applyNumberFormat="1" applyFont="1" applyFill="1" applyBorder="1" applyAlignment="1" applyProtection="1">
      <alignment horizontal="center" vertical="center" wrapText="1"/>
      <protection/>
    </xf>
    <xf numFmtId="0" fontId="3" fillId="11" borderId="17" xfId="5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2" fillId="11" borderId="9" xfId="48" applyFont="1" applyFill="1" applyBorder="1" applyAlignment="1">
      <alignment horizontal="center" vertical="center" wrapText="1"/>
      <protection/>
    </xf>
    <xf numFmtId="0" fontId="3" fillId="11" borderId="14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5" xfId="48" applyNumberFormat="1" applyFont="1" applyFill="1" applyBorder="1" applyAlignment="1" applyProtection="1">
      <alignment horizontal="center" vertical="center" wrapText="1"/>
      <protection/>
    </xf>
    <xf numFmtId="0" fontId="3" fillId="11" borderId="17" xfId="48" applyNumberFormat="1" applyFont="1" applyFill="1" applyBorder="1" applyAlignment="1" applyProtection="1">
      <alignment horizontal="center" vertical="center" wrapText="1"/>
      <protection/>
    </xf>
    <xf numFmtId="0" fontId="2" fillId="11" borderId="21" xfId="48" applyFont="1" applyFill="1" applyBorder="1" applyAlignment="1">
      <alignment horizontal="center" vertical="center" wrapText="1"/>
      <protection/>
    </xf>
    <xf numFmtId="0" fontId="3" fillId="11" borderId="23" xfId="48" applyNumberFormat="1" applyFont="1" applyFill="1" applyBorder="1" applyAlignment="1" applyProtection="1">
      <alignment horizontal="center" vertical="center" wrapText="1"/>
      <protection/>
    </xf>
    <xf numFmtId="0" fontId="3" fillId="11" borderId="16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0" borderId="15" xfId="48" applyNumberFormat="1" applyFont="1" applyFill="1" applyBorder="1" applyAlignment="1" applyProtection="1">
      <alignment horizontal="right" vertical="center"/>
      <protection/>
    </xf>
    <xf numFmtId="0" fontId="3" fillId="11" borderId="21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7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5" xfId="47" applyFont="1" applyBorder="1" applyAlignment="1">
      <alignment horizontal="right" vertical="center"/>
      <protection/>
    </xf>
    <xf numFmtId="0" fontId="2" fillId="0" borderId="15" xfId="47" applyBorder="1" applyAlignment="1">
      <alignment horizontal="right" vertical="center"/>
      <protection/>
    </xf>
    <xf numFmtId="0" fontId="3" fillId="0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21" xfId="46" applyNumberFormat="1" applyFont="1" applyFill="1" applyBorder="1" applyAlignment="1" applyProtection="1">
      <alignment horizontal="center" vertical="center" wrapText="1"/>
      <protection/>
    </xf>
    <xf numFmtId="0" fontId="3" fillId="11" borderId="15" xfId="46" applyNumberFormat="1" applyFont="1" applyFill="1" applyBorder="1" applyAlignment="1" applyProtection="1">
      <alignment horizontal="center" vertical="center" wrapText="1"/>
      <protection/>
    </xf>
    <xf numFmtId="0" fontId="3" fillId="11" borderId="17" xfId="46" applyNumberFormat="1" applyFont="1" applyFill="1" applyBorder="1" applyAlignment="1" applyProtection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/>
      <protection/>
    </xf>
    <xf numFmtId="0" fontId="2" fillId="0" borderId="9" xfId="46" applyNumberFormat="1" applyFont="1" applyFill="1" applyBorder="1" applyAlignment="1" applyProtection="1">
      <alignment horizontal="center" vertical="center" wrapText="1"/>
      <protection/>
    </xf>
    <xf numFmtId="0" fontId="2" fillId="0" borderId="19" xfId="46" applyNumberFormat="1" applyFont="1" applyFill="1" applyBorder="1" applyAlignment="1" applyProtection="1">
      <alignment horizontal="center" vertical="center" wrapText="1"/>
      <protection/>
    </xf>
    <xf numFmtId="0" fontId="2" fillId="0" borderId="11" xfId="46" applyNumberFormat="1" applyFont="1" applyFill="1" applyBorder="1" applyAlignment="1" applyProtection="1">
      <alignment horizontal="center" vertical="center" wrapText="1"/>
      <protection/>
    </xf>
    <xf numFmtId="0" fontId="2" fillId="0" borderId="16" xfId="46" applyNumberFormat="1" applyFont="1" applyFill="1" applyBorder="1" applyAlignment="1" applyProtection="1">
      <alignment horizontal="center" vertical="center" wrapText="1"/>
      <protection/>
    </xf>
    <xf numFmtId="0" fontId="3" fillId="11" borderId="23" xfId="46" applyNumberFormat="1" applyFont="1" applyFill="1" applyBorder="1" applyAlignment="1" applyProtection="1">
      <alignment horizontal="center" vertical="center" wrapText="1"/>
      <protection/>
    </xf>
    <xf numFmtId="0" fontId="3" fillId="11" borderId="16" xfId="46" applyNumberFormat="1" applyFont="1" applyFill="1" applyBorder="1" applyAlignment="1" applyProtection="1">
      <alignment horizontal="center" vertical="center" wrapText="1"/>
      <protection/>
    </xf>
    <xf numFmtId="0" fontId="3" fillId="11" borderId="14" xfId="46" applyNumberFormat="1" applyFont="1" applyFill="1" applyBorder="1" applyAlignment="1" applyProtection="1">
      <alignment horizontal="center" vertical="center" wrapText="1"/>
      <protection/>
    </xf>
    <xf numFmtId="0" fontId="3" fillId="11" borderId="24" xfId="46" applyNumberFormat="1" applyFont="1" applyFill="1" applyBorder="1" applyAlignment="1" applyProtection="1">
      <alignment horizontal="center" vertical="center" wrapText="1"/>
      <protection/>
    </xf>
    <xf numFmtId="0" fontId="4" fillId="0" borderId="0" xfId="45" applyFont="1" applyAlignment="1">
      <alignment horizontal="center" vertical="center"/>
      <protection/>
    </xf>
    <xf numFmtId="0" fontId="5" fillId="11" borderId="21" xfId="45" applyNumberFormat="1" applyFont="1" applyFill="1" applyBorder="1" applyAlignment="1" applyProtection="1">
      <alignment horizontal="center" vertical="center"/>
      <protection/>
    </xf>
    <xf numFmtId="0" fontId="5" fillId="11" borderId="9" xfId="45" applyNumberFormat="1" applyFont="1" applyFill="1" applyBorder="1" applyAlignment="1" applyProtection="1">
      <alignment horizontal="center" vertical="center"/>
      <protection/>
    </xf>
    <xf numFmtId="0" fontId="5" fillId="11" borderId="16" xfId="45" applyNumberFormat="1" applyFont="1" applyFill="1" applyBorder="1" applyAlignment="1" applyProtection="1">
      <alignment horizontal="center" vertical="center"/>
      <protection/>
    </xf>
    <xf numFmtId="0" fontId="5" fillId="11" borderId="9" xfId="45" applyNumberFormat="1" applyFont="1" applyFill="1" applyBorder="1" applyAlignment="1" applyProtection="1">
      <alignment horizontal="center" vertical="center" wrapText="1"/>
      <protection/>
    </xf>
    <xf numFmtId="0" fontId="5" fillId="11" borderId="21" xfId="45" applyNumberFormat="1" applyFont="1" applyFill="1" applyBorder="1" applyAlignment="1" applyProtection="1">
      <alignment horizontal="center" vertical="center" wrapText="1"/>
      <protection/>
    </xf>
    <xf numFmtId="0" fontId="4" fillId="0" borderId="0" xfId="59" applyNumberFormat="1" applyFont="1" applyFill="1" applyAlignment="1" applyProtection="1">
      <alignment horizontal="center" vertical="center"/>
      <protection/>
    </xf>
    <xf numFmtId="0" fontId="5" fillId="11" borderId="9" xfId="59" applyNumberFormat="1" applyFont="1" applyFill="1" applyBorder="1" applyAlignment="1" applyProtection="1">
      <alignment horizontal="center" vertical="center" wrapText="1"/>
      <protection/>
    </xf>
    <xf numFmtId="0" fontId="5" fillId="11" borderId="11" xfId="59" applyNumberFormat="1" applyFont="1" applyFill="1" applyBorder="1" applyAlignment="1" applyProtection="1">
      <alignment horizontal="center" vertical="center" wrapText="1"/>
      <protection/>
    </xf>
    <xf numFmtId="0" fontId="5" fillId="11" borderId="14" xfId="59" applyNumberFormat="1" applyFont="1" applyFill="1" applyBorder="1" applyAlignment="1" applyProtection="1">
      <alignment horizontal="center" vertical="center" wrapText="1"/>
      <protection/>
    </xf>
    <xf numFmtId="0" fontId="5" fillId="11" borderId="16" xfId="59" applyNumberFormat="1" applyFont="1" applyFill="1" applyBorder="1" applyAlignment="1" applyProtection="1">
      <alignment horizontal="center" vertical="center" wrapText="1"/>
      <protection/>
    </xf>
    <xf numFmtId="0" fontId="5" fillId="11" borderId="21" xfId="59" applyNumberFormat="1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_06一般公共预算基本支出表" xfId="42"/>
    <cellStyle name="常规_01024199FB0E4AA990B5AE7002822FBB" xfId="43"/>
    <cellStyle name="常规_0B6CD2B80CC44853A61EA0F3C70718A7" xfId="44"/>
    <cellStyle name="常规_10FFF10EDCCA4317905A55AF0DC4BD23" xfId="45"/>
    <cellStyle name="常规_16D242D3E8CA48A39E7BABAD4C2ADF34" xfId="46"/>
    <cellStyle name="常规_234CAB730E9A49B381A8B2597D07D694" xfId="47"/>
    <cellStyle name="常规_385200E607F04804B5C7988757B03D63" xfId="48"/>
    <cellStyle name="常规_39487248717147F198562F069F2ADD01" xfId="49"/>
    <cellStyle name="常规_5E9FB8AE66E14E3CBF0A58F4E691094F" xfId="50"/>
    <cellStyle name="常规_76F45534EFC8460DA0F4824A8C8A34BC" xfId="51"/>
    <cellStyle name="常规_895BA4DC252E44F38DB6B1093505760C" xfId="52"/>
    <cellStyle name="常规_9BD24174709145A1A19E8F64762D88B5" xfId="53"/>
    <cellStyle name="常规_AB1B1E38243A4EE5BA45BBBA49A942B7" xfId="54"/>
    <cellStyle name="常规_E8AF75BCA17C4A7BA79F29CA83B6F5A7" xfId="55"/>
    <cellStyle name="常规_EA9ADEE351EC4FBE8D6B10FECBD78F3B" xfId="56"/>
    <cellStyle name="常规_F2C9F44EAE6D41698431DB70DDBCF964" xfId="57"/>
    <cellStyle name="常规_FA85956AF29D46888C80C611E9FB4855" xfId="58"/>
    <cellStyle name="常规_FDEBF98641054675A285ACB70D2F65A1" xfId="59"/>
    <cellStyle name="常规_部门收支总表" xfId="60"/>
    <cellStyle name="常规_工资福利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M31" sqref="M31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06"/>
      <c r="B1" s="207"/>
      <c r="C1" s="207"/>
      <c r="D1" s="207"/>
      <c r="E1" s="207"/>
      <c r="H1" s="310" t="s">
        <v>0</v>
      </c>
    </row>
    <row r="2" spans="1:8" ht="20.25" customHeight="1">
      <c r="A2" s="392" t="s">
        <v>1</v>
      </c>
      <c r="B2" s="392"/>
      <c r="C2" s="392"/>
      <c r="D2" s="392"/>
      <c r="E2" s="392"/>
      <c r="F2" s="392"/>
      <c r="G2" s="392"/>
      <c r="H2" s="392"/>
    </row>
    <row r="3" spans="1:8" ht="16.5" customHeight="1">
      <c r="A3" s="393"/>
      <c r="B3" s="393"/>
      <c r="C3" s="393"/>
      <c r="D3" s="209"/>
      <c r="E3" s="209"/>
      <c r="H3" s="210" t="s">
        <v>2</v>
      </c>
    </row>
    <row r="4" spans="1:8" ht="16.5" customHeight="1">
      <c r="A4" s="211" t="s">
        <v>3</v>
      </c>
      <c r="B4" s="211"/>
      <c r="C4" s="394" t="s">
        <v>4</v>
      </c>
      <c r="D4" s="394"/>
      <c r="E4" s="394"/>
      <c r="F4" s="394"/>
      <c r="G4" s="394"/>
      <c r="H4" s="394"/>
    </row>
    <row r="5" spans="1:8" ht="15" customHeight="1">
      <c r="A5" s="212" t="s">
        <v>5</v>
      </c>
      <c r="B5" s="212" t="s">
        <v>6</v>
      </c>
      <c r="C5" s="213" t="s">
        <v>7</v>
      </c>
      <c r="D5" s="212" t="s">
        <v>6</v>
      </c>
      <c r="E5" s="213" t="s">
        <v>8</v>
      </c>
      <c r="F5" s="212" t="s">
        <v>6</v>
      </c>
      <c r="G5" s="213" t="s">
        <v>9</v>
      </c>
      <c r="H5" s="212" t="s">
        <v>6</v>
      </c>
    </row>
    <row r="6" spans="1:8" s="13" customFormat="1" ht="15" customHeight="1">
      <c r="A6" s="214" t="s">
        <v>10</v>
      </c>
      <c r="B6" s="215">
        <f>SUM(B7:B8)</f>
        <v>2469.5</v>
      </c>
      <c r="C6" s="214" t="s">
        <v>11</v>
      </c>
      <c r="D6" s="348">
        <f>B28</f>
        <v>2469.5</v>
      </c>
      <c r="E6" s="214" t="s">
        <v>12</v>
      </c>
      <c r="F6" s="215">
        <f>SUM(F7:F9)</f>
        <v>2419.5</v>
      </c>
      <c r="G6" s="217" t="s">
        <v>13</v>
      </c>
      <c r="H6" s="312">
        <f>F7</f>
        <v>1776.5</v>
      </c>
    </row>
    <row r="7" spans="1:8" s="13" customFormat="1" ht="15" customHeight="1">
      <c r="A7" s="214" t="s">
        <v>14</v>
      </c>
      <c r="B7" s="215">
        <f>'部门收入总表'!E7</f>
        <v>2469.5</v>
      </c>
      <c r="C7" s="217" t="s">
        <v>15</v>
      </c>
      <c r="D7" s="348"/>
      <c r="E7" s="214" t="s">
        <v>16</v>
      </c>
      <c r="F7" s="215">
        <f>'部门支出总表（分类）'!H8</f>
        <v>1776.5</v>
      </c>
      <c r="G7" s="217" t="s">
        <v>17</v>
      </c>
      <c r="H7" s="312">
        <f>F8+F11</f>
        <v>369.3</v>
      </c>
    </row>
    <row r="8" spans="1:8" s="13" customFormat="1" ht="15" customHeight="1">
      <c r="A8" s="214" t="s">
        <v>18</v>
      </c>
      <c r="B8" s="215">
        <f>'部门收入总表'!F7</f>
        <v>0</v>
      </c>
      <c r="C8" s="214" t="s">
        <v>19</v>
      </c>
      <c r="D8" s="348"/>
      <c r="E8" s="214" t="s">
        <v>20</v>
      </c>
      <c r="F8" s="215">
        <f>'部门支出总表（分类）'!I8</f>
        <v>319.3</v>
      </c>
      <c r="G8" s="217" t="s">
        <v>21</v>
      </c>
      <c r="H8" s="312">
        <f>F16</f>
        <v>0</v>
      </c>
    </row>
    <row r="9" spans="1:8" s="13" customFormat="1" ht="15" customHeight="1">
      <c r="A9" s="214" t="s">
        <v>22</v>
      </c>
      <c r="B9" s="215">
        <f>'部门收入总表'!G7</f>
        <v>0</v>
      </c>
      <c r="C9" s="214" t="s">
        <v>23</v>
      </c>
      <c r="D9" s="348"/>
      <c r="E9" s="214" t="s">
        <v>24</v>
      </c>
      <c r="F9" s="215">
        <f>'部门支出总表（分类）'!J8</f>
        <v>323.7</v>
      </c>
      <c r="G9" s="217" t="s">
        <v>25</v>
      </c>
      <c r="H9" s="312">
        <f>F15</f>
        <v>0</v>
      </c>
    </row>
    <row r="10" spans="1:8" s="13" customFormat="1" ht="15" customHeight="1">
      <c r="A10" s="214" t="s">
        <v>26</v>
      </c>
      <c r="B10" s="215">
        <f>'部门收入总表'!H7</f>
        <v>0</v>
      </c>
      <c r="C10" s="214" t="s">
        <v>27</v>
      </c>
      <c r="D10" s="348"/>
      <c r="E10" s="214" t="s">
        <v>28</v>
      </c>
      <c r="F10" s="215">
        <f>SUM(F11:F17)</f>
        <v>50</v>
      </c>
      <c r="G10" s="217" t="s">
        <v>29</v>
      </c>
      <c r="H10" s="312"/>
    </row>
    <row r="11" spans="1:8" s="13" customFormat="1" ht="15" customHeight="1">
      <c r="A11" s="214" t="s">
        <v>30</v>
      </c>
      <c r="B11" s="215">
        <f>'部门收入总表'!I7</f>
        <v>0</v>
      </c>
      <c r="C11" s="214" t="s">
        <v>31</v>
      </c>
      <c r="D11" s="348"/>
      <c r="E11" s="313" t="s">
        <v>32</v>
      </c>
      <c r="F11" s="215">
        <f>'部门支出总表（分类）'!L9</f>
        <v>50</v>
      </c>
      <c r="G11" s="217" t="s">
        <v>33</v>
      </c>
      <c r="H11" s="312"/>
    </row>
    <row r="12" spans="1:8" s="13" customFormat="1" ht="15" customHeight="1">
      <c r="A12" s="214" t="s">
        <v>34</v>
      </c>
      <c r="B12" s="215">
        <f>'部门收入总表'!J7</f>
        <v>0</v>
      </c>
      <c r="C12" s="214" t="s">
        <v>35</v>
      </c>
      <c r="D12" s="348"/>
      <c r="E12" s="313" t="s">
        <v>36</v>
      </c>
      <c r="F12" s="215">
        <f>'部门支出总表（分类）'!M9</f>
        <v>0</v>
      </c>
      <c r="G12" s="217" t="s">
        <v>37</v>
      </c>
      <c r="H12" s="312">
        <f>F12</f>
        <v>0</v>
      </c>
    </row>
    <row r="13" spans="1:8" s="13" customFormat="1" ht="15" customHeight="1">
      <c r="A13" s="214" t="s">
        <v>38</v>
      </c>
      <c r="B13" s="215">
        <f>'部门收入总表'!K7</f>
        <v>0</v>
      </c>
      <c r="C13" s="214" t="s">
        <v>39</v>
      </c>
      <c r="D13" s="348"/>
      <c r="E13" s="313" t="s">
        <v>40</v>
      </c>
      <c r="F13" s="215">
        <f>'部门支出总表（分类）'!N9</f>
        <v>0</v>
      </c>
      <c r="G13" s="217" t="s">
        <v>41</v>
      </c>
      <c r="H13" s="312"/>
    </row>
    <row r="14" spans="1:8" s="13" customFormat="1" ht="15" customHeight="1">
      <c r="A14" s="214" t="s">
        <v>42</v>
      </c>
      <c r="B14" s="215">
        <f>'部门收入总表'!L7</f>
        <v>0</v>
      </c>
      <c r="C14" s="214" t="s">
        <v>43</v>
      </c>
      <c r="D14" s="348"/>
      <c r="E14" s="313" t="s">
        <v>44</v>
      </c>
      <c r="F14" s="215">
        <f>'部门支出总表（分类）'!O9</f>
        <v>0</v>
      </c>
      <c r="G14" s="217" t="s">
        <v>45</v>
      </c>
      <c r="H14" s="312">
        <f>F9</f>
        <v>323.7</v>
      </c>
    </row>
    <row r="15" spans="1:8" s="13" customFormat="1" ht="15" customHeight="1">
      <c r="A15" s="214"/>
      <c r="B15" s="215"/>
      <c r="C15" s="214" t="s">
        <v>46</v>
      </c>
      <c r="D15" s="348"/>
      <c r="E15" s="313" t="s">
        <v>47</v>
      </c>
      <c r="F15" s="215">
        <f>'部门支出总表（分类）'!P9</f>
        <v>0</v>
      </c>
      <c r="G15" s="217" t="s">
        <v>48</v>
      </c>
      <c r="H15" s="312">
        <f>F14</f>
        <v>0</v>
      </c>
    </row>
    <row r="16" spans="1:8" s="13" customFormat="1" ht="15" customHeight="1">
      <c r="A16" s="218"/>
      <c r="B16" s="215"/>
      <c r="C16" s="214" t="s">
        <v>49</v>
      </c>
      <c r="D16" s="348"/>
      <c r="E16" s="313" t="s">
        <v>50</v>
      </c>
      <c r="F16" s="215">
        <f>'部门支出总表（分类）'!Q9</f>
        <v>0</v>
      </c>
      <c r="G16" s="217" t="s">
        <v>51</v>
      </c>
      <c r="H16" s="312">
        <f>F13</f>
        <v>0</v>
      </c>
    </row>
    <row r="17" spans="1:8" s="13" customFormat="1" ht="15" customHeight="1">
      <c r="A17" s="214"/>
      <c r="B17" s="215"/>
      <c r="C17" s="214" t="s">
        <v>52</v>
      </c>
      <c r="D17" s="348"/>
      <c r="E17" s="313" t="s">
        <v>53</v>
      </c>
      <c r="F17" s="215">
        <f>'部门支出总表（分类）'!R9</f>
        <v>0</v>
      </c>
      <c r="G17" s="217" t="s">
        <v>54</v>
      </c>
      <c r="H17" s="312"/>
    </row>
    <row r="18" spans="1:8" s="13" customFormat="1" ht="15" customHeight="1">
      <c r="A18" s="214"/>
      <c r="B18" s="215"/>
      <c r="C18" s="219" t="s">
        <v>55</v>
      </c>
      <c r="D18" s="348"/>
      <c r="E18" s="214" t="s">
        <v>56</v>
      </c>
      <c r="F18" s="215">
        <f>'部门支出总表（分类）'!S8</f>
        <v>0</v>
      </c>
      <c r="G18" s="217" t="s">
        <v>57</v>
      </c>
      <c r="H18" s="312"/>
    </row>
    <row r="19" spans="1:8" s="13" customFormat="1" ht="15" customHeight="1">
      <c r="A19" s="218"/>
      <c r="B19" s="215"/>
      <c r="C19" s="219" t="s">
        <v>58</v>
      </c>
      <c r="D19" s="348"/>
      <c r="E19" s="214" t="s">
        <v>59</v>
      </c>
      <c r="F19" s="215">
        <f>'部门支出总表（分类）'!T8</f>
        <v>0</v>
      </c>
      <c r="G19" s="217" t="s">
        <v>60</v>
      </c>
      <c r="H19" s="312"/>
    </row>
    <row r="20" spans="1:8" s="13" customFormat="1" ht="15" customHeight="1">
      <c r="A20" s="218"/>
      <c r="B20" s="215"/>
      <c r="C20" s="219" t="s">
        <v>61</v>
      </c>
      <c r="D20" s="348"/>
      <c r="E20" s="214" t="s">
        <v>62</v>
      </c>
      <c r="F20" s="215">
        <f>'部门支出总表（分类）'!U8</f>
        <v>0</v>
      </c>
      <c r="G20" s="217" t="s">
        <v>63</v>
      </c>
      <c r="H20" s="312"/>
    </row>
    <row r="21" spans="1:8" s="13" customFormat="1" ht="15" customHeight="1">
      <c r="A21" s="214"/>
      <c r="B21" s="215"/>
      <c r="C21" s="219" t="s">
        <v>64</v>
      </c>
      <c r="D21" s="348"/>
      <c r="E21" s="214"/>
      <c r="F21" s="215"/>
      <c r="G21" s="217"/>
      <c r="H21" s="312"/>
    </row>
    <row r="22" spans="1:8" s="13" customFormat="1" ht="15" customHeight="1">
      <c r="A22" s="214"/>
      <c r="B22" s="215"/>
      <c r="C22" s="219" t="s">
        <v>65</v>
      </c>
      <c r="D22" s="348"/>
      <c r="E22" s="214"/>
      <c r="F22" s="215"/>
      <c r="G22" s="217"/>
      <c r="H22" s="312"/>
    </row>
    <row r="23" spans="1:8" s="13" customFormat="1" ht="15" customHeight="1">
      <c r="A23" s="214"/>
      <c r="B23" s="215"/>
      <c r="C23" s="219" t="s">
        <v>66</v>
      </c>
      <c r="D23" s="348"/>
      <c r="E23" s="214"/>
      <c r="F23" s="215"/>
      <c r="G23" s="217"/>
      <c r="H23" s="312"/>
    </row>
    <row r="24" spans="1:8" s="13" customFormat="1" ht="15" customHeight="1">
      <c r="A24" s="214"/>
      <c r="B24" s="215"/>
      <c r="C24" s="219" t="s">
        <v>67</v>
      </c>
      <c r="D24" s="348"/>
      <c r="E24" s="214"/>
      <c r="F24" s="215"/>
      <c r="G24" s="217"/>
      <c r="H24" s="312"/>
    </row>
    <row r="25" spans="1:8" s="13" customFormat="1" ht="15" customHeight="1">
      <c r="A25" s="214"/>
      <c r="B25" s="215"/>
      <c r="C25" s="219" t="s">
        <v>68</v>
      </c>
      <c r="D25" s="348"/>
      <c r="E25" s="214"/>
      <c r="F25" s="215"/>
      <c r="G25" s="217"/>
      <c r="H25" s="312"/>
    </row>
    <row r="26" spans="1:8" s="13" customFormat="1" ht="15" customHeight="1">
      <c r="A26" s="220" t="s">
        <v>69</v>
      </c>
      <c r="B26" s="215">
        <f>SUM(B7:B25)</f>
        <v>2469.5</v>
      </c>
      <c r="C26" s="220" t="s">
        <v>70</v>
      </c>
      <c r="D26" s="215">
        <f>SUM(D6:D25)</f>
        <v>2469.5</v>
      </c>
      <c r="E26" s="220" t="s">
        <v>70</v>
      </c>
      <c r="F26" s="215">
        <f>SUM(F11:F25)+F6</f>
        <v>2469.5</v>
      </c>
      <c r="G26" s="314" t="s">
        <v>71</v>
      </c>
      <c r="H26" s="312">
        <f>SUM(H6:H25)</f>
        <v>2469.5</v>
      </c>
    </row>
    <row r="27" spans="1:8" s="13" customFormat="1" ht="15" customHeight="1">
      <c r="A27" s="214" t="s">
        <v>72</v>
      </c>
      <c r="B27" s="215">
        <f>'部门收入总表'!M7</f>
        <v>0</v>
      </c>
      <c r="C27" s="214"/>
      <c r="D27" s="215"/>
      <c r="E27" s="214"/>
      <c r="F27" s="215"/>
      <c r="G27" s="314"/>
      <c r="H27" s="312"/>
    </row>
    <row r="28" spans="1:8" s="13" customFormat="1" ht="13.5" customHeight="1">
      <c r="A28" s="220" t="s">
        <v>73</v>
      </c>
      <c r="B28" s="215">
        <f>B26+B27</f>
        <v>2469.5</v>
      </c>
      <c r="C28" s="220" t="s">
        <v>74</v>
      </c>
      <c r="D28" s="215">
        <f>D26</f>
        <v>2469.5</v>
      </c>
      <c r="E28" s="220" t="s">
        <v>74</v>
      </c>
      <c r="F28" s="215">
        <f>F26</f>
        <v>2469.5</v>
      </c>
      <c r="G28" s="314" t="s">
        <v>74</v>
      </c>
      <c r="H28" s="312">
        <f>H26</f>
        <v>2469.5</v>
      </c>
    </row>
    <row r="29" spans="1:6" ht="14.25" customHeight="1">
      <c r="A29" s="395"/>
      <c r="B29" s="395"/>
      <c r="C29" s="395"/>
      <c r="D29" s="395"/>
      <c r="E29" s="395"/>
      <c r="F29" s="395"/>
    </row>
  </sheetData>
  <sheetProtection sheet="1"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zoomScalePageLayoutView="0" workbookViewId="0" topLeftCell="A1">
      <selection activeCell="O6" sqref="O6"/>
    </sheetView>
  </sheetViews>
  <sheetFormatPr defaultColWidth="6.875" defaultRowHeight="22.5" customHeight="1"/>
  <cols>
    <col min="1" max="3" width="3.625" style="222" customWidth="1"/>
    <col min="4" max="4" width="11.125" style="222" customWidth="1"/>
    <col min="5" max="5" width="22.875" style="222" customWidth="1"/>
    <col min="6" max="6" width="12.125" style="222" customWidth="1"/>
    <col min="7" max="12" width="10.375" style="222" customWidth="1"/>
    <col min="13" max="246" width="6.75390625" style="222" customWidth="1"/>
    <col min="247" max="251" width="6.75390625" style="223" customWidth="1"/>
    <col min="252" max="252" width="6.875" style="224" customWidth="1"/>
    <col min="253" max="16384" width="6.875" style="224" customWidth="1"/>
  </cols>
  <sheetData>
    <row r="1" spans="12:252" ht="22.5" customHeight="1">
      <c r="L1" s="222" t="s">
        <v>194</v>
      </c>
      <c r="IR1"/>
    </row>
    <row r="2" spans="1:252" ht="22.5" customHeight="1">
      <c r="A2" s="461" t="s">
        <v>195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IR2"/>
    </row>
    <row r="3" spans="11:252" ht="22.5" customHeight="1">
      <c r="K3" s="462" t="s">
        <v>77</v>
      </c>
      <c r="L3" s="462"/>
      <c r="IR3"/>
    </row>
    <row r="4" spans="1:252" ht="22.5" customHeight="1">
      <c r="A4" s="463" t="s">
        <v>95</v>
      </c>
      <c r="B4" s="463"/>
      <c r="C4" s="464"/>
      <c r="D4" s="460" t="s">
        <v>122</v>
      </c>
      <c r="E4" s="466" t="s">
        <v>96</v>
      </c>
      <c r="F4" s="460" t="s">
        <v>163</v>
      </c>
      <c r="G4" s="467" t="s">
        <v>279</v>
      </c>
      <c r="H4" s="460" t="s">
        <v>196</v>
      </c>
      <c r="I4" s="460" t="s">
        <v>197</v>
      </c>
      <c r="J4" s="460" t="s">
        <v>198</v>
      </c>
      <c r="K4" s="460" t="s">
        <v>199</v>
      </c>
      <c r="L4" s="460" t="s">
        <v>183</v>
      </c>
      <c r="IR4"/>
    </row>
    <row r="5" spans="1:252" ht="18" customHeight="1">
      <c r="A5" s="460" t="s">
        <v>98</v>
      </c>
      <c r="B5" s="465" t="s">
        <v>99</v>
      </c>
      <c r="C5" s="466" t="s">
        <v>100</v>
      </c>
      <c r="D5" s="460"/>
      <c r="E5" s="466"/>
      <c r="F5" s="460"/>
      <c r="G5" s="467"/>
      <c r="H5" s="460"/>
      <c r="I5" s="460"/>
      <c r="J5" s="460"/>
      <c r="K5" s="460"/>
      <c r="L5" s="460"/>
      <c r="IR5"/>
    </row>
    <row r="6" spans="1:252" ht="18" customHeight="1">
      <c r="A6" s="460"/>
      <c r="B6" s="465"/>
      <c r="C6" s="466"/>
      <c r="D6" s="460"/>
      <c r="E6" s="466"/>
      <c r="F6" s="460"/>
      <c r="G6" s="467"/>
      <c r="H6" s="460"/>
      <c r="I6" s="460"/>
      <c r="J6" s="460"/>
      <c r="K6" s="460"/>
      <c r="L6" s="460"/>
      <c r="IR6"/>
    </row>
    <row r="7" spans="1:252" ht="22.5" customHeight="1">
      <c r="A7" s="225" t="s">
        <v>92</v>
      </c>
      <c r="B7" s="225" t="s">
        <v>92</v>
      </c>
      <c r="C7" s="225" t="s">
        <v>92</v>
      </c>
      <c r="D7" s="225" t="s">
        <v>92</v>
      </c>
      <c r="E7" s="225" t="s">
        <v>92</v>
      </c>
      <c r="F7" s="225">
        <v>1</v>
      </c>
      <c r="G7" s="225">
        <v>2</v>
      </c>
      <c r="H7" s="225">
        <v>3</v>
      </c>
      <c r="I7" s="225">
        <v>4</v>
      </c>
      <c r="J7" s="225">
        <v>5</v>
      </c>
      <c r="K7" s="225">
        <v>6</v>
      </c>
      <c r="L7" s="225">
        <v>7</v>
      </c>
      <c r="M7" s="228"/>
      <c r="N7" s="229"/>
      <c r="IR7"/>
    </row>
    <row r="8" spans="1:252" s="221" customFormat="1" ht="23.25" customHeight="1">
      <c r="A8" s="226" t="str">
        <f>'个人家庭(政府预算)'!A7</f>
        <v>213</v>
      </c>
      <c r="B8" s="226" t="str">
        <f>'个人家庭(政府预算)'!B7</f>
        <v>03</v>
      </c>
      <c r="C8" s="226" t="str">
        <f>'个人家庭(政府预算)'!C7</f>
        <v>01</v>
      </c>
      <c r="D8" s="226" t="str">
        <f>'个人家庭(政府预算)'!D7</f>
        <v>094</v>
      </c>
      <c r="E8" s="226" t="str">
        <f>'个人家庭(政府预算)'!E7</f>
        <v>行政运行</v>
      </c>
      <c r="F8" s="227">
        <f>SUM(G8:L8)</f>
        <v>323.7</v>
      </c>
      <c r="G8" s="227">
        <f>'一般-个人和家庭'!G8</f>
        <v>323.7</v>
      </c>
      <c r="H8" s="227">
        <f>'一般-个人和家庭'!H8</f>
        <v>0</v>
      </c>
      <c r="I8" s="227">
        <f>'一般-个人和家庭'!I8</f>
        <v>0</v>
      </c>
      <c r="J8" s="227">
        <f>'一般-个人和家庭'!J8</f>
        <v>0</v>
      </c>
      <c r="K8" s="227">
        <f>'一般-个人和家庭'!K8</f>
        <v>0</v>
      </c>
      <c r="L8" s="380">
        <f>'一般-个人和家庭'!L8</f>
        <v>0</v>
      </c>
      <c r="M8" s="228"/>
      <c r="N8" s="230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31"/>
      <c r="IN8" s="231"/>
      <c r="IO8" s="231"/>
      <c r="IP8" s="231"/>
      <c r="IQ8" s="231"/>
      <c r="IR8" s="13"/>
    </row>
    <row r="9" spans="1:252" ht="27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IR9"/>
    </row>
    <row r="10" spans="1:252" ht="22.5" customHeight="1">
      <c r="A10" s="228"/>
      <c r="B10" s="228"/>
      <c r="C10" s="228"/>
      <c r="D10" s="228"/>
      <c r="E10" s="228"/>
      <c r="F10" s="228"/>
      <c r="H10" s="228"/>
      <c r="I10" s="228"/>
      <c r="J10" s="228"/>
      <c r="K10" s="228"/>
      <c r="L10" s="228"/>
      <c r="M10" s="230"/>
      <c r="IR10"/>
    </row>
    <row r="11" spans="1:252" ht="22.5" customHeight="1">
      <c r="A11" s="228"/>
      <c r="B11" s="228"/>
      <c r="C11" s="228"/>
      <c r="D11" s="228"/>
      <c r="E11" s="228"/>
      <c r="F11" s="228"/>
      <c r="H11" s="228"/>
      <c r="I11" s="228"/>
      <c r="J11" s="228"/>
      <c r="K11" s="228"/>
      <c r="L11" s="228"/>
      <c r="M11" s="229"/>
      <c r="IR11"/>
    </row>
    <row r="12" spans="1:252" ht="22.5" customHeight="1">
      <c r="A12" s="228"/>
      <c r="B12" s="228"/>
      <c r="C12" s="228"/>
      <c r="D12" s="228"/>
      <c r="E12" s="228"/>
      <c r="F12" s="228"/>
      <c r="H12" s="228"/>
      <c r="I12" s="228"/>
      <c r="J12" s="228"/>
      <c r="K12" s="228"/>
      <c r="L12" s="228"/>
      <c r="M12" s="229"/>
      <c r="IR12"/>
    </row>
    <row r="13" spans="1:252" ht="22.5" customHeight="1">
      <c r="A13" s="228"/>
      <c r="E13" s="228"/>
      <c r="F13" s="228"/>
      <c r="H13" s="228"/>
      <c r="I13" s="228"/>
      <c r="J13" s="228"/>
      <c r="K13" s="228"/>
      <c r="L13" s="228"/>
      <c r="M13" s="229"/>
      <c r="IR13"/>
    </row>
    <row r="14" spans="1:252" ht="22.5" customHeight="1">
      <c r="A14" s="228"/>
      <c r="H14" s="228"/>
      <c r="I14" s="228"/>
      <c r="J14" s="228"/>
      <c r="K14" s="228"/>
      <c r="L14" s="228"/>
      <c r="M14" s="229"/>
      <c r="IR14"/>
    </row>
    <row r="15" spans="8:252" ht="22.5" customHeight="1">
      <c r="H15" s="228"/>
      <c r="I15" s="228"/>
      <c r="J15" s="228"/>
      <c r="K15" s="228"/>
      <c r="L15" s="228"/>
      <c r="M15" s="229"/>
      <c r="IR15"/>
    </row>
    <row r="16" spans="8:252" ht="22.5" customHeight="1">
      <c r="H16" s="228"/>
      <c r="I16" s="228"/>
      <c r="J16" s="228"/>
      <c r="K16" s="228"/>
      <c r="M16" s="229"/>
      <c r="IR16"/>
    </row>
    <row r="17" spans="1:252" ht="22.5" customHeight="1">
      <c r="A17"/>
      <c r="B17"/>
      <c r="C17"/>
      <c r="D17"/>
      <c r="E17"/>
      <c r="F17"/>
      <c r="G17"/>
      <c r="H17" s="228"/>
      <c r="M17" s="22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2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2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2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2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2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2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2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2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2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sheet="1" formatCells="0" formatColumns="0" formatRows="0"/>
  <mergeCells count="15">
    <mergeCell ref="F4:F6"/>
    <mergeCell ref="H4:H6"/>
    <mergeCell ref="I4:I6"/>
    <mergeCell ref="J4:J6"/>
    <mergeCell ref="G4:G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zoomScalePageLayoutView="0" workbookViewId="0" topLeftCell="A1">
      <selection activeCell="K7" sqref="K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200</v>
      </c>
    </row>
    <row r="2" spans="1:11" ht="27" customHeight="1">
      <c r="A2" s="432" t="s">
        <v>201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0:11" ht="14.25" customHeight="1">
      <c r="J3" s="468" t="s">
        <v>77</v>
      </c>
      <c r="K3" s="468"/>
    </row>
    <row r="4" spans="1:11" ht="33" customHeight="1">
      <c r="A4" s="452" t="s">
        <v>95</v>
      </c>
      <c r="B4" s="452"/>
      <c r="C4" s="452"/>
      <c r="D4" s="431" t="s">
        <v>186</v>
      </c>
      <c r="E4" s="431" t="s">
        <v>123</v>
      </c>
      <c r="F4" s="431" t="s">
        <v>112</v>
      </c>
      <c r="G4" s="431"/>
      <c r="H4" s="431"/>
      <c r="I4" s="431"/>
      <c r="J4" s="431"/>
      <c r="K4" s="431"/>
    </row>
    <row r="5" spans="1:11" ht="14.25" customHeight="1">
      <c r="A5" s="431" t="s">
        <v>98</v>
      </c>
      <c r="B5" s="431" t="s">
        <v>99</v>
      </c>
      <c r="C5" s="431" t="s">
        <v>100</v>
      </c>
      <c r="D5" s="431"/>
      <c r="E5" s="431"/>
      <c r="F5" s="431" t="s">
        <v>89</v>
      </c>
      <c r="G5" s="431" t="s">
        <v>202</v>
      </c>
      <c r="H5" s="431" t="s">
        <v>199</v>
      </c>
      <c r="I5" s="431" t="s">
        <v>203</v>
      </c>
      <c r="J5" s="431" t="s">
        <v>204</v>
      </c>
      <c r="K5" s="431" t="s">
        <v>205</v>
      </c>
    </row>
    <row r="6" spans="1:11" ht="32.25" customHeight="1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431"/>
    </row>
    <row r="7" spans="1:11" s="13" customFormat="1" ht="24.75" customHeight="1">
      <c r="A7" s="37" t="str">
        <f>'一般-工资福利'!A8</f>
        <v>213</v>
      </c>
      <c r="B7" s="37" t="str">
        <f>'一般-工资福利'!B8</f>
        <v>03</v>
      </c>
      <c r="C7" s="37" t="str">
        <f>'一般-工资福利'!C8</f>
        <v>01</v>
      </c>
      <c r="D7" s="37" t="str">
        <f>'一般-工资福利'!D8</f>
        <v>094</v>
      </c>
      <c r="E7" s="37" t="str">
        <f>'一般-工资福利'!E8</f>
        <v>行政运行</v>
      </c>
      <c r="F7" s="138">
        <f>SUM(G7:K7)</f>
        <v>323.7</v>
      </c>
      <c r="G7" s="138">
        <f>'个人家庭(政府预算)(2)'!G7</f>
        <v>0</v>
      </c>
      <c r="H7" s="138">
        <f>'个人家庭(政府预算)(2)'!H7</f>
        <v>0</v>
      </c>
      <c r="I7" s="138">
        <f>'个人家庭(政府预算)(2)'!I7</f>
        <v>0</v>
      </c>
      <c r="J7" s="138">
        <f>'个人家庭(政府预算)(2)'!J7</f>
        <v>323.7</v>
      </c>
      <c r="K7" s="138">
        <f>'个人家庭(政府预算)(2)'!K7</f>
        <v>0</v>
      </c>
    </row>
  </sheetData>
  <sheetProtection sheet="1" formatCells="0" formatColumns="0" formatRows="0"/>
  <mergeCells count="15">
    <mergeCell ref="E4:E6"/>
    <mergeCell ref="G5:G6"/>
    <mergeCell ref="H5:H6"/>
    <mergeCell ref="I5:I6"/>
    <mergeCell ref="F5:F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16" sqref="A16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06"/>
      <c r="B1" s="207"/>
      <c r="C1" s="207"/>
      <c r="D1" s="207"/>
      <c r="E1" s="207"/>
      <c r="F1" s="208" t="s">
        <v>206</v>
      </c>
    </row>
    <row r="2" spans="1:6" ht="24" customHeight="1">
      <c r="A2" s="392" t="s">
        <v>207</v>
      </c>
      <c r="B2" s="392"/>
      <c r="C2" s="392"/>
      <c r="D2" s="392"/>
      <c r="E2" s="392"/>
      <c r="F2" s="392"/>
    </row>
    <row r="3" spans="1:6" ht="14.25" customHeight="1">
      <c r="A3" s="393"/>
      <c r="B3" s="393"/>
      <c r="C3" s="393"/>
      <c r="D3" s="209"/>
      <c r="E3" s="209"/>
      <c r="F3" s="210" t="s">
        <v>2</v>
      </c>
    </row>
    <row r="4" spans="1:6" ht="17.25" customHeight="1">
      <c r="A4" s="211" t="s">
        <v>3</v>
      </c>
      <c r="B4" s="211"/>
      <c r="C4" s="211" t="s">
        <v>4</v>
      </c>
      <c r="D4" s="211"/>
      <c r="E4" s="211"/>
      <c r="F4" s="211"/>
    </row>
    <row r="5" spans="1:6" ht="17.25" customHeight="1">
      <c r="A5" s="212" t="s">
        <v>5</v>
      </c>
      <c r="B5" s="212" t="s">
        <v>6</v>
      </c>
      <c r="C5" s="213" t="s">
        <v>5</v>
      </c>
      <c r="D5" s="212" t="s">
        <v>80</v>
      </c>
      <c r="E5" s="213" t="s">
        <v>208</v>
      </c>
      <c r="F5" s="212" t="s">
        <v>209</v>
      </c>
    </row>
    <row r="6" spans="1:6" s="13" customFormat="1" ht="15" customHeight="1">
      <c r="A6" s="214" t="s">
        <v>210</v>
      </c>
      <c r="B6" s="215">
        <f>SUM(B7:B8)</f>
        <v>2469.5</v>
      </c>
      <c r="C6" s="214" t="s">
        <v>11</v>
      </c>
      <c r="D6" s="216">
        <f>SUM(E6:F6)</f>
        <v>0</v>
      </c>
      <c r="E6" s="326"/>
      <c r="F6" s="326"/>
    </row>
    <row r="7" spans="1:6" s="13" customFormat="1" ht="15" customHeight="1">
      <c r="A7" s="214" t="s">
        <v>211</v>
      </c>
      <c r="B7" s="215">
        <f>'一般预算支出'!E8+'一般预算支出'!E9</f>
        <v>2469.5</v>
      </c>
      <c r="C7" s="217" t="s">
        <v>15</v>
      </c>
      <c r="D7" s="216">
        <f aca="true" t="shared" si="0" ref="D7:D26">SUM(E7:F7)</f>
        <v>0</v>
      </c>
      <c r="E7" s="326"/>
      <c r="F7" s="326"/>
    </row>
    <row r="8" spans="1:6" s="13" customFormat="1" ht="15" customHeight="1">
      <c r="A8" s="214" t="s">
        <v>18</v>
      </c>
      <c r="B8" s="215">
        <f>'专户'!F8</f>
        <v>0</v>
      </c>
      <c r="C8" s="214" t="s">
        <v>19</v>
      </c>
      <c r="D8" s="216">
        <f t="shared" si="0"/>
        <v>0</v>
      </c>
      <c r="E8" s="326"/>
      <c r="F8" s="326"/>
    </row>
    <row r="9" spans="1:6" s="13" customFormat="1" ht="15" customHeight="1">
      <c r="A9" s="214" t="s">
        <v>212</v>
      </c>
      <c r="B9" s="215">
        <f>'政府性基金'!F8</f>
        <v>0</v>
      </c>
      <c r="C9" s="214" t="s">
        <v>23</v>
      </c>
      <c r="D9" s="216">
        <f t="shared" si="0"/>
        <v>0</v>
      </c>
      <c r="E9" s="326"/>
      <c r="F9" s="326"/>
    </row>
    <row r="10" spans="1:6" s="13" customFormat="1" ht="15" customHeight="1">
      <c r="A10" s="214"/>
      <c r="B10" s="215"/>
      <c r="C10" s="214" t="s">
        <v>27</v>
      </c>
      <c r="D10" s="216">
        <f t="shared" si="0"/>
        <v>2469.5</v>
      </c>
      <c r="E10" s="326">
        <f>B6</f>
        <v>2469.5</v>
      </c>
      <c r="F10" s="326">
        <f>B9</f>
        <v>0</v>
      </c>
    </row>
    <row r="11" spans="1:6" s="13" customFormat="1" ht="15" customHeight="1">
      <c r="A11" s="214"/>
      <c r="B11" s="215"/>
      <c r="C11" s="214" t="s">
        <v>31</v>
      </c>
      <c r="D11" s="216">
        <f t="shared" si="0"/>
        <v>0</v>
      </c>
      <c r="E11" s="326"/>
      <c r="F11" s="326"/>
    </row>
    <row r="12" spans="1:6" s="13" customFormat="1" ht="15" customHeight="1">
      <c r="A12" s="214"/>
      <c r="B12" s="215"/>
      <c r="C12" s="214" t="s">
        <v>35</v>
      </c>
      <c r="D12" s="216">
        <f t="shared" si="0"/>
        <v>0</v>
      </c>
      <c r="E12" s="326"/>
      <c r="F12" s="326"/>
    </row>
    <row r="13" spans="1:6" s="13" customFormat="1" ht="15" customHeight="1">
      <c r="A13" s="214"/>
      <c r="B13" s="215"/>
      <c r="C13" s="214" t="s">
        <v>39</v>
      </c>
      <c r="D13" s="216">
        <f t="shared" si="0"/>
        <v>0</v>
      </c>
      <c r="E13" s="326"/>
      <c r="F13" s="326"/>
    </row>
    <row r="14" spans="1:6" s="13" customFormat="1" ht="15" customHeight="1">
      <c r="A14" s="218"/>
      <c r="B14" s="215"/>
      <c r="C14" s="214" t="s">
        <v>43</v>
      </c>
      <c r="D14" s="216">
        <f t="shared" si="0"/>
        <v>0</v>
      </c>
      <c r="E14" s="326"/>
      <c r="F14" s="326"/>
    </row>
    <row r="15" spans="1:6" s="13" customFormat="1" ht="15" customHeight="1">
      <c r="A15" s="214"/>
      <c r="B15" s="215"/>
      <c r="C15" s="214" t="s">
        <v>46</v>
      </c>
      <c r="D15" s="216">
        <f t="shared" si="0"/>
        <v>0</v>
      </c>
      <c r="E15" s="326"/>
      <c r="F15" s="326"/>
    </row>
    <row r="16" spans="1:6" s="13" customFormat="1" ht="15" customHeight="1">
      <c r="A16" s="214"/>
      <c r="B16" s="215"/>
      <c r="C16" s="214" t="s">
        <v>49</v>
      </c>
      <c r="D16" s="216">
        <f t="shared" si="0"/>
        <v>0</v>
      </c>
      <c r="E16" s="326"/>
      <c r="F16" s="326"/>
    </row>
    <row r="17" spans="1:6" s="13" customFormat="1" ht="15" customHeight="1">
      <c r="A17" s="214"/>
      <c r="B17" s="215"/>
      <c r="C17" s="214" t="s">
        <v>52</v>
      </c>
      <c r="D17" s="216">
        <f t="shared" si="0"/>
        <v>0</v>
      </c>
      <c r="E17" s="326"/>
      <c r="F17" s="326"/>
    </row>
    <row r="18" spans="1:6" s="13" customFormat="1" ht="15" customHeight="1">
      <c r="A18" s="214"/>
      <c r="B18" s="215"/>
      <c r="C18" s="219" t="s">
        <v>55</v>
      </c>
      <c r="D18" s="216">
        <f t="shared" si="0"/>
        <v>0</v>
      </c>
      <c r="E18" s="326"/>
      <c r="F18" s="326"/>
    </row>
    <row r="19" spans="1:6" s="13" customFormat="1" ht="15" customHeight="1">
      <c r="A19" s="214"/>
      <c r="B19" s="215"/>
      <c r="C19" s="219" t="s">
        <v>58</v>
      </c>
      <c r="D19" s="216">
        <f t="shared" si="0"/>
        <v>0</v>
      </c>
      <c r="E19" s="326"/>
      <c r="F19" s="326"/>
    </row>
    <row r="20" spans="1:6" s="13" customFormat="1" ht="15" customHeight="1">
      <c r="A20" s="214"/>
      <c r="B20" s="215"/>
      <c r="C20" s="219" t="s">
        <v>61</v>
      </c>
      <c r="D20" s="216">
        <f t="shared" si="0"/>
        <v>0</v>
      </c>
      <c r="E20" s="326"/>
      <c r="F20" s="326"/>
    </row>
    <row r="21" spans="1:6" s="13" customFormat="1" ht="15" customHeight="1">
      <c r="A21" s="214"/>
      <c r="B21" s="215"/>
      <c r="C21" s="219" t="s">
        <v>64</v>
      </c>
      <c r="D21" s="216">
        <f t="shared" si="0"/>
        <v>0</v>
      </c>
      <c r="E21" s="326"/>
      <c r="F21" s="326"/>
    </row>
    <row r="22" spans="1:6" s="13" customFormat="1" ht="15" customHeight="1">
      <c r="A22" s="214"/>
      <c r="B22" s="215"/>
      <c r="C22" s="219" t="s">
        <v>65</v>
      </c>
      <c r="D22" s="216">
        <f t="shared" si="0"/>
        <v>0</v>
      </c>
      <c r="E22" s="326"/>
      <c r="F22" s="326"/>
    </row>
    <row r="23" spans="1:6" s="13" customFormat="1" ht="15" customHeight="1">
      <c r="A23" s="214"/>
      <c r="B23" s="215"/>
      <c r="C23" s="219" t="s">
        <v>66</v>
      </c>
      <c r="D23" s="216">
        <f t="shared" si="0"/>
        <v>0</v>
      </c>
      <c r="E23" s="326"/>
      <c r="F23" s="326"/>
    </row>
    <row r="24" spans="1:6" s="13" customFormat="1" ht="15" customHeight="1">
      <c r="A24" s="214"/>
      <c r="B24" s="215"/>
      <c r="C24" s="219" t="s">
        <v>67</v>
      </c>
      <c r="D24" s="216">
        <f t="shared" si="0"/>
        <v>0</v>
      </c>
      <c r="E24" s="326"/>
      <c r="F24" s="326"/>
    </row>
    <row r="25" spans="1:6" s="13" customFormat="1" ht="15" customHeight="1">
      <c r="A25" s="214"/>
      <c r="B25" s="215"/>
      <c r="C25" s="219" t="s">
        <v>68</v>
      </c>
      <c r="D25" s="216">
        <f t="shared" si="0"/>
        <v>0</v>
      </c>
      <c r="E25" s="326"/>
      <c r="F25" s="326"/>
    </row>
    <row r="26" spans="1:6" s="13" customFormat="1" ht="15" customHeight="1">
      <c r="A26" s="220" t="s">
        <v>69</v>
      </c>
      <c r="B26" s="215">
        <f>B6+B9</f>
        <v>2469.5</v>
      </c>
      <c r="C26" s="220" t="s">
        <v>70</v>
      </c>
      <c r="D26" s="216">
        <f t="shared" si="0"/>
        <v>2469.5</v>
      </c>
      <c r="E26" s="216">
        <f>SUM(E6:E25)</f>
        <v>2469.5</v>
      </c>
      <c r="F26" s="216">
        <f>SUM(F6:F25)</f>
        <v>0</v>
      </c>
    </row>
    <row r="27" spans="1:6" ht="14.25" customHeight="1">
      <c r="A27" s="469"/>
      <c r="B27" s="469"/>
      <c r="C27" s="469"/>
      <c r="D27" s="469"/>
      <c r="E27" s="469"/>
      <c r="F27" s="469"/>
    </row>
  </sheetData>
  <sheetProtection sheet="1"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showGridLines="0" showZeros="0" zoomScalePageLayoutView="0" workbookViewId="0" topLeftCell="A1">
      <selection activeCell="A9" sqref="A9"/>
    </sheetView>
  </sheetViews>
  <sheetFormatPr defaultColWidth="6.875" defaultRowHeight="18.75" customHeight="1"/>
  <cols>
    <col min="1" max="1" width="5.375" style="178" customWidth="1"/>
    <col min="2" max="2" width="5.375" style="179" customWidth="1"/>
    <col min="3" max="3" width="7.625" style="180" customWidth="1"/>
    <col min="4" max="4" width="24.125" style="181" customWidth="1"/>
    <col min="5" max="12" width="8.625" style="182" customWidth="1"/>
    <col min="13" max="17" width="8.625" style="183" customWidth="1"/>
    <col min="18" max="18" width="8.625" style="184" customWidth="1"/>
    <col min="19" max="246" width="8.00390625" style="183" customWidth="1"/>
    <col min="247" max="251" width="6.875" style="184" customWidth="1"/>
    <col min="252" max="16384" width="6.875" style="184" customWidth="1"/>
  </cols>
  <sheetData>
    <row r="1" spans="1:251" ht="23.2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P1" s="185"/>
      <c r="Q1" s="185"/>
      <c r="R1" s="185" t="s">
        <v>213</v>
      </c>
      <c r="IM1"/>
      <c r="IN1"/>
      <c r="IO1"/>
      <c r="IP1"/>
      <c r="IQ1"/>
    </row>
    <row r="2" spans="1:251" ht="23.25" customHeight="1">
      <c r="A2" s="471" t="s">
        <v>214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IM2"/>
      <c r="IN2"/>
      <c r="IO2"/>
      <c r="IP2"/>
      <c r="IQ2"/>
    </row>
    <row r="3" spans="1:251" s="176" customFormat="1" ht="23.25" customHeight="1">
      <c r="A3" s="186"/>
      <c r="B3" s="187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P3" s="185"/>
      <c r="Q3" s="185"/>
      <c r="R3" s="203" t="s">
        <v>77</v>
      </c>
      <c r="IM3"/>
      <c r="IN3"/>
      <c r="IO3"/>
      <c r="IP3"/>
      <c r="IQ3"/>
    </row>
    <row r="4" spans="1:251" s="176" customFormat="1" ht="23.25" customHeight="1">
      <c r="A4" s="188" t="s">
        <v>103</v>
      </c>
      <c r="B4" s="188"/>
      <c r="C4" s="470" t="s">
        <v>78</v>
      </c>
      <c r="D4" s="472" t="s">
        <v>96</v>
      </c>
      <c r="E4" s="473" t="s">
        <v>215</v>
      </c>
      <c r="F4" s="189" t="s">
        <v>105</v>
      </c>
      <c r="G4" s="189"/>
      <c r="H4" s="189"/>
      <c r="I4" s="189"/>
      <c r="J4" s="189" t="s">
        <v>106</v>
      </c>
      <c r="K4" s="189"/>
      <c r="L4" s="189"/>
      <c r="M4" s="189"/>
      <c r="N4" s="189"/>
      <c r="O4" s="189"/>
      <c r="P4" s="189"/>
      <c r="Q4" s="189"/>
      <c r="R4" s="470" t="s">
        <v>109</v>
      </c>
      <c r="IM4"/>
      <c r="IN4"/>
      <c r="IO4"/>
      <c r="IP4"/>
      <c r="IQ4"/>
    </row>
    <row r="5" spans="1:251" s="176" customFormat="1" ht="23.25" customHeight="1">
      <c r="A5" s="470" t="s">
        <v>98</v>
      </c>
      <c r="B5" s="470" t="s">
        <v>99</v>
      </c>
      <c r="C5" s="470"/>
      <c r="D5" s="470"/>
      <c r="E5" s="474"/>
      <c r="F5" s="470" t="s">
        <v>80</v>
      </c>
      <c r="G5" s="470" t="s">
        <v>110</v>
      </c>
      <c r="H5" s="470" t="s">
        <v>111</v>
      </c>
      <c r="I5" s="470" t="s">
        <v>112</v>
      </c>
      <c r="J5" s="470" t="s">
        <v>80</v>
      </c>
      <c r="K5" s="470" t="s">
        <v>113</v>
      </c>
      <c r="L5" s="470" t="s">
        <v>114</v>
      </c>
      <c r="M5" s="470" t="s">
        <v>115</v>
      </c>
      <c r="N5" s="470" t="s">
        <v>116</v>
      </c>
      <c r="O5" s="470" t="s">
        <v>117</v>
      </c>
      <c r="P5" s="470" t="s">
        <v>118</v>
      </c>
      <c r="Q5" s="470" t="s">
        <v>119</v>
      </c>
      <c r="R5" s="470"/>
      <c r="IM5"/>
      <c r="IN5"/>
      <c r="IO5"/>
      <c r="IP5"/>
      <c r="IQ5"/>
    </row>
    <row r="6" spans="1:251" ht="31.5" customHeight="1">
      <c r="A6" s="470"/>
      <c r="B6" s="470"/>
      <c r="C6" s="470"/>
      <c r="D6" s="470"/>
      <c r="E6" s="475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IM6"/>
      <c r="IN6"/>
      <c r="IO6"/>
      <c r="IP6"/>
      <c r="IQ6"/>
    </row>
    <row r="7" spans="1:251" ht="23.25" customHeight="1">
      <c r="A7" s="190" t="s">
        <v>92</v>
      </c>
      <c r="B7" s="191" t="s">
        <v>92</v>
      </c>
      <c r="C7" s="191" t="s">
        <v>92</v>
      </c>
      <c r="D7" s="191" t="s">
        <v>92</v>
      </c>
      <c r="E7" s="191">
        <v>1</v>
      </c>
      <c r="F7" s="191">
        <v>2</v>
      </c>
      <c r="G7" s="191">
        <v>3</v>
      </c>
      <c r="H7" s="190">
        <v>4</v>
      </c>
      <c r="I7" s="192">
        <v>5</v>
      </c>
      <c r="J7" s="202">
        <v>6</v>
      </c>
      <c r="K7" s="202">
        <v>7</v>
      </c>
      <c r="L7" s="202">
        <v>8</v>
      </c>
      <c r="M7" s="192">
        <v>9</v>
      </c>
      <c r="N7" s="192">
        <v>10</v>
      </c>
      <c r="O7" s="202">
        <v>11</v>
      </c>
      <c r="P7" s="202">
        <v>12</v>
      </c>
      <c r="Q7" s="202">
        <v>13</v>
      </c>
      <c r="R7" s="204">
        <v>14</v>
      </c>
      <c r="IM7"/>
      <c r="IN7"/>
      <c r="IO7"/>
      <c r="IP7"/>
      <c r="IQ7"/>
    </row>
    <row r="8" spans="1:251" s="177" customFormat="1" ht="23.25" customHeight="1">
      <c r="A8" s="193" t="str">
        <f>'一般预算基本支出表'!A8</f>
        <v>213</v>
      </c>
      <c r="B8" s="193" t="str">
        <f>'一般预算基本支出表'!B8</f>
        <v>03</v>
      </c>
      <c r="C8" s="193" t="str">
        <f>'一般预算基本支出表'!C8</f>
        <v>094</v>
      </c>
      <c r="D8" s="193" t="str">
        <f>'一般预算基本支出表'!D8</f>
        <v>行政运行</v>
      </c>
      <c r="E8" s="194">
        <f>F8+J8+R8</f>
        <v>2419.5</v>
      </c>
      <c r="F8" s="194">
        <f>'一般预算基本支出表'!E8</f>
        <v>2419.5</v>
      </c>
      <c r="G8" s="194">
        <f>'一般预算基本支出表'!F8</f>
        <v>1776.5</v>
      </c>
      <c r="H8" s="194">
        <f>'一般预算基本支出表'!G8</f>
        <v>319.3</v>
      </c>
      <c r="I8" s="194">
        <f>'一般预算基本支出表'!H8</f>
        <v>323.7</v>
      </c>
      <c r="J8" s="195">
        <f>SUM(K8:Q8)</f>
        <v>0</v>
      </c>
      <c r="K8" s="324"/>
      <c r="L8" s="324"/>
      <c r="M8" s="324"/>
      <c r="N8" s="324"/>
      <c r="O8" s="324"/>
      <c r="P8" s="324"/>
      <c r="Q8" s="324"/>
      <c r="R8" s="325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13"/>
      <c r="IN8" s="13"/>
      <c r="IO8" s="13"/>
      <c r="IP8" s="13"/>
      <c r="IQ8" s="13"/>
    </row>
    <row r="9" spans="1:251" ht="29.25" customHeight="1">
      <c r="A9" s="333" t="str">
        <f>A8</f>
        <v>213</v>
      </c>
      <c r="B9" s="334" t="str">
        <f>B8</f>
        <v>03</v>
      </c>
      <c r="C9" s="334" t="str">
        <f>C8</f>
        <v>094</v>
      </c>
      <c r="D9" s="338" t="str">
        <f>'项目明细表'!B7</f>
        <v>其他水利支出</v>
      </c>
      <c r="E9" s="335">
        <f>J9</f>
        <v>50</v>
      </c>
      <c r="F9" s="336"/>
      <c r="G9" s="335"/>
      <c r="H9" s="335"/>
      <c r="I9" s="335"/>
      <c r="J9" s="335">
        <f>SUM(K9:Q9)</f>
        <v>50</v>
      </c>
      <c r="K9" s="335">
        <f>'项目明细表'!E7</f>
        <v>50</v>
      </c>
      <c r="L9" s="337"/>
      <c r="M9" s="338"/>
      <c r="N9" s="338"/>
      <c r="O9" s="338"/>
      <c r="P9" s="338"/>
      <c r="Q9" s="338"/>
      <c r="R9" s="339"/>
      <c r="IM9"/>
      <c r="IN9"/>
      <c r="IO9"/>
      <c r="IP9"/>
      <c r="IQ9"/>
    </row>
    <row r="10" spans="1:251" ht="18.75" customHeight="1">
      <c r="A10" s="196"/>
      <c r="B10" s="197"/>
      <c r="C10" s="198"/>
      <c r="D10" s="199"/>
      <c r="E10" s="200"/>
      <c r="G10" s="200"/>
      <c r="H10" s="200"/>
      <c r="I10" s="200"/>
      <c r="J10" s="200"/>
      <c r="K10" s="200"/>
      <c r="L10" s="200"/>
      <c r="M10" s="201"/>
      <c r="N10" s="201"/>
      <c r="O10" s="201"/>
      <c r="P10" s="201"/>
      <c r="Q10" s="201"/>
      <c r="R10" s="205"/>
      <c r="IM10"/>
      <c r="IN10"/>
      <c r="IO10"/>
      <c r="IP10"/>
      <c r="IQ10"/>
    </row>
    <row r="11" spans="2:251" ht="18.75" customHeight="1">
      <c r="B11" s="197"/>
      <c r="C11" s="198"/>
      <c r="D11" s="199"/>
      <c r="E11" s="200"/>
      <c r="G11" s="200"/>
      <c r="H11" s="200"/>
      <c r="I11" s="200"/>
      <c r="J11" s="200"/>
      <c r="K11" s="200"/>
      <c r="L11" s="200"/>
      <c r="M11" s="201"/>
      <c r="N11" s="201"/>
      <c r="O11" s="201"/>
      <c r="P11" s="201"/>
      <c r="Q11" s="201"/>
      <c r="R11" s="205"/>
      <c r="IM11"/>
      <c r="IN11"/>
      <c r="IO11"/>
      <c r="IP11"/>
      <c r="IQ11"/>
    </row>
    <row r="12" spans="3:251" ht="18.75" customHeight="1">
      <c r="C12" s="198"/>
      <c r="D12" s="199"/>
      <c r="E12" s="200"/>
      <c r="G12" s="200"/>
      <c r="H12" s="200"/>
      <c r="I12" s="200"/>
      <c r="J12" s="200"/>
      <c r="K12" s="200"/>
      <c r="L12" s="200"/>
      <c r="M12" s="201"/>
      <c r="N12" s="201"/>
      <c r="O12" s="201"/>
      <c r="P12" s="201"/>
      <c r="Q12" s="201"/>
      <c r="IM12"/>
      <c r="IN12"/>
      <c r="IO12"/>
      <c r="IP12"/>
      <c r="IQ12"/>
    </row>
    <row r="13" spans="3:251" ht="18.75" customHeight="1">
      <c r="C13" s="198"/>
      <c r="D13" s="199"/>
      <c r="G13" s="200"/>
      <c r="H13" s="200"/>
      <c r="I13" s="200"/>
      <c r="J13" s="200"/>
      <c r="K13" s="200"/>
      <c r="L13" s="200"/>
      <c r="M13" s="201"/>
      <c r="N13" s="201"/>
      <c r="O13" s="201"/>
      <c r="P13" s="201"/>
      <c r="Q13" s="201"/>
      <c r="IM13"/>
      <c r="IN13"/>
      <c r="IO13"/>
      <c r="IP13"/>
      <c r="IQ13"/>
    </row>
    <row r="14" spans="3:251" ht="18.75" customHeight="1">
      <c r="C14" s="198"/>
      <c r="G14" s="200"/>
      <c r="H14" s="200"/>
      <c r="I14" s="200"/>
      <c r="J14" s="200"/>
      <c r="L14" s="200"/>
      <c r="M14" s="201"/>
      <c r="N14" s="201"/>
      <c r="O14" s="201"/>
      <c r="P14" s="201"/>
      <c r="Q14" s="201"/>
      <c r="IM14"/>
      <c r="IN14"/>
      <c r="IO14"/>
      <c r="IP14"/>
      <c r="IQ14"/>
    </row>
    <row r="15" spans="7:251" ht="18.75" customHeight="1">
      <c r="G15" s="200"/>
      <c r="H15" s="200"/>
      <c r="J15" s="200"/>
      <c r="L15" s="200"/>
      <c r="M15" s="201"/>
      <c r="N15" s="201"/>
      <c r="P15" s="201"/>
      <c r="Q15" s="201"/>
      <c r="IM15"/>
      <c r="IN15"/>
      <c r="IO15"/>
      <c r="IP15"/>
      <c r="IQ15"/>
    </row>
    <row r="16" spans="3:251" ht="18.75" customHeight="1">
      <c r="C16" s="198"/>
      <c r="G16" s="200"/>
      <c r="H16" s="200"/>
      <c r="J16" s="200"/>
      <c r="M16" s="201"/>
      <c r="N16" s="201"/>
      <c r="P16" s="201"/>
      <c r="Q16" s="201"/>
      <c r="IM16"/>
      <c r="IN16"/>
      <c r="IO16"/>
      <c r="IP16"/>
      <c r="IQ16"/>
    </row>
    <row r="17" spans="1:25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201"/>
      <c r="Q17" s="201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</sheetData>
  <sheetProtection sheet="1"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P5:P6"/>
    <mergeCell ref="Q5:Q6"/>
    <mergeCell ref="R4:R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6"/>
  <sheetViews>
    <sheetView showGridLines="0" showZeros="0" zoomScalePageLayoutView="0" workbookViewId="0" topLeftCell="A1">
      <selection activeCell="A8" sqref="A8"/>
    </sheetView>
  </sheetViews>
  <sheetFormatPr defaultColWidth="6.875" defaultRowHeight="18.75" customHeight="1"/>
  <cols>
    <col min="1" max="1" width="5.375" style="178" customWidth="1"/>
    <col min="2" max="2" width="5.375" style="179" customWidth="1"/>
    <col min="3" max="3" width="7.625" style="180" customWidth="1"/>
    <col min="4" max="4" width="24.125" style="181" customWidth="1"/>
    <col min="5" max="8" width="8.625" style="182" customWidth="1"/>
    <col min="9" max="236" width="8.00390625" style="183" customWidth="1"/>
    <col min="237" max="241" width="6.875" style="184" customWidth="1"/>
    <col min="242" max="16384" width="6.875" style="184" customWidth="1"/>
  </cols>
  <sheetData>
    <row r="1" spans="1:241" ht="23.25" customHeight="1">
      <c r="A1" s="185"/>
      <c r="B1" s="185"/>
      <c r="C1" s="185"/>
      <c r="D1" s="185"/>
      <c r="E1" s="185"/>
      <c r="F1" s="185"/>
      <c r="G1" s="185"/>
      <c r="H1" s="185" t="s">
        <v>216</v>
      </c>
      <c r="IC1"/>
      <c r="ID1"/>
      <c r="IE1"/>
      <c r="IF1"/>
      <c r="IG1"/>
    </row>
    <row r="2" spans="1:241" ht="23.25" customHeight="1">
      <c r="A2" s="471" t="s">
        <v>217</v>
      </c>
      <c r="B2" s="471"/>
      <c r="C2" s="471"/>
      <c r="D2" s="471"/>
      <c r="E2" s="471"/>
      <c r="F2" s="471"/>
      <c r="G2" s="471"/>
      <c r="H2" s="471"/>
      <c r="IC2"/>
      <c r="ID2"/>
      <c r="IE2"/>
      <c r="IF2"/>
      <c r="IG2"/>
    </row>
    <row r="3" spans="1:241" s="176" customFormat="1" ht="23.25" customHeight="1">
      <c r="A3" s="186"/>
      <c r="B3" s="187"/>
      <c r="C3" s="185"/>
      <c r="D3" s="185"/>
      <c r="E3" s="185"/>
      <c r="F3" s="185"/>
      <c r="G3" s="185"/>
      <c r="H3" s="185" t="s">
        <v>77</v>
      </c>
      <c r="IC3"/>
      <c r="ID3"/>
      <c r="IE3"/>
      <c r="IF3"/>
      <c r="IG3"/>
    </row>
    <row r="4" spans="1:241" s="176" customFormat="1" ht="23.25" customHeight="1">
      <c r="A4" s="188" t="s">
        <v>103</v>
      </c>
      <c r="B4" s="188"/>
      <c r="C4" s="470" t="s">
        <v>78</v>
      </c>
      <c r="D4" s="472" t="s">
        <v>96</v>
      </c>
      <c r="E4" s="189" t="s">
        <v>105</v>
      </c>
      <c r="F4" s="189"/>
      <c r="G4" s="189"/>
      <c r="H4" s="189"/>
      <c r="IC4"/>
      <c r="ID4"/>
      <c r="IE4"/>
      <c r="IF4"/>
      <c r="IG4"/>
    </row>
    <row r="5" spans="1:241" s="176" customFormat="1" ht="23.25" customHeight="1">
      <c r="A5" s="470" t="s">
        <v>98</v>
      </c>
      <c r="B5" s="470" t="s">
        <v>99</v>
      </c>
      <c r="C5" s="470"/>
      <c r="D5" s="470"/>
      <c r="E5" s="470" t="s">
        <v>80</v>
      </c>
      <c r="F5" s="470" t="s">
        <v>110</v>
      </c>
      <c r="G5" s="470" t="s">
        <v>111</v>
      </c>
      <c r="H5" s="470" t="s">
        <v>112</v>
      </c>
      <c r="IC5"/>
      <c r="ID5"/>
      <c r="IE5"/>
      <c r="IF5"/>
      <c r="IG5"/>
    </row>
    <row r="6" spans="1:241" ht="31.5" customHeight="1">
      <c r="A6" s="470"/>
      <c r="B6" s="470"/>
      <c r="C6" s="470"/>
      <c r="D6" s="470"/>
      <c r="E6" s="470"/>
      <c r="F6" s="470"/>
      <c r="G6" s="470"/>
      <c r="H6" s="470"/>
      <c r="IC6"/>
      <c r="ID6"/>
      <c r="IE6"/>
      <c r="IF6"/>
      <c r="IG6"/>
    </row>
    <row r="7" spans="1:241" ht="23.25" customHeight="1">
      <c r="A7" s="190" t="s">
        <v>92</v>
      </c>
      <c r="B7" s="191" t="s">
        <v>92</v>
      </c>
      <c r="C7" s="191" t="s">
        <v>92</v>
      </c>
      <c r="D7" s="191" t="s">
        <v>92</v>
      </c>
      <c r="E7" s="191">
        <v>2</v>
      </c>
      <c r="F7" s="191">
        <v>3</v>
      </c>
      <c r="G7" s="190">
        <v>4</v>
      </c>
      <c r="H7" s="192">
        <v>5</v>
      </c>
      <c r="IC7"/>
      <c r="ID7"/>
      <c r="IE7"/>
      <c r="IF7"/>
      <c r="IG7"/>
    </row>
    <row r="8" spans="1:241" s="177" customFormat="1" ht="23.25" customHeight="1">
      <c r="A8" s="193" t="str">
        <f>'一般-工资福利'!A8</f>
        <v>213</v>
      </c>
      <c r="B8" s="193" t="str">
        <f>'一般-工资福利'!B8</f>
        <v>03</v>
      </c>
      <c r="C8" s="323" t="str">
        <f>'一般-工资福利'!D8</f>
        <v>094</v>
      </c>
      <c r="D8" s="323" t="str">
        <f>'一般-工资福利'!E8</f>
        <v>行政运行</v>
      </c>
      <c r="E8" s="194">
        <f>SUM(F8:H8)</f>
        <v>2419.5</v>
      </c>
      <c r="F8" s="194">
        <f>'一般-工资福利'!F8</f>
        <v>1776.5</v>
      </c>
      <c r="G8" s="194">
        <f>'一般-商品和服务'!F8</f>
        <v>319.3</v>
      </c>
      <c r="H8" s="195">
        <f>'一般-个人和家庭'!F8</f>
        <v>323.7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13"/>
      <c r="ID8" s="13"/>
      <c r="IE8" s="13"/>
      <c r="IF8" s="13"/>
      <c r="IG8" s="13"/>
    </row>
    <row r="9" spans="1:241" ht="29.25" customHeight="1">
      <c r="A9" s="196"/>
      <c r="B9" s="197"/>
      <c r="C9" s="198"/>
      <c r="D9" s="199"/>
      <c r="F9" s="200"/>
      <c r="G9" s="200"/>
      <c r="H9" s="200"/>
      <c r="IC9"/>
      <c r="ID9"/>
      <c r="IE9"/>
      <c r="IF9"/>
      <c r="IG9"/>
    </row>
    <row r="10" spans="1:241" ht="18.75" customHeight="1">
      <c r="A10" s="196"/>
      <c r="B10" s="197"/>
      <c r="C10" s="198"/>
      <c r="D10" s="199"/>
      <c r="F10" s="200"/>
      <c r="G10" s="200"/>
      <c r="H10" s="200"/>
      <c r="IC10"/>
      <c r="ID10"/>
      <c r="IE10"/>
      <c r="IF10"/>
      <c r="IG10"/>
    </row>
    <row r="11" spans="2:241" ht="18.75" customHeight="1">
      <c r="B11" s="197"/>
      <c r="C11" s="198"/>
      <c r="D11" s="199"/>
      <c r="F11" s="200"/>
      <c r="G11" s="200"/>
      <c r="H11" s="200"/>
      <c r="IC11"/>
      <c r="ID11"/>
      <c r="IE11"/>
      <c r="IF11"/>
      <c r="IG11"/>
    </row>
    <row r="12" spans="3:241" ht="18.75" customHeight="1">
      <c r="C12" s="198"/>
      <c r="D12" s="199"/>
      <c r="F12" s="200"/>
      <c r="G12" s="200"/>
      <c r="H12" s="200"/>
      <c r="IC12"/>
      <c r="ID12"/>
      <c r="IE12"/>
      <c r="IF12"/>
      <c r="IG12"/>
    </row>
    <row r="13" spans="3:241" ht="18.75" customHeight="1">
      <c r="C13" s="198"/>
      <c r="D13" s="199"/>
      <c r="F13" s="200"/>
      <c r="G13" s="200"/>
      <c r="H13" s="200"/>
      <c r="IC13"/>
      <c r="ID13"/>
      <c r="IE13"/>
      <c r="IF13"/>
      <c r="IG13"/>
    </row>
    <row r="14" spans="3:241" ht="18.75" customHeight="1">
      <c r="C14" s="198"/>
      <c r="F14" s="200"/>
      <c r="G14" s="200"/>
      <c r="H14" s="200"/>
      <c r="IC14"/>
      <c r="ID14"/>
      <c r="IE14"/>
      <c r="IF14"/>
      <c r="IG14"/>
    </row>
    <row r="15" spans="6:241" ht="18.75" customHeight="1">
      <c r="F15" s="200"/>
      <c r="G15" s="200"/>
      <c r="IC15"/>
      <c r="ID15"/>
      <c r="IE15"/>
      <c r="IF15"/>
      <c r="IG15"/>
    </row>
    <row r="16" spans="3:241" ht="18.75" customHeight="1">
      <c r="C16" s="198"/>
      <c r="F16" s="200"/>
      <c r="G16" s="200"/>
      <c r="IC16"/>
      <c r="ID16"/>
      <c r="IE16"/>
      <c r="IF16"/>
      <c r="IG16"/>
    </row>
  </sheetData>
  <sheetProtection sheet="1"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J9" sqref="J9"/>
    </sheetView>
  </sheetViews>
  <sheetFormatPr defaultColWidth="6.75390625" defaultRowHeight="22.5" customHeight="1"/>
  <cols>
    <col min="1" max="3" width="3.625" style="160" customWidth="1"/>
    <col min="4" max="4" width="7.25390625" style="160" customWidth="1"/>
    <col min="5" max="5" width="19.50390625" style="160" customWidth="1"/>
    <col min="6" max="6" width="9.00390625" style="160" customWidth="1"/>
    <col min="7" max="7" width="8.50390625" style="160" customWidth="1"/>
    <col min="8" max="12" width="7.50390625" style="160" customWidth="1"/>
    <col min="13" max="13" width="7.50390625" style="161" customWidth="1"/>
    <col min="14" max="14" width="8.50390625" style="160" customWidth="1"/>
    <col min="15" max="23" width="7.50390625" style="160" customWidth="1"/>
    <col min="24" max="24" width="8.125" style="160" customWidth="1"/>
    <col min="25" max="27" width="7.50390625" style="160" customWidth="1"/>
    <col min="28" max="16384" width="6.75390625" style="160" customWidth="1"/>
  </cols>
  <sheetData>
    <row r="1" spans="2:28" ht="22.5" customHeight="1"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AA1" s="172" t="s">
        <v>218</v>
      </c>
      <c r="AB1" s="173"/>
    </row>
    <row r="2" spans="1:27" ht="22.5" customHeight="1">
      <c r="A2" s="477" t="s">
        <v>219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</row>
    <row r="3" spans="1:28" ht="22.5" customHeight="1">
      <c r="A3" s="163"/>
      <c r="B3" s="163"/>
      <c r="C3" s="163"/>
      <c r="D3" s="164"/>
      <c r="E3" s="164"/>
      <c r="F3" s="164"/>
      <c r="G3" s="164"/>
      <c r="H3" s="164"/>
      <c r="I3" s="164"/>
      <c r="J3" s="164"/>
      <c r="K3" s="164"/>
      <c r="L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Z3" s="478" t="s">
        <v>77</v>
      </c>
      <c r="AA3" s="478"/>
      <c r="AB3" s="174"/>
    </row>
    <row r="4" spans="1:27" ht="27" customHeight="1">
      <c r="A4" s="479" t="s">
        <v>95</v>
      </c>
      <c r="B4" s="479"/>
      <c r="C4" s="479"/>
      <c r="D4" s="476" t="s">
        <v>78</v>
      </c>
      <c r="E4" s="476" t="s">
        <v>96</v>
      </c>
      <c r="F4" s="476" t="s">
        <v>97</v>
      </c>
      <c r="G4" s="480" t="s">
        <v>136</v>
      </c>
      <c r="H4" s="480"/>
      <c r="I4" s="480"/>
      <c r="J4" s="480"/>
      <c r="K4" s="480"/>
      <c r="L4" s="480"/>
      <c r="M4" s="480"/>
      <c r="N4" s="480"/>
      <c r="O4" s="480" t="s">
        <v>137</v>
      </c>
      <c r="P4" s="480"/>
      <c r="Q4" s="480"/>
      <c r="R4" s="480"/>
      <c r="S4" s="480"/>
      <c r="T4" s="480"/>
      <c r="U4" s="480"/>
      <c r="V4" s="480"/>
      <c r="W4" s="442" t="s">
        <v>138</v>
      </c>
      <c r="X4" s="476" t="s">
        <v>139</v>
      </c>
      <c r="Y4" s="476"/>
      <c r="Z4" s="476"/>
      <c r="AA4" s="476"/>
    </row>
    <row r="5" spans="1:27" ht="27" customHeight="1">
      <c r="A5" s="476" t="s">
        <v>98</v>
      </c>
      <c r="B5" s="476" t="s">
        <v>99</v>
      </c>
      <c r="C5" s="476" t="s">
        <v>100</v>
      </c>
      <c r="D5" s="476"/>
      <c r="E5" s="476"/>
      <c r="F5" s="476"/>
      <c r="G5" s="476" t="s">
        <v>80</v>
      </c>
      <c r="H5" s="476" t="s">
        <v>140</v>
      </c>
      <c r="I5" s="476" t="s">
        <v>141</v>
      </c>
      <c r="J5" s="476" t="s">
        <v>142</v>
      </c>
      <c r="K5" s="476" t="s">
        <v>143</v>
      </c>
      <c r="L5" s="441" t="s">
        <v>144</v>
      </c>
      <c r="M5" s="476" t="s">
        <v>145</v>
      </c>
      <c r="N5" s="476" t="s">
        <v>146</v>
      </c>
      <c r="O5" s="476" t="s">
        <v>80</v>
      </c>
      <c r="P5" s="476" t="s">
        <v>147</v>
      </c>
      <c r="Q5" s="476" t="s">
        <v>148</v>
      </c>
      <c r="R5" s="476" t="s">
        <v>149</v>
      </c>
      <c r="S5" s="441" t="s">
        <v>150</v>
      </c>
      <c r="T5" s="476" t="s">
        <v>151</v>
      </c>
      <c r="U5" s="476" t="s">
        <v>152</v>
      </c>
      <c r="V5" s="476" t="s">
        <v>153</v>
      </c>
      <c r="W5" s="443"/>
      <c r="X5" s="476" t="s">
        <v>80</v>
      </c>
      <c r="Y5" s="476" t="s">
        <v>154</v>
      </c>
      <c r="Z5" s="476" t="s">
        <v>155</v>
      </c>
      <c r="AA5" s="476" t="s">
        <v>139</v>
      </c>
    </row>
    <row r="6" spans="1:27" ht="27" customHeight="1">
      <c r="A6" s="476"/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41"/>
      <c r="M6" s="476"/>
      <c r="N6" s="476"/>
      <c r="O6" s="476"/>
      <c r="P6" s="476"/>
      <c r="Q6" s="476"/>
      <c r="R6" s="476"/>
      <c r="S6" s="441"/>
      <c r="T6" s="476"/>
      <c r="U6" s="476"/>
      <c r="V6" s="476"/>
      <c r="W6" s="444"/>
      <c r="X6" s="476"/>
      <c r="Y6" s="476"/>
      <c r="Z6" s="476"/>
      <c r="AA6" s="476"/>
    </row>
    <row r="7" spans="1:27" ht="22.5" customHeight="1">
      <c r="A7" s="165" t="s">
        <v>92</v>
      </c>
      <c r="B7" s="165" t="s">
        <v>92</v>
      </c>
      <c r="C7" s="165" t="s">
        <v>92</v>
      </c>
      <c r="D7" s="165" t="s">
        <v>92</v>
      </c>
      <c r="E7" s="165" t="s">
        <v>92</v>
      </c>
      <c r="F7" s="165">
        <v>1</v>
      </c>
      <c r="G7" s="165">
        <v>2</v>
      </c>
      <c r="H7" s="165">
        <v>3</v>
      </c>
      <c r="I7" s="165">
        <v>4</v>
      </c>
      <c r="J7" s="165">
        <v>5</v>
      </c>
      <c r="K7" s="165">
        <v>6</v>
      </c>
      <c r="L7" s="165">
        <v>7</v>
      </c>
      <c r="M7" s="165">
        <v>8</v>
      </c>
      <c r="N7" s="165">
        <v>9</v>
      </c>
      <c r="O7" s="165">
        <v>10</v>
      </c>
      <c r="P7" s="165">
        <v>11</v>
      </c>
      <c r="Q7" s="165">
        <v>12</v>
      </c>
      <c r="R7" s="165">
        <v>13</v>
      </c>
      <c r="S7" s="165">
        <v>14</v>
      </c>
      <c r="T7" s="165">
        <v>15</v>
      </c>
      <c r="U7" s="165">
        <v>16</v>
      </c>
      <c r="V7" s="165">
        <v>17</v>
      </c>
      <c r="W7" s="165">
        <v>18</v>
      </c>
      <c r="X7" s="165">
        <v>19</v>
      </c>
      <c r="Y7" s="165">
        <v>20</v>
      </c>
      <c r="Z7" s="165">
        <v>21</v>
      </c>
      <c r="AA7" s="165">
        <v>22</v>
      </c>
    </row>
    <row r="8" spans="1:256" s="13" customFormat="1" ht="26.25" customHeight="1">
      <c r="A8" s="375" t="s">
        <v>289</v>
      </c>
      <c r="B8" s="375" t="s">
        <v>290</v>
      </c>
      <c r="C8" s="375" t="s">
        <v>282</v>
      </c>
      <c r="D8" s="379" t="s">
        <v>291</v>
      </c>
      <c r="E8" s="315" t="s">
        <v>278</v>
      </c>
      <c r="F8" s="167">
        <f>G8+O8+W8+X8</f>
        <v>1776.5</v>
      </c>
      <c r="G8" s="168">
        <f>SUM(H8:N8)</f>
        <v>1304.1</v>
      </c>
      <c r="H8" s="376">
        <v>735.3</v>
      </c>
      <c r="I8" s="316"/>
      <c r="J8" s="376">
        <v>518.5</v>
      </c>
      <c r="K8" s="316"/>
      <c r="L8" s="316"/>
      <c r="M8" s="317">
        <v>50.3</v>
      </c>
      <c r="N8" s="316"/>
      <c r="O8" s="168">
        <f>SUM(P8:V8)</f>
        <v>332</v>
      </c>
      <c r="P8" s="377">
        <v>232.4</v>
      </c>
      <c r="Q8" s="377">
        <v>87.8</v>
      </c>
      <c r="R8" s="316"/>
      <c r="S8" s="316"/>
      <c r="T8" s="315">
        <v>11.8</v>
      </c>
      <c r="U8" s="316"/>
      <c r="V8" s="316"/>
      <c r="W8" s="377">
        <v>140.4</v>
      </c>
      <c r="X8" s="168">
        <f>SUM(Y8:AA8)</f>
        <v>0</v>
      </c>
      <c r="Y8" s="316"/>
      <c r="Z8" s="316"/>
      <c r="AA8" s="316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  <c r="IS8" s="175"/>
      <c r="IT8" s="175"/>
      <c r="IU8" s="175"/>
      <c r="IV8" s="175"/>
    </row>
    <row r="9" spans="1:28" ht="22.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71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22.5" customHeight="1">
      <c r="A10" s="169"/>
      <c r="B10" s="169"/>
      <c r="C10" s="169"/>
      <c r="D10" s="169"/>
      <c r="E10" s="169"/>
      <c r="F10" s="170"/>
      <c r="G10" s="169"/>
      <c r="H10" s="169"/>
      <c r="I10" s="169"/>
      <c r="J10" s="169"/>
      <c r="K10" s="169"/>
      <c r="L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7" ht="22.5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</row>
    <row r="12" spans="1:27" ht="22.5" customHeight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</row>
    <row r="13" spans="1:26" ht="22.5" customHeight="1">
      <c r="A13" s="169"/>
      <c r="B13" s="169"/>
      <c r="C13" s="169"/>
      <c r="D13" s="169"/>
      <c r="E13" s="169"/>
      <c r="F13" s="169"/>
      <c r="J13" s="169"/>
      <c r="K13" s="169"/>
      <c r="L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</row>
    <row r="14" spans="1:25" ht="22.5" customHeight="1">
      <c r="A14" s="169"/>
      <c r="B14" s="169"/>
      <c r="C14" s="169"/>
      <c r="D14" s="169"/>
      <c r="E14" s="169"/>
      <c r="F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</row>
    <row r="15" spans="15:24" ht="22.5" customHeight="1"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5:17" ht="22.5" customHeight="1">
      <c r="O16" s="169"/>
      <c r="P16" s="169"/>
      <c r="Q16" s="169"/>
    </row>
    <row r="17" ht="22.5" customHeight="1"/>
  </sheetData>
  <sheetProtection formatCells="0" formatColumns="0" formatRows="0"/>
  <mergeCells count="33">
    <mergeCell ref="E4:E6"/>
    <mergeCell ref="F4:F6"/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Q5:Q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W17" sqref="W1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220</v>
      </c>
    </row>
    <row r="2" spans="1:14" ht="33" customHeight="1">
      <c r="A2" s="450" t="s">
        <v>221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3:14" ht="14.25" customHeight="1">
      <c r="M3" s="468" t="s">
        <v>77</v>
      </c>
      <c r="N3" s="468"/>
    </row>
    <row r="4" spans="1:14" ht="22.5" customHeight="1">
      <c r="A4" s="452" t="s">
        <v>95</v>
      </c>
      <c r="B4" s="452"/>
      <c r="C4" s="452"/>
      <c r="D4" s="431" t="s">
        <v>122</v>
      </c>
      <c r="E4" s="431" t="s">
        <v>79</v>
      </c>
      <c r="F4" s="431" t="s">
        <v>80</v>
      </c>
      <c r="G4" s="431" t="s">
        <v>124</v>
      </c>
      <c r="H4" s="431"/>
      <c r="I4" s="431"/>
      <c r="J4" s="431"/>
      <c r="K4" s="431"/>
      <c r="L4" s="431" t="s">
        <v>128</v>
      </c>
      <c r="M4" s="431"/>
      <c r="N4" s="431"/>
    </row>
    <row r="5" spans="1:14" ht="17.25" customHeight="1">
      <c r="A5" s="431" t="s">
        <v>98</v>
      </c>
      <c r="B5" s="449" t="s">
        <v>99</v>
      </c>
      <c r="C5" s="431" t="s">
        <v>100</v>
      </c>
      <c r="D5" s="431"/>
      <c r="E5" s="431"/>
      <c r="F5" s="431"/>
      <c r="G5" s="431" t="s">
        <v>158</v>
      </c>
      <c r="H5" s="431" t="s">
        <v>159</v>
      </c>
      <c r="I5" s="431" t="s">
        <v>137</v>
      </c>
      <c r="J5" s="431" t="s">
        <v>138</v>
      </c>
      <c r="K5" s="431" t="s">
        <v>139</v>
      </c>
      <c r="L5" s="431" t="s">
        <v>158</v>
      </c>
      <c r="M5" s="431" t="s">
        <v>110</v>
      </c>
      <c r="N5" s="431" t="s">
        <v>160</v>
      </c>
    </row>
    <row r="6" spans="1:14" ht="20.25" customHeight="1">
      <c r="A6" s="431"/>
      <c r="B6" s="449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</row>
    <row r="7" spans="1:14" s="13" customFormat="1" ht="29.25" customHeight="1">
      <c r="A7" s="159" t="str">
        <f>'一般-工资福利'!A8</f>
        <v>213</v>
      </c>
      <c r="B7" s="159" t="str">
        <f>'一般-工资福利'!B8</f>
        <v>03</v>
      </c>
      <c r="C7" s="159" t="str">
        <f>'一般-工资福利'!C8</f>
        <v>01</v>
      </c>
      <c r="D7" s="159" t="str">
        <f>'一般-工资福利'!D8</f>
        <v>094</v>
      </c>
      <c r="E7" s="159" t="str">
        <f>'一般-工资福利'!E8</f>
        <v>行政运行</v>
      </c>
      <c r="F7" s="138">
        <f>G7+L7</f>
        <v>1776.5</v>
      </c>
      <c r="G7" s="138">
        <f>SUM(H7:K7)</f>
        <v>1776.5</v>
      </c>
      <c r="H7" s="138">
        <f>'一般-工资福利'!G8</f>
        <v>1304.1</v>
      </c>
      <c r="I7" s="138">
        <f>'一般-工资福利'!O8</f>
        <v>332</v>
      </c>
      <c r="J7" s="138">
        <f>'一般-工资福利'!W8</f>
        <v>140.4</v>
      </c>
      <c r="K7" s="138">
        <f>'一般-工资福利'!X8</f>
        <v>0</v>
      </c>
      <c r="L7" s="138"/>
      <c r="M7" s="138"/>
      <c r="N7" s="138"/>
    </row>
  </sheetData>
  <sheetProtection sheet="1" formatCells="0" formatColumns="0" formatRows="0"/>
  <mergeCells count="19">
    <mergeCell ref="A5:A6"/>
    <mergeCell ref="B5:B6"/>
    <mergeCell ref="C5:C6"/>
    <mergeCell ref="D4:D6"/>
    <mergeCell ref="A2:N2"/>
    <mergeCell ref="M3:N3"/>
    <mergeCell ref="A4:C4"/>
    <mergeCell ref="G4:K4"/>
    <mergeCell ref="L4:N4"/>
    <mergeCell ref="E4:E6"/>
    <mergeCell ref="L5:L6"/>
    <mergeCell ref="M5:M6"/>
    <mergeCell ref="N5:N6"/>
    <mergeCell ref="F4:F6"/>
    <mergeCell ref="K5:K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zoomScalePageLayoutView="0" workbookViewId="0" topLeftCell="A2">
      <selection activeCell="U16" sqref="U16"/>
    </sheetView>
  </sheetViews>
  <sheetFormatPr defaultColWidth="6.75390625" defaultRowHeight="22.5" customHeight="1"/>
  <cols>
    <col min="1" max="1" width="4.75390625" style="152" customWidth="1"/>
    <col min="2" max="3" width="4.00390625" style="152" customWidth="1"/>
    <col min="4" max="4" width="9.625" style="152" customWidth="1"/>
    <col min="5" max="5" width="21.875" style="152" customWidth="1"/>
    <col min="6" max="6" width="8.625" style="152" customWidth="1"/>
    <col min="7" max="14" width="7.25390625" style="152" customWidth="1"/>
    <col min="15" max="15" width="7.00390625" style="152" customWidth="1"/>
    <col min="16" max="24" width="7.25390625" style="152" customWidth="1"/>
    <col min="25" max="25" width="6.875" style="152" customWidth="1"/>
    <col min="26" max="26" width="7.25390625" style="152" customWidth="1"/>
    <col min="27" max="16384" width="6.75390625" style="152" customWidth="1"/>
  </cols>
  <sheetData>
    <row r="1" spans="2:26" ht="22.5" customHeight="1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X1" s="482" t="s">
        <v>222</v>
      </c>
      <c r="Y1" s="482"/>
      <c r="Z1" s="482"/>
    </row>
    <row r="2" spans="1:26" ht="22.5" customHeight="1">
      <c r="A2" s="483" t="s">
        <v>223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</row>
    <row r="3" spans="1:26" ht="22.5" customHeight="1">
      <c r="A3" s="154"/>
      <c r="B3" s="154"/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X3" s="484" t="s">
        <v>77</v>
      </c>
      <c r="Y3" s="484"/>
      <c r="Z3" s="484"/>
    </row>
    <row r="4" spans="1:26" ht="22.5" customHeight="1">
      <c r="A4" s="485" t="s">
        <v>95</v>
      </c>
      <c r="B4" s="485"/>
      <c r="C4" s="485"/>
      <c r="D4" s="481" t="s">
        <v>78</v>
      </c>
      <c r="E4" s="481" t="s">
        <v>96</v>
      </c>
      <c r="F4" s="481" t="s">
        <v>163</v>
      </c>
      <c r="G4" s="481" t="s">
        <v>164</v>
      </c>
      <c r="H4" s="481" t="s">
        <v>165</v>
      </c>
      <c r="I4" s="481" t="s">
        <v>166</v>
      </c>
      <c r="J4" s="481" t="s">
        <v>167</v>
      </c>
      <c r="K4" s="481" t="s">
        <v>168</v>
      </c>
      <c r="L4" s="481" t="s">
        <v>169</v>
      </c>
      <c r="M4" s="481" t="s">
        <v>170</v>
      </c>
      <c r="N4" s="481" t="s">
        <v>171</v>
      </c>
      <c r="O4" s="481" t="s">
        <v>172</v>
      </c>
      <c r="P4" s="481" t="s">
        <v>173</v>
      </c>
      <c r="Q4" s="481" t="s">
        <v>174</v>
      </c>
      <c r="R4" s="481" t="s">
        <v>175</v>
      </c>
      <c r="S4" s="481" t="s">
        <v>176</v>
      </c>
      <c r="T4" s="481" t="s">
        <v>177</v>
      </c>
      <c r="U4" s="481" t="s">
        <v>178</v>
      </c>
      <c r="V4" s="481" t="s">
        <v>179</v>
      </c>
      <c r="W4" s="481" t="s">
        <v>180</v>
      </c>
      <c r="X4" s="481" t="s">
        <v>181</v>
      </c>
      <c r="Y4" s="481" t="s">
        <v>182</v>
      </c>
      <c r="Z4" s="481" t="s">
        <v>183</v>
      </c>
    </row>
    <row r="5" spans="1:26" ht="22.5" customHeight="1">
      <c r="A5" s="481" t="s">
        <v>98</v>
      </c>
      <c r="B5" s="481" t="s">
        <v>99</v>
      </c>
      <c r="C5" s="481" t="s">
        <v>100</v>
      </c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</row>
    <row r="6" spans="1:26" ht="22.5" customHeight="1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</row>
    <row r="7" spans="1:26" ht="22.5" customHeight="1">
      <c r="A7" s="156" t="s">
        <v>92</v>
      </c>
      <c r="B7" s="156" t="s">
        <v>92</v>
      </c>
      <c r="C7" s="156" t="s">
        <v>92</v>
      </c>
      <c r="D7" s="156" t="s">
        <v>92</v>
      </c>
      <c r="E7" s="156" t="s">
        <v>92</v>
      </c>
      <c r="F7" s="156">
        <v>1</v>
      </c>
      <c r="G7" s="156">
        <v>2</v>
      </c>
      <c r="H7" s="156">
        <v>3</v>
      </c>
      <c r="I7" s="156">
        <v>4</v>
      </c>
      <c r="J7" s="156">
        <v>5</v>
      </c>
      <c r="K7" s="156">
        <v>6</v>
      </c>
      <c r="L7" s="156">
        <v>7</v>
      </c>
      <c r="M7" s="156">
        <v>8</v>
      </c>
      <c r="N7" s="156">
        <v>9</v>
      </c>
      <c r="O7" s="156">
        <v>10</v>
      </c>
      <c r="P7" s="156">
        <v>11</v>
      </c>
      <c r="Q7" s="156">
        <v>12</v>
      </c>
      <c r="R7" s="156">
        <v>13</v>
      </c>
      <c r="S7" s="156">
        <v>14</v>
      </c>
      <c r="T7" s="156">
        <v>15</v>
      </c>
      <c r="U7" s="156">
        <v>16</v>
      </c>
      <c r="V7" s="156">
        <v>17</v>
      </c>
      <c r="W7" s="156">
        <v>18</v>
      </c>
      <c r="X7" s="156">
        <v>19</v>
      </c>
      <c r="Y7" s="156">
        <v>20</v>
      </c>
      <c r="Z7" s="156">
        <v>21</v>
      </c>
    </row>
    <row r="8" spans="1:26" s="151" customFormat="1" ht="22.5" customHeight="1">
      <c r="A8" s="166" t="str">
        <f>'一般-工资福利'!A8</f>
        <v>213</v>
      </c>
      <c r="B8" s="166" t="str">
        <f>'一般-工资福利'!B8</f>
        <v>03</v>
      </c>
      <c r="C8" s="166" t="str">
        <f>'一般-工资福利'!C8</f>
        <v>01</v>
      </c>
      <c r="D8" s="166" t="str">
        <f>'一般-工资福利'!D8</f>
        <v>094</v>
      </c>
      <c r="E8" s="166" t="str">
        <f>'一般-工资福利'!E8</f>
        <v>行政运行</v>
      </c>
      <c r="F8" s="157">
        <f>SUM(G8:Z8)</f>
        <v>319.3</v>
      </c>
      <c r="G8" s="377">
        <v>72.26</v>
      </c>
      <c r="H8" s="377">
        <v>5.12</v>
      </c>
      <c r="I8" s="377">
        <v>3.84</v>
      </c>
      <c r="J8" s="377">
        <v>15.36</v>
      </c>
      <c r="K8" s="377">
        <v>25.6</v>
      </c>
      <c r="L8" s="377">
        <v>17.92</v>
      </c>
      <c r="M8" s="377">
        <v>30.72</v>
      </c>
      <c r="N8" s="320"/>
      <c r="O8" s="377">
        <v>5.12</v>
      </c>
      <c r="P8" s="377">
        <v>10</v>
      </c>
      <c r="Q8" s="377">
        <v>8.96</v>
      </c>
      <c r="R8" s="320">
        <v>14</v>
      </c>
      <c r="S8" s="320"/>
      <c r="T8" s="320"/>
      <c r="U8" s="320">
        <v>6</v>
      </c>
      <c r="V8" s="319">
        <v>54.4</v>
      </c>
      <c r="W8" s="377"/>
      <c r="X8" s="320"/>
      <c r="Y8" s="319"/>
      <c r="Z8" s="377">
        <v>50</v>
      </c>
    </row>
    <row r="9" spans="1:26" ht="28.5" customHeight="1">
      <c r="A9" s="158"/>
      <c r="B9" s="151"/>
      <c r="C9" s="151"/>
      <c r="D9" s="151"/>
      <c r="E9" s="151"/>
      <c r="F9" s="151"/>
      <c r="G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</row>
    <row r="10" spans="11:19" ht="22.5" customHeight="1">
      <c r="K10" s="151"/>
      <c r="L10" s="151"/>
      <c r="M10" s="151"/>
      <c r="S10" s="151"/>
    </row>
    <row r="11" spans="11:13" ht="22.5" customHeight="1">
      <c r="K11" s="151"/>
      <c r="L11" s="151"/>
      <c r="M11" s="151"/>
    </row>
    <row r="12" ht="22.5" customHeight="1">
      <c r="K12" s="151"/>
    </row>
  </sheetData>
  <sheetProtection formatCells="0" formatColumns="0" formatRows="0"/>
  <mergeCells count="30">
    <mergeCell ref="A5:A6"/>
    <mergeCell ref="B5:B6"/>
    <mergeCell ref="C5:C6"/>
    <mergeCell ref="D4:D6"/>
    <mergeCell ref="X1:Z1"/>
    <mergeCell ref="A2:Z2"/>
    <mergeCell ref="X3:Z3"/>
    <mergeCell ref="A4:C4"/>
    <mergeCell ref="E4:E6"/>
    <mergeCell ref="F4:F6"/>
    <mergeCell ref="Q4:Q6"/>
    <mergeCell ref="R4:R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PageLayoutView="0" workbookViewId="0" topLeftCell="A1">
      <selection activeCell="T7" sqref="T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224</v>
      </c>
    </row>
    <row r="2" spans="1:20" ht="33.75" customHeight="1">
      <c r="A2" s="432" t="s">
        <v>225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9:20" ht="14.25" customHeight="1">
      <c r="S3" s="468" t="s">
        <v>77</v>
      </c>
      <c r="T3" s="468"/>
    </row>
    <row r="4" spans="1:20" ht="22.5" customHeight="1">
      <c r="A4" s="459" t="s">
        <v>95</v>
      </c>
      <c r="B4" s="459"/>
      <c r="C4" s="459"/>
      <c r="D4" s="431" t="s">
        <v>186</v>
      </c>
      <c r="E4" s="431" t="s">
        <v>123</v>
      </c>
      <c r="F4" s="437" t="s">
        <v>163</v>
      </c>
      <c r="G4" s="431" t="s">
        <v>125</v>
      </c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 t="s">
        <v>128</v>
      </c>
      <c r="S4" s="431"/>
      <c r="T4" s="431"/>
    </row>
    <row r="5" spans="1:20" ht="14.25" customHeight="1">
      <c r="A5" s="459"/>
      <c r="B5" s="459"/>
      <c r="C5" s="459"/>
      <c r="D5" s="431"/>
      <c r="E5" s="431"/>
      <c r="F5" s="439"/>
      <c r="G5" s="431" t="s">
        <v>89</v>
      </c>
      <c r="H5" s="431" t="s">
        <v>187</v>
      </c>
      <c r="I5" s="431" t="s">
        <v>173</v>
      </c>
      <c r="J5" s="431" t="s">
        <v>174</v>
      </c>
      <c r="K5" s="431" t="s">
        <v>188</v>
      </c>
      <c r="L5" s="431" t="s">
        <v>189</v>
      </c>
      <c r="M5" s="431" t="s">
        <v>175</v>
      </c>
      <c r="N5" s="431" t="s">
        <v>190</v>
      </c>
      <c r="O5" s="431" t="s">
        <v>178</v>
      </c>
      <c r="P5" s="431" t="s">
        <v>191</v>
      </c>
      <c r="Q5" s="431" t="s">
        <v>192</v>
      </c>
      <c r="R5" s="431" t="s">
        <v>89</v>
      </c>
      <c r="S5" s="431" t="s">
        <v>193</v>
      </c>
      <c r="T5" s="431" t="s">
        <v>160</v>
      </c>
    </row>
    <row r="6" spans="1:20" ht="42.75" customHeight="1">
      <c r="A6" s="36" t="s">
        <v>98</v>
      </c>
      <c r="B6" s="36" t="s">
        <v>99</v>
      </c>
      <c r="C6" s="36" t="s">
        <v>100</v>
      </c>
      <c r="D6" s="431"/>
      <c r="E6" s="431"/>
      <c r="F6" s="438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</row>
    <row r="7" spans="1:20" s="13" customFormat="1" ht="35.25" customHeight="1">
      <c r="A7" s="37" t="str">
        <f>'一般-工资福利'!A8</f>
        <v>213</v>
      </c>
      <c r="B7" s="37" t="str">
        <f>'一般-工资福利'!B8</f>
        <v>03</v>
      </c>
      <c r="C7" s="37" t="str">
        <f>'一般-工资福利'!C8</f>
        <v>01</v>
      </c>
      <c r="D7" s="37" t="str">
        <f>'一般-工资福利'!D8</f>
        <v>094</v>
      </c>
      <c r="E7" s="37" t="str">
        <f>'一般-工资福利'!E8</f>
        <v>行政运行</v>
      </c>
      <c r="F7" s="150">
        <f>G7+R7</f>
        <v>319.3</v>
      </c>
      <c r="G7" s="138">
        <f>'一般-商品和服务'!F8</f>
        <v>319.3</v>
      </c>
      <c r="H7" s="138">
        <f>G7-SUM(I7:Q7)</f>
        <v>225.22000000000003</v>
      </c>
      <c r="I7" s="138">
        <f>'一般-商品和服务'!P8</f>
        <v>10</v>
      </c>
      <c r="J7" s="138">
        <f>'一般-商品和服务'!Q8</f>
        <v>8.96</v>
      </c>
      <c r="K7" s="138"/>
      <c r="L7" s="138"/>
      <c r="M7" s="138">
        <f>'一般-商品和服务'!R8</f>
        <v>14</v>
      </c>
      <c r="N7" s="138">
        <f>'一般-商品和服务'!N8</f>
        <v>0</v>
      </c>
      <c r="O7" s="138">
        <f>'一般-商品和服务'!U8</f>
        <v>6</v>
      </c>
      <c r="P7" s="138">
        <f>'一般-商品和服务'!O8</f>
        <v>5.12</v>
      </c>
      <c r="Q7" s="138">
        <f>'一般-商品和服务'!Z8+'一般-商品和服务'!X8+'一般-商品和服务'!Y8</f>
        <v>50</v>
      </c>
      <c r="R7" s="138">
        <f>'工资福利(政府预算)(2)'!L7</f>
        <v>0</v>
      </c>
      <c r="S7" s="138"/>
      <c r="T7" s="138"/>
    </row>
  </sheetData>
  <sheetProtection sheet="1" formatCells="0" formatColumns="0" formatRows="0"/>
  <mergeCells count="22">
    <mergeCell ref="T5:T6"/>
    <mergeCell ref="A4:C5"/>
    <mergeCell ref="L5:L6"/>
    <mergeCell ref="M5:M6"/>
    <mergeCell ref="A2:T2"/>
    <mergeCell ref="S3:T3"/>
    <mergeCell ref="G4:Q4"/>
    <mergeCell ref="R4:T4"/>
    <mergeCell ref="D4:D6"/>
    <mergeCell ref="E4:E6"/>
    <mergeCell ref="R5:R6"/>
    <mergeCell ref="S5:S6"/>
    <mergeCell ref="N5:N6"/>
    <mergeCell ref="O5:O6"/>
    <mergeCell ref="P5:P6"/>
    <mergeCell ref="Q5:Q6"/>
    <mergeCell ref="J5:J6"/>
    <mergeCell ref="K5:K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zoomScalePageLayoutView="0" workbookViewId="0" topLeftCell="A1">
      <selection activeCell="G9" sqref="G9"/>
    </sheetView>
  </sheetViews>
  <sheetFormatPr defaultColWidth="6.875" defaultRowHeight="22.5" customHeight="1"/>
  <cols>
    <col min="1" max="3" width="4.00390625" style="140" customWidth="1"/>
    <col min="4" max="4" width="11.125" style="140" customWidth="1"/>
    <col min="5" max="5" width="30.125" style="140" customWidth="1"/>
    <col min="6" max="6" width="11.375" style="140" customWidth="1"/>
    <col min="7" max="12" width="10.375" style="140" customWidth="1"/>
    <col min="13" max="246" width="6.75390625" style="140" customWidth="1"/>
    <col min="247" max="252" width="6.75390625" style="141" customWidth="1"/>
    <col min="253" max="16384" width="6.875" style="142" customWidth="1"/>
  </cols>
  <sheetData>
    <row r="1" spans="12:253" ht="22.5" customHeight="1">
      <c r="L1" s="140" t="s">
        <v>226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87" t="s">
        <v>227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43"/>
      <c r="H3" s="143"/>
      <c r="J3" s="488" t="s">
        <v>77</v>
      </c>
      <c r="K3" s="488"/>
      <c r="L3" s="48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89" t="s">
        <v>95</v>
      </c>
      <c r="B4" s="489"/>
      <c r="C4" s="489"/>
      <c r="D4" s="486" t="s">
        <v>122</v>
      </c>
      <c r="E4" s="486" t="s">
        <v>96</v>
      </c>
      <c r="F4" s="486" t="s">
        <v>163</v>
      </c>
      <c r="G4" s="490" t="s">
        <v>279</v>
      </c>
      <c r="H4" s="486" t="s">
        <v>280</v>
      </c>
      <c r="I4" s="486" t="s">
        <v>197</v>
      </c>
      <c r="J4" s="486" t="s">
        <v>198</v>
      </c>
      <c r="K4" s="486" t="s">
        <v>199</v>
      </c>
      <c r="L4" s="486" t="s">
        <v>183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86" t="s">
        <v>98</v>
      </c>
      <c r="B5" s="486" t="s">
        <v>99</v>
      </c>
      <c r="C5" s="486" t="s">
        <v>100</v>
      </c>
      <c r="D5" s="486"/>
      <c r="E5" s="486"/>
      <c r="F5" s="486"/>
      <c r="G5" s="490"/>
      <c r="H5" s="486"/>
      <c r="I5" s="486"/>
      <c r="J5" s="486"/>
      <c r="K5" s="486"/>
      <c r="L5" s="48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86"/>
      <c r="B6" s="486"/>
      <c r="C6" s="486"/>
      <c r="D6" s="486"/>
      <c r="E6" s="486"/>
      <c r="F6" s="486"/>
      <c r="G6" s="490"/>
      <c r="H6" s="486"/>
      <c r="I6" s="486"/>
      <c r="J6" s="486"/>
      <c r="K6" s="486"/>
      <c r="L6" s="48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45" t="s">
        <v>92</v>
      </c>
      <c r="B7" s="145" t="s">
        <v>92</v>
      </c>
      <c r="C7" s="145" t="s">
        <v>92</v>
      </c>
      <c r="D7" s="145" t="s">
        <v>92</v>
      </c>
      <c r="E7" s="145" t="s">
        <v>92</v>
      </c>
      <c r="F7" s="145">
        <v>1</v>
      </c>
      <c r="G7" s="144">
        <v>2</v>
      </c>
      <c r="H7" s="144">
        <v>3</v>
      </c>
      <c r="I7" s="144">
        <v>4</v>
      </c>
      <c r="J7" s="145">
        <v>5</v>
      </c>
      <c r="K7" s="145"/>
      <c r="L7" s="145">
        <v>6</v>
      </c>
      <c r="M7" s="14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39" customFormat="1" ht="22.5" customHeight="1">
      <c r="A8" s="146" t="str">
        <f>'一般-工资福利'!A8</f>
        <v>213</v>
      </c>
      <c r="B8" s="146" t="str">
        <f>'一般-工资福利'!B8</f>
        <v>03</v>
      </c>
      <c r="C8" s="146" t="str">
        <f>'一般-工资福利'!C8</f>
        <v>01</v>
      </c>
      <c r="D8" s="146" t="str">
        <f>'一般-工资福利'!D8</f>
        <v>094</v>
      </c>
      <c r="E8" s="146" t="str">
        <f>'一般-工资福利'!E8</f>
        <v>行政运行</v>
      </c>
      <c r="F8" s="147">
        <f>SUM(G8:L8)</f>
        <v>323.7</v>
      </c>
      <c r="G8" s="318">
        <v>323.7</v>
      </c>
      <c r="H8" s="321"/>
      <c r="I8" s="321"/>
      <c r="J8" s="321"/>
      <c r="K8" s="321"/>
      <c r="L8" s="377"/>
      <c r="M8" s="148"/>
      <c r="N8" s="143"/>
      <c r="O8" s="14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ht="26.2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143"/>
      <c r="M10" s="14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14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14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4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4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4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4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14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14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4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F4:F6"/>
    <mergeCell ref="H4:H6"/>
    <mergeCell ref="I4:I6"/>
    <mergeCell ref="J4:J6"/>
    <mergeCell ref="G4:G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A7" sqref="A7"/>
    </sheetView>
  </sheetViews>
  <sheetFormatPr defaultColWidth="6.875" defaultRowHeight="22.5" customHeight="1"/>
  <cols>
    <col min="1" max="1" width="8.375" style="297" customWidth="1"/>
    <col min="2" max="2" width="25.50390625" style="297" customWidth="1"/>
    <col min="3" max="13" width="9.875" style="297" customWidth="1"/>
    <col min="14" max="255" width="6.75390625" style="297" customWidth="1"/>
    <col min="256" max="16384" width="6.875" style="298" customWidth="1"/>
  </cols>
  <sheetData>
    <row r="1" spans="2:255" ht="22.5" customHeight="1">
      <c r="B1" s="299"/>
      <c r="C1" s="299"/>
      <c r="D1" s="299"/>
      <c r="E1" s="299"/>
      <c r="F1" s="299"/>
      <c r="G1" s="299"/>
      <c r="H1" s="299"/>
      <c r="I1" s="299"/>
      <c r="J1" s="299"/>
      <c r="M1" s="310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01" t="s">
        <v>76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00"/>
      <c r="C3" s="300"/>
      <c r="D3" s="301"/>
      <c r="E3" s="301"/>
      <c r="F3" s="301"/>
      <c r="G3" s="300"/>
      <c r="H3" s="300"/>
      <c r="I3" s="300"/>
      <c r="J3" s="300"/>
      <c r="L3" s="402" t="s">
        <v>77</v>
      </c>
      <c r="M3" s="40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97" t="s">
        <v>78</v>
      </c>
      <c r="B4" s="397" t="s">
        <v>79</v>
      </c>
      <c r="C4" s="396" t="s">
        <v>80</v>
      </c>
      <c r="D4" s="403" t="s">
        <v>81</v>
      </c>
      <c r="E4" s="403"/>
      <c r="F4" s="403"/>
      <c r="G4" s="397" t="s">
        <v>82</v>
      </c>
      <c r="H4" s="397" t="s">
        <v>83</v>
      </c>
      <c r="I4" s="397" t="s">
        <v>84</v>
      </c>
      <c r="J4" s="397" t="s">
        <v>85</v>
      </c>
      <c r="K4" s="397" t="s">
        <v>86</v>
      </c>
      <c r="L4" s="398" t="s">
        <v>87</v>
      </c>
      <c r="M4" s="399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97"/>
      <c r="B5" s="397"/>
      <c r="C5" s="397"/>
      <c r="D5" s="302" t="s">
        <v>89</v>
      </c>
      <c r="E5" s="302" t="s">
        <v>90</v>
      </c>
      <c r="F5" s="302" t="s">
        <v>91</v>
      </c>
      <c r="G5" s="397"/>
      <c r="H5" s="397"/>
      <c r="I5" s="397"/>
      <c r="J5" s="397"/>
      <c r="K5" s="397"/>
      <c r="L5" s="397"/>
      <c r="M5" s="40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03" t="s">
        <v>92</v>
      </c>
      <c r="B6" s="303" t="s">
        <v>92</v>
      </c>
      <c r="C6" s="303">
        <v>1</v>
      </c>
      <c r="D6" s="303">
        <v>2</v>
      </c>
      <c r="E6" s="303">
        <v>3</v>
      </c>
      <c r="F6" s="303">
        <v>4</v>
      </c>
      <c r="G6" s="303">
        <v>5</v>
      </c>
      <c r="H6" s="303">
        <v>6</v>
      </c>
      <c r="I6" s="303">
        <v>7</v>
      </c>
      <c r="J6" s="303">
        <v>8</v>
      </c>
      <c r="K6" s="303">
        <v>9</v>
      </c>
      <c r="L6" s="303">
        <v>10</v>
      </c>
      <c r="M6" s="31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96" customFormat="1" ht="23.25" customHeight="1">
      <c r="A7" s="304" t="str">
        <f>'部门支出总表 '!D7</f>
        <v>094</v>
      </c>
      <c r="B7" s="347" t="s">
        <v>288</v>
      </c>
      <c r="C7" s="305">
        <f>SUM(E7:M7)</f>
        <v>2469.5</v>
      </c>
      <c r="D7" s="306">
        <f>SUM(E7:F7)</f>
        <v>2469.5</v>
      </c>
      <c r="E7" s="307">
        <f>'财政拨款收支总表'!B26</f>
        <v>2469.5</v>
      </c>
      <c r="F7" s="305">
        <f>'财政拨款收支总表'!B8</f>
        <v>0</v>
      </c>
      <c r="G7" s="305"/>
      <c r="H7" s="305">
        <f>'财政拨款收支总表'!B9</f>
        <v>0</v>
      </c>
      <c r="I7" s="345"/>
      <c r="J7" s="345"/>
      <c r="K7" s="345"/>
      <c r="L7" s="345"/>
      <c r="M7" s="34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ht="29.2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08"/>
      <c r="B10" s="308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08"/>
      <c r="D12" s="308"/>
      <c r="G12" s="308"/>
      <c r="H12" s="308"/>
      <c r="I12" s="308"/>
      <c r="J12" s="308"/>
      <c r="K12" s="308"/>
      <c r="L12" s="30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08"/>
      <c r="I13" s="308"/>
      <c r="J13" s="30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0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0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0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sheet="1" formatCells="0" formatColumns="0" formatRows="0"/>
  <mergeCells count="13">
    <mergeCell ref="L4:L5"/>
    <mergeCell ref="M4:M5"/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zoomScalePageLayoutView="0" workbookViewId="0" topLeftCell="A1">
      <selection activeCell="K7" sqref="K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228</v>
      </c>
    </row>
    <row r="2" spans="1:11" ht="31.5" customHeight="1">
      <c r="A2" s="432" t="s">
        <v>229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0:11" ht="14.25" customHeight="1">
      <c r="J3" s="468" t="s">
        <v>77</v>
      </c>
      <c r="K3" s="468"/>
    </row>
    <row r="4" spans="1:11" ht="33" customHeight="1">
      <c r="A4" s="452" t="s">
        <v>95</v>
      </c>
      <c r="B4" s="452"/>
      <c r="C4" s="452"/>
      <c r="D4" s="431" t="s">
        <v>186</v>
      </c>
      <c r="E4" s="431" t="s">
        <v>123</v>
      </c>
      <c r="F4" s="431" t="s">
        <v>112</v>
      </c>
      <c r="G4" s="431"/>
      <c r="H4" s="431"/>
      <c r="I4" s="431"/>
      <c r="J4" s="431"/>
      <c r="K4" s="431"/>
    </row>
    <row r="5" spans="1:11" ht="14.25" customHeight="1">
      <c r="A5" s="431" t="s">
        <v>98</v>
      </c>
      <c r="B5" s="431" t="s">
        <v>99</v>
      </c>
      <c r="C5" s="431" t="s">
        <v>100</v>
      </c>
      <c r="D5" s="431"/>
      <c r="E5" s="431"/>
      <c r="F5" s="431" t="s">
        <v>89</v>
      </c>
      <c r="G5" s="431" t="s">
        <v>202</v>
      </c>
      <c r="H5" s="431" t="s">
        <v>199</v>
      </c>
      <c r="I5" s="431" t="s">
        <v>203</v>
      </c>
      <c r="J5" s="431" t="s">
        <v>204</v>
      </c>
      <c r="K5" s="431" t="s">
        <v>205</v>
      </c>
    </row>
    <row r="6" spans="1:11" ht="32.25" customHeight="1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431"/>
    </row>
    <row r="7" spans="1:11" s="13" customFormat="1" ht="24.75" customHeight="1">
      <c r="A7" s="37" t="str">
        <f>'一般-工资福利'!A8</f>
        <v>213</v>
      </c>
      <c r="B7" s="37" t="str">
        <f>'一般-工资福利'!B8</f>
        <v>03</v>
      </c>
      <c r="C7" s="37" t="str">
        <f>'一般-工资福利'!C8</f>
        <v>01</v>
      </c>
      <c r="D7" s="37" t="str">
        <f>'一般-工资福利'!D8</f>
        <v>094</v>
      </c>
      <c r="E7" s="37" t="str">
        <f>'一般-工资福利'!E8</f>
        <v>行政运行</v>
      </c>
      <c r="F7" s="138">
        <f>'一般-个人和家庭'!F8</f>
        <v>323.7</v>
      </c>
      <c r="G7" s="216">
        <f>F7-SUM(H7:K7)</f>
        <v>0</v>
      </c>
      <c r="H7" s="322">
        <f>'一般-个人和家庭'!K8</f>
        <v>0</v>
      </c>
      <c r="I7" s="322"/>
      <c r="J7" s="322">
        <f>'一般-个人和家庭'!G8+'一般-个人和家庭'!H8</f>
        <v>323.7</v>
      </c>
      <c r="K7" s="322">
        <f>'一般-个人和家庭'!L8</f>
        <v>0</v>
      </c>
    </row>
  </sheetData>
  <sheetProtection sheet="1" formatCells="0" formatColumns="0" formatRows="0"/>
  <mergeCells count="15">
    <mergeCell ref="E4:E6"/>
    <mergeCell ref="G5:G6"/>
    <mergeCell ref="H5:H6"/>
    <mergeCell ref="I5:I6"/>
    <mergeCell ref="F5:F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zoomScalePageLayoutView="0" workbookViewId="0" topLeftCell="A1">
      <selection activeCell="G14" sqref="G14"/>
    </sheetView>
  </sheetViews>
  <sheetFormatPr defaultColWidth="6.875" defaultRowHeight="12.75" customHeight="1"/>
  <cols>
    <col min="1" max="1" width="8.75390625" style="121" customWidth="1"/>
    <col min="2" max="2" width="15.875" style="121" customWidth="1"/>
    <col min="3" max="3" width="21.75390625" style="121" customWidth="1"/>
    <col min="4" max="5" width="11.125" style="121" customWidth="1"/>
    <col min="6" max="14" width="10.125" style="121" customWidth="1"/>
    <col min="15" max="16384" width="6.875" style="121" customWidth="1"/>
  </cols>
  <sheetData>
    <row r="1" spans="1:255" ht="22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31"/>
      <c r="L1" s="132"/>
      <c r="N1" s="133" t="s">
        <v>230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97" t="s">
        <v>231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23"/>
      <c r="B3" s="124"/>
      <c r="C3" s="124"/>
      <c r="D3" s="123"/>
      <c r="E3" s="124"/>
      <c r="F3" s="124"/>
      <c r="G3" s="124"/>
      <c r="H3" s="123"/>
      <c r="I3" s="123"/>
      <c r="J3" s="123"/>
      <c r="K3" s="131"/>
      <c r="L3" s="134"/>
      <c r="N3" s="135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92" t="s">
        <v>232</v>
      </c>
      <c r="B4" s="492" t="s">
        <v>123</v>
      </c>
      <c r="C4" s="499" t="s">
        <v>233</v>
      </c>
      <c r="D4" s="491" t="s">
        <v>97</v>
      </c>
      <c r="E4" s="498" t="s">
        <v>81</v>
      </c>
      <c r="F4" s="498"/>
      <c r="G4" s="498"/>
      <c r="H4" s="493" t="s">
        <v>82</v>
      </c>
      <c r="I4" s="492" t="s">
        <v>83</v>
      </c>
      <c r="J4" s="492" t="s">
        <v>84</v>
      </c>
      <c r="K4" s="492" t="s">
        <v>85</v>
      </c>
      <c r="L4" s="494" t="s">
        <v>86</v>
      </c>
      <c r="M4" s="495" t="s">
        <v>87</v>
      </c>
      <c r="N4" s="496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92"/>
      <c r="B5" s="492"/>
      <c r="C5" s="499"/>
      <c r="D5" s="492"/>
      <c r="E5" s="125" t="s">
        <v>89</v>
      </c>
      <c r="F5" s="125" t="s">
        <v>90</v>
      </c>
      <c r="G5" s="125" t="s">
        <v>91</v>
      </c>
      <c r="H5" s="492"/>
      <c r="I5" s="492"/>
      <c r="J5" s="492"/>
      <c r="K5" s="492"/>
      <c r="L5" s="491"/>
      <c r="M5" s="495"/>
      <c r="N5" s="49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26" t="s">
        <v>92</v>
      </c>
      <c r="B6" s="126" t="s">
        <v>92</v>
      </c>
      <c r="C6" s="126" t="s">
        <v>92</v>
      </c>
      <c r="D6" s="126">
        <v>1</v>
      </c>
      <c r="E6" s="126">
        <v>2</v>
      </c>
      <c r="F6" s="126">
        <v>3</v>
      </c>
      <c r="G6" s="126">
        <v>4</v>
      </c>
      <c r="H6" s="126">
        <v>5</v>
      </c>
      <c r="I6" s="126">
        <v>6</v>
      </c>
      <c r="J6" s="126">
        <v>7</v>
      </c>
      <c r="K6" s="126">
        <v>8</v>
      </c>
      <c r="L6" s="126">
        <v>9</v>
      </c>
      <c r="M6" s="136">
        <v>10</v>
      </c>
      <c r="N6" s="137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20" customFormat="1" ht="23.25" customHeight="1">
      <c r="A7" s="332">
        <v>2130399</v>
      </c>
      <c r="B7" s="387" t="s">
        <v>295</v>
      </c>
      <c r="C7" s="386" t="s">
        <v>296</v>
      </c>
      <c r="D7" s="127">
        <f>SUM(F7:N7)</f>
        <v>50</v>
      </c>
      <c r="E7" s="128">
        <f>SUM(F7:G7)</f>
        <v>50</v>
      </c>
      <c r="F7" s="378">
        <v>50</v>
      </c>
      <c r="G7" s="329"/>
      <c r="H7" s="329"/>
      <c r="I7" s="329"/>
      <c r="J7" s="329"/>
      <c r="K7" s="329"/>
      <c r="L7" s="330"/>
      <c r="M7" s="331"/>
      <c r="N7" s="33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ht="22.5" customHeight="1">
      <c r="A8" s="129"/>
      <c r="B8" s="129"/>
      <c r="C8" s="129"/>
      <c r="D8" s="129"/>
      <c r="E8" s="129"/>
      <c r="F8" s="129"/>
      <c r="G8" s="130"/>
      <c r="H8" s="129"/>
      <c r="I8" s="129"/>
      <c r="J8" s="129"/>
      <c r="K8" s="129"/>
      <c r="L8" s="129"/>
      <c r="M8" s="129"/>
      <c r="N8" s="12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29"/>
      <c r="B10" s="129"/>
      <c r="C10" s="129"/>
      <c r="D10" s="131"/>
      <c r="E10" s="129"/>
      <c r="F10" s="131"/>
      <c r="G10" s="129"/>
      <c r="H10" s="129"/>
      <c r="I10" s="129"/>
      <c r="J10" s="129"/>
      <c r="K10" s="129"/>
      <c r="L10" s="129"/>
      <c r="M10" s="129"/>
      <c r="N10" s="12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29"/>
      <c r="B13" s="129"/>
      <c r="C13" s="129"/>
      <c r="D13" s="131"/>
      <c r="E13" s="131"/>
      <c r="F13" s="129"/>
      <c r="G13" s="129"/>
      <c r="H13" s="129"/>
      <c r="I13" s="131"/>
      <c r="J13" s="129"/>
      <c r="K13" s="129"/>
      <c r="L13" s="129"/>
      <c r="M13" s="129"/>
      <c r="N13" s="13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29"/>
      <c r="B14" s="129"/>
      <c r="C14" s="129"/>
      <c r="D14" s="131"/>
      <c r="E14" s="131"/>
      <c r="F14" s="131"/>
      <c r="G14" s="129"/>
      <c r="H14" s="131"/>
      <c r="I14" s="131"/>
      <c r="J14" s="129"/>
      <c r="K14" s="129"/>
      <c r="L14" s="131"/>
      <c r="M14" s="129"/>
      <c r="N14" s="13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31"/>
      <c r="B15" s="131"/>
      <c r="C15" s="129"/>
      <c r="D15" s="131"/>
      <c r="E15" s="131"/>
      <c r="F15" s="131"/>
      <c r="G15" s="129"/>
      <c r="H15" s="131"/>
      <c r="I15" s="131"/>
      <c r="J15" s="129"/>
      <c r="K15" s="131"/>
      <c r="L15" s="131"/>
      <c r="M15" s="131"/>
      <c r="N15" s="131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31"/>
      <c r="B16" s="131"/>
      <c r="C16" s="131"/>
      <c r="D16" s="131"/>
      <c r="E16" s="131"/>
      <c r="F16" s="131"/>
      <c r="G16" s="129"/>
      <c r="H16" s="131"/>
      <c r="I16" s="131"/>
      <c r="J16" s="131"/>
      <c r="K16" s="131"/>
      <c r="L16" s="131"/>
      <c r="M16" s="131"/>
      <c r="N16" s="13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31"/>
      <c r="B19" s="131"/>
      <c r="C19" s="131"/>
      <c r="D19" s="131"/>
      <c r="E19" s="131"/>
      <c r="F19" s="131"/>
      <c r="G19" s="131"/>
      <c r="H19" s="131"/>
      <c r="I19" s="129"/>
      <c r="J19" s="131"/>
      <c r="K19" s="131"/>
      <c r="L19" s="131"/>
      <c r="M19" s="131"/>
      <c r="N19" s="13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M4:M5"/>
    <mergeCell ref="N4:N5"/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E9" sqref="E9"/>
    </sheetView>
  </sheetViews>
  <sheetFormatPr defaultColWidth="6.875" defaultRowHeight="12.75" customHeight="1"/>
  <cols>
    <col min="1" max="3" width="4.00390625" style="88" customWidth="1"/>
    <col min="4" max="4" width="9.625" style="88" customWidth="1"/>
    <col min="5" max="5" width="23.125" style="88" customWidth="1"/>
    <col min="6" max="6" width="8.875" style="88" customWidth="1"/>
    <col min="7" max="7" width="8.125" style="88" customWidth="1"/>
    <col min="8" max="10" width="7.125" style="88" customWidth="1"/>
    <col min="11" max="11" width="7.75390625" style="88" customWidth="1"/>
    <col min="12" max="19" width="7.125" style="88" customWidth="1"/>
    <col min="20" max="21" width="7.25390625" style="88" customWidth="1"/>
    <col min="22" max="16384" width="6.875" style="88" customWidth="1"/>
  </cols>
  <sheetData>
    <row r="1" spans="1:21" ht="24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08"/>
      <c r="R1" s="108"/>
      <c r="S1" s="112"/>
      <c r="T1" s="112"/>
      <c r="U1" s="89" t="s">
        <v>234</v>
      </c>
    </row>
    <row r="2" spans="1:21" ht="24.75" customHeight="1">
      <c r="A2" s="504" t="s">
        <v>235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</row>
    <row r="3" spans="1:22" ht="24.75" customHeight="1">
      <c r="A3" s="90"/>
      <c r="B3" s="91"/>
      <c r="C3" s="92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113"/>
      <c r="R3" s="113"/>
      <c r="S3" s="114"/>
      <c r="T3" s="505" t="s">
        <v>77</v>
      </c>
      <c r="U3" s="505"/>
      <c r="V3" s="115"/>
    </row>
    <row r="4" spans="1:22" ht="24.75" customHeight="1">
      <c r="A4" s="93" t="s">
        <v>103</v>
      </c>
      <c r="B4" s="93"/>
      <c r="C4" s="94"/>
      <c r="D4" s="509" t="s">
        <v>78</v>
      </c>
      <c r="E4" s="509" t="s">
        <v>96</v>
      </c>
      <c r="F4" s="510" t="s">
        <v>104</v>
      </c>
      <c r="G4" s="95" t="s">
        <v>105</v>
      </c>
      <c r="H4" s="93"/>
      <c r="I4" s="93"/>
      <c r="J4" s="94"/>
      <c r="K4" s="506" t="s">
        <v>106</v>
      </c>
      <c r="L4" s="507"/>
      <c r="M4" s="507"/>
      <c r="N4" s="507"/>
      <c r="O4" s="507"/>
      <c r="P4" s="507"/>
      <c r="Q4" s="507"/>
      <c r="R4" s="508"/>
      <c r="S4" s="501" t="s">
        <v>107</v>
      </c>
      <c r="T4" s="500" t="s">
        <v>108</v>
      </c>
      <c r="U4" s="500" t="s">
        <v>109</v>
      </c>
      <c r="V4" s="115"/>
    </row>
    <row r="5" spans="1:22" ht="24.75" customHeight="1">
      <c r="A5" s="506" t="s">
        <v>98</v>
      </c>
      <c r="B5" s="509" t="s">
        <v>99</v>
      </c>
      <c r="C5" s="509" t="s">
        <v>100</v>
      </c>
      <c r="D5" s="509"/>
      <c r="E5" s="509"/>
      <c r="F5" s="510"/>
      <c r="G5" s="509" t="s">
        <v>80</v>
      </c>
      <c r="H5" s="509" t="s">
        <v>110</v>
      </c>
      <c r="I5" s="509" t="s">
        <v>111</v>
      </c>
      <c r="J5" s="510" t="s">
        <v>112</v>
      </c>
      <c r="K5" s="511" t="s">
        <v>80</v>
      </c>
      <c r="L5" s="470" t="s">
        <v>113</v>
      </c>
      <c r="M5" s="470" t="s">
        <v>114</v>
      </c>
      <c r="N5" s="470" t="s">
        <v>115</v>
      </c>
      <c r="O5" s="470" t="s">
        <v>116</v>
      </c>
      <c r="P5" s="470" t="s">
        <v>117</v>
      </c>
      <c r="Q5" s="470" t="s">
        <v>118</v>
      </c>
      <c r="R5" s="470" t="s">
        <v>119</v>
      </c>
      <c r="S5" s="502"/>
      <c r="T5" s="500"/>
      <c r="U5" s="500"/>
      <c r="V5" s="115"/>
    </row>
    <row r="6" spans="1:21" ht="30.75" customHeight="1">
      <c r="A6" s="506"/>
      <c r="B6" s="509"/>
      <c r="C6" s="509"/>
      <c r="D6" s="509"/>
      <c r="E6" s="510"/>
      <c r="F6" s="96" t="s">
        <v>97</v>
      </c>
      <c r="G6" s="509"/>
      <c r="H6" s="509"/>
      <c r="I6" s="509"/>
      <c r="J6" s="510"/>
      <c r="K6" s="512"/>
      <c r="L6" s="470"/>
      <c r="M6" s="470"/>
      <c r="N6" s="470"/>
      <c r="O6" s="470"/>
      <c r="P6" s="470"/>
      <c r="Q6" s="470"/>
      <c r="R6" s="470"/>
      <c r="S6" s="503"/>
      <c r="T6" s="500"/>
      <c r="U6" s="500"/>
    </row>
    <row r="7" spans="1:21" ht="24.75" customHeight="1">
      <c r="A7" s="97" t="s">
        <v>92</v>
      </c>
      <c r="B7" s="97" t="s">
        <v>92</v>
      </c>
      <c r="C7" s="97" t="s">
        <v>92</v>
      </c>
      <c r="D7" s="97" t="s">
        <v>92</v>
      </c>
      <c r="E7" s="97" t="s">
        <v>92</v>
      </c>
      <c r="F7" s="98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8">
        <v>15</v>
      </c>
      <c r="U7" s="98">
        <v>16</v>
      </c>
    </row>
    <row r="8" spans="1:21" s="87" customFormat="1" ht="24.75" customHeight="1">
      <c r="A8" s="99"/>
      <c r="B8" s="99"/>
      <c r="C8" s="100"/>
      <c r="D8" s="101"/>
      <c r="E8" s="102"/>
      <c r="F8" s="103"/>
      <c r="G8" s="104"/>
      <c r="H8" s="104"/>
      <c r="I8" s="104"/>
      <c r="J8" s="104"/>
      <c r="K8" s="104"/>
      <c r="L8" s="104"/>
      <c r="M8" s="111"/>
      <c r="N8" s="104"/>
      <c r="O8" s="104"/>
      <c r="P8" s="104"/>
      <c r="Q8" s="104"/>
      <c r="R8" s="104"/>
      <c r="S8" s="116"/>
      <c r="T8" s="116"/>
      <c r="U8" s="117"/>
    </row>
    <row r="9" spans="1:21" ht="24.75" customHeight="1">
      <c r="A9" s="105"/>
      <c r="B9" s="105"/>
      <c r="C9" s="105"/>
      <c r="D9" s="105"/>
      <c r="E9" s="106" t="s">
        <v>286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18"/>
      <c r="T9" s="118"/>
      <c r="U9" s="118"/>
    </row>
    <row r="10" spans="1:21" ht="18.75" customHeight="1">
      <c r="A10" s="105"/>
      <c r="B10" s="105"/>
      <c r="C10" s="105"/>
      <c r="D10" s="105"/>
      <c r="E10" s="106"/>
      <c r="F10" s="107"/>
      <c r="G10" s="108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18"/>
      <c r="T10" s="118"/>
      <c r="U10" s="118"/>
    </row>
    <row r="11" spans="1:21" ht="18.75" customHeight="1">
      <c r="A11" s="109"/>
      <c r="B11" s="105"/>
      <c r="C11" s="105"/>
      <c r="D11" s="105"/>
      <c r="E11" s="106"/>
      <c r="F11" s="107"/>
      <c r="G11" s="108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18"/>
      <c r="T11" s="118"/>
      <c r="U11" s="118"/>
    </row>
    <row r="12" spans="1:21" ht="18.75" customHeight="1">
      <c r="A12" s="109"/>
      <c r="B12" s="105"/>
      <c r="C12" s="105"/>
      <c r="D12" s="105"/>
      <c r="E12" s="106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18"/>
      <c r="T12" s="118"/>
      <c r="U12" s="119"/>
    </row>
    <row r="13" spans="1:21" ht="18.75" customHeight="1">
      <c r="A13" s="109"/>
      <c r="B13" s="109"/>
      <c r="C13" s="105"/>
      <c r="D13" s="105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18"/>
      <c r="T13" s="118"/>
      <c r="U13" s="119"/>
    </row>
    <row r="14" spans="1:21" ht="18.75" customHeight="1">
      <c r="A14" s="109"/>
      <c r="B14" s="109"/>
      <c r="C14" s="109"/>
      <c r="D14" s="105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18"/>
      <c r="T14" s="118"/>
      <c r="U14" s="119"/>
    </row>
    <row r="15" spans="1:21" ht="18.75" customHeight="1">
      <c r="A15" s="109"/>
      <c r="B15" s="109"/>
      <c r="C15" s="109"/>
      <c r="D15" s="105"/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18"/>
      <c r="T15" s="119"/>
      <c r="U15" s="119"/>
    </row>
    <row r="16" spans="1:21" ht="18.75" customHeight="1">
      <c r="A16" s="109"/>
      <c r="B16" s="109"/>
      <c r="C16" s="109"/>
      <c r="D16" s="109"/>
      <c r="E16" s="110"/>
      <c r="F16" s="107"/>
      <c r="G16" s="108"/>
      <c r="H16" s="108"/>
      <c r="I16" s="108"/>
      <c r="J16" s="108"/>
      <c r="K16" s="108"/>
      <c r="L16" s="108"/>
      <c r="M16" s="108"/>
      <c r="N16" s="108"/>
      <c r="O16" s="108"/>
      <c r="P16" s="107"/>
      <c r="Q16" s="107"/>
      <c r="R16" s="107"/>
      <c r="S16" s="119"/>
      <c r="T16" s="119"/>
      <c r="U16" s="119"/>
    </row>
  </sheetData>
  <sheetProtection sheet="1" formatCells="0" formatColumns="0" formatRows="0"/>
  <mergeCells count="24">
    <mergeCell ref="F4:F5"/>
    <mergeCell ref="G5:G6"/>
    <mergeCell ref="L5:L6"/>
    <mergeCell ref="M5:M6"/>
    <mergeCell ref="J5:J6"/>
    <mergeCell ref="K5:K6"/>
    <mergeCell ref="A2:U2"/>
    <mergeCell ref="T3:U3"/>
    <mergeCell ref="K4:R4"/>
    <mergeCell ref="A5:A6"/>
    <mergeCell ref="B5:B6"/>
    <mergeCell ref="C5:C6"/>
    <mergeCell ref="D4:D6"/>
    <mergeCell ref="E4:E6"/>
    <mergeCell ref="H5:H6"/>
    <mergeCell ref="I5:I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E9" sqref="E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41" t="s">
        <v>236</v>
      </c>
    </row>
    <row r="2" spans="1:21" ht="24.75" customHeight="1">
      <c r="A2" s="432" t="s">
        <v>237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513" t="s">
        <v>77</v>
      </c>
      <c r="U3" s="513"/>
    </row>
    <row r="4" spans="1:21" ht="27.75" customHeight="1">
      <c r="A4" s="434" t="s">
        <v>103</v>
      </c>
      <c r="B4" s="435"/>
      <c r="C4" s="436"/>
      <c r="D4" s="437" t="s">
        <v>122</v>
      </c>
      <c r="E4" s="437" t="s">
        <v>123</v>
      </c>
      <c r="F4" s="437" t="s">
        <v>97</v>
      </c>
      <c r="G4" s="431" t="s">
        <v>124</v>
      </c>
      <c r="H4" s="431" t="s">
        <v>125</v>
      </c>
      <c r="I4" s="431" t="s">
        <v>126</v>
      </c>
      <c r="J4" s="431" t="s">
        <v>127</v>
      </c>
      <c r="K4" s="431" t="s">
        <v>128</v>
      </c>
      <c r="L4" s="431" t="s">
        <v>129</v>
      </c>
      <c r="M4" s="431" t="s">
        <v>114</v>
      </c>
      <c r="N4" s="431" t="s">
        <v>130</v>
      </c>
      <c r="O4" s="431" t="s">
        <v>112</v>
      </c>
      <c r="P4" s="431" t="s">
        <v>116</v>
      </c>
      <c r="Q4" s="431" t="s">
        <v>115</v>
      </c>
      <c r="R4" s="431" t="s">
        <v>131</v>
      </c>
      <c r="S4" s="431" t="s">
        <v>132</v>
      </c>
      <c r="T4" s="431" t="s">
        <v>133</v>
      </c>
      <c r="U4" s="431" t="s">
        <v>119</v>
      </c>
    </row>
    <row r="5" spans="1:21" ht="13.5" customHeight="1">
      <c r="A5" s="437" t="s">
        <v>98</v>
      </c>
      <c r="B5" s="437" t="s">
        <v>99</v>
      </c>
      <c r="C5" s="437" t="s">
        <v>100</v>
      </c>
      <c r="D5" s="439"/>
      <c r="E5" s="439"/>
      <c r="F5" s="439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</row>
    <row r="6" spans="1:21" ht="18" customHeight="1">
      <c r="A6" s="438"/>
      <c r="B6" s="438"/>
      <c r="C6" s="438"/>
      <c r="D6" s="438"/>
      <c r="E6" s="438"/>
      <c r="F6" s="438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</row>
    <row r="7" spans="1:21" s="13" customFormat="1" ht="29.25" customHeight="1">
      <c r="A7" s="37"/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ht="14.25">
      <c r="E8" t="str">
        <f>'政府性基金'!E9</f>
        <v>本表无数据</v>
      </c>
    </row>
  </sheetData>
  <sheetProtection formatCells="0" formatColumns="0" formatRows="0"/>
  <mergeCells count="24">
    <mergeCell ref="F4:F6"/>
    <mergeCell ref="G4:G6"/>
    <mergeCell ref="L4:L6"/>
    <mergeCell ref="M4:M6"/>
    <mergeCell ref="J4:J6"/>
    <mergeCell ref="K4:K6"/>
    <mergeCell ref="A2:U2"/>
    <mergeCell ref="T3:U3"/>
    <mergeCell ref="A4:C4"/>
    <mergeCell ref="A5:A6"/>
    <mergeCell ref="B5:B6"/>
    <mergeCell ref="C5:C6"/>
    <mergeCell ref="D4:D6"/>
    <mergeCell ref="E4:E6"/>
    <mergeCell ref="H4:H6"/>
    <mergeCell ref="I4:I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E10" sqref="E10"/>
    </sheetView>
  </sheetViews>
  <sheetFormatPr defaultColWidth="6.875" defaultRowHeight="12.75" customHeight="1"/>
  <cols>
    <col min="1" max="3" width="4.00390625" style="58" customWidth="1"/>
    <col min="4" max="4" width="9.625" style="58" customWidth="1"/>
    <col min="5" max="5" width="22.50390625" style="58" customWidth="1"/>
    <col min="6" max="7" width="8.50390625" style="58" customWidth="1"/>
    <col min="8" max="10" width="7.25390625" style="58" customWidth="1"/>
    <col min="11" max="11" width="8.50390625" style="58" customWidth="1"/>
    <col min="12" max="19" width="7.25390625" style="58" customWidth="1"/>
    <col min="20" max="21" width="7.75390625" style="58" customWidth="1"/>
    <col min="22" max="16384" width="6.875" style="58" customWidth="1"/>
  </cols>
  <sheetData>
    <row r="1" spans="1:21" ht="24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77"/>
      <c r="R1" s="77"/>
      <c r="S1" s="79"/>
      <c r="T1" s="79"/>
      <c r="U1" s="59" t="s">
        <v>238</v>
      </c>
    </row>
    <row r="2" spans="1:21" ht="24.75" customHeight="1">
      <c r="A2" s="522" t="s">
        <v>239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</row>
    <row r="3" spans="1:22" ht="24.75" customHeight="1">
      <c r="A3" s="60"/>
      <c r="B3" s="61"/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80"/>
      <c r="R3" s="80"/>
      <c r="S3" s="81"/>
      <c r="T3" s="523" t="s">
        <v>77</v>
      </c>
      <c r="U3" s="523"/>
      <c r="V3" s="82"/>
    </row>
    <row r="4" spans="1:22" ht="24.75" customHeight="1">
      <c r="A4" s="516" t="s">
        <v>103</v>
      </c>
      <c r="B4" s="516"/>
      <c r="C4" s="516"/>
      <c r="D4" s="518" t="s">
        <v>78</v>
      </c>
      <c r="E4" s="521" t="s">
        <v>96</v>
      </c>
      <c r="F4" s="521" t="s">
        <v>104</v>
      </c>
      <c r="G4" s="516" t="s">
        <v>105</v>
      </c>
      <c r="H4" s="516"/>
      <c r="I4" s="516"/>
      <c r="J4" s="521"/>
      <c r="K4" s="521" t="s">
        <v>106</v>
      </c>
      <c r="L4" s="518"/>
      <c r="M4" s="518"/>
      <c r="N4" s="518"/>
      <c r="O4" s="518"/>
      <c r="P4" s="518"/>
      <c r="Q4" s="518"/>
      <c r="R4" s="524"/>
      <c r="S4" s="519" t="s">
        <v>107</v>
      </c>
      <c r="T4" s="514" t="s">
        <v>108</v>
      </c>
      <c r="U4" s="514" t="s">
        <v>109</v>
      </c>
      <c r="V4" s="82"/>
    </row>
    <row r="5" spans="1:22" ht="24.75" customHeight="1">
      <c r="A5" s="520" t="s">
        <v>98</v>
      </c>
      <c r="B5" s="520" t="s">
        <v>99</v>
      </c>
      <c r="C5" s="520" t="s">
        <v>100</v>
      </c>
      <c r="D5" s="521"/>
      <c r="E5" s="521"/>
      <c r="F5" s="516"/>
      <c r="G5" s="520" t="s">
        <v>80</v>
      </c>
      <c r="H5" s="520" t="s">
        <v>110</v>
      </c>
      <c r="I5" s="520" t="s">
        <v>111</v>
      </c>
      <c r="J5" s="515" t="s">
        <v>112</v>
      </c>
      <c r="K5" s="517" t="s">
        <v>80</v>
      </c>
      <c r="L5" s="470" t="s">
        <v>113</v>
      </c>
      <c r="M5" s="470" t="s">
        <v>114</v>
      </c>
      <c r="N5" s="470" t="s">
        <v>115</v>
      </c>
      <c r="O5" s="470" t="s">
        <v>116</v>
      </c>
      <c r="P5" s="470" t="s">
        <v>117</v>
      </c>
      <c r="Q5" s="470" t="s">
        <v>118</v>
      </c>
      <c r="R5" s="470" t="s">
        <v>119</v>
      </c>
      <c r="S5" s="514"/>
      <c r="T5" s="514"/>
      <c r="U5" s="514"/>
      <c r="V5" s="82"/>
    </row>
    <row r="6" spans="1:21" ht="30.75" customHeight="1">
      <c r="A6" s="521"/>
      <c r="B6" s="521"/>
      <c r="C6" s="521"/>
      <c r="D6" s="521"/>
      <c r="E6" s="516"/>
      <c r="F6" s="63" t="s">
        <v>97</v>
      </c>
      <c r="G6" s="521"/>
      <c r="H6" s="521"/>
      <c r="I6" s="521"/>
      <c r="J6" s="516"/>
      <c r="K6" s="518"/>
      <c r="L6" s="470"/>
      <c r="M6" s="470"/>
      <c r="N6" s="470"/>
      <c r="O6" s="470"/>
      <c r="P6" s="470"/>
      <c r="Q6" s="470"/>
      <c r="R6" s="470"/>
      <c r="S6" s="514"/>
      <c r="T6" s="514"/>
      <c r="U6" s="514"/>
    </row>
    <row r="7" spans="1:21" ht="24.75" customHeight="1">
      <c r="A7" s="64" t="s">
        <v>92</v>
      </c>
      <c r="B7" s="64" t="s">
        <v>92</v>
      </c>
      <c r="C7" s="64" t="s">
        <v>92</v>
      </c>
      <c r="D7" s="64" t="s">
        <v>92</v>
      </c>
      <c r="E7" s="64" t="s">
        <v>92</v>
      </c>
      <c r="F7" s="65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  <c r="Q7" s="64">
        <v>12</v>
      </c>
      <c r="R7" s="64">
        <v>13</v>
      </c>
      <c r="S7" s="64">
        <v>14</v>
      </c>
      <c r="T7" s="65">
        <v>15</v>
      </c>
      <c r="U7" s="65">
        <v>16</v>
      </c>
    </row>
    <row r="8" spans="1:21" s="57" customFormat="1" ht="24.75" customHeight="1">
      <c r="A8" s="66"/>
      <c r="B8" s="66"/>
      <c r="C8" s="67"/>
      <c r="D8" s="68"/>
      <c r="E8" s="69"/>
      <c r="F8" s="70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83"/>
      <c r="T8" s="83"/>
      <c r="U8" s="84"/>
    </row>
    <row r="9" spans="1:21" ht="27" customHeight="1">
      <c r="A9" s="73"/>
      <c r="B9" s="73"/>
      <c r="C9" s="73"/>
      <c r="D9" s="73"/>
      <c r="E9" s="74" t="str">
        <f>'政府性基金(政府预算)'!E8</f>
        <v>本表无数据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85"/>
      <c r="T9" s="85"/>
      <c r="U9" s="85"/>
    </row>
    <row r="10" spans="1:21" ht="18.75" customHeight="1">
      <c r="A10" s="73"/>
      <c r="B10" s="73"/>
      <c r="C10" s="73"/>
      <c r="D10" s="73"/>
      <c r="E10" s="74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85"/>
      <c r="T10" s="85"/>
      <c r="U10" s="85"/>
    </row>
    <row r="11" spans="1:21" ht="18.75" customHeight="1">
      <c r="A11" s="73"/>
      <c r="B11" s="73"/>
      <c r="C11" s="73"/>
      <c r="D11" s="73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85"/>
      <c r="T11" s="85"/>
      <c r="U11" s="85"/>
    </row>
    <row r="12" spans="1:21" ht="18.75" customHeight="1">
      <c r="A12" s="73"/>
      <c r="B12" s="73"/>
      <c r="C12" s="73"/>
      <c r="D12" s="73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85"/>
      <c r="T12" s="85"/>
      <c r="U12" s="85"/>
    </row>
    <row r="13" spans="1:21" ht="18.75" customHeight="1">
      <c r="A13" s="73"/>
      <c r="B13" s="73"/>
      <c r="C13" s="73"/>
      <c r="D13" s="73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85"/>
      <c r="T13" s="85"/>
      <c r="U13" s="86"/>
    </row>
    <row r="14" spans="1:21" ht="18.75" customHeight="1">
      <c r="A14" s="76"/>
      <c r="B14" s="76"/>
      <c r="C14" s="76"/>
      <c r="D14" s="73"/>
      <c r="E14" s="74"/>
      <c r="F14" s="75"/>
      <c r="G14" s="77"/>
      <c r="H14" s="75"/>
      <c r="I14" s="75"/>
      <c r="J14" s="75"/>
      <c r="K14" s="77"/>
      <c r="L14" s="75"/>
      <c r="M14" s="75"/>
      <c r="N14" s="75"/>
      <c r="O14" s="75"/>
      <c r="P14" s="75"/>
      <c r="Q14" s="75"/>
      <c r="R14" s="75"/>
      <c r="S14" s="85"/>
      <c r="T14" s="85"/>
      <c r="U14" s="86"/>
    </row>
    <row r="15" spans="1:21" ht="18.75" customHeight="1">
      <c r="A15" s="76"/>
      <c r="B15" s="76"/>
      <c r="C15" s="76"/>
      <c r="D15" s="76"/>
      <c r="E15" s="78"/>
      <c r="F15" s="75"/>
      <c r="G15" s="77"/>
      <c r="H15" s="77"/>
      <c r="I15" s="77"/>
      <c r="J15" s="77"/>
      <c r="K15" s="77"/>
      <c r="L15" s="77"/>
      <c r="M15" s="75"/>
      <c r="N15" s="75"/>
      <c r="O15" s="75"/>
      <c r="P15" s="75"/>
      <c r="Q15" s="75"/>
      <c r="R15" s="75"/>
      <c r="S15" s="85"/>
      <c r="T15" s="86"/>
      <c r="U15" s="86"/>
    </row>
    <row r="16" spans="1:21" ht="18.75" customHeight="1">
      <c r="A16" s="76"/>
      <c r="B16" s="76"/>
      <c r="C16" s="76"/>
      <c r="D16" s="76"/>
      <c r="E16" s="78"/>
      <c r="F16" s="75"/>
      <c r="G16" s="77"/>
      <c r="H16" s="77"/>
      <c r="I16" s="77"/>
      <c r="J16" s="77"/>
      <c r="K16" s="77"/>
      <c r="L16" s="77"/>
      <c r="M16" s="75"/>
      <c r="N16" s="75"/>
      <c r="O16" s="75"/>
      <c r="P16" s="75"/>
      <c r="Q16" s="75"/>
      <c r="R16" s="75"/>
      <c r="S16" s="86"/>
      <c r="T16" s="86"/>
      <c r="U16" s="86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57"/>
      <c r="M17" s="57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E4:E6"/>
    <mergeCell ref="L5:L6"/>
    <mergeCell ref="M5:M6"/>
    <mergeCell ref="A5:A6"/>
    <mergeCell ref="B5:B6"/>
    <mergeCell ref="C5:C6"/>
    <mergeCell ref="D4:D6"/>
    <mergeCell ref="F4:F5"/>
    <mergeCell ref="G5:G6"/>
    <mergeCell ref="H5:H6"/>
    <mergeCell ref="I5:I6"/>
    <mergeCell ref="T4:T6"/>
    <mergeCell ref="U4:U6"/>
    <mergeCell ref="P5:P6"/>
    <mergeCell ref="Q5:Q6"/>
    <mergeCell ref="J5:J6"/>
    <mergeCell ref="K5:K6"/>
    <mergeCell ref="N5:N6"/>
    <mergeCell ref="O5:O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E9" sqref="E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41" t="s">
        <v>240</v>
      </c>
    </row>
    <row r="2" spans="1:21" ht="24.75" customHeight="1">
      <c r="A2" s="432" t="s">
        <v>241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513" t="s">
        <v>77</v>
      </c>
      <c r="U3" s="513"/>
    </row>
    <row r="4" spans="1:21" ht="27.75" customHeight="1">
      <c r="A4" s="434" t="s">
        <v>103</v>
      </c>
      <c r="B4" s="435"/>
      <c r="C4" s="436"/>
      <c r="D4" s="437" t="s">
        <v>122</v>
      </c>
      <c r="E4" s="437" t="s">
        <v>123</v>
      </c>
      <c r="F4" s="437" t="s">
        <v>97</v>
      </c>
      <c r="G4" s="431" t="s">
        <v>124</v>
      </c>
      <c r="H4" s="431" t="s">
        <v>125</v>
      </c>
      <c r="I4" s="431" t="s">
        <v>126</v>
      </c>
      <c r="J4" s="431" t="s">
        <v>127</v>
      </c>
      <c r="K4" s="431" t="s">
        <v>128</v>
      </c>
      <c r="L4" s="431" t="s">
        <v>129</v>
      </c>
      <c r="M4" s="431" t="s">
        <v>114</v>
      </c>
      <c r="N4" s="431" t="s">
        <v>130</v>
      </c>
      <c r="O4" s="431" t="s">
        <v>112</v>
      </c>
      <c r="P4" s="431" t="s">
        <v>116</v>
      </c>
      <c r="Q4" s="431" t="s">
        <v>115</v>
      </c>
      <c r="R4" s="431" t="s">
        <v>131</v>
      </c>
      <c r="S4" s="431" t="s">
        <v>132</v>
      </c>
      <c r="T4" s="431" t="s">
        <v>133</v>
      </c>
      <c r="U4" s="431" t="s">
        <v>119</v>
      </c>
    </row>
    <row r="5" spans="1:21" ht="13.5" customHeight="1">
      <c r="A5" s="437" t="s">
        <v>98</v>
      </c>
      <c r="B5" s="437" t="s">
        <v>99</v>
      </c>
      <c r="C5" s="437" t="s">
        <v>100</v>
      </c>
      <c r="D5" s="439"/>
      <c r="E5" s="439"/>
      <c r="F5" s="439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</row>
    <row r="6" spans="1:21" ht="18" customHeight="1">
      <c r="A6" s="438"/>
      <c r="B6" s="438"/>
      <c r="C6" s="438"/>
      <c r="D6" s="438"/>
      <c r="E6" s="438"/>
      <c r="F6" s="438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</row>
    <row r="7" spans="1:21" s="13" customFormat="1" ht="29.25" customHeight="1">
      <c r="A7" s="37"/>
      <c r="B7" s="37"/>
      <c r="C7" s="37"/>
      <c r="D7" s="37"/>
      <c r="E7" s="38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ht="14.25">
      <c r="E8" t="str">
        <f>'专户'!E9</f>
        <v>本表无数据</v>
      </c>
    </row>
  </sheetData>
  <sheetProtection formatCells="0" formatColumns="0" formatRows="0"/>
  <mergeCells count="24">
    <mergeCell ref="F4:F6"/>
    <mergeCell ref="G4:G6"/>
    <mergeCell ref="L4:L6"/>
    <mergeCell ref="M4:M6"/>
    <mergeCell ref="J4:J6"/>
    <mergeCell ref="K4:K6"/>
    <mergeCell ref="A2:U2"/>
    <mergeCell ref="T3:U3"/>
    <mergeCell ref="A4:C4"/>
    <mergeCell ref="A5:A6"/>
    <mergeCell ref="B5:B6"/>
    <mergeCell ref="C5:C6"/>
    <mergeCell ref="D4:D6"/>
    <mergeCell ref="E4:E6"/>
    <mergeCell ref="H4:H6"/>
    <mergeCell ref="I4:I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zoomScalePageLayoutView="0" workbookViewId="0" topLeftCell="A1">
      <selection activeCell="F8" sqref="F8:F9"/>
    </sheetView>
  </sheetViews>
  <sheetFormatPr defaultColWidth="6.875" defaultRowHeight="12.75" customHeight="1"/>
  <cols>
    <col min="1" max="3" width="3.625" style="44" customWidth="1"/>
    <col min="4" max="4" width="6.875" style="44" customWidth="1"/>
    <col min="5" max="5" width="22.625" style="44" customWidth="1"/>
    <col min="6" max="6" width="9.375" style="44" customWidth="1"/>
    <col min="7" max="7" width="8.625" style="44" customWidth="1"/>
    <col min="8" max="10" width="7.50390625" style="44" customWidth="1"/>
    <col min="11" max="11" width="8.375" style="44" customWidth="1"/>
    <col min="12" max="21" width="7.50390625" style="44" customWidth="1"/>
    <col min="22" max="41" width="6.875" style="44" customWidth="1"/>
    <col min="42" max="42" width="6.625" style="44" customWidth="1"/>
    <col min="43" max="253" width="6.875" style="44" customWidth="1"/>
    <col min="254" max="255" width="6.875" style="45" customWidth="1"/>
    <col min="256" max="16384" width="6.875" style="45" customWidth="1"/>
  </cols>
  <sheetData>
    <row r="1" spans="22:255" ht="27" customHeight="1">
      <c r="V1" s="53" t="s">
        <v>242</v>
      </c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IT1"/>
      <c r="IU1"/>
    </row>
    <row r="2" spans="1:255" ht="33" customHeight="1">
      <c r="A2" s="527" t="s">
        <v>243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IT2"/>
      <c r="IU2"/>
    </row>
    <row r="3" spans="1:255" ht="18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54"/>
      <c r="U3" s="528" t="s">
        <v>77</v>
      </c>
      <c r="V3" s="529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IT3"/>
      <c r="IU3"/>
    </row>
    <row r="4" spans="1:255" s="42" customFormat="1" ht="23.25" customHeight="1">
      <c r="A4" s="47" t="s">
        <v>103</v>
      </c>
      <c r="B4" s="47"/>
      <c r="C4" s="47"/>
      <c r="D4" s="526" t="s">
        <v>78</v>
      </c>
      <c r="E4" s="530" t="s">
        <v>96</v>
      </c>
      <c r="F4" s="526" t="s">
        <v>104</v>
      </c>
      <c r="G4" s="48" t="s">
        <v>105</v>
      </c>
      <c r="H4" s="48"/>
      <c r="I4" s="48"/>
      <c r="J4" s="48"/>
      <c r="K4" s="48" t="s">
        <v>106</v>
      </c>
      <c r="L4" s="48"/>
      <c r="M4" s="48"/>
      <c r="N4" s="48"/>
      <c r="O4" s="48"/>
      <c r="P4" s="48"/>
      <c r="Q4" s="48"/>
      <c r="R4" s="48"/>
      <c r="S4" s="525" t="s">
        <v>244</v>
      </c>
      <c r="T4" s="525"/>
      <c r="U4" s="525"/>
      <c r="V4" s="525"/>
      <c r="IT4"/>
      <c r="IU4"/>
    </row>
    <row r="5" spans="1:255" s="42" customFormat="1" ht="23.25" customHeight="1">
      <c r="A5" s="525" t="s">
        <v>98</v>
      </c>
      <c r="B5" s="526" t="s">
        <v>99</v>
      </c>
      <c r="C5" s="526" t="s">
        <v>100</v>
      </c>
      <c r="D5" s="526"/>
      <c r="E5" s="530"/>
      <c r="F5" s="526"/>
      <c r="G5" s="526" t="s">
        <v>80</v>
      </c>
      <c r="H5" s="526" t="s">
        <v>110</v>
      </c>
      <c r="I5" s="526" t="s">
        <v>111</v>
      </c>
      <c r="J5" s="526" t="s">
        <v>112</v>
      </c>
      <c r="K5" s="526" t="s">
        <v>80</v>
      </c>
      <c r="L5" s="526" t="s">
        <v>113</v>
      </c>
      <c r="M5" s="526" t="s">
        <v>114</v>
      </c>
      <c r="N5" s="526" t="s">
        <v>115</v>
      </c>
      <c r="O5" s="526" t="s">
        <v>116</v>
      </c>
      <c r="P5" s="526" t="s">
        <v>117</v>
      </c>
      <c r="Q5" s="526" t="s">
        <v>118</v>
      </c>
      <c r="R5" s="526" t="s">
        <v>119</v>
      </c>
      <c r="S5" s="525" t="s">
        <v>80</v>
      </c>
      <c r="T5" s="525" t="s">
        <v>245</v>
      </c>
      <c r="U5" s="525" t="s">
        <v>246</v>
      </c>
      <c r="V5" s="525" t="s">
        <v>247</v>
      </c>
      <c r="IT5"/>
      <c r="IU5"/>
    </row>
    <row r="6" spans="1:255" ht="31.5" customHeight="1">
      <c r="A6" s="525"/>
      <c r="B6" s="526"/>
      <c r="C6" s="526"/>
      <c r="D6" s="526"/>
      <c r="E6" s="530"/>
      <c r="F6" s="49" t="s">
        <v>97</v>
      </c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5"/>
      <c r="T6" s="525"/>
      <c r="U6" s="525"/>
      <c r="V6" s="52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45"/>
      <c r="IR6" s="45"/>
      <c r="IS6" s="45"/>
      <c r="IT6"/>
      <c r="IU6"/>
    </row>
    <row r="7" spans="1:255" ht="23.25" customHeight="1">
      <c r="A7" s="49" t="s">
        <v>92</v>
      </c>
      <c r="B7" s="49" t="s">
        <v>92</v>
      </c>
      <c r="C7" s="49" t="s">
        <v>92</v>
      </c>
      <c r="D7" s="49" t="s">
        <v>92</v>
      </c>
      <c r="E7" s="49" t="s">
        <v>92</v>
      </c>
      <c r="F7" s="49">
        <v>1</v>
      </c>
      <c r="G7" s="49">
        <v>2</v>
      </c>
      <c r="H7" s="49">
        <v>3</v>
      </c>
      <c r="I7" s="52">
        <v>4</v>
      </c>
      <c r="J7" s="52">
        <v>5</v>
      </c>
      <c r="K7" s="49">
        <v>6</v>
      </c>
      <c r="L7" s="49">
        <v>7</v>
      </c>
      <c r="M7" s="49">
        <v>8</v>
      </c>
      <c r="N7" s="52">
        <v>9</v>
      </c>
      <c r="O7" s="52">
        <v>10</v>
      </c>
      <c r="P7" s="49">
        <v>11</v>
      </c>
      <c r="Q7" s="49">
        <v>12</v>
      </c>
      <c r="R7" s="49">
        <v>13</v>
      </c>
      <c r="S7" s="49">
        <v>14</v>
      </c>
      <c r="T7" s="49">
        <v>15</v>
      </c>
      <c r="U7" s="49">
        <v>16</v>
      </c>
      <c r="V7" s="49">
        <v>17</v>
      </c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45"/>
      <c r="IR7" s="45"/>
      <c r="IS7" s="45"/>
      <c r="IT7"/>
      <c r="IU7"/>
    </row>
    <row r="8" spans="1:255" s="43" customFormat="1" ht="23.25" customHeight="1">
      <c r="A8" s="349" t="str">
        <f>'一般预算支出'!A9</f>
        <v>213</v>
      </c>
      <c r="B8" s="349" t="str">
        <f>'一般预算支出'!B9</f>
        <v>03</v>
      </c>
      <c r="C8" s="350" t="str">
        <f>'部门支出总表 '!C7</f>
        <v>01</v>
      </c>
      <c r="D8" s="350" t="str">
        <f>'一般预算支出'!C8</f>
        <v>094</v>
      </c>
      <c r="E8" s="350" t="str">
        <f>'工资福利(政府预算)(2)'!E7</f>
        <v>行政运行</v>
      </c>
      <c r="F8" s="354">
        <f>'一般预算支出'!E8</f>
        <v>2419.5</v>
      </c>
      <c r="G8" s="354">
        <f>'一般预算支出'!F8</f>
        <v>2419.5</v>
      </c>
      <c r="H8" s="354">
        <f>'一般预算支出'!G8</f>
        <v>1776.5</v>
      </c>
      <c r="I8" s="354">
        <f>'一般预算支出'!H8</f>
        <v>319.3</v>
      </c>
      <c r="J8" s="354">
        <f>'一般预算支出'!I8</f>
        <v>323.7</v>
      </c>
      <c r="K8" s="354">
        <f>'一般预算支出'!J8</f>
        <v>0</v>
      </c>
      <c r="L8" s="354">
        <f>'一般预算支出'!K8</f>
        <v>0</v>
      </c>
      <c r="M8" s="354">
        <f>'一般预算支出'!L8</f>
        <v>0</v>
      </c>
      <c r="N8" s="354">
        <f>'一般预算支出'!M8</f>
        <v>0</v>
      </c>
      <c r="O8" s="354">
        <f>'一般预算支出'!N8</f>
        <v>0</v>
      </c>
      <c r="P8" s="354">
        <f>'一般预算支出'!O8</f>
        <v>0</v>
      </c>
      <c r="Q8" s="354">
        <f>'一般预算支出'!P8</f>
        <v>0</v>
      </c>
      <c r="R8" s="354">
        <f>'一般预算支出'!Q8</f>
        <v>0</v>
      </c>
      <c r="S8" s="50">
        <f>SUM(T8:V8)</f>
        <v>2419.5</v>
      </c>
      <c r="T8" s="50">
        <f>H8+I8</f>
        <v>2095.8</v>
      </c>
      <c r="U8" s="50"/>
      <c r="V8" s="56">
        <f>J8</f>
        <v>323.7</v>
      </c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13"/>
      <c r="IU8" s="13"/>
    </row>
    <row r="9" spans="1:255" ht="26.25" customHeight="1">
      <c r="A9" s="351" t="str">
        <f>A8</f>
        <v>213</v>
      </c>
      <c r="B9" s="351" t="str">
        <f>B8</f>
        <v>03</v>
      </c>
      <c r="C9" s="353" t="str">
        <f>'部门支出总表 '!C8</f>
        <v>02</v>
      </c>
      <c r="D9" s="353" t="str">
        <f>D8</f>
        <v>094</v>
      </c>
      <c r="E9" s="353" t="str">
        <f>'部门支出总表 '!E8</f>
        <v>其他水利支出</v>
      </c>
      <c r="F9" s="354">
        <f>'一般预算支出'!E9</f>
        <v>50</v>
      </c>
      <c r="G9" s="354">
        <f>'一般预算支出'!F9</f>
        <v>0</v>
      </c>
      <c r="H9" s="354">
        <f>'一般预算支出'!G9</f>
        <v>0</v>
      </c>
      <c r="I9" s="354">
        <f>'一般预算支出'!H9</f>
        <v>0</v>
      </c>
      <c r="J9" s="354">
        <f>'一般预算支出'!I9</f>
        <v>0</v>
      </c>
      <c r="K9" s="354">
        <f>'一般预算支出'!J9</f>
        <v>50</v>
      </c>
      <c r="L9" s="354">
        <f>'一般预算支出'!K9</f>
        <v>50</v>
      </c>
      <c r="M9" s="354">
        <f>'一般预算支出'!L9</f>
        <v>0</v>
      </c>
      <c r="N9" s="354">
        <f>'一般预算支出'!M9</f>
        <v>0</v>
      </c>
      <c r="O9" s="354">
        <f>'一般预算支出'!N9</f>
        <v>0</v>
      </c>
      <c r="P9" s="354">
        <f>'一般预算支出'!O9</f>
        <v>0</v>
      </c>
      <c r="Q9" s="354">
        <f>'一般预算支出'!P9</f>
        <v>0</v>
      </c>
      <c r="R9" s="354">
        <f>'一般预算支出'!Q9</f>
        <v>0</v>
      </c>
      <c r="S9" s="50">
        <f>SUM(T9:V9)</f>
        <v>50</v>
      </c>
      <c r="T9" s="50">
        <f>F9</f>
        <v>50</v>
      </c>
      <c r="U9" s="351"/>
      <c r="V9" s="352"/>
      <c r="IT9"/>
      <c r="IU9"/>
    </row>
    <row r="10" spans="1:255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IT10"/>
      <c r="IU10"/>
    </row>
    <row r="11" spans="1:255" ht="12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IT11"/>
      <c r="IU11"/>
    </row>
    <row r="12" spans="1:255" ht="12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IT12"/>
      <c r="IU12"/>
    </row>
    <row r="13" spans="1:255" ht="12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IT13"/>
      <c r="IU13"/>
    </row>
    <row r="31" ht="11.25" customHeight="1"/>
  </sheetData>
  <sheetProtection sheet="1" formatCells="0" formatColumns="0" formatRows="0"/>
  <mergeCells count="25">
    <mergeCell ref="F4:F5"/>
    <mergeCell ref="G5:G6"/>
    <mergeCell ref="L5:L6"/>
    <mergeCell ref="M5:M6"/>
    <mergeCell ref="J5:J6"/>
    <mergeCell ref="K5:K6"/>
    <mergeCell ref="A2:V2"/>
    <mergeCell ref="U3:V3"/>
    <mergeCell ref="S4:V4"/>
    <mergeCell ref="A5:A6"/>
    <mergeCell ref="B5:B6"/>
    <mergeCell ref="C5:C6"/>
    <mergeCell ref="D4:D6"/>
    <mergeCell ref="E4:E6"/>
    <mergeCell ref="H5:H6"/>
    <mergeCell ref="I5:I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J18" sqref="J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8.50390625" style="0" bestFit="1" customWidth="1"/>
    <col min="8" max="21" width="7.25390625" style="0" customWidth="1"/>
  </cols>
  <sheetData>
    <row r="1" spans="1:21" ht="14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41" t="s">
        <v>248</v>
      </c>
    </row>
    <row r="2" spans="1:21" ht="24.75" customHeight="1">
      <c r="A2" s="432" t="s">
        <v>249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513" t="s">
        <v>77</v>
      </c>
      <c r="U3" s="513"/>
    </row>
    <row r="4" spans="1:21" ht="27.75" customHeight="1">
      <c r="A4" s="434" t="s">
        <v>103</v>
      </c>
      <c r="B4" s="435"/>
      <c r="C4" s="436"/>
      <c r="D4" s="437" t="s">
        <v>122</v>
      </c>
      <c r="E4" s="437" t="s">
        <v>123</v>
      </c>
      <c r="F4" s="437" t="s">
        <v>97</v>
      </c>
      <c r="G4" s="431" t="s">
        <v>124</v>
      </c>
      <c r="H4" s="431" t="s">
        <v>125</v>
      </c>
      <c r="I4" s="431" t="s">
        <v>126</v>
      </c>
      <c r="J4" s="431" t="s">
        <v>127</v>
      </c>
      <c r="K4" s="431" t="s">
        <v>128</v>
      </c>
      <c r="L4" s="431" t="s">
        <v>129</v>
      </c>
      <c r="M4" s="431" t="s">
        <v>114</v>
      </c>
      <c r="N4" s="431" t="s">
        <v>130</v>
      </c>
      <c r="O4" s="431" t="s">
        <v>112</v>
      </c>
      <c r="P4" s="431" t="s">
        <v>116</v>
      </c>
      <c r="Q4" s="431" t="s">
        <v>115</v>
      </c>
      <c r="R4" s="431" t="s">
        <v>131</v>
      </c>
      <c r="S4" s="431" t="s">
        <v>132</v>
      </c>
      <c r="T4" s="431" t="s">
        <v>133</v>
      </c>
      <c r="U4" s="431" t="s">
        <v>119</v>
      </c>
    </row>
    <row r="5" spans="1:21" ht="13.5" customHeight="1">
      <c r="A5" s="437" t="s">
        <v>98</v>
      </c>
      <c r="B5" s="437" t="s">
        <v>99</v>
      </c>
      <c r="C5" s="437" t="s">
        <v>100</v>
      </c>
      <c r="D5" s="439"/>
      <c r="E5" s="439"/>
      <c r="F5" s="439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</row>
    <row r="6" spans="1:21" ht="18" customHeight="1">
      <c r="A6" s="438"/>
      <c r="B6" s="438"/>
      <c r="C6" s="438"/>
      <c r="D6" s="438"/>
      <c r="E6" s="438"/>
      <c r="F6" s="438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</row>
    <row r="7" spans="1:21" s="13" customFormat="1" ht="21" customHeight="1">
      <c r="A7" s="38" t="str">
        <f>'经费拔款'!A8</f>
        <v>213</v>
      </c>
      <c r="B7" s="38" t="str">
        <f>'经费拔款'!B8</f>
        <v>03</v>
      </c>
      <c r="C7" s="38" t="str">
        <f>'经费拔款'!C8</f>
        <v>01</v>
      </c>
      <c r="D7" s="38" t="str">
        <f>'经费拔款'!D8</f>
        <v>094</v>
      </c>
      <c r="E7" s="38" t="str">
        <f>'经费拔款'!E8</f>
        <v>行政运行</v>
      </c>
      <c r="F7" s="39">
        <f>SUM(G7:U7)</f>
        <v>2419.5</v>
      </c>
      <c r="G7" s="40">
        <f>'经费拔款'!H8</f>
        <v>1776.5</v>
      </c>
      <c r="H7" s="40">
        <f>'经费拔款'!I8</f>
        <v>319.3</v>
      </c>
      <c r="I7" s="40"/>
      <c r="J7" s="40"/>
      <c r="K7" s="40"/>
      <c r="L7" s="40"/>
      <c r="M7" s="40"/>
      <c r="N7" s="40"/>
      <c r="O7" s="40">
        <f>'经费拔款'!J8</f>
        <v>323.7</v>
      </c>
      <c r="P7" s="40"/>
      <c r="Q7" s="40"/>
      <c r="R7" s="40"/>
      <c r="S7" s="40"/>
      <c r="T7" s="40"/>
      <c r="U7" s="40"/>
    </row>
    <row r="8" spans="1:21" ht="21.75" customHeight="1">
      <c r="A8" s="38" t="str">
        <f>'经费拔款'!A9</f>
        <v>213</v>
      </c>
      <c r="B8" s="38" t="str">
        <f>'经费拔款'!B9</f>
        <v>03</v>
      </c>
      <c r="C8" s="38" t="str">
        <f>'经费拔款'!C9</f>
        <v>02</v>
      </c>
      <c r="D8" s="38" t="str">
        <f>'经费拔款'!D9</f>
        <v>094</v>
      </c>
      <c r="E8" s="38" t="str">
        <f>'经费拔款'!E9</f>
        <v>其他水利支出</v>
      </c>
      <c r="F8" s="39">
        <f>SUM(G8:U8)</f>
        <v>50</v>
      </c>
      <c r="G8" s="355"/>
      <c r="H8" s="39">
        <f>'经费拔款'!L9</f>
        <v>50</v>
      </c>
      <c r="I8" s="355">
        <f>'经费拔款'!Q9</f>
        <v>0</v>
      </c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</row>
  </sheetData>
  <sheetProtection sheet="1" formatCells="0" formatColumns="0" formatRows="0"/>
  <mergeCells count="24">
    <mergeCell ref="F4:F6"/>
    <mergeCell ref="G4:G6"/>
    <mergeCell ref="L4:L6"/>
    <mergeCell ref="M4:M6"/>
    <mergeCell ref="J4:J6"/>
    <mergeCell ref="K4:K6"/>
    <mergeCell ref="A2:U2"/>
    <mergeCell ref="T3:U3"/>
    <mergeCell ref="A4:C4"/>
    <mergeCell ref="A5:A6"/>
    <mergeCell ref="B5:B6"/>
    <mergeCell ref="C5:C6"/>
    <mergeCell ref="D4:D6"/>
    <mergeCell ref="E4:E6"/>
    <mergeCell ref="H4:H6"/>
    <mergeCell ref="I4:I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O12" sqref="O12"/>
    </sheetView>
  </sheetViews>
  <sheetFormatPr defaultColWidth="6.875" defaultRowHeight="12.75" customHeight="1"/>
  <cols>
    <col min="1" max="1" width="15.50390625" style="29" customWidth="1"/>
    <col min="2" max="2" width="9.125" style="29" customWidth="1"/>
    <col min="3" max="8" width="7.875" style="29" customWidth="1"/>
    <col min="9" max="9" width="9.125" style="29" customWidth="1"/>
    <col min="10" max="15" width="7.875" style="29" customWidth="1"/>
    <col min="16" max="16384" width="6.875" style="29" customWidth="1"/>
  </cols>
  <sheetData>
    <row r="1" spans="15:250" ht="12.75" customHeight="1">
      <c r="O1" s="33" t="s">
        <v>250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35" t="s">
        <v>283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30"/>
      <c r="F3" s="30"/>
      <c r="G3" s="30"/>
      <c r="H3" s="30"/>
      <c r="I3" s="30"/>
      <c r="J3" s="30"/>
      <c r="K3" s="30"/>
      <c r="L3" s="30"/>
      <c r="M3" s="30"/>
      <c r="N3" s="30"/>
      <c r="O3" s="30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39" t="s">
        <v>251</v>
      </c>
      <c r="B4" s="536" t="s">
        <v>284</v>
      </c>
      <c r="C4" s="536"/>
      <c r="D4" s="536"/>
      <c r="E4" s="536"/>
      <c r="F4" s="536"/>
      <c r="G4" s="536"/>
      <c r="H4" s="536"/>
      <c r="I4" s="537" t="s">
        <v>285</v>
      </c>
      <c r="J4" s="538"/>
      <c r="K4" s="538"/>
      <c r="L4" s="538"/>
      <c r="M4" s="538"/>
      <c r="N4" s="538"/>
      <c r="O4" s="53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39"/>
      <c r="B5" s="540" t="s">
        <v>80</v>
      </c>
      <c r="C5" s="540" t="s">
        <v>175</v>
      </c>
      <c r="D5" s="540" t="s">
        <v>252</v>
      </c>
      <c r="E5" s="542" t="s">
        <v>253</v>
      </c>
      <c r="F5" s="543" t="s">
        <v>178</v>
      </c>
      <c r="G5" s="543" t="s">
        <v>254</v>
      </c>
      <c r="H5" s="532" t="s">
        <v>180</v>
      </c>
      <c r="I5" s="534" t="s">
        <v>80</v>
      </c>
      <c r="J5" s="531" t="s">
        <v>175</v>
      </c>
      <c r="K5" s="531" t="s">
        <v>252</v>
      </c>
      <c r="L5" s="531" t="s">
        <v>253</v>
      </c>
      <c r="M5" s="531" t="s">
        <v>178</v>
      </c>
      <c r="N5" s="531" t="s">
        <v>254</v>
      </c>
      <c r="O5" s="531" t="s">
        <v>180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39"/>
      <c r="B6" s="541"/>
      <c r="C6" s="541"/>
      <c r="D6" s="541"/>
      <c r="E6" s="534"/>
      <c r="F6" s="531"/>
      <c r="G6" s="531"/>
      <c r="H6" s="533"/>
      <c r="I6" s="534"/>
      <c r="J6" s="531"/>
      <c r="K6" s="531"/>
      <c r="L6" s="531"/>
      <c r="M6" s="531"/>
      <c r="N6" s="531"/>
      <c r="O6" s="53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31" t="s">
        <v>92</v>
      </c>
      <c r="B7" s="32">
        <v>7</v>
      </c>
      <c r="C7" s="32">
        <v>8</v>
      </c>
      <c r="D7" s="32">
        <v>9</v>
      </c>
      <c r="E7" s="32">
        <v>10</v>
      </c>
      <c r="F7" s="32">
        <v>11</v>
      </c>
      <c r="G7" s="32">
        <v>12</v>
      </c>
      <c r="H7" s="32">
        <v>13</v>
      </c>
      <c r="I7" s="32">
        <v>14</v>
      </c>
      <c r="J7" s="32">
        <v>15</v>
      </c>
      <c r="K7" s="32">
        <v>16</v>
      </c>
      <c r="L7" s="32">
        <v>17</v>
      </c>
      <c r="M7" s="32">
        <v>18</v>
      </c>
      <c r="N7" s="32">
        <v>19</v>
      </c>
      <c r="O7" s="32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28" customFormat="1" ht="28.5" customHeight="1">
      <c r="A8" s="356" t="str">
        <f>'部门收入总表'!B7</f>
        <v>岳阳县水利局</v>
      </c>
      <c r="B8" s="358">
        <f>SUM(C8:H8)</f>
        <v>21.15</v>
      </c>
      <c r="C8" s="359">
        <v>14.61</v>
      </c>
      <c r="D8" s="359"/>
      <c r="E8" s="359"/>
      <c r="F8" s="359">
        <v>6.54</v>
      </c>
      <c r="G8" s="359"/>
      <c r="H8" s="360">
        <f>'基本-一般商品服务'!W8</f>
        <v>0</v>
      </c>
      <c r="I8" s="361">
        <f>SUM(J8:O8)</f>
        <v>20</v>
      </c>
      <c r="J8" s="377">
        <v>14</v>
      </c>
      <c r="K8" s="362"/>
      <c r="L8" s="362"/>
      <c r="M8" s="362">
        <v>6</v>
      </c>
      <c r="N8" s="362"/>
      <c r="O8" s="357">
        <f>H8</f>
        <v>0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</row>
    <row r="9" spans="1:250" ht="30.75" customHeight="1">
      <c r="A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28"/>
      <c r="D10" s="28"/>
      <c r="E10" s="28"/>
      <c r="F10" s="28"/>
      <c r="G10" s="28"/>
      <c r="H10" s="28"/>
      <c r="I10" s="28"/>
      <c r="J10" s="28"/>
      <c r="L10" s="28"/>
      <c r="N10" s="34"/>
      <c r="O10" s="2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28"/>
      <c r="G11" s="28"/>
      <c r="H11" s="28"/>
      <c r="I11" s="28"/>
      <c r="K11" s="28"/>
      <c r="O11" s="2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2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7:250" ht="12.75" customHeight="1">
      <c r="G13" s="389"/>
      <c r="H13" s="389"/>
      <c r="I13" s="390"/>
      <c r="O13" s="2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 s="391"/>
      <c r="H14" s="391"/>
      <c r="I14" s="39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 s="391"/>
      <c r="H15" s="391"/>
      <c r="I15" s="39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28"/>
      <c r="G16" s="390"/>
      <c r="H16" s="390"/>
      <c r="I16" s="39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N5:N6"/>
    <mergeCell ref="O5:O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tabSelected="1" zoomScalePageLayoutView="0" workbookViewId="0" topLeftCell="A1">
      <selection activeCell="H9" sqref="H9"/>
    </sheetView>
  </sheetViews>
  <sheetFormatPr defaultColWidth="6.875" defaultRowHeight="12.75" customHeight="1"/>
  <cols>
    <col min="1" max="1" width="8.75390625" style="15" customWidth="1"/>
    <col min="2" max="2" width="16.625" style="15" customWidth="1"/>
    <col min="3" max="3" width="9.50390625" style="15" customWidth="1"/>
    <col min="4" max="4" width="9.25390625" style="15" customWidth="1"/>
    <col min="5" max="5" width="10.625" style="15" customWidth="1"/>
    <col min="6" max="7" width="23.625" style="15" customWidth="1"/>
    <col min="8" max="8" width="23.50390625" style="15" customWidth="1"/>
    <col min="9" max="9" width="20.625" style="15" customWidth="1"/>
    <col min="10" max="10" width="8.75390625" style="15" customWidth="1"/>
    <col min="11" max="16384" width="6.875" style="15" customWidth="1"/>
  </cols>
  <sheetData>
    <row r="1" spans="1:10" ht="18.75" customHeight="1">
      <c r="A1" s="16"/>
      <c r="B1" s="16"/>
      <c r="C1" s="16"/>
      <c r="D1" s="16"/>
      <c r="E1" s="17"/>
      <c r="F1" s="16"/>
      <c r="G1" s="16"/>
      <c r="H1" s="16"/>
      <c r="I1" s="16" t="s">
        <v>255</v>
      </c>
      <c r="J1" s="16"/>
    </row>
    <row r="2" spans="1:10" ht="18.75" customHeight="1">
      <c r="A2" s="544" t="s">
        <v>256</v>
      </c>
      <c r="B2" s="544"/>
      <c r="C2" s="544"/>
      <c r="D2" s="544"/>
      <c r="E2" s="544"/>
      <c r="F2" s="544"/>
      <c r="G2" s="544"/>
      <c r="H2" s="544"/>
      <c r="I2" s="544"/>
      <c r="J2" s="16"/>
    </row>
    <row r="3" ht="18.75" customHeight="1">
      <c r="I3" s="26" t="s">
        <v>77</v>
      </c>
    </row>
    <row r="4" spans="1:10" ht="32.25" customHeight="1">
      <c r="A4" s="548" t="s">
        <v>122</v>
      </c>
      <c r="B4" s="549" t="s">
        <v>79</v>
      </c>
      <c r="C4" s="545" t="s">
        <v>257</v>
      </c>
      <c r="D4" s="546"/>
      <c r="E4" s="547"/>
      <c r="F4" s="546" t="s">
        <v>258</v>
      </c>
      <c r="G4" s="545" t="s">
        <v>259</v>
      </c>
      <c r="H4" s="545" t="s">
        <v>260</v>
      </c>
      <c r="I4" s="546"/>
      <c r="J4" s="16"/>
    </row>
    <row r="5" spans="1:10" ht="24.75" customHeight="1">
      <c r="A5" s="548"/>
      <c r="B5" s="549"/>
      <c r="C5" s="18" t="s">
        <v>261</v>
      </c>
      <c r="D5" s="19" t="s">
        <v>105</v>
      </c>
      <c r="E5" s="20" t="s">
        <v>106</v>
      </c>
      <c r="F5" s="546"/>
      <c r="G5" s="545"/>
      <c r="H5" s="21" t="s">
        <v>262</v>
      </c>
      <c r="I5" s="27" t="s">
        <v>263</v>
      </c>
      <c r="J5" s="16"/>
    </row>
    <row r="6" spans="1:10" ht="24.75" customHeight="1">
      <c r="A6" s="22" t="s">
        <v>92</v>
      </c>
      <c r="B6" s="22" t="s">
        <v>92</v>
      </c>
      <c r="C6" s="23" t="s">
        <v>92</v>
      </c>
      <c r="D6" s="23" t="s">
        <v>92</v>
      </c>
      <c r="E6" s="23" t="s">
        <v>92</v>
      </c>
      <c r="F6" s="22" t="s">
        <v>92</v>
      </c>
      <c r="G6" s="22" t="s">
        <v>92</v>
      </c>
      <c r="H6" s="23" t="s">
        <v>92</v>
      </c>
      <c r="I6" s="22" t="s">
        <v>92</v>
      </c>
      <c r="J6" s="16"/>
    </row>
    <row r="7" spans="1:13" s="14" customFormat="1" ht="225" customHeight="1">
      <c r="A7" s="363" t="str">
        <f>'一般-工资福利'!D8</f>
        <v>094</v>
      </c>
      <c r="B7" s="364" t="str">
        <f>'三公'!A8</f>
        <v>岳阳县水利局</v>
      </c>
      <c r="C7" s="365">
        <f>SUM(D7:E7)</f>
        <v>2469.5</v>
      </c>
      <c r="D7" s="365">
        <f>'部门收支总表'!F6</f>
        <v>2419.5</v>
      </c>
      <c r="E7" s="381">
        <f>'部门收支总表'!F10</f>
        <v>50</v>
      </c>
      <c r="F7" s="382" t="s">
        <v>292</v>
      </c>
      <c r="G7" s="382" t="s">
        <v>298</v>
      </c>
      <c r="H7" s="383" t="s">
        <v>293</v>
      </c>
      <c r="I7" s="383" t="s">
        <v>294</v>
      </c>
      <c r="J7" s="384"/>
      <c r="K7" s="385"/>
      <c r="L7" s="385"/>
      <c r="M7" s="385"/>
    </row>
    <row r="8" spans="1:10" ht="49.5" customHeight="1">
      <c r="A8" s="24"/>
      <c r="B8" s="24"/>
      <c r="C8" s="24"/>
      <c r="D8" s="24"/>
      <c r="E8" s="25"/>
      <c r="F8" s="24"/>
      <c r="G8" s="24"/>
      <c r="H8" s="24"/>
      <c r="I8" s="24"/>
      <c r="J8" s="16"/>
    </row>
    <row r="9" spans="1:10" ht="18.75" customHeight="1">
      <c r="A9" s="16"/>
      <c r="B9" s="24"/>
      <c r="C9" s="24"/>
      <c r="D9" s="24"/>
      <c r="E9" s="17"/>
      <c r="F9" s="16"/>
      <c r="G9" s="16"/>
      <c r="H9" s="24"/>
      <c r="I9" s="24"/>
      <c r="J9" s="16"/>
    </row>
    <row r="10" spans="1:10" ht="18.75" customHeight="1">
      <c r="A10" s="16"/>
      <c r="B10" s="24"/>
      <c r="C10" s="24"/>
      <c r="D10" s="24"/>
      <c r="E10" s="25"/>
      <c r="F10" s="16"/>
      <c r="G10" s="16"/>
      <c r="H10" s="16"/>
      <c r="I10" s="16"/>
      <c r="J10" s="16"/>
    </row>
    <row r="11" spans="1:10" ht="18.75" customHeight="1">
      <c r="A11" s="16"/>
      <c r="B11" s="24"/>
      <c r="C11" s="16"/>
      <c r="D11" s="24"/>
      <c r="E11" s="17"/>
      <c r="F11" s="16"/>
      <c r="G11" s="16"/>
      <c r="H11" s="24"/>
      <c r="I11" s="24"/>
      <c r="J11" s="16"/>
    </row>
    <row r="12" spans="1:10" ht="18.75" customHeight="1">
      <c r="A12" s="16"/>
      <c r="B12" s="16"/>
      <c r="C12" s="24"/>
      <c r="D12" s="24"/>
      <c r="E12" s="17"/>
      <c r="F12" s="16"/>
      <c r="G12" s="16"/>
      <c r="H12" s="16"/>
      <c r="I12" s="16"/>
      <c r="J12" s="16"/>
    </row>
    <row r="13" spans="1:10" ht="18.75" customHeight="1">
      <c r="A13" s="16"/>
      <c r="B13" s="16"/>
      <c r="C13" s="24"/>
      <c r="D13" s="24"/>
      <c r="E13" s="25"/>
      <c r="F13" s="16"/>
      <c r="G13" s="24"/>
      <c r="H13" s="24"/>
      <c r="I13" s="16"/>
      <c r="J13" s="16"/>
    </row>
    <row r="14" spans="1:10" ht="18.75" customHeight="1">
      <c r="A14" s="16"/>
      <c r="B14" s="16"/>
      <c r="C14" s="16"/>
      <c r="D14" s="16"/>
      <c r="E14" s="17"/>
      <c r="F14" s="16"/>
      <c r="G14" s="16"/>
      <c r="H14" s="16"/>
      <c r="I14" s="16"/>
      <c r="J14" s="16"/>
    </row>
  </sheetData>
  <sheetProtection sheet="1"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zoomScalePageLayoutView="0" workbookViewId="0" topLeftCell="A1">
      <selection activeCell="D7" sqref="D7"/>
    </sheetView>
  </sheetViews>
  <sheetFormatPr defaultColWidth="6.875" defaultRowHeight="22.5" customHeight="1"/>
  <cols>
    <col min="1" max="3" width="3.375" style="280" customWidth="1"/>
    <col min="4" max="4" width="7.375" style="280" customWidth="1"/>
    <col min="5" max="5" width="21.75390625" style="280" customWidth="1"/>
    <col min="6" max="6" width="12.50390625" style="280" customWidth="1"/>
    <col min="7" max="7" width="11.625" style="280" customWidth="1"/>
    <col min="8" max="16" width="10.50390625" style="280" customWidth="1"/>
    <col min="17" max="247" width="6.75390625" style="280" customWidth="1"/>
    <col min="248" max="16384" width="6.875" style="281" customWidth="1"/>
  </cols>
  <sheetData>
    <row r="1" spans="2:247" ht="22.5" customHeight="1"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P1" s="292" t="s">
        <v>93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04" t="s">
        <v>94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29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283"/>
      <c r="B3" s="283"/>
      <c r="C3" s="283"/>
      <c r="D3" s="284"/>
      <c r="E3" s="285"/>
      <c r="F3" s="284"/>
      <c r="G3" s="286"/>
      <c r="H3" s="286"/>
      <c r="I3" s="286"/>
      <c r="J3" s="284"/>
      <c r="K3" s="284"/>
      <c r="L3" s="284"/>
      <c r="O3" s="405" t="s">
        <v>77</v>
      </c>
      <c r="P3" s="405"/>
      <c r="Q3" s="28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06" t="s">
        <v>95</v>
      </c>
      <c r="B4" s="406"/>
      <c r="C4" s="406"/>
      <c r="D4" s="408" t="s">
        <v>78</v>
      </c>
      <c r="E4" s="409" t="s">
        <v>96</v>
      </c>
      <c r="F4" s="410" t="s">
        <v>97</v>
      </c>
      <c r="G4" s="407" t="s">
        <v>81</v>
      </c>
      <c r="H4" s="407"/>
      <c r="I4" s="407"/>
      <c r="J4" s="408" t="s">
        <v>82</v>
      </c>
      <c r="K4" s="408" t="s">
        <v>83</v>
      </c>
      <c r="L4" s="408" t="s">
        <v>84</v>
      </c>
      <c r="M4" s="408" t="s">
        <v>85</v>
      </c>
      <c r="N4" s="408" t="s">
        <v>86</v>
      </c>
      <c r="O4" s="411" t="s">
        <v>87</v>
      </c>
      <c r="P4" s="413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287" t="s">
        <v>98</v>
      </c>
      <c r="B5" s="287" t="s">
        <v>99</v>
      </c>
      <c r="C5" s="287" t="s">
        <v>100</v>
      </c>
      <c r="D5" s="408"/>
      <c r="E5" s="409"/>
      <c r="F5" s="408"/>
      <c r="G5" s="287" t="s">
        <v>89</v>
      </c>
      <c r="H5" s="287" t="s">
        <v>90</v>
      </c>
      <c r="I5" s="287" t="s">
        <v>91</v>
      </c>
      <c r="J5" s="408"/>
      <c r="K5" s="408"/>
      <c r="L5" s="408"/>
      <c r="M5" s="408"/>
      <c r="N5" s="408"/>
      <c r="O5" s="412"/>
      <c r="P5" s="41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288" t="s">
        <v>92</v>
      </c>
      <c r="B6" s="288" t="s">
        <v>92</v>
      </c>
      <c r="C6" s="288" t="s">
        <v>92</v>
      </c>
      <c r="D6" s="288" t="s">
        <v>92</v>
      </c>
      <c r="E6" s="288" t="s">
        <v>92</v>
      </c>
      <c r="F6" s="288">
        <v>1</v>
      </c>
      <c r="G6" s="288">
        <v>2</v>
      </c>
      <c r="H6" s="288">
        <v>3</v>
      </c>
      <c r="I6" s="288">
        <v>4</v>
      </c>
      <c r="J6" s="288">
        <v>5</v>
      </c>
      <c r="K6" s="288">
        <v>6</v>
      </c>
      <c r="L6" s="288">
        <v>7</v>
      </c>
      <c r="M6" s="288">
        <v>8</v>
      </c>
      <c r="N6" s="288">
        <v>9</v>
      </c>
      <c r="O6" s="293">
        <v>10</v>
      </c>
      <c r="P6" s="294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279" customFormat="1" ht="24.75" customHeight="1">
      <c r="A7" s="289" t="str">
        <f>'部门支出总表（分类）'!A8</f>
        <v>213</v>
      </c>
      <c r="B7" s="289" t="str">
        <f>'部门支出总表（分类）'!B8</f>
        <v>03</v>
      </c>
      <c r="C7" s="289" t="str">
        <f>'部门支出总表（分类）'!C8</f>
        <v>01</v>
      </c>
      <c r="D7" s="289" t="str">
        <f>'部门支出总表（分类）'!D8</f>
        <v>094</v>
      </c>
      <c r="E7" s="289" t="str">
        <f>'部门支出总表（分类）'!E8</f>
        <v>行政运行</v>
      </c>
      <c r="F7" s="290">
        <f>SUM(H7:P7)</f>
        <v>2419.5</v>
      </c>
      <c r="G7" s="290">
        <f>SUM(H7:I7)</f>
        <v>2419.5</v>
      </c>
      <c r="H7" s="290">
        <f>'一般预算支出'!E8</f>
        <v>2419.5</v>
      </c>
      <c r="I7" s="290">
        <f>'财政拨款收支总表'!B8</f>
        <v>0</v>
      </c>
      <c r="J7" s="290"/>
      <c r="K7" s="290"/>
      <c r="L7" s="290"/>
      <c r="M7" s="290"/>
      <c r="N7" s="290"/>
      <c r="O7" s="290"/>
      <c r="P7" s="290"/>
      <c r="Q7" s="291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27" customHeight="1">
      <c r="A8" s="289" t="str">
        <f>'部门支出总表（分类）'!A9</f>
        <v>213</v>
      </c>
      <c r="B8" s="289" t="str">
        <f>'部门支出总表（分类）'!B9</f>
        <v>03</v>
      </c>
      <c r="C8" s="289" t="str">
        <f>'部门支出总表（分类）'!C9</f>
        <v>02</v>
      </c>
      <c r="D8" s="289" t="str">
        <f>'部门支出总表（分类）'!D9</f>
        <v>094</v>
      </c>
      <c r="E8" s="289" t="str">
        <f>'部门支出总表（分类）'!E9</f>
        <v>其他水利支出</v>
      </c>
      <c r="F8" s="290">
        <f>SUM(H8:P8)</f>
        <v>50</v>
      </c>
      <c r="G8" s="290">
        <f>SUM(H8:I8)</f>
        <v>50</v>
      </c>
      <c r="H8" s="290">
        <f>'一般预算支出'!E9</f>
        <v>50</v>
      </c>
      <c r="I8" s="344"/>
      <c r="J8" s="344"/>
      <c r="K8" s="344"/>
      <c r="L8" s="344"/>
      <c r="M8" s="344"/>
      <c r="N8" s="344"/>
      <c r="O8" s="344"/>
      <c r="P8" s="344"/>
      <c r="Q8" s="29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291"/>
      <c r="B10" s="291"/>
      <c r="C10" s="291"/>
      <c r="D10" s="291"/>
      <c r="E10" s="291"/>
      <c r="H10" s="291"/>
      <c r="I10" s="291"/>
      <c r="J10" s="291"/>
      <c r="K10" s="291"/>
      <c r="L10" s="291"/>
      <c r="M10" s="291"/>
      <c r="N10" s="291"/>
      <c r="O10" s="29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291"/>
      <c r="B11" s="291"/>
      <c r="C11" s="291"/>
      <c r="D11" s="291"/>
      <c r="E11" s="291"/>
      <c r="F11" s="291"/>
      <c r="H11" s="291"/>
      <c r="I11" s="291"/>
      <c r="J11" s="291"/>
      <c r="K11" s="291"/>
      <c r="L11" s="291"/>
      <c r="M11" s="291"/>
      <c r="N11" s="291"/>
      <c r="O11" s="29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291"/>
      <c r="C12" s="291"/>
      <c r="D12" s="291"/>
      <c r="E12" s="291"/>
      <c r="H12" s="291"/>
      <c r="I12" s="291"/>
      <c r="J12" s="291"/>
      <c r="K12" s="291"/>
      <c r="L12" s="291"/>
      <c r="M12" s="291"/>
      <c r="N12" s="291"/>
      <c r="O12" s="29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291"/>
      <c r="D13" s="291"/>
      <c r="E13" s="291"/>
      <c r="I13" s="291"/>
      <c r="L13" s="291"/>
      <c r="M13" s="291"/>
      <c r="N13" s="29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291"/>
      <c r="E14" s="291"/>
      <c r="M14" s="29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291"/>
      <c r="L15" s="291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sheet="1" formatCells="0" formatColumns="0" formatRows="0"/>
  <mergeCells count="14"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selection activeCell="M22" sqref="M22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264</v>
      </c>
      <c r="O1" s="3"/>
      <c r="P1"/>
      <c r="Q1"/>
      <c r="R1"/>
      <c r="S1"/>
    </row>
    <row r="2" spans="1:19" ht="18.75" customHeight="1">
      <c r="A2" s="550" t="s">
        <v>265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3"/>
      <c r="P2"/>
      <c r="Q2"/>
      <c r="R2"/>
      <c r="S2"/>
    </row>
    <row r="3" spans="14:19" ht="18.75" customHeight="1">
      <c r="N3" s="12" t="s">
        <v>77</v>
      </c>
      <c r="P3"/>
      <c r="Q3"/>
      <c r="R3"/>
      <c r="S3"/>
    </row>
    <row r="4" spans="1:19" ht="32.25" customHeight="1">
      <c r="A4" s="551" t="s">
        <v>122</v>
      </c>
      <c r="B4" s="552" t="s">
        <v>79</v>
      </c>
      <c r="C4" s="554" t="s">
        <v>266</v>
      </c>
      <c r="D4" s="551" t="s">
        <v>267</v>
      </c>
      <c r="E4" s="551" t="s">
        <v>268</v>
      </c>
      <c r="F4" s="551"/>
      <c r="G4" s="551" t="s">
        <v>269</v>
      </c>
      <c r="H4" s="555" t="s">
        <v>270</v>
      </c>
      <c r="I4" s="551" t="s">
        <v>271</v>
      </c>
      <c r="J4" s="551" t="s">
        <v>272</v>
      </c>
      <c r="K4" s="551" t="s">
        <v>273</v>
      </c>
      <c r="L4" s="551" t="s">
        <v>274</v>
      </c>
      <c r="M4" s="551" t="s">
        <v>275</v>
      </c>
      <c r="N4" s="551" t="s">
        <v>276</v>
      </c>
      <c r="O4" s="3"/>
      <c r="P4"/>
      <c r="Q4"/>
      <c r="R4"/>
      <c r="S4"/>
    </row>
    <row r="5" spans="1:19" ht="24.75" customHeight="1">
      <c r="A5" s="551"/>
      <c r="B5" s="553"/>
      <c r="C5" s="554"/>
      <c r="D5" s="551"/>
      <c r="E5" s="5" t="s">
        <v>163</v>
      </c>
      <c r="F5" s="6" t="s">
        <v>277</v>
      </c>
      <c r="G5" s="551"/>
      <c r="H5" s="555"/>
      <c r="I5" s="551"/>
      <c r="J5" s="551"/>
      <c r="K5" s="551"/>
      <c r="L5" s="551"/>
      <c r="M5" s="551"/>
      <c r="N5" s="551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78.75" customHeight="1">
      <c r="A7" s="366" t="str">
        <f>'整体绩效'!A7</f>
        <v>094</v>
      </c>
      <c r="B7" s="367" t="str">
        <f>'整体绩效'!B7</f>
        <v>岳阳县水利局</v>
      </c>
      <c r="C7" s="367" t="str">
        <f>'项目明细表'!C7</f>
        <v>大坳水库、岳坊水库乡镇农田供水专项</v>
      </c>
      <c r="D7" s="370"/>
      <c r="E7" s="368">
        <f>F7</f>
        <v>50</v>
      </c>
      <c r="F7" s="369">
        <f>'项目明细表'!E7</f>
        <v>50</v>
      </c>
      <c r="G7" s="371"/>
      <c r="H7" s="372"/>
      <c r="I7" s="372" t="s">
        <v>287</v>
      </c>
      <c r="J7" s="373"/>
      <c r="K7" s="388" t="s">
        <v>297</v>
      </c>
      <c r="L7" s="373"/>
      <c r="M7" s="374"/>
      <c r="N7" s="374"/>
      <c r="O7" s="10"/>
      <c r="P7" s="13"/>
      <c r="Q7" s="13"/>
      <c r="R7" s="13"/>
      <c r="S7" s="13"/>
    </row>
    <row r="8" spans="1:19" ht="45" customHeight="1">
      <c r="A8" s="10"/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3"/>
      <c r="P8"/>
      <c r="Q8"/>
      <c r="R8"/>
      <c r="S8"/>
    </row>
    <row r="9" spans="1:19" ht="18.75" customHeight="1">
      <c r="A9" s="3"/>
      <c r="B9" s="3"/>
      <c r="C9" s="10"/>
      <c r="D9" s="10"/>
      <c r="E9" s="10"/>
      <c r="F9" s="10"/>
      <c r="G9" s="11"/>
      <c r="H9" s="10"/>
      <c r="I9" s="10"/>
      <c r="J9" s="10"/>
      <c r="K9" s="10"/>
      <c r="L9" s="10"/>
      <c r="M9" s="10"/>
      <c r="N9" s="10"/>
      <c r="O9" s="3"/>
      <c r="P9"/>
      <c r="Q9"/>
      <c r="R9"/>
      <c r="S9"/>
    </row>
    <row r="10" spans="1:19" ht="18.75" customHeight="1">
      <c r="A10" s="3"/>
      <c r="B10" s="3"/>
      <c r="C10" s="10"/>
      <c r="D10" s="10"/>
      <c r="E10" s="10"/>
      <c r="F10" s="10"/>
      <c r="G10" s="11"/>
      <c r="H10" s="3"/>
      <c r="I10" s="3"/>
      <c r="J10" s="3"/>
      <c r="K10" s="10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0"/>
      <c r="D11" s="10"/>
      <c r="E11" s="10"/>
      <c r="F11" s="10"/>
      <c r="G11" s="11"/>
      <c r="H11" s="3"/>
      <c r="I11" s="3"/>
      <c r="J11" s="3"/>
      <c r="K11" s="10"/>
      <c r="L11" s="3"/>
      <c r="M11" s="3"/>
      <c r="N11" s="10"/>
      <c r="O11" s="3"/>
      <c r="P11"/>
      <c r="Q11"/>
      <c r="R11"/>
      <c r="S11"/>
    </row>
    <row r="12" spans="1:19" ht="18.75" customHeight="1">
      <c r="A12" s="3"/>
      <c r="B12" s="3"/>
      <c r="C12" s="3"/>
      <c r="D12" s="10"/>
      <c r="E12" s="10"/>
      <c r="F12" s="10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1"/>
      <c r="H13" s="3"/>
      <c r="I13" s="3"/>
      <c r="J13" s="3"/>
      <c r="K13" s="3"/>
      <c r="L13" s="3"/>
      <c r="M13" s="10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I19" sqref="I19"/>
    </sheetView>
  </sheetViews>
  <sheetFormatPr defaultColWidth="6.875" defaultRowHeight="18.75" customHeight="1"/>
  <cols>
    <col min="1" max="3" width="3.50390625" style="256" customWidth="1"/>
    <col min="4" max="4" width="7.125" style="256" customWidth="1"/>
    <col min="5" max="5" width="25.625" style="257" customWidth="1"/>
    <col min="6" max="6" width="9.75390625" style="258" customWidth="1"/>
    <col min="7" max="10" width="8.50390625" style="258" customWidth="1"/>
    <col min="11" max="12" width="8.625" style="258" customWidth="1"/>
    <col min="13" max="17" width="8.00390625" style="258" customWidth="1"/>
    <col min="18" max="18" width="8.00390625" style="259" customWidth="1"/>
    <col min="19" max="21" width="8.00390625" style="260" customWidth="1"/>
    <col min="22" max="16384" width="6.875" style="259" customWidth="1"/>
  </cols>
  <sheetData>
    <row r="1" spans="1:21" ht="24.75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S1" s="275"/>
      <c r="T1" s="275"/>
      <c r="U1" s="241" t="s">
        <v>101</v>
      </c>
    </row>
    <row r="2" spans="1:21" ht="24.75" customHeight="1">
      <c r="A2" s="422" t="s">
        <v>102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</row>
    <row r="3" spans="1:21" s="254" customFormat="1" ht="24.75" customHeight="1">
      <c r="A3" s="261"/>
      <c r="B3" s="262"/>
      <c r="C3" s="263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74"/>
      <c r="Q3" s="274"/>
      <c r="S3" s="276"/>
      <c r="T3" s="423" t="s">
        <v>77</v>
      </c>
      <c r="U3" s="423"/>
    </row>
    <row r="4" spans="1:21" s="254" customFormat="1" ht="21.75" customHeight="1">
      <c r="A4" s="264" t="s">
        <v>103</v>
      </c>
      <c r="B4" s="264"/>
      <c r="C4" s="265"/>
      <c r="D4" s="426" t="s">
        <v>78</v>
      </c>
      <c r="E4" s="427" t="s">
        <v>96</v>
      </c>
      <c r="F4" s="418" t="s">
        <v>104</v>
      </c>
      <c r="G4" s="266" t="s">
        <v>105</v>
      </c>
      <c r="H4" s="264"/>
      <c r="I4" s="264"/>
      <c r="J4" s="265"/>
      <c r="K4" s="424" t="s">
        <v>106</v>
      </c>
      <c r="L4" s="424"/>
      <c r="M4" s="424"/>
      <c r="N4" s="424"/>
      <c r="O4" s="424"/>
      <c r="P4" s="424"/>
      <c r="Q4" s="424"/>
      <c r="R4" s="424"/>
      <c r="S4" s="420" t="s">
        <v>107</v>
      </c>
      <c r="T4" s="415" t="s">
        <v>108</v>
      </c>
      <c r="U4" s="415" t="s">
        <v>109</v>
      </c>
    </row>
    <row r="5" spans="1:21" s="254" customFormat="1" ht="21.75" customHeight="1">
      <c r="A5" s="425" t="s">
        <v>98</v>
      </c>
      <c r="B5" s="426" t="s">
        <v>99</v>
      </c>
      <c r="C5" s="426" t="s">
        <v>100</v>
      </c>
      <c r="D5" s="426"/>
      <c r="E5" s="427"/>
      <c r="F5" s="418"/>
      <c r="G5" s="426" t="s">
        <v>80</v>
      </c>
      <c r="H5" s="426" t="s">
        <v>110</v>
      </c>
      <c r="I5" s="426" t="s">
        <v>111</v>
      </c>
      <c r="J5" s="418" t="s">
        <v>112</v>
      </c>
      <c r="K5" s="417" t="s">
        <v>80</v>
      </c>
      <c r="L5" s="429" t="s">
        <v>113</v>
      </c>
      <c r="M5" s="429" t="s">
        <v>114</v>
      </c>
      <c r="N5" s="417" t="s">
        <v>115</v>
      </c>
      <c r="O5" s="419" t="s">
        <v>116</v>
      </c>
      <c r="P5" s="419" t="s">
        <v>117</v>
      </c>
      <c r="Q5" s="419" t="s">
        <v>118</v>
      </c>
      <c r="R5" s="419" t="s">
        <v>119</v>
      </c>
      <c r="S5" s="421"/>
      <c r="T5" s="416"/>
      <c r="U5" s="416"/>
    </row>
    <row r="6" spans="1:21" ht="29.25" customHeight="1">
      <c r="A6" s="425"/>
      <c r="B6" s="426"/>
      <c r="C6" s="426"/>
      <c r="D6" s="426"/>
      <c r="E6" s="428"/>
      <c r="F6" s="267" t="s">
        <v>97</v>
      </c>
      <c r="G6" s="426"/>
      <c r="H6" s="426"/>
      <c r="I6" s="426"/>
      <c r="J6" s="418"/>
      <c r="K6" s="418"/>
      <c r="L6" s="430"/>
      <c r="M6" s="430"/>
      <c r="N6" s="418"/>
      <c r="O6" s="417"/>
      <c r="P6" s="417"/>
      <c r="Q6" s="417"/>
      <c r="R6" s="417"/>
      <c r="S6" s="416"/>
      <c r="T6" s="416"/>
      <c r="U6" s="416"/>
    </row>
    <row r="7" spans="1:21" ht="24.75" customHeight="1">
      <c r="A7" s="268" t="s">
        <v>92</v>
      </c>
      <c r="B7" s="268" t="s">
        <v>92</v>
      </c>
      <c r="C7" s="268" t="s">
        <v>92</v>
      </c>
      <c r="D7" s="268" t="s">
        <v>92</v>
      </c>
      <c r="E7" s="268" t="s">
        <v>92</v>
      </c>
      <c r="F7" s="269">
        <v>1</v>
      </c>
      <c r="G7" s="268">
        <v>2</v>
      </c>
      <c r="H7" s="268">
        <v>3</v>
      </c>
      <c r="I7" s="268">
        <v>4</v>
      </c>
      <c r="J7" s="268">
        <v>5</v>
      </c>
      <c r="K7" s="268">
        <v>6</v>
      </c>
      <c r="L7" s="268">
        <v>7</v>
      </c>
      <c r="M7" s="268">
        <v>8</v>
      </c>
      <c r="N7" s="268">
        <v>9</v>
      </c>
      <c r="O7" s="268">
        <v>10</v>
      </c>
      <c r="P7" s="268">
        <v>11</v>
      </c>
      <c r="Q7" s="268">
        <v>12</v>
      </c>
      <c r="R7" s="268">
        <v>13</v>
      </c>
      <c r="S7" s="269">
        <v>14</v>
      </c>
      <c r="T7" s="269">
        <v>15</v>
      </c>
      <c r="U7" s="269">
        <v>16</v>
      </c>
    </row>
    <row r="8" spans="1:21" s="255" customFormat="1" ht="24.75" customHeight="1">
      <c r="A8" s="343" t="str">
        <f>'一般-工资福利'!A8</f>
        <v>213</v>
      </c>
      <c r="B8" s="343" t="str">
        <f>'一般-工资福利'!B8</f>
        <v>03</v>
      </c>
      <c r="C8" s="343" t="str">
        <f>'一般-工资福利'!C8</f>
        <v>01</v>
      </c>
      <c r="D8" s="343" t="str">
        <f>'一般-工资福利'!D8</f>
        <v>094</v>
      </c>
      <c r="E8" s="343" t="str">
        <f>'一般-工资福利'!E8</f>
        <v>行政运行</v>
      </c>
      <c r="F8" s="270">
        <f>'一般预算支出'!E8</f>
        <v>2419.5</v>
      </c>
      <c r="G8" s="270">
        <f>'一般预算支出'!F8</f>
        <v>2419.5</v>
      </c>
      <c r="H8" s="270">
        <f>'一般预算支出'!G8</f>
        <v>1776.5</v>
      </c>
      <c r="I8" s="270">
        <f>'一般预算支出'!H8</f>
        <v>319.3</v>
      </c>
      <c r="J8" s="270">
        <f>'一般预算支出'!I8</f>
        <v>323.7</v>
      </c>
      <c r="K8" s="270">
        <f>'一般预算支出'!J8</f>
        <v>0</v>
      </c>
      <c r="L8" s="270">
        <f>'一般预算支出'!K8</f>
        <v>0</v>
      </c>
      <c r="M8" s="270">
        <f>'一般预算支出'!L8</f>
        <v>0</v>
      </c>
      <c r="N8" s="270">
        <f>'一般预算支出'!M8</f>
        <v>0</v>
      </c>
      <c r="O8" s="270">
        <f>'一般预算支出'!N8</f>
        <v>0</v>
      </c>
      <c r="P8" s="270">
        <f>'一般预算支出'!O8</f>
        <v>0</v>
      </c>
      <c r="Q8" s="270">
        <f>'一般预算支出'!P8</f>
        <v>0</v>
      </c>
      <c r="R8" s="270">
        <f>'一般预算支出'!Q8</f>
        <v>0</v>
      </c>
      <c r="S8" s="270">
        <f>'一般预算支出'!R8</f>
        <v>0</v>
      </c>
      <c r="T8" s="270">
        <f>'一般预算支出'!S8</f>
        <v>0</v>
      </c>
      <c r="U8" s="270">
        <f>'一般预算支出'!R8</f>
        <v>0</v>
      </c>
    </row>
    <row r="9" spans="1:21" ht="25.5" customHeight="1">
      <c r="A9" s="340" t="str">
        <f>A8</f>
        <v>213</v>
      </c>
      <c r="B9" s="340" t="str">
        <f>B8</f>
        <v>03</v>
      </c>
      <c r="C9" s="340" t="s">
        <v>281</v>
      </c>
      <c r="D9" s="340" t="str">
        <f>D8</f>
        <v>094</v>
      </c>
      <c r="E9" s="342" t="str">
        <f>'项目明细表'!B7</f>
        <v>其他水利支出</v>
      </c>
      <c r="F9" s="341">
        <f>K9</f>
        <v>50</v>
      </c>
      <c r="G9" s="341"/>
      <c r="H9" s="341"/>
      <c r="I9" s="341"/>
      <c r="J9" s="341"/>
      <c r="K9" s="341">
        <f>SUM(L9:R9)</f>
        <v>50</v>
      </c>
      <c r="L9" s="341">
        <f>'一般预算支出'!K9</f>
        <v>50</v>
      </c>
      <c r="M9" s="341">
        <f>'一般预算支出'!L9</f>
        <v>0</v>
      </c>
      <c r="N9" s="341">
        <f>'一般预算支出'!M9</f>
        <v>0</v>
      </c>
      <c r="O9" s="341">
        <f>'一般预算支出'!N9</f>
        <v>0</v>
      </c>
      <c r="P9" s="341">
        <f>'一般预算支出'!O9</f>
        <v>0</v>
      </c>
      <c r="Q9" s="341">
        <f>'一般预算支出'!P9</f>
        <v>0</v>
      </c>
      <c r="R9" s="341">
        <f>'一般预算支出'!Q9</f>
        <v>0</v>
      </c>
      <c r="S9" s="341"/>
      <c r="T9" s="341"/>
      <c r="U9" s="341">
        <f>'一般预算支出'!T9</f>
        <v>0</v>
      </c>
    </row>
    <row r="10" spans="1:21" ht="18.75" customHeight="1">
      <c r="A10" s="271"/>
      <c r="B10" s="271"/>
      <c r="C10" s="271"/>
      <c r="D10" s="271"/>
      <c r="E10" s="272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7"/>
      <c r="S10" s="278"/>
      <c r="T10" s="278"/>
      <c r="U10" s="278"/>
    </row>
    <row r="11" spans="1:21" ht="18.75" customHeight="1">
      <c r="A11" s="271"/>
      <c r="B11" s="271"/>
      <c r="C11" s="271"/>
      <c r="D11" s="271"/>
      <c r="E11" s="272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7"/>
      <c r="S11" s="278"/>
      <c r="T11" s="278"/>
      <c r="U11" s="278"/>
    </row>
    <row r="12" spans="4:21" ht="18.75" customHeight="1">
      <c r="D12" s="271"/>
      <c r="E12" s="272"/>
      <c r="F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7"/>
      <c r="S12" s="278"/>
      <c r="T12" s="278"/>
      <c r="U12" s="278"/>
    </row>
    <row r="13" spans="4:20" ht="18.75" customHeight="1">
      <c r="D13" s="271"/>
      <c r="E13" s="272"/>
      <c r="F13" s="273"/>
      <c r="J13" s="273"/>
      <c r="K13" s="273"/>
      <c r="L13" s="273"/>
      <c r="M13" s="273"/>
      <c r="N13" s="273"/>
      <c r="O13" s="273"/>
      <c r="P13" s="273"/>
      <c r="Q13" s="273"/>
      <c r="R13" s="277"/>
      <c r="S13" s="278"/>
      <c r="T13" s="278"/>
    </row>
    <row r="14" spans="4:20" ht="18.75" customHeight="1">
      <c r="D14" s="271"/>
      <c r="F14" s="273"/>
      <c r="J14" s="273"/>
      <c r="L14" s="273"/>
      <c r="M14" s="273"/>
      <c r="N14" s="273"/>
      <c r="O14" s="273"/>
      <c r="P14" s="273"/>
      <c r="Q14" s="273"/>
      <c r="R14" s="277"/>
      <c r="S14" s="278"/>
      <c r="T14" s="278"/>
    </row>
    <row r="15" spans="6:19" ht="18.75" customHeight="1">
      <c r="F15" s="273"/>
      <c r="O15" s="273"/>
      <c r="P15" s="273"/>
      <c r="Q15" s="273"/>
      <c r="S15" s="278"/>
    </row>
    <row r="16" spans="6:17" ht="18.75" customHeight="1">
      <c r="F16" s="273"/>
      <c r="O16" s="273"/>
      <c r="P16" s="273"/>
      <c r="Q16" s="273"/>
    </row>
    <row r="17" spans="1:22" ht="18.75" customHeight="1">
      <c r="A17"/>
      <c r="B17"/>
      <c r="C17"/>
      <c r="D17"/>
      <c r="E17"/>
      <c r="F17"/>
      <c r="O17" s="273"/>
      <c r="P17"/>
      <c r="Q17"/>
      <c r="R17"/>
      <c r="S17"/>
      <c r="T17"/>
      <c r="U17"/>
      <c r="V17"/>
    </row>
    <row r="18" spans="1:22" ht="18.75" customHeight="1">
      <c r="A18"/>
      <c r="B18"/>
      <c r="C18"/>
      <c r="D18"/>
      <c r="E18"/>
      <c r="F18"/>
      <c r="G18" s="273"/>
      <c r="P18"/>
      <c r="Q18"/>
      <c r="R18"/>
      <c r="S18"/>
      <c r="T18"/>
      <c r="U18"/>
      <c r="V18"/>
    </row>
  </sheetData>
  <sheetProtection sheet="1" formatCells="0" formatColumns="0" formatRows="0"/>
  <mergeCells count="24">
    <mergeCell ref="F4:F5"/>
    <mergeCell ref="G5:G6"/>
    <mergeCell ref="L5:L6"/>
    <mergeCell ref="M5:M6"/>
    <mergeCell ref="J5:J6"/>
    <mergeCell ref="K5:K6"/>
    <mergeCell ref="A2:U2"/>
    <mergeCell ref="T3:U3"/>
    <mergeCell ref="K4:R4"/>
    <mergeCell ref="A5:A6"/>
    <mergeCell ref="B5:B6"/>
    <mergeCell ref="C5:C6"/>
    <mergeCell ref="D4:D6"/>
    <mergeCell ref="E4:E6"/>
    <mergeCell ref="H5:H6"/>
    <mergeCell ref="I5:I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O7" sqref="O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41" t="s">
        <v>120</v>
      </c>
    </row>
    <row r="2" spans="1:21" ht="24.75" customHeight="1">
      <c r="A2" s="432" t="s">
        <v>121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433" t="s">
        <v>77</v>
      </c>
      <c r="U3" s="433"/>
    </row>
    <row r="4" spans="1:21" ht="27.75" customHeight="1">
      <c r="A4" s="434" t="s">
        <v>103</v>
      </c>
      <c r="B4" s="435"/>
      <c r="C4" s="436"/>
      <c r="D4" s="437" t="s">
        <v>122</v>
      </c>
      <c r="E4" s="437" t="s">
        <v>123</v>
      </c>
      <c r="F4" s="437" t="s">
        <v>97</v>
      </c>
      <c r="G4" s="431" t="s">
        <v>124</v>
      </c>
      <c r="H4" s="431" t="s">
        <v>125</v>
      </c>
      <c r="I4" s="431" t="s">
        <v>126</v>
      </c>
      <c r="J4" s="431" t="s">
        <v>127</v>
      </c>
      <c r="K4" s="431" t="s">
        <v>128</v>
      </c>
      <c r="L4" s="431" t="s">
        <v>129</v>
      </c>
      <c r="M4" s="431" t="s">
        <v>114</v>
      </c>
      <c r="N4" s="431" t="s">
        <v>130</v>
      </c>
      <c r="O4" s="431" t="s">
        <v>112</v>
      </c>
      <c r="P4" s="431" t="s">
        <v>116</v>
      </c>
      <c r="Q4" s="431" t="s">
        <v>115</v>
      </c>
      <c r="R4" s="431" t="s">
        <v>131</v>
      </c>
      <c r="S4" s="431" t="s">
        <v>132</v>
      </c>
      <c r="T4" s="431" t="s">
        <v>133</v>
      </c>
      <c r="U4" s="431" t="s">
        <v>119</v>
      </c>
    </row>
    <row r="5" spans="1:21" ht="13.5" customHeight="1">
      <c r="A5" s="437" t="s">
        <v>98</v>
      </c>
      <c r="B5" s="437" t="s">
        <v>99</v>
      </c>
      <c r="C5" s="437" t="s">
        <v>100</v>
      </c>
      <c r="D5" s="439"/>
      <c r="E5" s="439"/>
      <c r="F5" s="439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</row>
    <row r="6" spans="1:21" ht="18" customHeight="1">
      <c r="A6" s="438"/>
      <c r="B6" s="438"/>
      <c r="C6" s="438"/>
      <c r="D6" s="438"/>
      <c r="E6" s="438"/>
      <c r="F6" s="438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</row>
    <row r="7" spans="1:21" s="13" customFormat="1" ht="29.25" customHeight="1">
      <c r="A7" s="37" t="str">
        <f>'基本-工资福利'!A8</f>
        <v>213</v>
      </c>
      <c r="B7" s="37" t="str">
        <f>'基本-工资福利'!B8</f>
        <v>03</v>
      </c>
      <c r="C7" s="37" t="str">
        <f>'基本-工资福利'!C8</f>
        <v>01</v>
      </c>
      <c r="D7" s="37" t="str">
        <f>'基本-工资福利'!D8</f>
        <v>094</v>
      </c>
      <c r="E7" s="37" t="str">
        <f>'基本-工资福利'!E8</f>
        <v>行政运行</v>
      </c>
      <c r="F7" s="37">
        <f>SUM(G7:U7)</f>
        <v>2419.5</v>
      </c>
      <c r="G7" s="37">
        <f>'一般预算支出'!G8</f>
        <v>1776.5</v>
      </c>
      <c r="H7" s="38">
        <f>'一般预算支出'!H8+'一般预算支出'!K8</f>
        <v>319.3</v>
      </c>
      <c r="I7" s="38">
        <f>'一般预算支出'!P8</f>
        <v>0</v>
      </c>
      <c r="J7" s="38">
        <f>'一般预算支出'!O8</f>
        <v>0</v>
      </c>
      <c r="K7" s="38"/>
      <c r="L7" s="38">
        <f>'一般预算支出'!L8</f>
        <v>0</v>
      </c>
      <c r="M7" s="38">
        <f>'一般预算支出'!M8</f>
        <v>0</v>
      </c>
      <c r="N7" s="38">
        <f>'一般预算支出'!N8</f>
        <v>0</v>
      </c>
      <c r="O7" s="38">
        <f>'一般预算支出'!I8</f>
        <v>323.7</v>
      </c>
      <c r="P7" s="38">
        <f>'一般预算支出'!P8</f>
        <v>0</v>
      </c>
      <c r="Q7" s="38">
        <f>'一般预算支出'!Q8</f>
        <v>0</v>
      </c>
      <c r="R7" s="38">
        <f>'一般预算支出'!R8</f>
        <v>0</v>
      </c>
      <c r="S7" s="38">
        <f>'一般预算支出'!S8</f>
        <v>0</v>
      </c>
      <c r="T7" s="38">
        <f>'一般预算支出'!T8</f>
        <v>0</v>
      </c>
      <c r="U7" s="38">
        <f>'一般预算支出'!U8</f>
        <v>0</v>
      </c>
    </row>
  </sheetData>
  <sheetProtection sheet="1" formatCells="0" formatColumns="0" formatRows="0"/>
  <mergeCells count="24">
    <mergeCell ref="F4:F6"/>
    <mergeCell ref="G4:G6"/>
    <mergeCell ref="L4:L6"/>
    <mergeCell ref="M4:M6"/>
    <mergeCell ref="J4:J6"/>
    <mergeCell ref="K4:K6"/>
    <mergeCell ref="A2:U2"/>
    <mergeCell ref="T3:U3"/>
    <mergeCell ref="A4:C4"/>
    <mergeCell ref="A5:A6"/>
    <mergeCell ref="B5:B6"/>
    <mergeCell ref="C5:C6"/>
    <mergeCell ref="D4:D6"/>
    <mergeCell ref="E4:E6"/>
    <mergeCell ref="H4:H6"/>
    <mergeCell ref="I4:I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E22" sqref="E22"/>
    </sheetView>
  </sheetViews>
  <sheetFormatPr defaultColWidth="6.75390625" defaultRowHeight="22.5" customHeight="1"/>
  <cols>
    <col min="1" max="3" width="3.625" style="242" customWidth="1"/>
    <col min="4" max="4" width="7.25390625" style="242" customWidth="1"/>
    <col min="5" max="5" width="19.50390625" style="242" customWidth="1"/>
    <col min="6" max="6" width="9.00390625" style="242" customWidth="1"/>
    <col min="7" max="7" width="8.50390625" style="242" customWidth="1"/>
    <col min="8" max="12" width="7.50390625" style="242" customWidth="1"/>
    <col min="13" max="13" width="7.50390625" style="243" customWidth="1"/>
    <col min="14" max="14" width="8.50390625" style="242" customWidth="1"/>
    <col min="15" max="23" width="7.50390625" style="242" customWidth="1"/>
    <col min="24" max="24" width="8.125" style="242" customWidth="1"/>
    <col min="25" max="27" width="7.50390625" style="242" customWidth="1"/>
    <col min="28" max="16384" width="6.75390625" style="242" customWidth="1"/>
  </cols>
  <sheetData>
    <row r="1" spans="2:28" ht="22.5" customHeight="1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AA1" s="250" t="s">
        <v>134</v>
      </c>
      <c r="AB1" s="251"/>
    </row>
    <row r="2" spans="1:27" ht="22.5" customHeight="1">
      <c r="A2" s="445" t="s">
        <v>135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</row>
    <row r="3" spans="1:28" ht="22.5" customHeight="1">
      <c r="A3" s="245"/>
      <c r="B3" s="245"/>
      <c r="C3" s="245"/>
      <c r="D3" s="246"/>
      <c r="E3" s="246"/>
      <c r="F3" s="246"/>
      <c r="G3" s="246"/>
      <c r="H3" s="246"/>
      <c r="I3" s="246"/>
      <c r="J3" s="246"/>
      <c r="K3" s="246"/>
      <c r="L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Z3" s="446" t="s">
        <v>77</v>
      </c>
      <c r="AA3" s="446"/>
      <c r="AB3" s="252"/>
    </row>
    <row r="4" spans="1:27" ht="27" customHeight="1">
      <c r="A4" s="447" t="s">
        <v>95</v>
      </c>
      <c r="B4" s="447"/>
      <c r="C4" s="447"/>
      <c r="D4" s="440" t="s">
        <v>78</v>
      </c>
      <c r="E4" s="440" t="s">
        <v>96</v>
      </c>
      <c r="F4" s="440" t="s">
        <v>97</v>
      </c>
      <c r="G4" s="448" t="s">
        <v>136</v>
      </c>
      <c r="H4" s="448"/>
      <c r="I4" s="448"/>
      <c r="J4" s="448"/>
      <c r="K4" s="448"/>
      <c r="L4" s="448"/>
      <c r="M4" s="448"/>
      <c r="N4" s="448"/>
      <c r="O4" s="448" t="s">
        <v>137</v>
      </c>
      <c r="P4" s="448"/>
      <c r="Q4" s="448"/>
      <c r="R4" s="448"/>
      <c r="S4" s="448"/>
      <c r="T4" s="448"/>
      <c r="U4" s="448"/>
      <c r="V4" s="448"/>
      <c r="W4" s="442" t="s">
        <v>138</v>
      </c>
      <c r="X4" s="440" t="s">
        <v>139</v>
      </c>
      <c r="Y4" s="440"/>
      <c r="Z4" s="440"/>
      <c r="AA4" s="440"/>
    </row>
    <row r="5" spans="1:27" ht="27" customHeight="1">
      <c r="A5" s="440" t="s">
        <v>98</v>
      </c>
      <c r="B5" s="440" t="s">
        <v>99</v>
      </c>
      <c r="C5" s="440" t="s">
        <v>100</v>
      </c>
      <c r="D5" s="440"/>
      <c r="E5" s="440"/>
      <c r="F5" s="440"/>
      <c r="G5" s="440" t="s">
        <v>80</v>
      </c>
      <c r="H5" s="440" t="s">
        <v>140</v>
      </c>
      <c r="I5" s="440" t="s">
        <v>141</v>
      </c>
      <c r="J5" s="440" t="s">
        <v>142</v>
      </c>
      <c r="K5" s="440" t="s">
        <v>143</v>
      </c>
      <c r="L5" s="441" t="s">
        <v>144</v>
      </c>
      <c r="M5" s="440" t="s">
        <v>145</v>
      </c>
      <c r="N5" s="440" t="s">
        <v>146</v>
      </c>
      <c r="O5" s="440" t="s">
        <v>80</v>
      </c>
      <c r="P5" s="440" t="s">
        <v>147</v>
      </c>
      <c r="Q5" s="440" t="s">
        <v>148</v>
      </c>
      <c r="R5" s="440" t="s">
        <v>149</v>
      </c>
      <c r="S5" s="441" t="s">
        <v>150</v>
      </c>
      <c r="T5" s="440" t="s">
        <v>151</v>
      </c>
      <c r="U5" s="440" t="s">
        <v>152</v>
      </c>
      <c r="V5" s="440" t="s">
        <v>153</v>
      </c>
      <c r="W5" s="443"/>
      <c r="X5" s="440" t="s">
        <v>80</v>
      </c>
      <c r="Y5" s="440" t="s">
        <v>154</v>
      </c>
      <c r="Z5" s="440" t="s">
        <v>155</v>
      </c>
      <c r="AA5" s="440" t="s">
        <v>139</v>
      </c>
    </row>
    <row r="6" spans="1:27" ht="27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1"/>
      <c r="M6" s="440"/>
      <c r="N6" s="440"/>
      <c r="O6" s="440"/>
      <c r="P6" s="440"/>
      <c r="Q6" s="440"/>
      <c r="R6" s="440"/>
      <c r="S6" s="441"/>
      <c r="T6" s="440"/>
      <c r="U6" s="440"/>
      <c r="V6" s="440"/>
      <c r="W6" s="444"/>
      <c r="X6" s="440"/>
      <c r="Y6" s="440"/>
      <c r="Z6" s="440"/>
      <c r="AA6" s="440"/>
    </row>
    <row r="7" spans="1:27" ht="22.5" customHeight="1">
      <c r="A7" s="247" t="s">
        <v>92</v>
      </c>
      <c r="B7" s="247" t="s">
        <v>92</v>
      </c>
      <c r="C7" s="247" t="s">
        <v>92</v>
      </c>
      <c r="D7" s="247" t="s">
        <v>92</v>
      </c>
      <c r="E7" s="247" t="s">
        <v>92</v>
      </c>
      <c r="F7" s="247">
        <v>1</v>
      </c>
      <c r="G7" s="247">
        <v>2</v>
      </c>
      <c r="H7" s="247">
        <v>3</v>
      </c>
      <c r="I7" s="247">
        <v>4</v>
      </c>
      <c r="J7" s="247">
        <v>5</v>
      </c>
      <c r="K7" s="247">
        <v>6</v>
      </c>
      <c r="L7" s="247">
        <v>7</v>
      </c>
      <c r="M7" s="247">
        <v>8</v>
      </c>
      <c r="N7" s="247">
        <v>9</v>
      </c>
      <c r="O7" s="247">
        <v>10</v>
      </c>
      <c r="P7" s="247">
        <v>11</v>
      </c>
      <c r="Q7" s="247">
        <v>12</v>
      </c>
      <c r="R7" s="247">
        <v>13</v>
      </c>
      <c r="S7" s="247">
        <v>14</v>
      </c>
      <c r="T7" s="247">
        <v>15</v>
      </c>
      <c r="U7" s="247">
        <v>16</v>
      </c>
      <c r="V7" s="247">
        <v>17</v>
      </c>
      <c r="W7" s="247">
        <v>18</v>
      </c>
      <c r="X7" s="247">
        <v>19</v>
      </c>
      <c r="Y7" s="247">
        <v>20</v>
      </c>
      <c r="Z7" s="247">
        <v>21</v>
      </c>
      <c r="AA7" s="247">
        <v>22</v>
      </c>
    </row>
    <row r="8" spans="1:256" s="13" customFormat="1" ht="26.25" customHeight="1">
      <c r="A8" s="328" t="str">
        <f>'一般-工资福利'!A8</f>
        <v>213</v>
      </c>
      <c r="B8" s="328" t="str">
        <f>'一般-工资福利'!B8</f>
        <v>03</v>
      </c>
      <c r="C8" s="328" t="str">
        <f>'一般-工资福利'!C8</f>
        <v>01</v>
      </c>
      <c r="D8" s="328" t="str">
        <f>'一般-工资福利'!D8</f>
        <v>094</v>
      </c>
      <c r="E8" s="328" t="str">
        <f>'一般-工资福利'!E8</f>
        <v>行政运行</v>
      </c>
      <c r="F8" s="328">
        <f>'一般-工资福利'!F8</f>
        <v>1776.5</v>
      </c>
      <c r="G8" s="328">
        <f>'一般-工资福利'!G8</f>
        <v>1304.1</v>
      </c>
      <c r="H8" s="328">
        <f>'一般-工资福利'!H8</f>
        <v>735.3</v>
      </c>
      <c r="I8" s="328">
        <f>'一般-工资福利'!I8</f>
        <v>0</v>
      </c>
      <c r="J8" s="328">
        <f>'一般-工资福利'!J8</f>
        <v>518.5</v>
      </c>
      <c r="K8" s="328">
        <f>'一般-工资福利'!K8</f>
        <v>0</v>
      </c>
      <c r="L8" s="328">
        <f>'一般-工资福利'!L8</f>
        <v>0</v>
      </c>
      <c r="M8" s="328">
        <f>'一般-工资福利'!M8</f>
        <v>50.3</v>
      </c>
      <c r="N8" s="328">
        <f>'一般-工资福利'!N8</f>
        <v>0</v>
      </c>
      <c r="O8" s="328">
        <f>'一般-工资福利'!O8</f>
        <v>332</v>
      </c>
      <c r="P8" s="328">
        <f>'一般-工资福利'!P8</f>
        <v>232.4</v>
      </c>
      <c r="Q8" s="328">
        <f>'一般-工资福利'!Q8</f>
        <v>87.8</v>
      </c>
      <c r="R8" s="328">
        <f>'一般-工资福利'!R8</f>
        <v>0</v>
      </c>
      <c r="S8" s="328">
        <f>'一般-工资福利'!S8</f>
        <v>0</v>
      </c>
      <c r="T8" s="328">
        <f>'一般-工资福利'!T8</f>
        <v>11.8</v>
      </c>
      <c r="U8" s="328">
        <f>'一般-工资福利'!U8</f>
        <v>0</v>
      </c>
      <c r="V8" s="328">
        <f>'一般-工资福利'!V8</f>
        <v>0</v>
      </c>
      <c r="W8" s="328">
        <f>'一般-工资福利'!W8</f>
        <v>140.4</v>
      </c>
      <c r="X8" s="328">
        <f>'一般-工资福利'!X8</f>
        <v>0</v>
      </c>
      <c r="Y8" s="328">
        <f>'一般-工资福利'!Y8</f>
        <v>0</v>
      </c>
      <c r="Z8" s="328">
        <f>'一般-工资福利'!Z8</f>
        <v>0</v>
      </c>
      <c r="AA8" s="328">
        <f>'一般-工资福利'!AA8</f>
        <v>0</v>
      </c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  <c r="IM8" s="253"/>
      <c r="IN8" s="253"/>
      <c r="IO8" s="253"/>
      <c r="IP8" s="253"/>
      <c r="IQ8" s="253"/>
      <c r="IR8" s="253"/>
      <c r="IS8" s="253"/>
      <c r="IT8" s="253"/>
      <c r="IU8" s="253"/>
      <c r="IV8" s="253"/>
    </row>
    <row r="9" spans="1:28" ht="22.5" customHeigh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9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</row>
    <row r="10" spans="1:28" ht="22.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</row>
    <row r="11" spans="1:27" ht="22.5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</row>
    <row r="12" spans="1:27" ht="22.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</row>
    <row r="13" spans="1:26" ht="22.5" customHeight="1">
      <c r="A13" s="248"/>
      <c r="B13" s="248"/>
      <c r="C13" s="248"/>
      <c r="D13" s="248"/>
      <c r="E13" s="248"/>
      <c r="F13" s="248"/>
      <c r="J13" s="248"/>
      <c r="K13" s="248"/>
      <c r="L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</row>
    <row r="14" spans="1:25" ht="22.5" customHeight="1">
      <c r="A14" s="248"/>
      <c r="B14" s="248"/>
      <c r="C14" s="248"/>
      <c r="D14" s="248"/>
      <c r="E14" s="248"/>
      <c r="F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</row>
    <row r="15" spans="15:24" ht="22.5" customHeight="1">
      <c r="O15" s="248"/>
      <c r="P15" s="248"/>
      <c r="Q15" s="248"/>
      <c r="R15" s="248"/>
      <c r="S15" s="248"/>
      <c r="T15" s="248"/>
      <c r="U15" s="248"/>
      <c r="V15" s="248"/>
      <c r="W15" s="248"/>
      <c r="X15" s="248"/>
    </row>
    <row r="16" spans="15:17" ht="22.5" customHeight="1">
      <c r="O16" s="248"/>
      <c r="P16" s="248"/>
      <c r="Q16" s="248"/>
    </row>
    <row r="17" ht="22.5" customHeight="1"/>
  </sheetData>
  <sheetProtection sheet="1" formatCells="0" formatColumns="0" formatRows="0"/>
  <mergeCells count="33">
    <mergeCell ref="E4:E6"/>
    <mergeCell ref="F4:F6"/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Q5:Q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D7" sqref="D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41" t="s">
        <v>156</v>
      </c>
    </row>
    <row r="2" spans="1:14" ht="33" customHeight="1">
      <c r="A2" s="450" t="s">
        <v>157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3:14" ht="14.25" customHeight="1">
      <c r="M3" s="451" t="s">
        <v>77</v>
      </c>
      <c r="N3" s="451"/>
    </row>
    <row r="4" spans="1:14" ht="22.5" customHeight="1">
      <c r="A4" s="452" t="s">
        <v>95</v>
      </c>
      <c r="B4" s="452"/>
      <c r="C4" s="452"/>
      <c r="D4" s="431" t="s">
        <v>122</v>
      </c>
      <c r="E4" s="431" t="s">
        <v>79</v>
      </c>
      <c r="F4" s="431" t="s">
        <v>80</v>
      </c>
      <c r="G4" s="431" t="s">
        <v>124</v>
      </c>
      <c r="H4" s="431"/>
      <c r="I4" s="431"/>
      <c r="J4" s="431"/>
      <c r="K4" s="431"/>
      <c r="L4" s="431" t="s">
        <v>128</v>
      </c>
      <c r="M4" s="431"/>
      <c r="N4" s="431"/>
    </row>
    <row r="5" spans="1:14" ht="17.25" customHeight="1">
      <c r="A5" s="431" t="s">
        <v>98</v>
      </c>
      <c r="B5" s="449" t="s">
        <v>99</v>
      </c>
      <c r="C5" s="431" t="s">
        <v>100</v>
      </c>
      <c r="D5" s="431"/>
      <c r="E5" s="431"/>
      <c r="F5" s="431"/>
      <c r="G5" s="431" t="s">
        <v>158</v>
      </c>
      <c r="H5" s="431" t="s">
        <v>159</v>
      </c>
      <c r="I5" s="431" t="s">
        <v>137</v>
      </c>
      <c r="J5" s="431" t="s">
        <v>138</v>
      </c>
      <c r="K5" s="431" t="s">
        <v>139</v>
      </c>
      <c r="L5" s="431" t="s">
        <v>158</v>
      </c>
      <c r="M5" s="431" t="s">
        <v>110</v>
      </c>
      <c r="N5" s="431" t="s">
        <v>160</v>
      </c>
    </row>
    <row r="6" spans="1:14" ht="20.25" customHeight="1">
      <c r="A6" s="431"/>
      <c r="B6" s="449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</row>
    <row r="7" spans="1:14" s="13" customFormat="1" ht="29.25" customHeight="1">
      <c r="A7" s="37" t="str">
        <f>'工资福利(政府预算)(2)'!A7</f>
        <v>213</v>
      </c>
      <c r="B7" s="37" t="str">
        <f>'工资福利(政府预算)(2)'!B7</f>
        <v>03</v>
      </c>
      <c r="C7" s="37" t="str">
        <f>'工资福利(政府预算)(2)'!C7</f>
        <v>01</v>
      </c>
      <c r="D7" s="37" t="str">
        <f>'工资福利(政府预算)(2)'!D7</f>
        <v>094</v>
      </c>
      <c r="E7" s="37" t="str">
        <f>'工资福利(政府预算)(2)'!E7</f>
        <v>行政运行</v>
      </c>
      <c r="F7" s="37">
        <f>'工资福利(政府预算)(2)'!F7</f>
        <v>1776.5</v>
      </c>
      <c r="G7" s="37">
        <f>'工资福利(政府预算)(2)'!G7</f>
        <v>1776.5</v>
      </c>
      <c r="H7" s="37">
        <f>'工资福利(政府预算)(2)'!H7</f>
        <v>1304.1</v>
      </c>
      <c r="I7" s="37">
        <f>'工资福利(政府预算)(2)'!I7</f>
        <v>332</v>
      </c>
      <c r="J7" s="37">
        <f>'工资福利(政府预算)(2)'!J7</f>
        <v>140.4</v>
      </c>
      <c r="K7" s="37">
        <f>'工资福利(政府预算)(2)'!K7</f>
        <v>0</v>
      </c>
      <c r="L7" s="37">
        <f>'工资福利(政府预算)(2)'!L7</f>
        <v>0</v>
      </c>
      <c r="M7" s="37">
        <f>'工资福利(政府预算)(2)'!M7</f>
        <v>0</v>
      </c>
      <c r="N7" s="37">
        <f>'工资福利(政府预算)(2)'!N7</f>
        <v>0</v>
      </c>
    </row>
  </sheetData>
  <sheetProtection sheet="1" formatCells="0" formatColumns="0" formatRows="0"/>
  <mergeCells count="19">
    <mergeCell ref="A5:A6"/>
    <mergeCell ref="B5:B6"/>
    <mergeCell ref="C5:C6"/>
    <mergeCell ref="D4:D6"/>
    <mergeCell ref="A2:N2"/>
    <mergeCell ref="M3:N3"/>
    <mergeCell ref="A4:C4"/>
    <mergeCell ref="G4:K4"/>
    <mergeCell ref="L4:N4"/>
    <mergeCell ref="E4:E6"/>
    <mergeCell ref="L5:L6"/>
    <mergeCell ref="M5:M6"/>
    <mergeCell ref="N5:N6"/>
    <mergeCell ref="F4:F6"/>
    <mergeCell ref="K5:K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zoomScalePageLayoutView="0" workbookViewId="0" topLeftCell="A1">
      <selection activeCell="U8" sqref="U8"/>
    </sheetView>
  </sheetViews>
  <sheetFormatPr defaultColWidth="6.75390625" defaultRowHeight="22.5" customHeight="1"/>
  <cols>
    <col min="1" max="3" width="3.625" style="233" customWidth="1"/>
    <col min="4" max="4" width="10.00390625" style="233" customWidth="1"/>
    <col min="5" max="5" width="17.375" style="233" customWidth="1"/>
    <col min="6" max="6" width="8.125" style="233" customWidth="1"/>
    <col min="7" max="21" width="6.50390625" style="233" customWidth="1"/>
    <col min="22" max="25" width="6.875" style="233" customWidth="1"/>
    <col min="26" max="26" width="6.50390625" style="233" customWidth="1"/>
    <col min="27" max="16384" width="6.75390625" style="233" customWidth="1"/>
  </cols>
  <sheetData>
    <row r="1" spans="2:26" ht="22.5" customHeight="1"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T1" s="239"/>
      <c r="V1" s="239"/>
      <c r="W1" s="239"/>
      <c r="X1" s="239"/>
      <c r="Y1" s="455" t="s">
        <v>161</v>
      </c>
      <c r="Z1" s="455"/>
    </row>
    <row r="2" spans="1:26" ht="22.5" customHeight="1">
      <c r="A2" s="456" t="s">
        <v>162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</row>
    <row r="3" spans="1:26" ht="22.5" customHeight="1">
      <c r="A3" s="235"/>
      <c r="B3" s="235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V3" s="240"/>
      <c r="W3" s="240"/>
      <c r="X3" s="240"/>
      <c r="Y3" s="457" t="s">
        <v>2</v>
      </c>
      <c r="Z3" s="457"/>
    </row>
    <row r="4" spans="1:26" ht="22.5" customHeight="1">
      <c r="A4" s="458" t="s">
        <v>95</v>
      </c>
      <c r="B4" s="458"/>
      <c r="C4" s="458"/>
      <c r="D4" s="453" t="s">
        <v>78</v>
      </c>
      <c r="E4" s="453" t="s">
        <v>96</v>
      </c>
      <c r="F4" s="453" t="s">
        <v>163</v>
      </c>
      <c r="G4" s="453" t="s">
        <v>164</v>
      </c>
      <c r="H4" s="453" t="s">
        <v>165</v>
      </c>
      <c r="I4" s="453" t="s">
        <v>166</v>
      </c>
      <c r="J4" s="453" t="s">
        <v>167</v>
      </c>
      <c r="K4" s="453" t="s">
        <v>168</v>
      </c>
      <c r="L4" s="453" t="s">
        <v>169</v>
      </c>
      <c r="M4" s="453" t="s">
        <v>170</v>
      </c>
      <c r="N4" s="453" t="s">
        <v>171</v>
      </c>
      <c r="O4" s="453" t="s">
        <v>172</v>
      </c>
      <c r="P4" s="453" t="s">
        <v>173</v>
      </c>
      <c r="Q4" s="453" t="s">
        <v>174</v>
      </c>
      <c r="R4" s="453" t="s">
        <v>175</v>
      </c>
      <c r="S4" s="453" t="s">
        <v>176</v>
      </c>
      <c r="T4" s="453" t="s">
        <v>177</v>
      </c>
      <c r="U4" s="453" t="s">
        <v>178</v>
      </c>
      <c r="V4" s="453" t="s">
        <v>179</v>
      </c>
      <c r="W4" s="453" t="s">
        <v>180</v>
      </c>
      <c r="X4" s="453" t="s">
        <v>181</v>
      </c>
      <c r="Y4" s="453" t="s">
        <v>182</v>
      </c>
      <c r="Z4" s="454" t="s">
        <v>183</v>
      </c>
    </row>
    <row r="5" spans="1:26" ht="13.5" customHeight="1">
      <c r="A5" s="453" t="s">
        <v>98</v>
      </c>
      <c r="B5" s="453" t="s">
        <v>99</v>
      </c>
      <c r="C5" s="453" t="s">
        <v>100</v>
      </c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4"/>
    </row>
    <row r="6" spans="1:26" ht="13.5" customHeigh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4"/>
    </row>
    <row r="7" spans="1:26" ht="22.5" customHeight="1">
      <c r="A7" s="237" t="s">
        <v>92</v>
      </c>
      <c r="B7" s="237" t="s">
        <v>92</v>
      </c>
      <c r="C7" s="237" t="s">
        <v>92</v>
      </c>
      <c r="D7" s="237" t="s">
        <v>92</v>
      </c>
      <c r="E7" s="237" t="s">
        <v>92</v>
      </c>
      <c r="F7" s="237">
        <v>1</v>
      </c>
      <c r="G7" s="237">
        <v>2</v>
      </c>
      <c r="H7" s="237">
        <v>3</v>
      </c>
      <c r="I7" s="237">
        <v>4</v>
      </c>
      <c r="J7" s="237">
        <v>5</v>
      </c>
      <c r="K7" s="237">
        <v>6</v>
      </c>
      <c r="L7" s="237">
        <v>7</v>
      </c>
      <c r="M7" s="237">
        <v>8</v>
      </c>
      <c r="N7" s="237">
        <v>9</v>
      </c>
      <c r="O7" s="237">
        <v>10</v>
      </c>
      <c r="P7" s="237">
        <v>11</v>
      </c>
      <c r="Q7" s="237">
        <v>12</v>
      </c>
      <c r="R7" s="237">
        <v>13</v>
      </c>
      <c r="S7" s="237">
        <v>14</v>
      </c>
      <c r="T7" s="237">
        <v>15</v>
      </c>
      <c r="U7" s="237">
        <v>16</v>
      </c>
      <c r="V7" s="237">
        <v>17</v>
      </c>
      <c r="W7" s="237">
        <v>18</v>
      </c>
      <c r="X7" s="237">
        <v>19</v>
      </c>
      <c r="Y7" s="237">
        <v>20</v>
      </c>
      <c r="Z7" s="237">
        <v>21</v>
      </c>
    </row>
    <row r="8" spans="1:26" s="232" customFormat="1" ht="26.25" customHeight="1">
      <c r="A8" s="238" t="str">
        <f>'一般-商品和服务'!A8</f>
        <v>213</v>
      </c>
      <c r="B8" s="238" t="str">
        <f>'一般-商品和服务'!B8</f>
        <v>03</v>
      </c>
      <c r="C8" s="238" t="str">
        <f>'一般-商品和服务'!C8</f>
        <v>01</v>
      </c>
      <c r="D8" s="238" t="str">
        <f>'一般-商品和服务'!D8</f>
        <v>094</v>
      </c>
      <c r="E8" s="238" t="str">
        <f>'一般-商品和服务'!E8</f>
        <v>行政运行</v>
      </c>
      <c r="F8" s="327">
        <f>'一般-商品和服务'!F8</f>
        <v>319.3</v>
      </c>
      <c r="G8" s="238">
        <f>'一般-商品和服务'!G8</f>
        <v>72.26</v>
      </c>
      <c r="H8" s="238">
        <f>'一般-商品和服务'!H8</f>
        <v>5.12</v>
      </c>
      <c r="I8" s="238">
        <f>'一般-商品和服务'!I8</f>
        <v>3.84</v>
      </c>
      <c r="J8" s="238">
        <f>'一般-商品和服务'!J8</f>
        <v>15.36</v>
      </c>
      <c r="K8" s="238">
        <f>'一般-商品和服务'!K8</f>
        <v>25.6</v>
      </c>
      <c r="L8" s="238">
        <f>'一般-商品和服务'!L8</f>
        <v>17.92</v>
      </c>
      <c r="M8" s="238">
        <f>'一般-商品和服务'!M8</f>
        <v>30.72</v>
      </c>
      <c r="N8" s="238">
        <f>'一般-商品和服务'!N8</f>
        <v>0</v>
      </c>
      <c r="O8" s="238">
        <f>'一般-商品和服务'!O8</f>
        <v>5.12</v>
      </c>
      <c r="P8" s="238">
        <f>'一般-商品和服务'!P8</f>
        <v>10</v>
      </c>
      <c r="Q8" s="238">
        <f>'一般-商品和服务'!Q8</f>
        <v>8.96</v>
      </c>
      <c r="R8" s="238">
        <f>'一般-商品和服务'!R8</f>
        <v>14</v>
      </c>
      <c r="S8" s="238">
        <f>'一般-商品和服务'!S8</f>
        <v>0</v>
      </c>
      <c r="T8" s="238">
        <f>'一般-商品和服务'!T8</f>
        <v>0</v>
      </c>
      <c r="U8" s="238">
        <f>'一般-商品和服务'!U8</f>
        <v>6</v>
      </c>
      <c r="V8" s="238">
        <f>'一般-商品和服务'!V8</f>
        <v>54.4</v>
      </c>
      <c r="W8" s="238">
        <f>'一般-商品和服务'!W8</f>
        <v>0</v>
      </c>
      <c r="X8" s="238">
        <f>'一般-商品和服务'!X8</f>
        <v>0</v>
      </c>
      <c r="Y8" s="238">
        <f>'一般-商品和服务'!Y8</f>
        <v>0</v>
      </c>
      <c r="Z8" s="238">
        <f>'一般-商品和服务'!Z8</f>
        <v>50</v>
      </c>
    </row>
    <row r="9" spans="1:26" ht="23.25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</row>
    <row r="10" spans="1:27" ht="22.5" customHeigh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</row>
    <row r="11" spans="3:27" ht="22.5" customHeight="1">
      <c r="C11" s="232"/>
      <c r="D11" s="232"/>
      <c r="E11" s="232"/>
      <c r="F11" s="232"/>
      <c r="G11" s="232"/>
      <c r="I11" s="232"/>
      <c r="J11" s="232"/>
      <c r="K11" s="232"/>
      <c r="L11" s="232"/>
      <c r="M11" s="232"/>
      <c r="N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</row>
    <row r="12" spans="1:26" ht="22.5" customHeight="1">
      <c r="A12" s="232"/>
      <c r="C12" s="232"/>
      <c r="D12" s="232"/>
      <c r="E12" s="232"/>
      <c r="F12" s="232"/>
      <c r="J12" s="232"/>
      <c r="K12" s="232"/>
      <c r="L12" s="232"/>
      <c r="M12" s="232"/>
      <c r="P12" s="232"/>
      <c r="Q12" s="232"/>
      <c r="R12" s="232"/>
      <c r="S12" s="232"/>
      <c r="T12" s="232"/>
      <c r="Z12" s="232"/>
    </row>
    <row r="13" spans="1:26" ht="22.5" customHeight="1">
      <c r="A13" s="232"/>
      <c r="B13" s="232"/>
      <c r="D13" s="232"/>
      <c r="E13" s="232"/>
      <c r="K13" s="232"/>
      <c r="L13" s="232"/>
      <c r="M13" s="232"/>
      <c r="P13" s="232"/>
      <c r="Q13" s="232"/>
      <c r="R13" s="232"/>
      <c r="S13" s="232"/>
      <c r="T13" s="232"/>
      <c r="Z13" s="232"/>
    </row>
    <row r="14" spans="2:26" ht="22.5" customHeight="1">
      <c r="B14" s="232"/>
      <c r="C14" s="232"/>
      <c r="E14" s="232"/>
      <c r="K14" s="232"/>
      <c r="L14" s="232"/>
      <c r="M14" s="232"/>
      <c r="P14" s="232"/>
      <c r="Q14" s="232"/>
      <c r="R14" s="232"/>
      <c r="S14" s="232"/>
      <c r="Z14" s="232"/>
    </row>
    <row r="15" spans="11:19" ht="22.5" customHeight="1">
      <c r="K15" s="232"/>
      <c r="L15" s="232"/>
      <c r="M15" s="232"/>
      <c r="S15" s="232"/>
    </row>
    <row r="16" spans="11:13" ht="22.5" customHeight="1">
      <c r="K16" s="232"/>
      <c r="L16" s="232"/>
      <c r="M16" s="232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23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sheet="1" formatCells="0" formatColumns="0" formatRows="0"/>
  <mergeCells count="30">
    <mergeCell ref="A5:A6"/>
    <mergeCell ref="B5:B6"/>
    <mergeCell ref="C5:C6"/>
    <mergeCell ref="D4:D6"/>
    <mergeCell ref="Y1:Z1"/>
    <mergeCell ref="A2:Z2"/>
    <mergeCell ref="Y3:Z3"/>
    <mergeCell ref="A4:C4"/>
    <mergeCell ref="E4:E6"/>
    <mergeCell ref="F4:F6"/>
    <mergeCell ref="Q4:Q6"/>
    <mergeCell ref="R4:R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PageLayoutView="0" workbookViewId="0" topLeftCell="A1">
      <selection activeCell="A7" sqref="A7:T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184</v>
      </c>
    </row>
    <row r="2" spans="1:20" ht="33.75" customHeight="1">
      <c r="A2" s="432" t="s">
        <v>185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9:20" ht="14.25" customHeight="1">
      <c r="S3" s="451" t="s">
        <v>77</v>
      </c>
      <c r="T3" s="451"/>
    </row>
    <row r="4" spans="1:20" ht="22.5" customHeight="1">
      <c r="A4" s="459" t="s">
        <v>95</v>
      </c>
      <c r="B4" s="459"/>
      <c r="C4" s="459"/>
      <c r="D4" s="431" t="s">
        <v>186</v>
      </c>
      <c r="E4" s="431" t="s">
        <v>123</v>
      </c>
      <c r="F4" s="437" t="s">
        <v>163</v>
      </c>
      <c r="G4" s="431" t="s">
        <v>125</v>
      </c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 t="s">
        <v>128</v>
      </c>
      <c r="S4" s="431"/>
      <c r="T4" s="431"/>
    </row>
    <row r="5" spans="1:20" ht="14.25" customHeight="1">
      <c r="A5" s="459"/>
      <c r="B5" s="459"/>
      <c r="C5" s="459"/>
      <c r="D5" s="431"/>
      <c r="E5" s="431"/>
      <c r="F5" s="439"/>
      <c r="G5" s="431" t="s">
        <v>89</v>
      </c>
      <c r="H5" s="431" t="s">
        <v>187</v>
      </c>
      <c r="I5" s="431" t="s">
        <v>173</v>
      </c>
      <c r="J5" s="431" t="s">
        <v>174</v>
      </c>
      <c r="K5" s="431" t="s">
        <v>188</v>
      </c>
      <c r="L5" s="431" t="s">
        <v>189</v>
      </c>
      <c r="M5" s="431" t="s">
        <v>175</v>
      </c>
      <c r="N5" s="431" t="s">
        <v>190</v>
      </c>
      <c r="O5" s="431" t="s">
        <v>178</v>
      </c>
      <c r="P5" s="431" t="s">
        <v>191</v>
      </c>
      <c r="Q5" s="431" t="s">
        <v>192</v>
      </c>
      <c r="R5" s="431" t="s">
        <v>89</v>
      </c>
      <c r="S5" s="431" t="s">
        <v>193</v>
      </c>
      <c r="T5" s="431" t="s">
        <v>160</v>
      </c>
    </row>
    <row r="6" spans="1:20" ht="42.75" customHeight="1">
      <c r="A6" s="36" t="s">
        <v>98</v>
      </c>
      <c r="B6" s="36" t="s">
        <v>99</v>
      </c>
      <c r="C6" s="36" t="s">
        <v>100</v>
      </c>
      <c r="D6" s="431"/>
      <c r="E6" s="431"/>
      <c r="F6" s="438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</row>
    <row r="7" spans="1:20" s="13" customFormat="1" ht="35.25" customHeight="1">
      <c r="A7" s="37" t="str">
        <f>'商品服务(政府预算)(2)'!A7</f>
        <v>213</v>
      </c>
      <c r="B7" s="37" t="str">
        <f>'商品服务(政府预算)(2)'!B7</f>
        <v>03</v>
      </c>
      <c r="C7" s="37" t="str">
        <f>'商品服务(政府预算)(2)'!C7</f>
        <v>01</v>
      </c>
      <c r="D7" s="37" t="str">
        <f>'商品服务(政府预算)(2)'!D7</f>
        <v>094</v>
      </c>
      <c r="E7" s="37" t="str">
        <f>'商品服务(政府预算)(2)'!E7</f>
        <v>行政运行</v>
      </c>
      <c r="F7" s="37">
        <f>'商品服务(政府预算)(2)'!F7</f>
        <v>319.3</v>
      </c>
      <c r="G7" s="37">
        <f>'商品服务(政府预算)(2)'!G7</f>
        <v>319.3</v>
      </c>
      <c r="H7" s="37">
        <f>'商品服务(政府预算)(2)'!H7</f>
        <v>225.22000000000003</v>
      </c>
      <c r="I7" s="37">
        <f>'商品服务(政府预算)(2)'!I7</f>
        <v>10</v>
      </c>
      <c r="J7" s="37">
        <f>'商品服务(政府预算)(2)'!J7</f>
        <v>8.96</v>
      </c>
      <c r="K7" s="37">
        <f>'商品服务(政府预算)(2)'!K7</f>
        <v>0</v>
      </c>
      <c r="L7" s="37">
        <f>'商品服务(政府预算)(2)'!L7</f>
        <v>0</v>
      </c>
      <c r="M7" s="37">
        <f>'商品服务(政府预算)(2)'!M7</f>
        <v>14</v>
      </c>
      <c r="N7" s="37">
        <f>'商品服务(政府预算)(2)'!N7</f>
        <v>0</v>
      </c>
      <c r="O7" s="37">
        <f>'商品服务(政府预算)(2)'!O7</f>
        <v>6</v>
      </c>
      <c r="P7" s="37">
        <f>'商品服务(政府预算)(2)'!P7</f>
        <v>5.12</v>
      </c>
      <c r="Q7" s="37">
        <f>'商品服务(政府预算)(2)'!Q7</f>
        <v>50</v>
      </c>
      <c r="R7" s="37">
        <f>'商品服务(政府预算)(2)'!R7</f>
        <v>0</v>
      </c>
      <c r="S7" s="37">
        <f>'商品服务(政府预算)(2)'!S7</f>
        <v>0</v>
      </c>
      <c r="T7" s="37">
        <f>'商品服务(政府预算)(2)'!T7</f>
        <v>0</v>
      </c>
    </row>
  </sheetData>
  <sheetProtection sheet="1" formatCells="0" formatColumns="0" formatRows="0"/>
  <mergeCells count="22">
    <mergeCell ref="T5:T6"/>
    <mergeCell ref="A4:C5"/>
    <mergeCell ref="L5:L6"/>
    <mergeCell ref="M5:M6"/>
    <mergeCell ref="A2:T2"/>
    <mergeCell ref="S3:T3"/>
    <mergeCell ref="G4:Q4"/>
    <mergeCell ref="R4:T4"/>
    <mergeCell ref="D4:D6"/>
    <mergeCell ref="E4:E6"/>
    <mergeCell ref="R5:R6"/>
    <mergeCell ref="S5:S6"/>
    <mergeCell ref="N5:N6"/>
    <mergeCell ref="O5:O6"/>
    <mergeCell ref="P5:P6"/>
    <mergeCell ref="Q5:Q6"/>
    <mergeCell ref="J5:J6"/>
    <mergeCell ref="K5:K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2019-12-13T00:51:40Z</cp:lastPrinted>
  <dcterms:created xsi:type="dcterms:W3CDTF">1996-12-17T01:32:42Z</dcterms:created>
  <dcterms:modified xsi:type="dcterms:W3CDTF">2019-12-15T05:50:18Z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2052-11.1.0.8527</vt:lpwstr>
  </property>
</Properties>
</file>