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30" tabRatio="828" firstSheet="21" activeTab="26"/>
  </bookViews>
  <sheets>
    <sheet name="1部门收支总表" sheetId="1" r:id="rId1"/>
    <sheet name="2部门收入总表" sheetId="2" r:id="rId2"/>
    <sheet name="3部门支出总表 " sheetId="3" r:id="rId3"/>
    <sheet name="4部门支出总表（分类）" sheetId="4" r:id="rId4"/>
    <sheet name="5支出分类(政府预算)" sheetId="5" r:id="rId5"/>
    <sheet name="6基本-工资福利" sheetId="6" r:id="rId6"/>
    <sheet name="7工资福利(政府预算)" sheetId="7" r:id="rId7"/>
    <sheet name="8基本-一般商品服务" sheetId="8" r:id="rId8"/>
    <sheet name="9商品服务(政府预算)" sheetId="9" r:id="rId9"/>
    <sheet name="10基本-个人和家庭" sheetId="10" r:id="rId10"/>
    <sheet name="11个人家庭(政府预算)" sheetId="11" r:id="rId11"/>
    <sheet name="12财政拨款收支总表" sheetId="12" r:id="rId12"/>
    <sheet name="13一般预算支出" sheetId="13" r:id="rId13"/>
    <sheet name="14一般预算基本支出表" sheetId="14" r:id="rId14"/>
    <sheet name="15一般-工资福利" sheetId="15" r:id="rId15"/>
    <sheet name="16工资福利(政府预算)(2)" sheetId="16" r:id="rId16"/>
    <sheet name="17一般-商品和服务" sheetId="17" r:id="rId17"/>
    <sheet name="18商品服务(政府预算)(2)" sheetId="18" r:id="rId18"/>
    <sheet name="19一般-个人和家庭" sheetId="19" r:id="rId19"/>
    <sheet name="20个人家庭(政府预算)(2)" sheetId="20" r:id="rId20"/>
    <sheet name="21项目明细表" sheetId="21" r:id="rId21"/>
    <sheet name="22政府性基金" sheetId="22" r:id="rId22"/>
    <sheet name="23政府性基金(政府预算)" sheetId="23" r:id="rId23"/>
    <sheet name="24专户" sheetId="24" r:id="rId24"/>
    <sheet name="25专户(政府预算)" sheetId="25" r:id="rId25"/>
    <sheet name="26经费拔款" sheetId="26" r:id="rId26"/>
    <sheet name="27三公" sheetId="27" r:id="rId27"/>
    <sheet name="28经费拨款(政府预算)" sheetId="28" r:id="rId28"/>
    <sheet name="29整体绩效" sheetId="29" r:id="rId29"/>
    <sheet name="30项目绩效" sheetId="30" r:id="rId30"/>
  </sheets>
  <definedNames>
    <definedName name="_xlnm.Print_Area" localSheetId="9">'10基本-个人和家庭'!$A$1:$L$11</definedName>
    <definedName name="_xlnm.Print_Area" localSheetId="10">'11个人家庭(政府预算)'!$A$1:$K$10</definedName>
    <definedName name="_xlnm.Print_Area" localSheetId="11">'12财政拨款收支总表'!$A$1:$F$26</definedName>
    <definedName name="_xlnm.Print_Area" localSheetId="12">'13一般预算支出'!$A$1:$S$11</definedName>
    <definedName name="_xlnm.Print_Area" localSheetId="13">'14一般预算基本支出表'!$A$1:$I$11</definedName>
    <definedName name="_xlnm.Print_Area" localSheetId="14">'15一般-工资福利'!$A$1:$AA$11</definedName>
    <definedName name="_xlnm.Print_Area" localSheetId="15">'16工资福利(政府预算)(2)'!$A$1:$N$10</definedName>
    <definedName name="_xlnm.Print_Area" localSheetId="16">'17一般-商品和服务'!$A$1:$Z$11</definedName>
    <definedName name="_xlnm.Print_Area" localSheetId="17">'18商品服务(政府预算)(2)'!$A$1:$T$10</definedName>
    <definedName name="_xlnm.Print_Area" localSheetId="18">'19一般-个人和家庭'!$A$1:$L$11</definedName>
    <definedName name="_xlnm.Print_Area" localSheetId="0">'1部门收支总表'!$A$1:$H$28</definedName>
    <definedName name="_xlnm.Print_Area" localSheetId="19">'20个人家庭(政府预算)(2)'!$A$1:$K$10</definedName>
    <definedName name="_xlnm.Print_Area" localSheetId="20">'21项目明细表'!$A$1:$N$8</definedName>
    <definedName name="_xlnm.Print_Area" localSheetId="21">'22政府性基金'!$A$1:$U$8</definedName>
    <definedName name="_xlnm.Print_Area" localSheetId="22">'23政府性基金(政府预算)'!$A$1:$U$7</definedName>
    <definedName name="_xlnm.Print_Area" localSheetId="23">'24专户'!$A$1:$U$8</definedName>
    <definedName name="_xlnm.Print_Area" localSheetId="24">'25专户(政府预算)'!$A$1:$U$7</definedName>
    <definedName name="_xlnm.Print_Area" localSheetId="25">'26经费拔款'!$A$1:$V$11</definedName>
    <definedName name="_xlnm.Print_Area" localSheetId="26">'27三公'!$A$1:$O$8</definedName>
    <definedName name="_xlnm.Print_Area" localSheetId="27">'28经费拨款(政府预算)'!$A$1:$U$10</definedName>
    <definedName name="_xlnm.Print_Area" localSheetId="28">'29整体绩效'!$A$1:$I$7</definedName>
    <definedName name="_xlnm.Print_Area" localSheetId="1">'2部门收入总表'!$A$1:$M$7</definedName>
    <definedName name="_xlnm.Print_Area" localSheetId="29">'30项目绩效'!$A$1:$N$7</definedName>
    <definedName name="_xlnm.Print_Area" localSheetId="2">'3部门支出总表 '!$A$1:$P$10</definedName>
    <definedName name="_xlnm.Print_Area" localSheetId="3">'4部门支出总表（分类）'!$A$1:$U$11</definedName>
    <definedName name="_xlnm.Print_Area" localSheetId="4">'5支出分类(政府预算)'!$1:$10</definedName>
    <definedName name="_xlnm.Print_Area" localSheetId="5">'6基本-工资福利'!$A$1:$AA$11</definedName>
    <definedName name="_xlnm.Print_Area" localSheetId="6">'7工资福利(政府预算)'!$A$1:$N$10</definedName>
    <definedName name="_xlnm.Print_Area" localSheetId="7">'8基本-一般商品服务'!$A$1:$Z$11</definedName>
    <definedName name="_xlnm.Print_Area" localSheetId="8">'9商品服务(政府预算)'!$A$1:$T$10</definedName>
    <definedName name="_xlnm.Print_Area">#N/A</definedName>
    <definedName name="_xlnm.Print_Titles" localSheetId="10">'11个人家庭(政府预算)'!$1:$6</definedName>
    <definedName name="_xlnm.Print_Titles" localSheetId="11">'12财政拨款收支总表'!$1:$5</definedName>
    <definedName name="_xlnm.Print_Titles" localSheetId="15">'16工资福利(政府预算)(2)'!$1:$6</definedName>
    <definedName name="_xlnm.Print_Titles" localSheetId="17">'18商品服务(政府预算)(2)'!$1:$6</definedName>
    <definedName name="_xlnm.Print_Titles" localSheetId="0">'1部门收支总表'!$1:$5</definedName>
    <definedName name="_xlnm.Print_Titles" localSheetId="19">'20个人家庭(政府预算)(2)'!$1:$6</definedName>
    <definedName name="_xlnm.Print_Titles" localSheetId="22">'23政府性基金(政府预算)'!$1:$6</definedName>
    <definedName name="_xlnm.Print_Titles" localSheetId="24">'25专户(政府预算)'!$2:$6</definedName>
    <definedName name="_xlnm.Print_Titles" localSheetId="27">'28经费拨款(政府预算)'!$1:$6</definedName>
    <definedName name="_xlnm.Print_Titles" localSheetId="1">'2部门收入总表'!$1:$6</definedName>
    <definedName name="_xlnm.Print_Titles" localSheetId="4">'5支出分类(政府预算)'!$1:$6</definedName>
    <definedName name="_xlnm.Print_Titles" localSheetId="6">'7工资福利(政府预算)'!$1:$6</definedName>
    <definedName name="_xlnm.Print_Titles" localSheetId="8">'9商品服务(政府预算)'!$1:$6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<sst xmlns="http://schemas.openxmlformats.org/spreadsheetml/2006/main" count="864" uniqueCount="306">
  <si>
    <t>表-01</t>
  </si>
  <si>
    <t>部门收支总表</t>
  </si>
  <si>
    <t>单位名称：中共岳阳县委政法委员会</t>
  </si>
  <si>
    <t>单位:万元</t>
  </si>
  <si>
    <t>收                  入</t>
  </si>
  <si>
    <t>支                  出</t>
  </si>
  <si>
    <t>项         目</t>
  </si>
  <si>
    <t>本年预算</t>
  </si>
  <si>
    <t>功能分类科目</t>
  </si>
  <si>
    <t>部门预算经济分类</t>
  </si>
  <si>
    <t>政府预算经济分类</t>
  </si>
  <si>
    <t>一、一般预算拨款(补助)</t>
  </si>
  <si>
    <t>一、一般公共服务支出</t>
  </si>
  <si>
    <t>一、基本支出</t>
  </si>
  <si>
    <t>一、机关工资福利支出</t>
  </si>
  <si>
    <t xml:space="preserve">      经费拨款(补助)</t>
  </si>
  <si>
    <t>二、国防支出</t>
  </si>
  <si>
    <t xml:space="preserve">      工资福利支出</t>
  </si>
  <si>
    <t>二、机关商品和服务支出</t>
  </si>
  <si>
    <t xml:space="preserve">      纳入一般公共预算管理的非税收入拨款</t>
  </si>
  <si>
    <t>三、公共安全支出</t>
  </si>
  <si>
    <t xml:space="preserve">      商品和服务支出</t>
  </si>
  <si>
    <t>三、机关资本性支出（一）</t>
  </si>
  <si>
    <t>二、纳入专户管理的非税收入拨款</t>
  </si>
  <si>
    <t>四、教育支出</t>
  </si>
  <si>
    <t xml:space="preserve">      对个人和家庭的补助</t>
  </si>
  <si>
    <t>四、机关资本性支出（二）</t>
  </si>
  <si>
    <t>三、政府性基金拨款</t>
  </si>
  <si>
    <t>五、科学技术支出</t>
  </si>
  <si>
    <t>二、项目支出</t>
  </si>
  <si>
    <t>五、对事业单位经常性补助</t>
  </si>
  <si>
    <t>四、事业单位经营服务收入</t>
  </si>
  <si>
    <t>六、文化体育与传媒支出</t>
  </si>
  <si>
    <t>　　　专项商品和服务支出</t>
  </si>
  <si>
    <t>六、对事业单位资本性补助</t>
  </si>
  <si>
    <t>五、上级补助收入</t>
  </si>
  <si>
    <t>七、社会保障和就业支出</t>
  </si>
  <si>
    <t xml:space="preserve">      对企业补助</t>
  </si>
  <si>
    <t>七、对企业补助</t>
  </si>
  <si>
    <t>六、附属单位上缴收入</t>
  </si>
  <si>
    <t>八、医疗健康支出</t>
  </si>
  <si>
    <t xml:space="preserve">      债务利息及费用支出</t>
  </si>
  <si>
    <t>八、对企业资本性支出</t>
  </si>
  <si>
    <t>七、其他收入</t>
  </si>
  <si>
    <t>九、节能环保支出</t>
  </si>
  <si>
    <t xml:space="preserve">      对社会保障基金补助</t>
  </si>
  <si>
    <t>九、对个人和家庭的补助</t>
  </si>
  <si>
    <t>十、城乡社区支出</t>
  </si>
  <si>
    <t xml:space="preserve">      资本性支出(基本建设)</t>
  </si>
  <si>
    <t>十、对社会保障基金补助</t>
  </si>
  <si>
    <t>十一、农林水支出</t>
  </si>
  <si>
    <t xml:space="preserve">      资本性支出</t>
  </si>
  <si>
    <t>十一、债务利息及费用支出</t>
  </si>
  <si>
    <t>十二、交通运输支出</t>
  </si>
  <si>
    <t xml:space="preserve">      其他支出</t>
  </si>
  <si>
    <t>十二、债务还本支出</t>
  </si>
  <si>
    <t>十三、资源勘探信息等支出</t>
  </si>
  <si>
    <t>三、事业单位经营支出</t>
  </si>
  <si>
    <t>十三、转移性支出</t>
  </si>
  <si>
    <t>十四、商业服务业等支出</t>
  </si>
  <si>
    <t>四、对附属单位补助支出</t>
  </si>
  <si>
    <t>十四、预备费及预留</t>
  </si>
  <si>
    <t>十五、自然资源海洋气象等支出</t>
  </si>
  <si>
    <t>五、上级上缴支出</t>
  </si>
  <si>
    <t>十五、其他支出</t>
  </si>
  <si>
    <t>十六、住房保障支出</t>
  </si>
  <si>
    <t>十七、粮油物资储备支出</t>
  </si>
  <si>
    <t>十八、灾害防治及应急管理支出</t>
  </si>
  <si>
    <t>十九、其他支出</t>
  </si>
  <si>
    <t>二十、债务还本支出</t>
  </si>
  <si>
    <t>本 年 收 入 合 计</t>
  </si>
  <si>
    <t>本　年　支　出　合　计</t>
  </si>
  <si>
    <t>本  年  支  出  合  计</t>
  </si>
  <si>
    <t>八、上年结转</t>
  </si>
  <si>
    <t>收  入  总  计</t>
  </si>
  <si>
    <t>支  出  总  计</t>
  </si>
  <si>
    <t>表-02</t>
  </si>
  <si>
    <t>部门收入总表</t>
  </si>
  <si>
    <t>单位：万元</t>
  </si>
  <si>
    <t>单位代码</t>
  </si>
  <si>
    <t>单位名称</t>
  </si>
  <si>
    <t>合计</t>
  </si>
  <si>
    <t>一般预算拨款（补助）</t>
  </si>
  <si>
    <t>纳入专户管理的非税收入拨款</t>
  </si>
  <si>
    <t>政府性基金拨款</t>
  </si>
  <si>
    <t>事业单位经营收入</t>
  </si>
  <si>
    <t>上级补助收入</t>
  </si>
  <si>
    <t>附属单位上缴收入</t>
  </si>
  <si>
    <t>其他收入</t>
  </si>
  <si>
    <t>上年结转</t>
  </si>
  <si>
    <t>小计</t>
  </si>
  <si>
    <t>经费拨款</t>
  </si>
  <si>
    <t>纳入预算管理的非税收入拨款</t>
  </si>
  <si>
    <r>
      <t>0</t>
    </r>
    <r>
      <rPr>
        <sz val="10"/>
        <rFont val="宋体"/>
        <family val="0"/>
      </rPr>
      <t>03001</t>
    </r>
  </si>
  <si>
    <t>中共岳阳县委政法员会</t>
  </si>
  <si>
    <t>表-03</t>
  </si>
  <si>
    <t>部门支出总表</t>
  </si>
  <si>
    <t>科目编码</t>
  </si>
  <si>
    <t>单位名称（功能科目）</t>
  </si>
  <si>
    <t>总  计</t>
  </si>
  <si>
    <t>类</t>
  </si>
  <si>
    <t>款</t>
  </si>
  <si>
    <t>项</t>
  </si>
  <si>
    <t>003001</t>
  </si>
  <si>
    <t>中共岳阳县委政法委员会</t>
  </si>
  <si>
    <t>表-04</t>
  </si>
  <si>
    <t>部门支出总表（分类）</t>
  </si>
  <si>
    <t>功能科目</t>
  </si>
  <si>
    <t>经济科目</t>
  </si>
  <si>
    <t>基本支出</t>
  </si>
  <si>
    <t>项目支出</t>
  </si>
  <si>
    <t>事业单位经营支出</t>
  </si>
  <si>
    <t>对附属单位补助支出</t>
  </si>
  <si>
    <t>上缴上级支出</t>
  </si>
  <si>
    <t>工资福利支出</t>
  </si>
  <si>
    <t>一般商品和服务支出</t>
  </si>
  <si>
    <t>对个人和家庭的补助</t>
  </si>
  <si>
    <t>专项商品和服务支出</t>
  </si>
  <si>
    <t>对企业补助</t>
  </si>
  <si>
    <t>债务利息及费用支出</t>
  </si>
  <si>
    <t>对社会保障基金补助</t>
  </si>
  <si>
    <t>资本性支出(基本建设)</t>
  </si>
  <si>
    <t>资本性支出</t>
  </si>
  <si>
    <t>其他支出</t>
  </si>
  <si>
    <t>表-05</t>
  </si>
  <si>
    <t>部门支出总表(按政府预算经济分类)</t>
  </si>
  <si>
    <t>单位编码</t>
  </si>
  <si>
    <t>功能科目名称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</si>
  <si>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</si>
  <si>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</si>
  <si>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</si>
  <si>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</si>
  <si>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</si>
  <si>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</si>
  <si>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</si>
  <si>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</si>
  <si>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</si>
  <si>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</si>
  <si>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表-06</t>
  </si>
  <si>
    <t>工资福利支出预算表</t>
  </si>
  <si>
    <t>工资性支出</t>
  </si>
  <si>
    <t>社会保障缴费</t>
  </si>
  <si>
    <t>住房公积金</t>
  </si>
  <si>
    <t>其他工资福利支出</t>
  </si>
  <si>
    <t>基本工资</t>
  </si>
  <si>
    <t>基本工资提标</t>
  </si>
  <si>
    <t>规范性公务员津补贴</t>
  </si>
  <si>
    <t>特殊岗位津贴</t>
  </si>
  <si>
    <t>津贴补贴提标</t>
  </si>
  <si>
    <t>绩效工资</t>
  </si>
  <si>
    <t>绩效工资提标</t>
  </si>
  <si>
    <t>机关事业单位基本养老保险缴费</t>
  </si>
  <si>
    <t>职工基本医疗保险缴费</t>
  </si>
  <si>
    <t>公务员医疗补助缴费</t>
  </si>
  <si>
    <t>生育保险</t>
  </si>
  <si>
    <t>工伤保险</t>
  </si>
  <si>
    <t>残疾人保障金</t>
  </si>
  <si>
    <t>医疗费</t>
  </si>
  <si>
    <t>定额补助</t>
  </si>
  <si>
    <t>工勤人员经费</t>
  </si>
  <si>
    <t>表-07</t>
  </si>
  <si>
    <t>工资福利支出(按政府预算经济分类)</t>
  </si>
  <si>
    <t xml:space="preserve">
小计</t>
  </si>
  <si>
    <t>工资奖金津补贴</t>
  </si>
  <si>
    <t>其他对事业单位补助</t>
  </si>
  <si>
    <t>01</t>
  </si>
  <si>
    <t>表-08</t>
  </si>
  <si>
    <t>一般商品和服务支出预算表</t>
  </si>
  <si>
    <t>总计</t>
  </si>
  <si>
    <t>办公费</t>
  </si>
  <si>
    <t>印刷费</t>
  </si>
  <si>
    <t>水费</t>
  </si>
  <si>
    <t>电费</t>
  </si>
  <si>
    <t>邮电费</t>
  </si>
  <si>
    <t>物业管理费</t>
  </si>
  <si>
    <t>差旅费</t>
  </si>
  <si>
    <t>因公出国(境)费用</t>
  </si>
  <si>
    <t>维修（护）费</t>
  </si>
  <si>
    <t>会议费</t>
  </si>
  <si>
    <t>培训费</t>
  </si>
  <si>
    <t>公务接待费</t>
  </si>
  <si>
    <t>工会经费</t>
  </si>
  <si>
    <t>福利费</t>
  </si>
  <si>
    <t>公务用车运行维护费</t>
  </si>
  <si>
    <t>公务交通补贴</t>
  </si>
  <si>
    <t>其他交通费用</t>
  </si>
  <si>
    <t>离退休公用支出</t>
  </si>
  <si>
    <t>离退休党建经费</t>
  </si>
  <si>
    <t>其他</t>
  </si>
  <si>
    <t>中共岳阳县委政法委会员</t>
  </si>
  <si>
    <t>表-09</t>
  </si>
  <si>
    <t>一般商品和服务支出预算(按政府预算)</t>
  </si>
  <si>
    <t>单位显示编码</t>
  </si>
  <si>
    <t>办公经费</t>
  </si>
  <si>
    <t>专用材料购置费</t>
  </si>
  <si>
    <t>委托业务费</t>
  </si>
  <si>
    <t>因公出国(境费用</t>
  </si>
  <si>
    <t>维修(护费</t>
  </si>
  <si>
    <t>其他商品和服务支出</t>
  </si>
  <si>
    <t>商品和服务支出</t>
  </si>
  <si>
    <r>
      <t>0</t>
    </r>
    <r>
      <rPr>
        <sz val="10"/>
        <color indexed="8"/>
        <rFont val="宋体"/>
        <family val="0"/>
      </rPr>
      <t>03001</t>
    </r>
  </si>
  <si>
    <t>表-10</t>
  </si>
  <si>
    <t>对个人和家庭的补助支出预算表</t>
  </si>
  <si>
    <t>离退休费</t>
  </si>
  <si>
    <t>离休生活补贴</t>
  </si>
  <si>
    <t>老干费</t>
  </si>
  <si>
    <t>医疗费补助</t>
  </si>
  <si>
    <t>助学金</t>
  </si>
  <si>
    <t>表-11</t>
  </si>
  <si>
    <t>对个人和家庭的补助支出预算表（按政府预算）</t>
  </si>
  <si>
    <t>社会福利和救助</t>
  </si>
  <si>
    <t>个人农业生产补贴</t>
  </si>
  <si>
    <t>其他对个人和家庭补助</t>
  </si>
  <si>
    <t>表-12</t>
  </si>
  <si>
    <t>财政拨款收支总表</t>
  </si>
  <si>
    <t>一般公共预算</t>
  </si>
  <si>
    <t>政府性基金预算</t>
  </si>
  <si>
    <t>一、一般公共预算拨款</t>
  </si>
  <si>
    <t xml:space="preserve">      经费拨款</t>
  </si>
  <si>
    <t>二、政府性基金拨款</t>
  </si>
  <si>
    <t>表-13</t>
  </si>
  <si>
    <t>一般预算拨款支出预算表</t>
  </si>
  <si>
    <t xml:space="preserve">
总计</t>
  </si>
  <si>
    <t>表-14</t>
  </si>
  <si>
    <t>一般预算拨款基本支出预算表</t>
  </si>
  <si>
    <t>表-15</t>
  </si>
  <si>
    <t>一般预算拨款——工资福利支出预算表</t>
  </si>
  <si>
    <t>201</t>
  </si>
  <si>
    <t>一般公共服务支出</t>
  </si>
  <si>
    <t>党委办公厅（室）及相关机构事务</t>
  </si>
  <si>
    <t>31</t>
  </si>
  <si>
    <t>99</t>
  </si>
  <si>
    <t>其他党委办公厅（室）及相关机构事务支出</t>
  </si>
  <si>
    <t>表-16</t>
  </si>
  <si>
    <t>一般预算拨款——工资福利支出预算表(按政府预算经济分类)</t>
  </si>
  <si>
    <t>表-17</t>
  </si>
  <si>
    <t>一般预算拨款——一般商品和服务支出预算表</t>
  </si>
  <si>
    <t>表-18</t>
  </si>
  <si>
    <t>一般预算拨款——一般商品和服务支出预算表（按政府预算）</t>
  </si>
  <si>
    <t>表-19</t>
  </si>
  <si>
    <t>一般预算拨款——对个人和家庭的补助支出预算表</t>
  </si>
  <si>
    <t>表-20</t>
  </si>
  <si>
    <t>一般预算拨款——对个人和家庭的补助支出预算表（按政府预算）</t>
  </si>
  <si>
    <t>表-21</t>
  </si>
  <si>
    <t>支出预算项目明细表</t>
  </si>
  <si>
    <t>功能科目编码</t>
  </si>
  <si>
    <t>单位名称（项目名称）</t>
  </si>
  <si>
    <r>
      <t>2</t>
    </r>
    <r>
      <rPr>
        <sz val="10"/>
        <rFont val="宋体"/>
        <family val="0"/>
      </rPr>
      <t>013105</t>
    </r>
  </si>
  <si>
    <t>专项业务</t>
  </si>
  <si>
    <t>综治民调及平安创建等项目</t>
  </si>
  <si>
    <t>表-22</t>
  </si>
  <si>
    <t>政府性基金拨款支出预算表</t>
  </si>
  <si>
    <t xml:space="preserve">  说明：2020年未安排政府性基金拨款支出预算，故本表无数据</t>
  </si>
  <si>
    <t>表-23</t>
  </si>
  <si>
    <t>政府性基金拨款支出预算表(按政府预算经济分类)</t>
  </si>
  <si>
    <t>表-24</t>
  </si>
  <si>
    <t>纳入专户管理的非税收入拨款支出预算表</t>
  </si>
  <si>
    <t>说明：2020年未安排纳入专户管理的非税收入拨款支出预算，故本表无数据</t>
  </si>
  <si>
    <t>表-25</t>
  </si>
  <si>
    <t>纳入专户管理的非税收入拨款支出预算表(按政府预算经济分类)</t>
  </si>
  <si>
    <t>表-26</t>
  </si>
  <si>
    <t>经费拨款支出预算表</t>
  </si>
  <si>
    <t>附:一般预算拨款(补助)拨付方式</t>
  </si>
  <si>
    <t>下单位</t>
  </si>
  <si>
    <t>审批专款</t>
  </si>
  <si>
    <t>财政代扣</t>
  </si>
  <si>
    <t>表-28</t>
  </si>
  <si>
    <t>2020年“三公”经费预算公开表</t>
  </si>
  <si>
    <t xml:space="preserve">单位名称
</t>
  </si>
  <si>
    <t>2019年"三公"经费预算支出</t>
  </si>
  <si>
    <t>2020年"三公"经费预算支出</t>
  </si>
  <si>
    <t>因公出国（境）费</t>
  </si>
  <si>
    <t>公务用车购置</t>
  </si>
  <si>
    <t>其他交通工具购置</t>
  </si>
  <si>
    <t>表-27</t>
  </si>
  <si>
    <t>经费拨款支出预算表(按政府预算经济分类)</t>
  </si>
  <si>
    <t>表-29</t>
  </si>
  <si>
    <t>部门(单位)整体支出预算绩效目标申报表</t>
  </si>
  <si>
    <t>年度预算申请资金</t>
  </si>
  <si>
    <t>部门职能职责概述</t>
  </si>
  <si>
    <t>年度整体绩效目标</t>
  </si>
  <si>
    <t>年度整体绩效指标</t>
  </si>
  <si>
    <t>总额</t>
  </si>
  <si>
    <t>产出指标</t>
  </si>
  <si>
    <t>效益指标</t>
  </si>
  <si>
    <t xml:space="preserve">（1）深入贯彻习近平新时代中国特色社会主义思想，深入贯彻党的路线方针政策和决策部署，统一政法各部门思想和行动，坚持党对政法工作的绝对领导，坚决维护党中央权威和集中统一领导。
（2）深入贯彻党中央决定和省委、市委、县委决策，对全县政法工作研究提出全局性部署，推进平安岳阳县、法治岳阳县建设，加强过硬队伍建设，深化智能化建设，坚决维护国家政治安全、确保社会大局稳定、促进社会公平正义、保障人民安居乐业。
（3）了解掌握和分析研判政法工作情况动态，分析社会稳定形势，创新完善多部门参与的综治维稳工作机制，协调推动预防、化解影响稳定的社会矛盾和风险，协调应对和处置重大突发事件。
</t>
  </si>
  <si>
    <t>目标1全年预算申请到位和下达数量在95%以上，三公经费变动率≤0；目标2社会效益、经济效益、可持续影响和社会公众满意度达到预期目标。</t>
  </si>
  <si>
    <r>
      <t>（1）监督和支持政法各部门依法行使职权，指导和协调政法各部门密切配合，研究和协调重大、疑难案件，推进严格执法、公正司法。
（</t>
    </r>
    <r>
      <rPr>
        <sz val="10"/>
        <rFont val="宋体"/>
        <family val="0"/>
      </rPr>
      <t>2</t>
    </r>
    <r>
      <rPr>
        <sz val="10"/>
        <rFont val="宋体"/>
        <family val="0"/>
      </rPr>
      <t>）组织研究政法改革中带有方向性、倾向性和普遍性的重大问题，深化政法改革。
（</t>
    </r>
    <r>
      <rPr>
        <sz val="10"/>
        <rFont val="宋体"/>
        <family val="0"/>
      </rPr>
      <t>3</t>
    </r>
    <r>
      <rPr>
        <sz val="10"/>
        <rFont val="宋体"/>
        <family val="0"/>
      </rPr>
      <t>）指导推动政法系统党的建设和政法队伍建设。
（1</t>
    </r>
    <r>
      <rPr>
        <sz val="10"/>
        <rFont val="宋体"/>
        <family val="0"/>
      </rPr>
      <t>4</t>
    </r>
    <r>
      <rPr>
        <sz val="10"/>
        <rFont val="宋体"/>
        <family val="0"/>
      </rPr>
      <t xml:space="preserve">）完成县委交办的其他任务。
</t>
    </r>
  </si>
  <si>
    <t xml:space="preserve">加强对政法工作的督查，统筹协调社会治安综合治理、维护社会稳定、反邪教有关法律法规政策的实施工作；
组织开展政法领域的调查研究，研究拟订政法工作的重要措施，及时向县委提出建议；掌握分析政法舆情动态，指导协调政法部门媒体网络宣传工作，指导政法部门做好涉及政法工作的重大宣传工作。
</t>
  </si>
  <si>
    <t>表-30</t>
  </si>
  <si>
    <t>财政支出项目预算绩效目标申报表</t>
  </si>
  <si>
    <t>项目名称</t>
  </si>
  <si>
    <t>项目属性</t>
  </si>
  <si>
    <t>项目资金</t>
  </si>
  <si>
    <t>项目立项依据</t>
  </si>
  <si>
    <t>项目保障措施</t>
  </si>
  <si>
    <t>项目年度实施进度计划</t>
  </si>
  <si>
    <t>项目长期绩效目标</t>
  </si>
  <si>
    <t>项目年度绩效目标</t>
  </si>
  <si>
    <t>项目年度产出指标</t>
  </si>
  <si>
    <t>项目绩效指标</t>
  </si>
  <si>
    <t>其他说明的问题</t>
  </si>
  <si>
    <t>其中：财政拨款</t>
  </si>
  <si>
    <t>经常性项目</t>
  </si>
  <si>
    <t>根据2020年岳阳县政法工作规划</t>
  </si>
  <si>
    <t>用于开展平安创建，用于突发性和群体性事件处理，维护社会稳定，确保全县大局和谐稳定；反邪教，含宣传警示教育、反邪教宣传、教育转化、无邪教创建等，筑牢反邪教基础，确保全年实现“五个不发生”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</si>
</sst>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;[Red]0.00"/>
    <numFmt numFmtId="178" formatCode="0.00_);[Red]\(0.00\)"/>
    <numFmt numFmtId="179" formatCode="* #,##0.00;* \-#,##0.00;* &quot;&quot;??;@"/>
    <numFmt numFmtId="180" formatCode="#,##0.0000"/>
    <numFmt numFmtId="181" formatCode="#,##0.00_);[Red]\(#,##0.00\)"/>
    <numFmt numFmtId="182" formatCode="00"/>
    <numFmt numFmtId="183" formatCode="0000"/>
    <numFmt numFmtId="184" formatCode="0.00_ "/>
  </numFmts>
  <fonts count="3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sz val="10"/>
      <name val="仿宋"/>
      <family val="3"/>
    </font>
    <font>
      <sz val="10"/>
      <color indexed="8"/>
      <name val="宋体"/>
      <family val="0"/>
    </font>
    <font>
      <sz val="16"/>
      <name val="黑体"/>
      <family val="3"/>
    </font>
    <font>
      <b/>
      <sz val="9"/>
      <name val="宋体"/>
      <family val="0"/>
    </font>
    <font>
      <sz val="18"/>
      <name val="方正小标宋_GBK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0"/>
      <name val="Calibri"/>
      <family val="0"/>
    </font>
    <font>
      <b/>
      <sz val="1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0" borderId="0">
      <alignment vertical="center"/>
      <protection/>
    </xf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8" fillId="2" borderId="2" applyNumberFormat="0" applyFont="0" applyAlignment="0" applyProtection="0"/>
    <xf numFmtId="0" fontId="15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7" fillId="0" borderId="3" applyNumberFormat="0" applyFill="0" applyAlignment="0" applyProtection="0"/>
    <xf numFmtId="0" fontId="15" fillId="6" borderId="0" applyNumberFormat="0" applyBorder="0" applyAlignment="0" applyProtection="0"/>
    <xf numFmtId="0" fontId="1" fillId="0" borderId="0">
      <alignment vertical="center"/>
      <protection/>
    </xf>
    <xf numFmtId="0" fontId="23" fillId="0" borderId="4" applyNumberFormat="0" applyFill="0" applyAlignment="0" applyProtection="0"/>
    <xf numFmtId="0" fontId="15" fillId="6" borderId="0" applyNumberFormat="0" applyBorder="0" applyAlignment="0" applyProtection="0"/>
    <xf numFmtId="0" fontId="22" fillId="8" borderId="5" applyNumberFormat="0" applyAlignment="0" applyProtection="0"/>
    <xf numFmtId="0" fontId="31" fillId="8" borderId="1" applyNumberFormat="0" applyAlignment="0" applyProtection="0"/>
    <xf numFmtId="0" fontId="21" fillId="9" borderId="6" applyNumberFormat="0" applyAlignment="0" applyProtection="0"/>
    <xf numFmtId="0" fontId="18" fillId="2" borderId="0" applyNumberFormat="0" applyBorder="0" applyAlignment="0" applyProtection="0"/>
    <xf numFmtId="0" fontId="15" fillId="10" borderId="0" applyNumberFormat="0" applyBorder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26" fillId="4" borderId="0" applyNumberFormat="0" applyBorder="0" applyAlignment="0" applyProtection="0"/>
    <xf numFmtId="0" fontId="25" fillId="11" borderId="0" applyNumberFormat="0" applyBorder="0" applyAlignment="0" applyProtection="0"/>
    <xf numFmtId="0" fontId="18" fillId="12" borderId="0" applyNumberFormat="0" applyBorder="0" applyAlignment="0" applyProtection="0"/>
    <xf numFmtId="0" fontId="15" fillId="13" borderId="0" applyNumberFormat="0" applyBorder="0" applyAlignment="0" applyProtection="0"/>
    <xf numFmtId="0" fontId="1" fillId="0" borderId="0">
      <alignment vertical="center"/>
      <protection/>
    </xf>
    <xf numFmtId="0" fontId="18" fillId="12" borderId="0" applyNumberFormat="0" applyBorder="0" applyAlignment="0" applyProtection="0"/>
    <xf numFmtId="0" fontId="0" fillId="0" borderId="0">
      <alignment vertical="center"/>
      <protection/>
    </xf>
    <xf numFmtId="0" fontId="18" fillId="14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" fillId="0" borderId="0">
      <alignment vertical="center"/>
      <protection/>
    </xf>
    <xf numFmtId="0" fontId="18" fillId="14" borderId="0" applyNumberFormat="0" applyBorder="0" applyAlignment="0" applyProtection="0"/>
    <xf numFmtId="0" fontId="18" fillId="6" borderId="0" applyNumberFormat="0" applyBorder="0" applyAlignment="0" applyProtection="0"/>
    <xf numFmtId="0" fontId="15" fillId="16" borderId="0" applyNumberFormat="0" applyBorder="0" applyAlignment="0" applyProtection="0"/>
    <xf numFmtId="0" fontId="18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7" borderId="0" applyNumberFormat="0" applyBorder="0" applyAlignment="0" applyProtection="0"/>
    <xf numFmtId="0" fontId="18" fillId="3" borderId="0" applyNumberFormat="0" applyBorder="0" applyAlignment="0" applyProtection="0"/>
    <xf numFmtId="0" fontId="15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</cellStyleXfs>
  <cellXfs count="612">
    <xf numFmtId="0" fontId="0" fillId="0" borderId="0" xfId="0" applyAlignment="1">
      <alignment/>
    </xf>
    <xf numFmtId="0" fontId="1" fillId="0" borderId="0" xfId="82" applyFill="1">
      <alignment/>
      <protection/>
    </xf>
    <xf numFmtId="0" fontId="1" fillId="0" borderId="0" xfId="82">
      <alignment/>
      <protection/>
    </xf>
    <xf numFmtId="0" fontId="2" fillId="0" borderId="0" xfId="82" applyFont="1" applyAlignment="1">
      <alignment horizontal="center" vertical="center"/>
      <protection/>
    </xf>
    <xf numFmtId="0" fontId="2" fillId="0" borderId="0" xfId="82" applyNumberFormat="1" applyFont="1" applyAlignment="1">
      <alignment horizontal="center" vertical="center"/>
      <protection/>
    </xf>
    <xf numFmtId="0" fontId="3" fillId="0" borderId="0" xfId="82" applyNumberFormat="1" applyFont="1" applyFill="1" applyAlignment="1" applyProtection="1">
      <alignment horizontal="center" vertical="center"/>
      <protection/>
    </xf>
    <xf numFmtId="0" fontId="1" fillId="0" borderId="0" xfId="82" applyFont="1">
      <alignment/>
      <protection/>
    </xf>
    <xf numFmtId="0" fontId="4" fillId="8" borderId="9" xfId="82" applyNumberFormat="1" applyFont="1" applyFill="1" applyBorder="1" applyAlignment="1" applyProtection="1">
      <alignment horizontal="center" vertical="center" wrapText="1"/>
      <protection/>
    </xf>
    <xf numFmtId="0" fontId="4" fillId="8" borderId="10" xfId="82" applyNumberFormat="1" applyFont="1" applyFill="1" applyBorder="1" applyAlignment="1" applyProtection="1">
      <alignment horizontal="center" vertical="center" wrapText="1"/>
      <protection/>
    </xf>
    <xf numFmtId="0" fontId="4" fillId="8" borderId="11" xfId="82" applyNumberFormat="1" applyFont="1" applyFill="1" applyBorder="1" applyAlignment="1" applyProtection="1">
      <alignment horizontal="center" vertical="center" wrapText="1"/>
      <protection/>
    </xf>
    <xf numFmtId="0" fontId="4" fillId="8" borderId="12" xfId="82" applyNumberFormat="1" applyFont="1" applyFill="1" applyBorder="1" applyAlignment="1" applyProtection="1">
      <alignment horizontal="center" vertical="center" wrapText="1"/>
      <protection/>
    </xf>
    <xf numFmtId="0" fontId="4" fillId="8" borderId="13" xfId="82" applyNumberFormat="1" applyFont="1" applyFill="1" applyBorder="1" applyAlignment="1" applyProtection="1">
      <alignment horizontal="center" vertical="center" wrapText="1"/>
      <protection/>
    </xf>
    <xf numFmtId="0" fontId="4" fillId="8" borderId="9" xfId="82" applyNumberFormat="1" applyFont="1" applyFill="1" applyBorder="1" applyAlignment="1" applyProtection="1">
      <alignment vertical="center" wrapText="1"/>
      <protection/>
    </xf>
    <xf numFmtId="0" fontId="2" fillId="8" borderId="14" xfId="82" applyFont="1" applyFill="1" applyBorder="1" applyAlignment="1">
      <alignment horizontal="center" vertical="center"/>
      <protection/>
    </xf>
    <xf numFmtId="0" fontId="2" fillId="8" borderId="9" xfId="82" applyFont="1" applyFill="1" applyBorder="1" applyAlignment="1">
      <alignment horizontal="center" vertical="center"/>
      <protection/>
    </xf>
    <xf numFmtId="0" fontId="2" fillId="8" borderId="10" xfId="82" applyFont="1" applyFill="1" applyBorder="1" applyAlignment="1">
      <alignment horizontal="center" vertical="center"/>
      <protection/>
    </xf>
    <xf numFmtId="0" fontId="2" fillId="0" borderId="9" xfId="82" applyNumberFormat="1" applyFont="1" applyFill="1" applyBorder="1" applyAlignment="1" applyProtection="1">
      <alignment horizontal="left" vertical="center" wrapText="1"/>
      <protection/>
    </xf>
    <xf numFmtId="0" fontId="2" fillId="0" borderId="15" xfId="82" applyNumberFormat="1" applyFont="1" applyFill="1" applyBorder="1" applyAlignment="1" applyProtection="1">
      <alignment horizontal="center" vertical="center" wrapText="1"/>
      <protection locked="0"/>
    </xf>
    <xf numFmtId="176" fontId="2" fillId="0" borderId="11" xfId="82" applyNumberFormat="1" applyFont="1" applyFill="1" applyBorder="1" applyAlignment="1" applyProtection="1">
      <alignment horizontal="right" vertical="center" wrapText="1"/>
      <protection/>
    </xf>
    <xf numFmtId="176" fontId="2" fillId="0" borderId="9" xfId="82" applyNumberFormat="1" applyFont="1" applyFill="1" applyBorder="1" applyAlignment="1" applyProtection="1">
      <alignment horizontal="right" vertical="center" wrapText="1"/>
      <protection/>
    </xf>
    <xf numFmtId="49" fontId="2" fillId="0" borderId="15" xfId="82" applyNumberFormat="1" applyFont="1" applyFill="1" applyBorder="1" applyAlignment="1" applyProtection="1">
      <alignment horizontal="left" vertical="center" wrapText="1"/>
      <protection locked="0"/>
    </xf>
    <xf numFmtId="49" fontId="2" fillId="0" borderId="11" xfId="82" applyNumberFormat="1" applyFont="1" applyFill="1" applyBorder="1" applyAlignment="1" applyProtection="1">
      <alignment horizontal="left" vertical="center" wrapText="1"/>
      <protection locked="0"/>
    </xf>
    <xf numFmtId="0" fontId="2" fillId="0" borderId="0" xfId="82" applyFont="1" applyFill="1" applyAlignment="1">
      <alignment horizontal="center" vertical="center"/>
      <protection/>
    </xf>
    <xf numFmtId="0" fontId="2" fillId="0" borderId="0" xfId="82" applyNumberFormat="1" applyFont="1" applyFill="1" applyAlignment="1">
      <alignment horizontal="center" vertical="center"/>
      <protection/>
    </xf>
    <xf numFmtId="0" fontId="1" fillId="0" borderId="0" xfId="82" applyAlignment="1">
      <alignment horizontal="center"/>
      <protection/>
    </xf>
    <xf numFmtId="0" fontId="2" fillId="0" borderId="11" xfId="19" applyNumberFormat="1" applyFont="1" applyFill="1" applyBorder="1" applyAlignment="1" applyProtection="1">
      <alignment horizontal="left" vertical="center" wrapText="1"/>
      <protection locked="0"/>
    </xf>
    <xf numFmtId="49" fontId="2" fillId="0" borderId="12" xfId="82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/>
    </xf>
    <xf numFmtId="0" fontId="1" fillId="0" borderId="0" xfId="19" applyFill="1">
      <alignment/>
      <protection/>
    </xf>
    <xf numFmtId="0" fontId="1" fillId="0" borderId="0" xfId="19">
      <alignment/>
      <protection/>
    </xf>
    <xf numFmtId="0" fontId="2" fillId="0" borderId="0" xfId="19" applyFont="1" applyAlignment="1">
      <alignment horizontal="center" vertical="center"/>
      <protection/>
    </xf>
    <xf numFmtId="0" fontId="2" fillId="0" borderId="0" xfId="19" applyNumberFormat="1" applyFont="1" applyAlignment="1">
      <alignment horizontal="center" vertical="center"/>
      <protection/>
    </xf>
    <xf numFmtId="0" fontId="3" fillId="0" borderId="0" xfId="19" applyFont="1" applyAlignment="1">
      <alignment horizontal="center" vertical="center"/>
      <protection/>
    </xf>
    <xf numFmtId="0" fontId="1" fillId="0" borderId="0" xfId="19" applyFont="1">
      <alignment/>
      <protection/>
    </xf>
    <xf numFmtId="0" fontId="4" fillId="8" borderId="9" xfId="19" applyNumberFormat="1" applyFont="1" applyFill="1" applyBorder="1" applyAlignment="1" applyProtection="1">
      <alignment horizontal="center" vertical="center" wrapText="1"/>
      <protection/>
    </xf>
    <xf numFmtId="0" fontId="4" fillId="8" borderId="12" xfId="19" applyNumberFormat="1" applyFont="1" applyFill="1" applyBorder="1" applyAlignment="1" applyProtection="1">
      <alignment horizontal="center" vertical="center" wrapText="1"/>
      <protection/>
    </xf>
    <xf numFmtId="0" fontId="4" fillId="8" borderId="12" xfId="19" applyNumberFormat="1" applyFont="1" applyFill="1" applyBorder="1" applyAlignment="1" applyProtection="1">
      <alignment horizontal="center" vertical="center"/>
      <protection/>
    </xf>
    <xf numFmtId="0" fontId="4" fillId="8" borderId="9" xfId="19" applyNumberFormat="1" applyFont="1" applyFill="1" applyBorder="1" applyAlignment="1" applyProtection="1">
      <alignment horizontal="center" vertical="center"/>
      <protection/>
    </xf>
    <xf numFmtId="0" fontId="4" fillId="8" borderId="11" xfId="19" applyNumberFormat="1" applyFont="1" applyFill="1" applyBorder="1" applyAlignment="1" applyProtection="1">
      <alignment horizontal="center" vertical="center"/>
      <protection/>
    </xf>
    <xf numFmtId="0" fontId="4" fillId="8" borderId="16" xfId="19" applyNumberFormat="1" applyFont="1" applyFill="1" applyBorder="1" applyAlignment="1" applyProtection="1">
      <alignment horizontal="center" vertical="center" wrapText="1"/>
      <protection/>
    </xf>
    <xf numFmtId="0" fontId="4" fillId="8" borderId="14" xfId="19" applyNumberFormat="1" applyFont="1" applyFill="1" applyBorder="1" applyAlignment="1" applyProtection="1">
      <alignment horizontal="center" vertical="center"/>
      <protection/>
    </xf>
    <xf numFmtId="0" fontId="4" fillId="8" borderId="17" xfId="19" applyNumberFormat="1" applyFont="1" applyFill="1" applyBorder="1" applyAlignment="1" applyProtection="1">
      <alignment horizontal="center" vertical="center"/>
      <protection/>
    </xf>
    <xf numFmtId="0" fontId="4" fillId="8" borderId="0" xfId="19" applyNumberFormat="1" applyFont="1" applyFill="1" applyAlignment="1" applyProtection="1">
      <alignment horizontal="center" vertical="center" wrapText="1"/>
      <protection/>
    </xf>
    <xf numFmtId="0" fontId="2" fillId="8" borderId="14" xfId="19" applyFont="1" applyFill="1" applyBorder="1" applyAlignment="1">
      <alignment horizontal="center" vertical="center"/>
      <protection/>
    </xf>
    <xf numFmtId="0" fontId="2" fillId="8" borderId="10" xfId="19" applyFont="1" applyFill="1" applyBorder="1" applyAlignment="1">
      <alignment horizontal="center" vertical="center"/>
      <protection/>
    </xf>
    <xf numFmtId="0" fontId="2" fillId="0" borderId="11" xfId="19" applyNumberFormat="1" applyFont="1" applyFill="1" applyBorder="1" applyAlignment="1" applyProtection="1">
      <alignment horizontal="left" vertical="center" wrapText="1"/>
      <protection/>
    </xf>
    <xf numFmtId="176" fontId="2" fillId="0" borderId="11" xfId="19" applyNumberFormat="1" applyFont="1" applyFill="1" applyBorder="1" applyAlignment="1" applyProtection="1">
      <alignment horizontal="right" vertical="center" wrapText="1"/>
      <protection/>
    </xf>
    <xf numFmtId="0" fontId="2" fillId="0" borderId="0" xfId="19" applyFont="1" applyFill="1" applyAlignment="1">
      <alignment horizontal="center" vertical="center"/>
      <protection/>
    </xf>
    <xf numFmtId="0" fontId="2" fillId="0" borderId="0" xfId="19" applyNumberFormat="1" applyFont="1" applyFill="1" applyAlignment="1">
      <alignment horizontal="center" vertical="center"/>
      <protection/>
    </xf>
    <xf numFmtId="0" fontId="1" fillId="0" borderId="0" xfId="19" applyAlignment="1">
      <alignment horizontal="center"/>
      <protection/>
    </xf>
    <xf numFmtId="0" fontId="4" fillId="8" borderId="13" xfId="19" applyNumberFormat="1" applyFont="1" applyFill="1" applyBorder="1" applyAlignment="1" applyProtection="1">
      <alignment horizontal="center" vertical="center"/>
      <protection/>
    </xf>
    <xf numFmtId="0" fontId="2" fillId="0" borderId="9" xfId="19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8" borderId="9" xfId="74" applyFont="1" applyFill="1" applyBorder="1" applyAlignment="1">
      <alignment horizontal="center" vertical="center" wrapText="1"/>
      <protection/>
    </xf>
    <xf numFmtId="49" fontId="2" fillId="8" borderId="9" xfId="75" applyNumberFormat="1" applyFont="1" applyFill="1" applyBorder="1" applyAlignment="1" applyProtection="1">
      <alignment horizontal="center" vertical="center" wrapText="1"/>
      <protection/>
    </xf>
    <xf numFmtId="177" fontId="2" fillId="0" borderId="13" xfId="0" applyNumberFormat="1" applyFont="1" applyFill="1" applyBorder="1" applyAlignment="1">
      <alignment horizontal="right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right" vertical="center" wrapText="1"/>
    </xf>
    <xf numFmtId="177" fontId="0" fillId="0" borderId="9" xfId="0" applyNumberFormat="1" applyBorder="1" applyAlignment="1">
      <alignment horizontal="right" vertical="center"/>
    </xf>
    <xf numFmtId="177" fontId="2" fillId="0" borderId="13" xfId="0" applyNumberFormat="1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right" wrapText="1"/>
    </xf>
    <xf numFmtId="177" fontId="0" fillId="0" borderId="9" xfId="0" applyNumberFormat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1" fillId="0" borderId="0" xfId="73" applyFill="1">
      <alignment vertical="center"/>
      <protection/>
    </xf>
    <xf numFmtId="0" fontId="1" fillId="0" borderId="0" xfId="73">
      <alignment vertical="center"/>
      <protection/>
    </xf>
    <xf numFmtId="0" fontId="5" fillId="0" borderId="0" xfId="73" applyNumberFormat="1" applyFont="1" applyFill="1" applyAlignment="1" applyProtection="1">
      <alignment horizontal="center" vertical="center"/>
      <protection/>
    </xf>
    <xf numFmtId="0" fontId="1" fillId="0" borderId="18" xfId="73" applyFont="1" applyBorder="1" applyAlignment="1">
      <alignment horizontal="left" vertical="center"/>
      <protection/>
    </xf>
    <xf numFmtId="0" fontId="1" fillId="0" borderId="0" xfId="73" applyAlignment="1">
      <alignment horizontal="center" vertical="center"/>
      <protection/>
    </xf>
    <xf numFmtId="0" fontId="1" fillId="0" borderId="11" xfId="73" applyNumberFormat="1" applyFont="1" applyFill="1" applyBorder="1" applyAlignment="1" applyProtection="1">
      <alignment horizontal="center" vertical="center" wrapText="1"/>
      <protection/>
    </xf>
    <xf numFmtId="0" fontId="1" fillId="0" borderId="9" xfId="73" applyNumberFormat="1" applyFont="1" applyFill="1" applyBorder="1" applyAlignment="1" applyProtection="1">
      <alignment horizontal="center" vertical="center" wrapText="1"/>
      <protection/>
    </xf>
    <xf numFmtId="0" fontId="2" fillId="8" borderId="19" xfId="73" applyNumberFormat="1" applyFont="1" applyFill="1" applyBorder="1" applyAlignment="1" applyProtection="1">
      <alignment horizontal="center" vertical="center" wrapText="1"/>
      <protection/>
    </xf>
    <xf numFmtId="0" fontId="2" fillId="8" borderId="13" xfId="73" applyNumberFormat="1" applyFont="1" applyFill="1" applyBorder="1" applyAlignment="1" applyProtection="1">
      <alignment horizontal="center" vertical="center" wrapText="1"/>
      <protection/>
    </xf>
    <xf numFmtId="0" fontId="2" fillId="8" borderId="20" xfId="73" applyNumberFormat="1" applyFont="1" applyFill="1" applyBorder="1" applyAlignment="1" applyProtection="1">
      <alignment horizontal="center" vertical="center" wrapText="1"/>
      <protection/>
    </xf>
    <xf numFmtId="0" fontId="2" fillId="8" borderId="18" xfId="73" applyNumberFormat="1" applyFont="1" applyFill="1" applyBorder="1" applyAlignment="1" applyProtection="1">
      <alignment horizontal="center" vertical="center" wrapText="1"/>
      <protection/>
    </xf>
    <xf numFmtId="0" fontId="2" fillId="8" borderId="11" xfId="73" applyNumberFormat="1" applyFont="1" applyFill="1" applyBorder="1" applyAlignment="1" applyProtection="1">
      <alignment horizontal="center" vertical="center" wrapText="1"/>
      <protection/>
    </xf>
    <xf numFmtId="0" fontId="2" fillId="8" borderId="9" xfId="73" applyNumberFormat="1" applyFont="1" applyFill="1" applyBorder="1" applyAlignment="1" applyProtection="1">
      <alignment horizontal="center" vertical="center" wrapText="1"/>
      <protection/>
    </xf>
    <xf numFmtId="0" fontId="2" fillId="8" borderId="12" xfId="73" applyNumberFormat="1" applyFont="1" applyFill="1" applyBorder="1" applyAlignment="1" applyProtection="1">
      <alignment horizontal="center" vertical="center" wrapText="1"/>
      <protection/>
    </xf>
    <xf numFmtId="0" fontId="2" fillId="8" borderId="15" xfId="73" applyNumberFormat="1" applyFont="1" applyFill="1" applyBorder="1" applyAlignment="1" applyProtection="1">
      <alignment horizontal="center" vertical="center" wrapText="1"/>
      <protection/>
    </xf>
    <xf numFmtId="0" fontId="1" fillId="8" borderId="10" xfId="73" applyFill="1" applyBorder="1" applyAlignment="1">
      <alignment horizontal="center" vertical="center" wrapText="1"/>
      <protection/>
    </xf>
    <xf numFmtId="0" fontId="1" fillId="8" borderId="14" xfId="73" applyFill="1" applyBorder="1" applyAlignment="1">
      <alignment horizontal="center" vertical="center" wrapText="1"/>
      <protection/>
    </xf>
    <xf numFmtId="178" fontId="6" fillId="0" borderId="9" xfId="73" applyNumberFormat="1" applyFont="1" applyFill="1" applyBorder="1" applyAlignment="1" applyProtection="1">
      <alignment vertical="center" wrapText="1"/>
      <protection/>
    </xf>
    <xf numFmtId="178" fontId="2" fillId="0" borderId="11" xfId="73" applyNumberFormat="1" applyFont="1" applyFill="1" applyBorder="1" applyAlignment="1" applyProtection="1">
      <alignment horizontal="right" vertical="center" wrapText="1"/>
      <protection/>
    </xf>
    <xf numFmtId="178" fontId="2" fillId="0" borderId="9" xfId="71" applyNumberFormat="1" applyFont="1" applyBorder="1" applyAlignment="1" applyProtection="1">
      <alignment horizontal="right" vertical="center" wrapText="1"/>
      <protection locked="0"/>
    </xf>
    <xf numFmtId="178" fontId="2" fillId="0" borderId="11" xfId="73" applyNumberFormat="1" applyFont="1" applyFill="1" applyBorder="1" applyAlignment="1" applyProtection="1">
      <alignment horizontal="right" vertical="center" wrapText="1"/>
      <protection locked="0"/>
    </xf>
    <xf numFmtId="178" fontId="2" fillId="0" borderId="9" xfId="73" applyNumberFormat="1" applyFont="1" applyFill="1" applyBorder="1" applyAlignment="1" applyProtection="1">
      <alignment horizontal="right" vertical="center" wrapText="1"/>
      <protection/>
    </xf>
    <xf numFmtId="0" fontId="1" fillId="0" borderId="0" xfId="73" applyFont="1" applyAlignment="1">
      <alignment horizontal="right" vertical="center"/>
      <protection/>
    </xf>
    <xf numFmtId="0" fontId="1" fillId="0" borderId="21" xfId="73" applyNumberFormat="1" applyFont="1" applyFill="1" applyBorder="1" applyAlignment="1" applyProtection="1">
      <alignment horizontal="center" vertical="center" wrapText="1"/>
      <protection/>
    </xf>
    <xf numFmtId="0" fontId="1" fillId="0" borderId="10" xfId="73" applyNumberFormat="1" applyFont="1" applyFill="1" applyBorder="1" applyAlignment="1" applyProtection="1">
      <alignment horizontal="center" vertical="center" wrapText="1"/>
      <protection/>
    </xf>
    <xf numFmtId="178" fontId="2" fillId="0" borderId="15" xfId="73" applyNumberFormat="1" applyFont="1" applyFill="1" applyBorder="1" applyAlignment="1" applyProtection="1">
      <alignment horizontal="right" vertical="center" wrapText="1"/>
      <protection/>
    </xf>
    <xf numFmtId="178" fontId="6" fillId="0" borderId="11" xfId="73" applyNumberFormat="1" applyFont="1" applyFill="1" applyBorder="1" applyAlignment="1" applyProtection="1">
      <alignment horizontal="right" vertical="center" wrapText="1"/>
      <protection locked="0"/>
    </xf>
    <xf numFmtId="178" fontId="1" fillId="0" borderId="9" xfId="73" applyNumberFormat="1" applyFont="1" applyFill="1" applyBorder="1" applyAlignment="1" applyProtection="1">
      <alignment horizontal="right" vertical="center" wrapText="1"/>
      <protection/>
    </xf>
    <xf numFmtId="4" fontId="1" fillId="0" borderId="0" xfId="73" applyNumberFormat="1" applyFont="1" applyFill="1" applyAlignment="1" applyProtection="1">
      <alignment vertical="center"/>
      <protection/>
    </xf>
    <xf numFmtId="0" fontId="2" fillId="8" borderId="0" xfId="20" applyFont="1" applyFill="1" applyAlignment="1">
      <alignment vertical="center"/>
      <protection/>
    </xf>
    <xf numFmtId="0" fontId="1" fillId="0" borderId="0" xfId="20" applyFill="1" applyAlignment="1">
      <alignment vertical="center"/>
      <protection/>
    </xf>
    <xf numFmtId="0" fontId="1" fillId="0" borderId="0" xfId="20" applyAlignment="1">
      <alignment horizontal="center" vertical="center" wrapText="1"/>
      <protection/>
    </xf>
    <xf numFmtId="0" fontId="1" fillId="0" borderId="0" xfId="20">
      <alignment vertical="center"/>
      <protection/>
    </xf>
    <xf numFmtId="0" fontId="7" fillId="0" borderId="0" xfId="20" applyNumberFormat="1" applyFont="1" applyFill="1" applyAlignment="1" applyProtection="1">
      <alignment horizontal="center" vertical="center" wrapText="1"/>
      <protection/>
    </xf>
    <xf numFmtId="0" fontId="1" fillId="0" borderId="0" xfId="20" applyNumberFormat="1" applyFont="1" applyFill="1" applyAlignment="1" applyProtection="1">
      <alignment vertical="center"/>
      <protection/>
    </xf>
    <xf numFmtId="0" fontId="2" fillId="8" borderId="9" xfId="20" applyFont="1" applyFill="1" applyBorder="1" applyAlignment="1">
      <alignment horizontal="centerContinuous" vertical="center"/>
      <protection/>
    </xf>
    <xf numFmtId="0" fontId="2" fillId="8" borderId="9" xfId="20" applyNumberFormat="1" applyFont="1" applyFill="1" applyBorder="1" applyAlignment="1" applyProtection="1">
      <alignment horizontal="center" vertical="center" wrapText="1"/>
      <protection/>
    </xf>
    <xf numFmtId="0" fontId="2" fillId="0" borderId="9" xfId="20" applyNumberFormat="1" applyFont="1" applyFill="1" applyBorder="1" applyAlignment="1" applyProtection="1">
      <alignment horizontal="center" vertical="center" wrapText="1"/>
      <protection/>
    </xf>
    <xf numFmtId="0" fontId="2" fillId="8" borderId="9" xfId="20" applyNumberFormat="1" applyFont="1" applyFill="1" applyBorder="1" applyAlignment="1" applyProtection="1">
      <alignment horizontal="centerContinuous" vertical="center"/>
      <protection/>
    </xf>
    <xf numFmtId="0" fontId="2" fillId="8" borderId="9" xfId="20" applyNumberFormat="1" applyFont="1" applyFill="1" applyBorder="1" applyAlignment="1" applyProtection="1">
      <alignment horizontal="center" vertical="center"/>
      <protection/>
    </xf>
    <xf numFmtId="0" fontId="2" fillId="8" borderId="9" xfId="20" applyFont="1" applyFill="1" applyBorder="1" applyAlignment="1">
      <alignment horizontal="center" vertical="center" wrapText="1"/>
      <protection/>
    </xf>
    <xf numFmtId="0" fontId="2" fillId="8" borderId="9" xfId="74" applyFont="1" applyFill="1" applyBorder="1" applyAlignment="1">
      <alignment horizontal="left" vertical="center" wrapText="1"/>
      <protection/>
    </xf>
    <xf numFmtId="177" fontId="2" fillId="8" borderId="9" xfId="20" applyNumberFormat="1" applyFont="1" applyFill="1" applyBorder="1" applyAlignment="1">
      <alignment horizontal="right" vertical="center" wrapText="1"/>
      <protection/>
    </xf>
    <xf numFmtId="49" fontId="1" fillId="0" borderId="9" xfId="20" applyNumberFormat="1" applyFont="1" applyFill="1" applyBorder="1" applyAlignment="1" applyProtection="1">
      <alignment horizontal="center" vertical="center" wrapText="1"/>
      <protection/>
    </xf>
    <xf numFmtId="0" fontId="1" fillId="0" borderId="9" xfId="20" applyFill="1" applyBorder="1" applyAlignment="1">
      <alignment horizontal="center" vertical="center" wrapText="1"/>
      <protection/>
    </xf>
    <xf numFmtId="49" fontId="1" fillId="0" borderId="9" xfId="20" applyNumberFormat="1" applyFill="1" applyBorder="1" applyAlignment="1">
      <alignment horizontal="center" vertical="center" wrapText="1"/>
      <protection/>
    </xf>
    <xf numFmtId="49" fontId="2" fillId="8" borderId="9" xfId="74" applyNumberFormat="1" applyFont="1" applyFill="1" applyBorder="1" applyAlignment="1">
      <alignment horizontal="left" vertical="center" wrapText="1"/>
      <protection/>
    </xf>
    <xf numFmtId="0" fontId="1" fillId="0" borderId="0" xfId="20" applyFill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77" fontId="1" fillId="0" borderId="9" xfId="20" applyNumberFormat="1" applyFont="1" applyFill="1" applyBorder="1" applyAlignment="1" applyProtection="1">
      <alignment horizontal="right" vertical="center" wrapText="1"/>
      <protection/>
    </xf>
    <xf numFmtId="0" fontId="1" fillId="0" borderId="0" xfId="20" applyNumberFormat="1" applyFont="1" applyFill="1" applyAlignment="1" applyProtection="1">
      <alignment horizontal="center" vertical="center" wrapText="1"/>
      <protection/>
    </xf>
    <xf numFmtId="0" fontId="1" fillId="0" borderId="18" xfId="20" applyBorder="1" applyAlignment="1">
      <alignment horizontal="right" vertical="center"/>
      <protection/>
    </xf>
    <xf numFmtId="0" fontId="1" fillId="0" borderId="18" xfId="20" applyFont="1" applyBorder="1" applyAlignment="1">
      <alignment horizontal="right" vertical="center"/>
      <protection/>
    </xf>
    <xf numFmtId="0" fontId="2" fillId="8" borderId="0" xfId="20" applyFont="1" applyFill="1" applyAlignment="1">
      <alignment horizontal="center" vertical="center"/>
      <protection/>
    </xf>
    <xf numFmtId="0" fontId="2" fillId="0" borderId="18" xfId="0" applyFont="1" applyBorder="1" applyAlignment="1">
      <alignment horizontal="left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right" wrapText="1"/>
    </xf>
    <xf numFmtId="0" fontId="2" fillId="0" borderId="0" xfId="0" applyFont="1" applyAlignment="1">
      <alignment/>
    </xf>
    <xf numFmtId="0" fontId="1" fillId="0" borderId="0" xfId="27" applyFill="1">
      <alignment vertical="center"/>
      <protection/>
    </xf>
    <xf numFmtId="0" fontId="1" fillId="0" borderId="0" xfId="27">
      <alignment vertical="center"/>
      <protection/>
    </xf>
    <xf numFmtId="0" fontId="2" fillId="0" borderId="0" xfId="27" applyFont="1" applyAlignment="1">
      <alignment horizontal="center" vertical="center" wrapText="1"/>
      <protection/>
    </xf>
    <xf numFmtId="0" fontId="5" fillId="0" borderId="0" xfId="27" applyNumberFormat="1" applyFont="1" applyFill="1" applyAlignment="1" applyProtection="1">
      <alignment horizontal="center" vertical="center"/>
      <protection/>
    </xf>
    <xf numFmtId="0" fontId="2" fillId="0" borderId="18" xfId="27" applyFont="1" applyBorder="1" applyAlignment="1">
      <alignment horizontal="left" vertical="center" wrapText="1"/>
      <protection/>
    </xf>
    <xf numFmtId="0" fontId="2" fillId="8" borderId="9" xfId="27" applyNumberFormat="1" applyFont="1" applyFill="1" applyBorder="1" applyAlignment="1" applyProtection="1">
      <alignment horizontal="center" vertical="center" wrapText="1"/>
      <protection/>
    </xf>
    <xf numFmtId="0" fontId="2" fillId="8" borderId="15" xfId="27" applyNumberFormat="1" applyFont="1" applyFill="1" applyBorder="1" applyAlignment="1" applyProtection="1">
      <alignment horizontal="center" vertical="center" wrapText="1"/>
      <protection/>
    </xf>
    <xf numFmtId="0" fontId="2" fillId="8" borderId="11" xfId="27" applyNumberFormat="1" applyFont="1" applyFill="1" applyBorder="1" applyAlignment="1" applyProtection="1">
      <alignment horizontal="center" vertical="center" wrapText="1"/>
      <protection/>
    </xf>
    <xf numFmtId="0" fontId="2" fillId="8" borderId="19" xfId="27" applyNumberFormat="1" applyFont="1" applyFill="1" applyBorder="1" applyAlignment="1" applyProtection="1">
      <alignment horizontal="center" vertical="center" wrapText="1"/>
      <protection/>
    </xf>
    <xf numFmtId="0" fontId="2" fillId="8" borderId="18" xfId="27" applyFont="1" applyFill="1" applyBorder="1" applyAlignment="1">
      <alignment horizontal="center" vertical="center" wrapText="1"/>
      <protection/>
    </xf>
    <xf numFmtId="0" fontId="2" fillId="8" borderId="14" xfId="27" applyFont="1" applyFill="1" applyBorder="1" applyAlignment="1">
      <alignment horizontal="center" vertical="center" wrapText="1"/>
      <protection/>
    </xf>
    <xf numFmtId="0" fontId="2" fillId="8" borderId="10" xfId="27" applyFont="1" applyFill="1" applyBorder="1" applyAlignment="1">
      <alignment horizontal="center" vertical="center" wrapText="1"/>
      <protection/>
    </xf>
    <xf numFmtId="49" fontId="2" fillId="0" borderId="11" xfId="27" applyNumberFormat="1" applyFont="1" applyFill="1" applyBorder="1" applyAlignment="1" applyProtection="1">
      <alignment horizontal="center" vertical="center" wrapText="1"/>
      <protection/>
    </xf>
    <xf numFmtId="49" fontId="2" fillId="0" borderId="9" xfId="27" applyNumberFormat="1" applyFont="1" applyFill="1" applyBorder="1" applyAlignment="1" applyProtection="1">
      <alignment horizontal="center" vertical="center" wrapText="1"/>
      <protection/>
    </xf>
    <xf numFmtId="49" fontId="2" fillId="0" borderId="15" xfId="27" applyNumberFormat="1" applyFont="1" applyFill="1" applyBorder="1" applyAlignment="1" applyProtection="1">
      <alignment horizontal="left" vertical="center" wrapText="1"/>
      <protection/>
    </xf>
    <xf numFmtId="0" fontId="2" fillId="0" borderId="11" xfId="27" applyNumberFormat="1" applyFont="1" applyFill="1" applyBorder="1" applyAlignment="1" applyProtection="1">
      <alignment horizontal="left" vertical="center" wrapText="1"/>
      <protection/>
    </xf>
    <xf numFmtId="176" fontId="2" fillId="0" borderId="9" xfId="27" applyNumberFormat="1" applyFont="1" applyFill="1" applyBorder="1" applyAlignment="1" applyProtection="1">
      <alignment horizontal="right" vertical="center" wrapText="1"/>
      <protection/>
    </xf>
    <xf numFmtId="176" fontId="2" fillId="0" borderId="15" xfId="27" applyNumberFormat="1" applyFont="1" applyFill="1" applyBorder="1" applyAlignment="1" applyProtection="1">
      <alignment horizontal="right" vertical="center" wrapText="1"/>
      <protection/>
    </xf>
    <xf numFmtId="176" fontId="2" fillId="0" borderId="11" xfId="27" applyNumberFormat="1" applyFont="1" applyFill="1" applyBorder="1" applyAlignment="1" applyProtection="1">
      <alignment horizontal="right" vertical="center" wrapText="1"/>
      <protection/>
    </xf>
    <xf numFmtId="49" fontId="2" fillId="0" borderId="0" xfId="27" applyNumberFormat="1" applyFont="1" applyFill="1" applyAlignment="1">
      <alignment horizontal="center" vertical="center"/>
      <protection/>
    </xf>
    <xf numFmtId="0" fontId="2" fillId="0" borderId="0" xfId="27" applyFont="1" applyFill="1" applyAlignment="1">
      <alignment horizontal="left" vertical="center"/>
      <protection/>
    </xf>
    <xf numFmtId="179" fontId="2" fillId="0" borderId="0" xfId="27" applyNumberFormat="1" applyFont="1" applyFill="1" applyAlignment="1">
      <alignment horizontal="center" vertical="center"/>
      <protection/>
    </xf>
    <xf numFmtId="49" fontId="2" fillId="8" borderId="0" xfId="27" applyNumberFormat="1" applyFont="1" applyFill="1" applyAlignment="1">
      <alignment horizontal="center" vertical="center"/>
      <protection/>
    </xf>
    <xf numFmtId="179" fontId="2" fillId="8" borderId="0" xfId="27" applyNumberFormat="1" applyFont="1" applyFill="1" applyAlignment="1">
      <alignment horizontal="center" vertical="center"/>
      <protection/>
    </xf>
    <xf numFmtId="0" fontId="2" fillId="8" borderId="0" xfId="27" applyFont="1" applyFill="1" applyAlignment="1">
      <alignment horizontal="left" vertical="center"/>
      <protection/>
    </xf>
    <xf numFmtId="0" fontId="2" fillId="8" borderId="13" xfId="27" applyNumberFormat="1" applyFont="1" applyFill="1" applyBorder="1" applyAlignment="1" applyProtection="1">
      <alignment horizontal="center" vertical="center" wrapText="1"/>
      <protection/>
    </xf>
    <xf numFmtId="0" fontId="2" fillId="8" borderId="18" xfId="27" applyNumberFormat="1" applyFont="1" applyFill="1" applyBorder="1" applyAlignment="1" applyProtection="1">
      <alignment horizontal="center" vertical="center" wrapText="1"/>
      <protection/>
    </xf>
    <xf numFmtId="0" fontId="2" fillId="8" borderId="9" xfId="75" applyNumberFormat="1" applyFont="1" applyFill="1" applyBorder="1" applyAlignment="1" applyProtection="1">
      <alignment horizontal="center" vertical="center" wrapText="1"/>
      <protection/>
    </xf>
    <xf numFmtId="0" fontId="1" fillId="0" borderId="0" xfId="27" applyFont="1" applyAlignment="1">
      <alignment horizontal="right" vertical="center" wrapText="1"/>
      <protection/>
    </xf>
    <xf numFmtId="179" fontId="2" fillId="8" borderId="0" xfId="27" applyNumberFormat="1" applyFont="1" applyFill="1" applyAlignment="1">
      <alignment vertical="center"/>
      <protection/>
    </xf>
    <xf numFmtId="0" fontId="1" fillId="0" borderId="18" xfId="27" applyFont="1" applyBorder="1" applyAlignment="1">
      <alignment horizontal="left" vertical="center" wrapText="1"/>
      <protection/>
    </xf>
    <xf numFmtId="0" fontId="2" fillId="0" borderId="18" xfId="27" applyNumberFormat="1" applyFont="1" applyFill="1" applyBorder="1" applyAlignment="1" applyProtection="1">
      <alignment horizontal="right" vertical="center"/>
      <protection/>
    </xf>
    <xf numFmtId="0" fontId="2" fillId="8" borderId="0" xfId="27" applyFont="1" applyFill="1" applyAlignment="1">
      <alignment vertical="center"/>
      <protection/>
    </xf>
    <xf numFmtId="0" fontId="2" fillId="8" borderId="12" xfId="27" applyNumberFormat="1" applyFont="1" applyFill="1" applyBorder="1" applyAlignment="1" applyProtection="1">
      <alignment horizontal="center" vertical="center" wrapText="1"/>
      <protection/>
    </xf>
    <xf numFmtId="0" fontId="1" fillId="8" borderId="12" xfId="27" applyFont="1" applyFill="1" applyBorder="1" applyAlignment="1">
      <alignment horizontal="center" vertical="center" wrapText="1"/>
      <protection/>
    </xf>
    <xf numFmtId="0" fontId="1" fillId="8" borderId="9" xfId="27" applyFont="1" applyFill="1" applyBorder="1" applyAlignment="1">
      <alignment horizontal="center" vertical="center" wrapText="1"/>
      <protection/>
    </xf>
    <xf numFmtId="176" fontId="1" fillId="0" borderId="11" xfId="27" applyNumberFormat="1" applyFont="1" applyFill="1" applyBorder="1" applyAlignment="1" applyProtection="1">
      <alignment horizontal="right" vertical="center" wrapText="1"/>
      <protection/>
    </xf>
    <xf numFmtId="176" fontId="1" fillId="0" borderId="9" xfId="27" applyNumberFormat="1" applyFont="1" applyFill="1" applyBorder="1" applyAlignment="1" applyProtection="1">
      <alignment horizontal="right" vertical="center" wrapText="1"/>
      <protection/>
    </xf>
    <xf numFmtId="0" fontId="1" fillId="0" borderId="0" xfId="27" applyFont="1" applyFill="1" applyAlignment="1">
      <alignment horizontal="centerContinuous" vertical="center"/>
      <protection/>
    </xf>
    <xf numFmtId="0" fontId="1" fillId="0" borderId="0" xfId="27" applyFont="1" applyAlignment="1">
      <alignment horizontal="centerContinuous" vertical="center"/>
      <protection/>
    </xf>
    <xf numFmtId="0" fontId="2" fillId="0" borderId="18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wrapText="1"/>
    </xf>
    <xf numFmtId="0" fontId="1" fillId="0" borderId="0" xfId="61" applyFill="1">
      <alignment vertical="center"/>
      <protection/>
    </xf>
    <xf numFmtId="0" fontId="1" fillId="0" borderId="0" xfId="61">
      <alignment vertical="center"/>
      <protection/>
    </xf>
    <xf numFmtId="0" fontId="2" fillId="0" borderId="0" xfId="61" applyFont="1" applyAlignment="1">
      <alignment horizontal="center" vertical="center" wrapText="1"/>
      <protection/>
    </xf>
    <xf numFmtId="0" fontId="5" fillId="0" borderId="0" xfId="61" applyNumberFormat="1" applyFont="1" applyFill="1" applyAlignment="1" applyProtection="1">
      <alignment horizontal="center" vertical="center"/>
      <protection/>
    </xf>
    <xf numFmtId="0" fontId="2" fillId="0" borderId="18" xfId="61" applyFont="1" applyBorder="1" applyAlignment="1">
      <alignment horizontal="left" vertical="center" wrapText="1"/>
      <protection/>
    </xf>
    <xf numFmtId="0" fontId="2" fillId="8" borderId="10" xfId="61" applyFont="1" applyFill="1" applyBorder="1" applyAlignment="1">
      <alignment horizontal="centerContinuous" vertical="center"/>
      <protection/>
    </xf>
    <xf numFmtId="0" fontId="2" fillId="8" borderId="22" xfId="61" applyFont="1" applyFill="1" applyBorder="1" applyAlignment="1">
      <alignment horizontal="centerContinuous" vertical="center"/>
      <protection/>
    </xf>
    <xf numFmtId="0" fontId="2" fillId="8" borderId="11" xfId="61" applyNumberFormat="1" applyFont="1" applyFill="1" applyBorder="1" applyAlignment="1" applyProtection="1">
      <alignment horizontal="center" vertical="center" wrapText="1"/>
      <protection/>
    </xf>
    <xf numFmtId="0" fontId="2" fillId="8" borderId="9" xfId="61" applyNumberFormat="1" applyFont="1" applyFill="1" applyBorder="1" applyAlignment="1" applyProtection="1">
      <alignment horizontal="center" vertical="center" wrapText="1"/>
      <protection/>
    </xf>
    <xf numFmtId="0" fontId="2" fillId="8" borderId="21" xfId="61" applyFont="1" applyFill="1" applyBorder="1" applyAlignment="1">
      <alignment horizontal="centerContinuous" vertical="center"/>
      <protection/>
    </xf>
    <xf numFmtId="0" fontId="2" fillId="8" borderId="11" xfId="61" applyNumberFormat="1" applyFont="1" applyFill="1" applyBorder="1" applyAlignment="1" applyProtection="1">
      <alignment horizontal="center" vertical="center"/>
      <protection/>
    </xf>
    <xf numFmtId="0" fontId="2" fillId="8" borderId="18" xfId="61" applyFont="1" applyFill="1" applyBorder="1" applyAlignment="1">
      <alignment horizontal="center" vertical="center" wrapText="1"/>
      <protection/>
    </xf>
    <xf numFmtId="0" fontId="2" fillId="8" borderId="14" xfId="61" applyFont="1" applyFill="1" applyBorder="1" applyAlignment="1">
      <alignment horizontal="center" vertical="center" wrapText="1"/>
      <protection/>
    </xf>
    <xf numFmtId="0" fontId="2" fillId="8" borderId="10" xfId="61" applyFont="1" applyFill="1" applyBorder="1" applyAlignment="1">
      <alignment horizontal="center" vertical="center" wrapText="1"/>
      <protection/>
    </xf>
    <xf numFmtId="49" fontId="2" fillId="0" borderId="11" xfId="61" applyNumberFormat="1" applyFont="1" applyFill="1" applyBorder="1" applyAlignment="1" applyProtection="1">
      <alignment horizontal="center" vertical="center" wrapText="1"/>
      <protection/>
    </xf>
    <xf numFmtId="49" fontId="2" fillId="0" borderId="9" xfId="61" applyNumberFormat="1" applyFont="1" applyFill="1" applyBorder="1" applyAlignment="1" applyProtection="1">
      <alignment horizontal="center" vertical="center" wrapText="1"/>
      <protection/>
    </xf>
    <xf numFmtId="49" fontId="2" fillId="0" borderId="15" xfId="61" applyNumberFormat="1" applyFont="1" applyFill="1" applyBorder="1" applyAlignment="1" applyProtection="1">
      <alignment horizontal="left" vertical="center" wrapText="1"/>
      <protection/>
    </xf>
    <xf numFmtId="0" fontId="2" fillId="0" borderId="9" xfId="61" applyNumberFormat="1" applyFont="1" applyFill="1" applyBorder="1" applyAlignment="1" applyProtection="1">
      <alignment horizontal="left" vertical="center" wrapText="1"/>
      <protection/>
    </xf>
    <xf numFmtId="176" fontId="2" fillId="0" borderId="15" xfId="61" applyNumberFormat="1" applyFont="1" applyFill="1" applyBorder="1" applyAlignment="1" applyProtection="1">
      <alignment horizontal="right" vertical="center" wrapText="1"/>
      <protection/>
    </xf>
    <xf numFmtId="176" fontId="2" fillId="0" borderId="11" xfId="61" applyNumberFormat="1" applyFont="1" applyFill="1" applyBorder="1" applyAlignment="1" applyProtection="1">
      <alignment horizontal="right" vertical="center" wrapText="1"/>
      <protection/>
    </xf>
    <xf numFmtId="49" fontId="2" fillId="0" borderId="0" xfId="61" applyNumberFormat="1" applyFont="1" applyFill="1" applyAlignment="1">
      <alignment horizontal="center" vertical="center"/>
      <protection/>
    </xf>
    <xf numFmtId="0" fontId="2" fillId="0" borderId="0" xfId="61" applyFont="1" applyFill="1" applyAlignment="1">
      <alignment horizontal="left" vertical="center"/>
      <protection/>
    </xf>
    <xf numFmtId="179" fontId="2" fillId="0" borderId="0" xfId="61" applyNumberFormat="1" applyFont="1" applyFill="1" applyAlignment="1">
      <alignment horizontal="center" vertical="center"/>
      <protection/>
    </xf>
    <xf numFmtId="179" fontId="2" fillId="8" borderId="0" xfId="61" applyNumberFormat="1" applyFont="1" applyFill="1" applyAlignment="1">
      <alignment horizontal="center" vertical="center"/>
      <protection/>
    </xf>
    <xf numFmtId="49" fontId="2" fillId="8" borderId="0" xfId="61" applyNumberFormat="1" applyFont="1" applyFill="1" applyAlignment="1">
      <alignment horizontal="center" vertical="center"/>
      <protection/>
    </xf>
    <xf numFmtId="0" fontId="2" fillId="8" borderId="0" xfId="61" applyFont="1" applyFill="1" applyAlignment="1">
      <alignment horizontal="left" vertical="center"/>
      <protection/>
    </xf>
    <xf numFmtId="0" fontId="2" fillId="8" borderId="15" xfId="61" applyNumberFormat="1" applyFont="1" applyFill="1" applyBorder="1" applyAlignment="1" applyProtection="1">
      <alignment horizontal="center" vertical="center"/>
      <protection/>
    </xf>
    <xf numFmtId="0" fontId="2" fillId="8" borderId="18" xfId="61" applyNumberFormat="1" applyFont="1" applyFill="1" applyBorder="1" applyAlignment="1" applyProtection="1">
      <alignment horizontal="center" vertical="center" wrapText="1"/>
      <protection/>
    </xf>
    <xf numFmtId="0" fontId="2" fillId="8" borderId="15" xfId="61" applyNumberFormat="1" applyFont="1" applyFill="1" applyBorder="1" applyAlignment="1" applyProtection="1">
      <alignment horizontal="center" vertical="center" wrapText="1"/>
      <protection/>
    </xf>
    <xf numFmtId="176" fontId="2" fillId="0" borderId="9" xfId="61" applyNumberFormat="1" applyFont="1" applyFill="1" applyBorder="1" applyAlignment="1" applyProtection="1">
      <alignment horizontal="right" vertical="center" wrapText="1"/>
      <protection/>
    </xf>
    <xf numFmtId="0" fontId="1" fillId="0" borderId="0" xfId="61" applyFont="1" applyAlignment="1">
      <alignment horizontal="right" vertical="center" wrapText="1"/>
      <protection/>
    </xf>
    <xf numFmtId="179" fontId="2" fillId="8" borderId="0" xfId="61" applyNumberFormat="1" applyFont="1" applyFill="1" applyAlignment="1">
      <alignment vertical="center"/>
      <protection/>
    </xf>
    <xf numFmtId="0" fontId="1" fillId="0" borderId="18" xfId="61" applyFont="1" applyBorder="1" applyAlignment="1">
      <alignment horizontal="left" vertical="center" wrapText="1"/>
      <protection/>
    </xf>
    <xf numFmtId="0" fontId="2" fillId="0" borderId="18" xfId="61" applyNumberFormat="1" applyFont="1" applyFill="1" applyBorder="1" applyAlignment="1" applyProtection="1">
      <alignment horizontal="right" vertical="center"/>
      <protection/>
    </xf>
    <xf numFmtId="0" fontId="2" fillId="8" borderId="0" xfId="61" applyFont="1" applyFill="1" applyAlignment="1">
      <alignment vertical="center"/>
      <protection/>
    </xf>
    <xf numFmtId="0" fontId="2" fillId="8" borderId="12" xfId="61" applyNumberFormat="1" applyFont="1" applyFill="1" applyBorder="1" applyAlignment="1" applyProtection="1">
      <alignment horizontal="center" vertical="center"/>
      <protection/>
    </xf>
    <xf numFmtId="0" fontId="1" fillId="8" borderId="21" xfId="61" applyFont="1" applyFill="1" applyBorder="1" applyAlignment="1">
      <alignment horizontal="center" vertical="center" wrapText="1"/>
      <protection/>
    </xf>
    <xf numFmtId="0" fontId="1" fillId="8" borderId="9" xfId="61" applyFont="1" applyFill="1" applyBorder="1" applyAlignment="1">
      <alignment horizontal="center" vertical="center" wrapText="1"/>
      <protection/>
    </xf>
    <xf numFmtId="0" fontId="1" fillId="8" borderId="16" xfId="61" applyFont="1" applyFill="1" applyBorder="1" applyAlignment="1" applyProtection="1">
      <alignment horizontal="center" vertical="center" wrapText="1"/>
      <protection locked="0"/>
    </xf>
    <xf numFmtId="0" fontId="1" fillId="8" borderId="20" xfId="61" applyFont="1" applyFill="1" applyBorder="1" applyAlignment="1">
      <alignment horizontal="center" vertical="center" wrapText="1"/>
      <protection/>
    </xf>
    <xf numFmtId="176" fontId="1" fillId="0" borderId="11" xfId="61" applyNumberFormat="1" applyFont="1" applyFill="1" applyBorder="1" applyAlignment="1" applyProtection="1">
      <alignment horizontal="right" vertical="center" wrapText="1"/>
      <protection/>
    </xf>
    <xf numFmtId="176" fontId="1" fillId="0" borderId="9" xfId="61" applyNumberFormat="1" applyFont="1" applyFill="1" applyBorder="1" applyAlignment="1" applyProtection="1">
      <alignment horizontal="right" vertical="center" wrapText="1"/>
      <protection/>
    </xf>
    <xf numFmtId="0" fontId="1" fillId="0" borderId="0" xfId="61" applyFont="1" applyFill="1" applyAlignment="1">
      <alignment horizontal="centerContinuous" vertical="center"/>
      <protection/>
    </xf>
    <xf numFmtId="0" fontId="1" fillId="0" borderId="0" xfId="61" applyFont="1" applyAlignment="1">
      <alignment horizontal="centerContinuous" vertical="center"/>
      <protection/>
    </xf>
    <xf numFmtId="0" fontId="1" fillId="0" borderId="0" xfId="77" applyFill="1">
      <alignment vertical="center"/>
      <protection/>
    </xf>
    <xf numFmtId="0" fontId="1" fillId="0" borderId="0" xfId="77">
      <alignment vertical="center"/>
      <protection/>
    </xf>
    <xf numFmtId="0" fontId="2" fillId="0" borderId="0" xfId="77" applyFont="1" applyAlignment="1">
      <alignment horizontal="right" vertical="center" wrapText="1"/>
      <protection/>
    </xf>
    <xf numFmtId="0" fontId="5" fillId="0" borderId="0" xfId="77" applyNumberFormat="1" applyFont="1" applyFill="1" applyAlignment="1" applyProtection="1">
      <alignment horizontal="center" vertical="center" wrapText="1"/>
      <protection/>
    </xf>
    <xf numFmtId="0" fontId="2" fillId="0" borderId="0" xfId="77" applyFont="1" applyAlignment="1">
      <alignment horizontal="center" vertical="center" wrapText="1"/>
      <protection/>
    </xf>
    <xf numFmtId="0" fontId="2" fillId="0" borderId="18" xfId="77" applyFont="1" applyBorder="1" applyAlignment="1">
      <alignment horizontal="left" vertical="center" wrapText="1"/>
      <protection/>
    </xf>
    <xf numFmtId="0" fontId="2" fillId="0" borderId="0" xfId="77" applyFont="1" applyAlignment="1">
      <alignment horizontal="left" vertical="center" wrapText="1"/>
      <protection/>
    </xf>
    <xf numFmtId="0" fontId="2" fillId="8" borderId="9" xfId="77" applyFont="1" applyFill="1" applyBorder="1" applyAlignment="1">
      <alignment horizontal="center" vertical="center" wrapText="1"/>
      <protection/>
    </xf>
    <xf numFmtId="49" fontId="2" fillId="8" borderId="9" xfId="77" applyNumberFormat="1" applyFont="1" applyFill="1" applyBorder="1" applyAlignment="1" applyProtection="1">
      <alignment horizontal="center" vertical="center" wrapText="1"/>
      <protection/>
    </xf>
    <xf numFmtId="0" fontId="2" fillId="8" borderId="11" xfId="77" applyFont="1" applyFill="1" applyBorder="1" applyAlignment="1">
      <alignment horizontal="center" vertical="center" wrapText="1"/>
      <protection/>
    </xf>
    <xf numFmtId="0" fontId="2" fillId="8" borderId="9" xfId="77" applyNumberFormat="1" applyFont="1" applyFill="1" applyBorder="1" applyAlignment="1" applyProtection="1">
      <alignment horizontal="center" vertical="center" wrapText="1"/>
      <protection/>
    </xf>
    <xf numFmtId="0" fontId="2" fillId="8" borderId="12" xfId="77" applyFont="1" applyFill="1" applyBorder="1" applyAlignment="1">
      <alignment horizontal="center" vertical="center" wrapText="1"/>
      <protection/>
    </xf>
    <xf numFmtId="0" fontId="2" fillId="8" borderId="13" xfId="77" applyFont="1" applyFill="1" applyBorder="1" applyAlignment="1">
      <alignment horizontal="center" vertical="center" wrapText="1"/>
      <protection/>
    </xf>
    <xf numFmtId="0" fontId="2" fillId="8" borderId="10" xfId="77" applyFont="1" applyFill="1" applyBorder="1" applyAlignment="1">
      <alignment horizontal="center" vertical="center" wrapText="1"/>
      <protection/>
    </xf>
    <xf numFmtId="0" fontId="2" fillId="8" borderId="22" xfId="77" applyFont="1" applyFill="1" applyBorder="1" applyAlignment="1">
      <alignment horizontal="center" vertical="center" wrapText="1"/>
      <protection/>
    </xf>
    <xf numFmtId="49" fontId="2" fillId="0" borderId="11" xfId="77" applyNumberFormat="1" applyFont="1" applyFill="1" applyBorder="1" applyAlignment="1" applyProtection="1">
      <alignment horizontal="left" vertical="center"/>
      <protection locked="0"/>
    </xf>
    <xf numFmtId="0" fontId="2" fillId="0" borderId="9" xfId="70" applyFont="1" applyFill="1" applyBorder="1" applyAlignment="1" applyProtection="1">
      <alignment vertical="center"/>
      <protection locked="0"/>
    </xf>
    <xf numFmtId="176" fontId="2" fillId="0" borderId="15" xfId="77" applyNumberFormat="1" applyFont="1" applyFill="1" applyBorder="1" applyAlignment="1" applyProtection="1">
      <alignment horizontal="right" vertical="center" wrapText="1"/>
      <protection/>
    </xf>
    <xf numFmtId="176" fontId="2" fillId="0" borderId="9" xfId="77" applyNumberFormat="1" applyFont="1" applyFill="1" applyBorder="1" applyAlignment="1" applyProtection="1">
      <alignment horizontal="right" vertical="center" wrapText="1"/>
      <protection/>
    </xf>
    <xf numFmtId="177" fontId="2" fillId="0" borderId="9" xfId="70" applyNumberFormat="1" applyFont="1" applyFill="1" applyBorder="1" applyAlignment="1" applyProtection="1">
      <alignment horizontal="right" vertical="center"/>
      <protection locked="0"/>
    </xf>
    <xf numFmtId="49" fontId="2" fillId="0" borderId="11" xfId="77" applyNumberFormat="1" applyFont="1" applyFill="1" applyBorder="1" applyAlignment="1" applyProtection="1">
      <alignment horizontal="center" vertical="center" wrapText="1"/>
      <protection locked="0"/>
    </xf>
    <xf numFmtId="176" fontId="2" fillId="0" borderId="11" xfId="77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77" applyFont="1" applyFill="1" applyAlignment="1" applyProtection="1">
      <alignment horizontal="centerContinuous" vertical="center"/>
      <protection/>
    </xf>
    <xf numFmtId="0" fontId="2" fillId="0" borderId="0" xfId="77" applyFont="1" applyFill="1" applyAlignment="1">
      <alignment horizontal="centerContinuous" vertical="center"/>
      <protection/>
    </xf>
    <xf numFmtId="180" fontId="2" fillId="0" borderId="0" xfId="77" applyNumberFormat="1" applyFont="1" applyFill="1" applyAlignment="1" applyProtection="1">
      <alignment horizontal="centerContinuous" vertical="center"/>
      <protection/>
    </xf>
    <xf numFmtId="0" fontId="2" fillId="0" borderId="0" xfId="77" applyFont="1" applyAlignment="1">
      <alignment horizontal="centerContinuous" vertical="center"/>
      <protection/>
    </xf>
    <xf numFmtId="0" fontId="4" fillId="0" borderId="0" xfId="77" applyFont="1" applyFill="1" applyAlignment="1">
      <alignment horizontal="centerContinuous" vertical="center"/>
      <protection/>
    </xf>
    <xf numFmtId="0" fontId="2" fillId="0" borderId="0" xfId="77" applyNumberFormat="1" applyFont="1" applyFill="1" applyAlignment="1" applyProtection="1">
      <alignment vertical="center" wrapText="1"/>
      <protection/>
    </xf>
    <xf numFmtId="0" fontId="2" fillId="0" borderId="0" xfId="77" applyNumberFormat="1" applyFont="1" applyFill="1" applyAlignment="1" applyProtection="1">
      <alignment horizontal="right" vertical="center"/>
      <protection/>
    </xf>
    <xf numFmtId="0" fontId="2" fillId="0" borderId="18" xfId="77" applyNumberFormat="1" applyFont="1" applyFill="1" applyBorder="1" applyAlignment="1" applyProtection="1">
      <alignment wrapText="1"/>
      <protection/>
    </xf>
    <xf numFmtId="0" fontId="2" fillId="0" borderId="18" xfId="77" applyNumberFormat="1" applyFont="1" applyFill="1" applyBorder="1" applyAlignment="1" applyProtection="1">
      <alignment horizontal="right" vertical="center" wrapText="1"/>
      <protection/>
    </xf>
    <xf numFmtId="0" fontId="2" fillId="8" borderId="19" xfId="77" applyFont="1" applyFill="1" applyBorder="1" applyAlignment="1">
      <alignment horizontal="center" vertical="center" wrapText="1"/>
      <protection/>
    </xf>
    <xf numFmtId="0" fontId="2" fillId="8" borderId="11" xfId="77" applyNumberFormat="1" applyFont="1" applyFill="1" applyBorder="1" applyAlignment="1" applyProtection="1">
      <alignment horizontal="center" vertical="center" wrapText="1"/>
      <protection/>
    </xf>
    <xf numFmtId="0" fontId="2" fillId="8" borderId="9" xfId="77" applyNumberFormat="1" applyFont="1" applyFill="1" applyBorder="1" applyAlignment="1" applyProtection="1">
      <alignment horizontal="center" vertical="center"/>
      <protection/>
    </xf>
    <xf numFmtId="0" fontId="1" fillId="8" borderId="10" xfId="77" applyFill="1" applyBorder="1" applyAlignment="1">
      <alignment horizontal="center" vertical="center"/>
      <protection/>
    </xf>
    <xf numFmtId="0" fontId="2" fillId="8" borderId="9" xfId="77" applyFont="1" applyFill="1" applyBorder="1" applyAlignment="1">
      <alignment horizontal="center" vertical="center"/>
      <protection/>
    </xf>
    <xf numFmtId="0" fontId="1" fillId="8" borderId="23" xfId="77" applyFill="1" applyBorder="1" applyAlignment="1">
      <alignment horizontal="center" vertical="center"/>
      <protection/>
    </xf>
    <xf numFmtId="176" fontId="2" fillId="0" borderId="9" xfId="77" applyNumberFormat="1" applyFont="1" applyFill="1" applyBorder="1" applyAlignment="1" applyProtection="1">
      <alignment horizontal="center" vertical="center" wrapText="1"/>
      <protection locked="0"/>
    </xf>
    <xf numFmtId="176" fontId="1" fillId="0" borderId="15" xfId="77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right" vertical="center" wrapText="1"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176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/>
    </xf>
    <xf numFmtId="0" fontId="0" fillId="0" borderId="18" xfId="0" applyBorder="1" applyAlignment="1">
      <alignment horizontal="center"/>
    </xf>
    <xf numFmtId="0" fontId="1" fillId="0" borderId="0" xfId="53" applyFill="1">
      <alignment vertical="center"/>
      <protection/>
    </xf>
    <xf numFmtId="0" fontId="2" fillId="0" borderId="0" xfId="53" applyFont="1" applyAlignment="1">
      <alignment horizontal="center" vertical="center"/>
      <protection/>
    </xf>
    <xf numFmtId="0" fontId="2" fillId="0" borderId="0" xfId="53" applyFont="1" applyAlignment="1">
      <alignment horizontal="centerContinuous" vertical="center"/>
      <protection/>
    </xf>
    <xf numFmtId="0" fontId="1" fillId="0" borderId="0" xfId="53">
      <alignment vertical="center"/>
      <protection/>
    </xf>
    <xf numFmtId="0" fontId="5" fillId="0" borderId="0" xfId="53" applyNumberFormat="1" applyFont="1" applyFill="1" applyAlignment="1" applyProtection="1">
      <alignment horizontal="center" vertical="center"/>
      <protection/>
    </xf>
    <xf numFmtId="0" fontId="2" fillId="0" borderId="18" xfId="53" applyFont="1" applyBorder="1" applyAlignment="1">
      <alignment horizontal="left" vertical="center"/>
      <protection/>
    </xf>
    <xf numFmtId="0" fontId="2" fillId="0" borderId="0" xfId="53" applyFont="1" applyFill="1" applyAlignment="1">
      <alignment horizontal="center" vertical="center"/>
      <protection/>
    </xf>
    <xf numFmtId="0" fontId="2" fillId="8" borderId="9" xfId="53" applyFont="1" applyFill="1" applyBorder="1" applyAlignment="1">
      <alignment horizontal="center" vertical="center" wrapText="1"/>
      <protection/>
    </xf>
    <xf numFmtId="0" fontId="2" fillId="8" borderId="9" xfId="53" applyNumberFormat="1" applyFont="1" applyFill="1" applyBorder="1" applyAlignment="1" applyProtection="1">
      <alignment horizontal="center" vertical="center" wrapText="1"/>
      <protection/>
    </xf>
    <xf numFmtId="0" fontId="2" fillId="8" borderId="9" xfId="53" applyNumberFormat="1" applyFont="1" applyFill="1" applyBorder="1" applyAlignment="1" applyProtection="1">
      <alignment horizontal="center" vertical="center"/>
      <protection/>
    </xf>
    <xf numFmtId="0" fontId="2" fillId="8" borderId="10" xfId="53" applyFont="1" applyFill="1" applyBorder="1" applyAlignment="1">
      <alignment horizontal="center" vertical="center" wrapText="1"/>
      <protection/>
    </xf>
    <xf numFmtId="176" fontId="8" fillId="0" borderId="9" xfId="53" applyNumberFormat="1" applyFont="1" applyFill="1" applyBorder="1" applyAlignment="1">
      <alignment horizontal="right" vertical="center" wrapText="1"/>
      <protection/>
    </xf>
    <xf numFmtId="177" fontId="8" fillId="0" borderId="9" xfId="55" applyNumberFormat="1" applyFont="1" applyFill="1" applyBorder="1" applyAlignment="1">
      <alignment horizontal="right" vertical="center" wrapText="1"/>
      <protection/>
    </xf>
    <xf numFmtId="0" fontId="8" fillId="8" borderId="9" xfId="53" applyFont="1" applyFill="1" applyBorder="1" applyAlignment="1">
      <alignment horizontal="center" vertical="center" wrapText="1"/>
      <protection/>
    </xf>
    <xf numFmtId="49" fontId="2" fillId="0" borderId="11" xfId="53" applyNumberFormat="1" applyFont="1" applyFill="1" applyBorder="1" applyAlignment="1" applyProtection="1">
      <alignment horizontal="center" vertical="center" wrapText="1"/>
      <protection/>
    </xf>
    <xf numFmtId="176" fontId="8" fillId="0" borderId="9" xfId="53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53" applyNumberFormat="1" applyFont="1" applyFill="1" applyBorder="1" applyAlignment="1" applyProtection="1">
      <alignment horizontal="right" vertical="center"/>
      <protection/>
    </xf>
    <xf numFmtId="176" fontId="1" fillId="0" borderId="9" xfId="53" applyNumberFormat="1" applyFill="1" applyBorder="1" applyAlignment="1" applyProtection="1">
      <alignment horizontal="right" vertical="center" wrapText="1"/>
      <protection locked="0"/>
    </xf>
    <xf numFmtId="180" fontId="2" fillId="0" borderId="0" xfId="53" applyNumberFormat="1" applyFont="1" applyFill="1" applyAlignment="1" applyProtection="1">
      <alignment horizontal="center" vertical="center"/>
      <protection/>
    </xf>
    <xf numFmtId="0" fontId="2" fillId="0" borderId="0" xfId="53" applyFont="1" applyBorder="1" applyAlignment="1">
      <alignment horizontal="center" vertical="center"/>
      <protection/>
    </xf>
    <xf numFmtId="4" fontId="2" fillId="0" borderId="13" xfId="0" applyNumberFormat="1" applyFont="1" applyFill="1" applyBorder="1" applyAlignment="1">
      <alignment horizontal="right" vertical="center" wrapText="1"/>
    </xf>
    <xf numFmtId="4" fontId="2" fillId="0" borderId="9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0" fontId="2" fillId="0" borderId="0" xfId="72" applyFont="1" applyFill="1" applyAlignment="1">
      <alignment horizontal="centerContinuous" vertical="center"/>
      <protection/>
    </xf>
    <xf numFmtId="0" fontId="2" fillId="0" borderId="0" xfId="72" applyFont="1" applyAlignment="1">
      <alignment horizontal="centerContinuous" vertical="center"/>
      <protection/>
    </xf>
    <xf numFmtId="0" fontId="2" fillId="0" borderId="0" xfId="72" applyFont="1" applyAlignment="1">
      <alignment horizontal="right" vertical="center" wrapText="1"/>
      <protection/>
    </xf>
    <xf numFmtId="0" fontId="5" fillId="0" borderId="0" xfId="72" applyNumberFormat="1" applyFont="1" applyFill="1" applyAlignment="1" applyProtection="1">
      <alignment horizontal="center" vertical="center"/>
      <protection/>
    </xf>
    <xf numFmtId="0" fontId="2" fillId="0" borderId="18" xfId="72" applyFont="1" applyBorder="1" applyAlignment="1">
      <alignment horizontal="left" vertical="center" wrapText="1"/>
      <protection/>
    </xf>
    <xf numFmtId="0" fontId="2" fillId="0" borderId="0" xfId="72" applyFont="1" applyAlignment="1">
      <alignment horizontal="left" vertical="center" wrapText="1"/>
      <protection/>
    </xf>
    <xf numFmtId="0" fontId="2" fillId="8" borderId="9" xfId="72" applyFont="1" applyFill="1" applyBorder="1" applyAlignment="1">
      <alignment horizontal="center" vertical="center" wrapText="1"/>
      <protection/>
    </xf>
    <xf numFmtId="0" fontId="2" fillId="8" borderId="9" xfId="72" applyNumberFormat="1" applyFont="1" applyFill="1" applyBorder="1" applyAlignment="1" applyProtection="1">
      <alignment horizontal="center" vertical="center" wrapText="1"/>
      <protection/>
    </xf>
    <xf numFmtId="177" fontId="2" fillId="8" borderId="9" xfId="72" applyNumberFormat="1" applyFont="1" applyFill="1" applyBorder="1" applyAlignment="1">
      <alignment horizontal="right" vertical="center" wrapText="1"/>
      <protection/>
    </xf>
    <xf numFmtId="49" fontId="2" fillId="0" borderId="9" xfId="75" applyNumberFormat="1" applyFont="1" applyFill="1" applyBorder="1" applyAlignment="1" applyProtection="1">
      <alignment horizontal="center" vertical="center" wrapText="1"/>
      <protection/>
    </xf>
    <xf numFmtId="177" fontId="2" fillId="0" borderId="9" xfId="72" applyNumberFormat="1" applyFont="1" applyFill="1" applyBorder="1" applyAlignment="1" applyProtection="1">
      <alignment horizontal="right" vertical="center" wrapText="1"/>
      <protection/>
    </xf>
    <xf numFmtId="177" fontId="2" fillId="0" borderId="9" xfId="70" applyNumberFormat="1" applyFont="1" applyFill="1" applyBorder="1" applyAlignment="1" applyProtection="1">
      <alignment horizontal="right" vertical="center" wrapText="1"/>
      <protection locked="0"/>
    </xf>
    <xf numFmtId="49" fontId="2" fillId="0" borderId="9" xfId="72" applyNumberFormat="1" applyFont="1" applyFill="1" applyBorder="1" applyAlignment="1" applyProtection="1">
      <alignment horizontal="center" vertical="center"/>
      <protection/>
    </xf>
    <xf numFmtId="177" fontId="2" fillId="0" borderId="9" xfId="72" applyNumberFormat="1" applyFont="1" applyFill="1" applyBorder="1" applyAlignment="1">
      <alignment horizontal="right" vertical="center"/>
      <protection/>
    </xf>
    <xf numFmtId="177" fontId="2" fillId="0" borderId="9" xfId="72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72" applyNumberFormat="1" applyFont="1" applyFill="1" applyAlignment="1" applyProtection="1">
      <alignment horizontal="right" vertical="center" wrapText="1"/>
      <protection/>
    </xf>
    <xf numFmtId="0" fontId="2" fillId="0" borderId="18" xfId="72" applyNumberFormat="1" applyFont="1" applyFill="1" applyBorder="1" applyAlignment="1" applyProtection="1">
      <alignment horizontal="right" vertical="center" wrapText="1"/>
      <protection/>
    </xf>
    <xf numFmtId="177" fontId="2" fillId="8" borderId="9" xfId="72" applyNumberFormat="1" applyFont="1" applyFill="1" applyBorder="1" applyAlignment="1">
      <alignment horizontal="center" vertical="center" wrapText="1"/>
      <protection/>
    </xf>
    <xf numFmtId="177" fontId="2" fillId="0" borderId="9" xfId="72" applyNumberFormat="1" applyFont="1" applyFill="1" applyBorder="1" applyAlignment="1" applyProtection="1">
      <alignment horizontal="center" vertical="center" wrapText="1"/>
      <protection locked="0"/>
    </xf>
    <xf numFmtId="177" fontId="2" fillId="0" borderId="9" xfId="72" applyNumberFormat="1" applyFont="1" applyFill="1" applyBorder="1" applyAlignment="1">
      <alignment horizontal="center" vertical="center"/>
      <protection/>
    </xf>
    <xf numFmtId="177" fontId="2" fillId="0" borderId="9" xfId="55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/>
    </xf>
    <xf numFmtId="49" fontId="2" fillId="0" borderId="9" xfId="0" applyNumberFormat="1" applyFont="1" applyFill="1" applyBorder="1" applyAlignment="1">
      <alignment wrapText="1"/>
    </xf>
    <xf numFmtId="177" fontId="2" fillId="0" borderId="9" xfId="0" applyNumberFormat="1" applyFont="1" applyFill="1" applyBorder="1" applyAlignment="1">
      <alignment horizontal="center" vertical="center" wrapText="1"/>
    </xf>
    <xf numFmtId="0" fontId="2" fillId="0" borderId="0" xfId="39" applyFont="1" applyAlignment="1">
      <alignment horizontal="centerContinuous" vertical="center"/>
      <protection/>
    </xf>
    <xf numFmtId="0" fontId="1" fillId="0" borderId="0" xfId="39">
      <alignment vertical="center"/>
      <protection/>
    </xf>
    <xf numFmtId="0" fontId="2" fillId="0" borderId="0" xfId="39" applyFont="1" applyAlignment="1">
      <alignment horizontal="right" vertical="center" wrapText="1"/>
      <protection/>
    </xf>
    <xf numFmtId="0" fontId="5" fillId="0" borderId="0" xfId="39" applyNumberFormat="1" applyFont="1" applyFill="1" applyAlignment="1" applyProtection="1">
      <alignment horizontal="center" vertical="center" wrapText="1"/>
      <protection/>
    </xf>
    <xf numFmtId="0" fontId="2" fillId="0" borderId="18" xfId="39" applyFont="1" applyBorder="1" applyAlignment="1">
      <alignment horizontal="left" vertical="center" wrapText="1"/>
      <protection/>
    </xf>
    <xf numFmtId="0" fontId="2" fillId="0" borderId="0" xfId="39" applyFont="1" applyAlignment="1">
      <alignment horizontal="left" vertical="center" wrapText="1"/>
      <protection/>
    </xf>
    <xf numFmtId="0" fontId="2" fillId="8" borderId="9" xfId="39" applyFont="1" applyFill="1" applyBorder="1" applyAlignment="1">
      <alignment horizontal="center" vertical="center" wrapText="1"/>
      <protection/>
    </xf>
    <xf numFmtId="0" fontId="2" fillId="8" borderId="9" xfId="39" applyNumberFormat="1" applyFont="1" applyFill="1" applyBorder="1" applyAlignment="1" applyProtection="1">
      <alignment horizontal="center" vertical="center" wrapText="1"/>
      <protection/>
    </xf>
    <xf numFmtId="0" fontId="2" fillId="8" borderId="9" xfId="39" applyNumberFormat="1" applyFont="1" applyFill="1" applyBorder="1" applyAlignment="1" applyProtection="1">
      <alignment horizontal="center" vertical="center"/>
      <protection/>
    </xf>
    <xf numFmtId="0" fontId="2" fillId="8" borderId="9" xfId="74" applyFont="1" applyFill="1" applyBorder="1" applyAlignment="1" applyProtection="1">
      <alignment horizontal="center" vertical="center" wrapText="1"/>
      <protection locked="0"/>
    </xf>
    <xf numFmtId="49" fontId="2" fillId="8" borderId="9" xfId="75" applyNumberFormat="1" applyFont="1" applyFill="1" applyBorder="1" applyAlignment="1" applyProtection="1">
      <alignment horizontal="center" vertical="center" wrapText="1"/>
      <protection locked="0"/>
    </xf>
    <xf numFmtId="0" fontId="2" fillId="8" borderId="9" xfId="74" applyFont="1" applyFill="1" applyBorder="1" applyAlignment="1" applyProtection="1">
      <alignment horizontal="left" vertical="center" wrapText="1"/>
      <protection locked="0"/>
    </xf>
    <xf numFmtId="177" fontId="8" fillId="0" borderId="9" xfId="39" applyNumberFormat="1" applyFont="1" applyFill="1" applyBorder="1" applyAlignment="1" applyProtection="1">
      <alignment horizontal="right" vertical="center" wrapText="1"/>
      <protection/>
    </xf>
    <xf numFmtId="177" fontId="8" fillId="0" borderId="9" xfId="70" applyNumberFormat="1" applyFont="1" applyFill="1" applyBorder="1" applyAlignment="1" applyProtection="1">
      <alignment horizontal="right" vertical="center" wrapText="1"/>
      <protection locked="0"/>
    </xf>
    <xf numFmtId="49" fontId="2" fillId="8" borderId="9" xfId="74" applyNumberFormat="1" applyFont="1" applyFill="1" applyBorder="1" applyAlignment="1" applyProtection="1">
      <alignment horizontal="center" vertical="center" wrapText="1"/>
      <protection locked="0"/>
    </xf>
    <xf numFmtId="49" fontId="2" fillId="0" borderId="9" xfId="39" applyNumberFormat="1" applyFont="1" applyFill="1" applyBorder="1" applyAlignment="1" applyProtection="1">
      <alignment horizontal="center" vertical="center" wrapText="1"/>
      <protection locked="0"/>
    </xf>
    <xf numFmtId="49" fontId="2" fillId="0" borderId="9" xfId="39" applyNumberFormat="1" applyFont="1" applyFill="1" applyBorder="1" applyAlignment="1" applyProtection="1">
      <alignment horizontal="left" vertical="center" wrapText="1"/>
      <protection locked="0"/>
    </xf>
    <xf numFmtId="0" fontId="9" fillId="0" borderId="24" xfId="0" applyFont="1" applyBorder="1" applyAlignment="1" applyProtection="1">
      <alignment horizontal="left" vertical="center" wrapText="1"/>
      <protection locked="0"/>
    </xf>
    <xf numFmtId="0" fontId="2" fillId="0" borderId="0" xfId="39" applyFont="1" applyFill="1" applyAlignment="1">
      <alignment horizontal="centerContinuous" vertical="center"/>
      <protection/>
    </xf>
    <xf numFmtId="180" fontId="2" fillId="0" borderId="0" xfId="39" applyNumberFormat="1" applyFont="1" applyFill="1" applyAlignment="1">
      <alignment horizontal="centerContinuous" vertical="center"/>
      <protection/>
    </xf>
    <xf numFmtId="0" fontId="1" fillId="8" borderId="9" xfId="84" applyFont="1" applyFill="1" applyBorder="1" applyAlignment="1">
      <alignment horizontal="center" vertical="center" wrapText="1"/>
      <protection/>
    </xf>
    <xf numFmtId="176" fontId="8" fillId="0" borderId="9" xfId="81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39" applyFill="1">
      <alignment vertical="center"/>
      <protection/>
    </xf>
    <xf numFmtId="0" fontId="1" fillId="8" borderId="10" xfId="84" applyFont="1" applyFill="1" applyBorder="1" applyAlignment="1">
      <alignment horizontal="center" vertical="center" wrapText="1"/>
      <protection/>
    </xf>
    <xf numFmtId="0" fontId="1" fillId="8" borderId="14" xfId="84" applyFont="1" applyFill="1" applyBorder="1" applyAlignment="1">
      <alignment horizontal="center" vertical="center" wrapText="1"/>
      <protection/>
    </xf>
    <xf numFmtId="0" fontId="1" fillId="8" borderId="13" xfId="84" applyFont="1" applyFill="1" applyBorder="1" applyAlignment="1">
      <alignment horizontal="center" vertical="center" wrapText="1"/>
      <protection/>
    </xf>
    <xf numFmtId="177" fontId="6" fillId="0" borderId="9" xfId="70" applyNumberFormat="1" applyFont="1" applyFill="1" applyBorder="1" applyAlignment="1" applyProtection="1">
      <alignment horizontal="center" vertical="center" wrapText="1"/>
      <protection locked="0"/>
    </xf>
    <xf numFmtId="177" fontId="2" fillId="0" borderId="9" xfId="39" applyNumberFormat="1" applyFont="1" applyFill="1" applyBorder="1" applyAlignment="1" applyProtection="1">
      <alignment horizontal="center" vertical="center" wrapText="1"/>
      <protection/>
    </xf>
    <xf numFmtId="0" fontId="2" fillId="0" borderId="0" xfId="39" applyNumberFormat="1" applyFont="1" applyFill="1" applyAlignment="1" applyProtection="1">
      <alignment horizontal="right" vertical="center" wrapText="1"/>
      <protection/>
    </xf>
    <xf numFmtId="0" fontId="2" fillId="0" borderId="0" xfId="39" applyNumberFormat="1" applyFont="1" applyFill="1" applyAlignment="1" applyProtection="1">
      <alignment vertical="center" wrapText="1"/>
      <protection/>
    </xf>
    <xf numFmtId="0" fontId="2" fillId="0" borderId="18" xfId="39" applyNumberFormat="1" applyFont="1" applyFill="1" applyBorder="1" applyAlignment="1" applyProtection="1">
      <alignment horizontal="right" vertical="center" wrapText="1"/>
      <protection/>
    </xf>
    <xf numFmtId="0" fontId="2" fillId="0" borderId="0" xfId="39" applyNumberFormat="1" applyFont="1" applyFill="1" applyAlignment="1" applyProtection="1">
      <alignment horizontal="center" wrapText="1"/>
      <protection/>
    </xf>
    <xf numFmtId="177" fontId="2" fillId="0" borderId="9" xfId="39" applyNumberFormat="1" applyFont="1" applyFill="1" applyBorder="1" applyAlignment="1" applyProtection="1">
      <alignment horizontal="center" vertical="center" wrapText="1"/>
      <protection locked="0"/>
    </xf>
    <xf numFmtId="181" fontId="2" fillId="0" borderId="0" xfId="39" applyNumberFormat="1" applyFont="1" applyFill="1" applyAlignment="1">
      <alignment horizontal="right" vertical="center"/>
      <protection/>
    </xf>
    <xf numFmtId="0" fontId="2" fillId="8" borderId="0" xfId="75" applyFont="1" applyFill="1" applyAlignment="1">
      <alignment vertical="center"/>
      <protection/>
    </xf>
    <xf numFmtId="0" fontId="1" fillId="0" borderId="0" xfId="75" applyFill="1" applyAlignment="1">
      <alignment vertical="center"/>
      <protection/>
    </xf>
    <xf numFmtId="182" fontId="2" fillId="8" borderId="0" xfId="75" applyNumberFormat="1" applyFont="1" applyFill="1" applyAlignment="1">
      <alignment horizontal="center" vertical="center"/>
      <protection/>
    </xf>
    <xf numFmtId="183" fontId="2" fillId="8" borderId="0" xfId="75" applyNumberFormat="1" applyFont="1" applyFill="1" applyAlignment="1">
      <alignment horizontal="center" vertical="center"/>
      <protection/>
    </xf>
    <xf numFmtId="49" fontId="2" fillId="8" borderId="0" xfId="75" applyNumberFormat="1" applyFont="1" applyFill="1" applyAlignment="1">
      <alignment horizontal="center" vertical="center"/>
      <protection/>
    </xf>
    <xf numFmtId="0" fontId="2" fillId="8" borderId="0" xfId="75" applyFont="1" applyFill="1" applyAlignment="1">
      <alignment horizontal="left" vertical="center"/>
      <protection/>
    </xf>
    <xf numFmtId="179" fontId="2" fillId="8" borderId="0" xfId="75" applyNumberFormat="1" applyFont="1" applyFill="1" applyAlignment="1">
      <alignment horizontal="center" vertical="center"/>
      <protection/>
    </xf>
    <xf numFmtId="0" fontId="2" fillId="8" borderId="0" xfId="75" applyFont="1" applyFill="1" applyAlignment="1">
      <alignment horizontal="center" vertical="center"/>
      <protection/>
    </xf>
    <xf numFmtId="0" fontId="1" fillId="0" borderId="0" xfId="75">
      <alignment vertical="center"/>
      <protection/>
    </xf>
    <xf numFmtId="0" fontId="2" fillId="0" borderId="0" xfId="75" applyFont="1" applyAlignment="1">
      <alignment horizontal="center" vertical="center" wrapText="1"/>
      <protection/>
    </xf>
    <xf numFmtId="0" fontId="5" fillId="0" borderId="0" xfId="75" applyNumberFormat="1" applyFont="1" applyFill="1" applyAlignment="1" applyProtection="1">
      <alignment horizontal="center" vertical="center"/>
      <protection/>
    </xf>
    <xf numFmtId="182" fontId="2" fillId="8" borderId="0" xfId="75" applyNumberFormat="1" applyFont="1" applyFill="1" applyAlignment="1">
      <alignment vertical="center"/>
      <protection/>
    </xf>
    <xf numFmtId="0" fontId="2" fillId="0" borderId="0" xfId="75" applyFont="1" applyFill="1" applyAlignment="1">
      <alignment horizontal="centerContinuous" vertical="center"/>
      <protection/>
    </xf>
    <xf numFmtId="0" fontId="2" fillId="8" borderId="9" xfId="75" applyFont="1" applyFill="1" applyBorder="1" applyAlignment="1">
      <alignment horizontal="centerContinuous" vertical="center"/>
      <protection/>
    </xf>
    <xf numFmtId="0" fontId="2" fillId="8" borderId="9" xfId="75" applyNumberFormat="1" applyFont="1" applyFill="1" applyBorder="1" applyAlignment="1" applyProtection="1">
      <alignment horizontal="centerContinuous" vertical="center"/>
      <protection/>
    </xf>
    <xf numFmtId="0" fontId="2" fillId="0" borderId="10" xfId="75" applyFont="1" applyFill="1" applyBorder="1" applyAlignment="1">
      <alignment horizontal="center" vertical="center" wrapText="1"/>
      <protection/>
    </xf>
    <xf numFmtId="0" fontId="2" fillId="8" borderId="10" xfId="75" applyFont="1" applyFill="1" applyBorder="1" applyAlignment="1">
      <alignment horizontal="center" vertical="center" wrapText="1"/>
      <protection/>
    </xf>
    <xf numFmtId="0" fontId="2" fillId="8" borderId="9" xfId="75" applyFont="1" applyFill="1" applyBorder="1" applyAlignment="1">
      <alignment horizontal="center" vertical="center" wrapText="1"/>
      <protection/>
    </xf>
    <xf numFmtId="0" fontId="2" fillId="0" borderId="9" xfId="75" applyFont="1" applyFill="1" applyBorder="1" applyAlignment="1">
      <alignment horizontal="center" vertical="center" wrapText="1"/>
      <protection/>
    </xf>
    <xf numFmtId="49" fontId="2" fillId="8" borderId="9" xfId="74" applyNumberFormat="1" applyFont="1" applyFill="1" applyBorder="1" applyAlignment="1">
      <alignment horizontal="center" vertical="center" wrapText="1"/>
      <protection/>
    </xf>
    <xf numFmtId="177" fontId="2" fillId="8" borderId="9" xfId="75" applyNumberFormat="1" applyFont="1" applyFill="1" applyBorder="1" applyAlignment="1">
      <alignment horizontal="right" vertical="center" wrapText="1"/>
      <protection/>
    </xf>
    <xf numFmtId="182" fontId="2" fillId="0" borderId="0" xfId="75" applyNumberFormat="1" applyFont="1" applyFill="1" applyAlignment="1">
      <alignment horizontal="center" vertical="center"/>
      <protection/>
    </xf>
    <xf numFmtId="183" fontId="2" fillId="0" borderId="0" xfId="75" applyNumberFormat="1" applyFont="1" applyFill="1" applyAlignment="1">
      <alignment horizontal="center" vertical="center"/>
      <protection/>
    </xf>
    <xf numFmtId="49" fontId="2" fillId="0" borderId="0" xfId="75" applyNumberFormat="1" applyFont="1" applyFill="1" applyAlignment="1">
      <alignment horizontal="center" vertical="center"/>
      <protection/>
    </xf>
    <xf numFmtId="0" fontId="2" fillId="0" borderId="0" xfId="75" applyFont="1" applyFill="1" applyAlignment="1">
      <alignment horizontal="left" vertical="center"/>
      <protection/>
    </xf>
    <xf numFmtId="179" fontId="2" fillId="0" borderId="0" xfId="75" applyNumberFormat="1" applyFont="1" applyFill="1" applyAlignment="1">
      <alignment horizontal="center" vertical="center"/>
      <protection/>
    </xf>
    <xf numFmtId="0" fontId="2" fillId="0" borderId="0" xfId="75" applyFont="1" applyFill="1" applyAlignment="1">
      <alignment horizontal="center" vertical="center"/>
      <protection/>
    </xf>
    <xf numFmtId="0" fontId="2" fillId="8" borderId="10" xfId="75" applyNumberFormat="1" applyFont="1" applyFill="1" applyBorder="1" applyAlignment="1" applyProtection="1">
      <alignment horizontal="center" vertical="center" wrapText="1"/>
      <protection/>
    </xf>
    <xf numFmtId="0" fontId="2" fillId="8" borderId="14" xfId="75" applyNumberFormat="1" applyFont="1" applyFill="1" applyBorder="1" applyAlignment="1" applyProtection="1">
      <alignment horizontal="center" vertical="center" wrapText="1"/>
      <protection/>
    </xf>
    <xf numFmtId="0" fontId="2" fillId="8" borderId="13" xfId="75" applyNumberFormat="1" applyFont="1" applyFill="1" applyBorder="1" applyAlignment="1" applyProtection="1">
      <alignment horizontal="center" vertical="center" wrapText="1"/>
      <protection/>
    </xf>
    <xf numFmtId="181" fontId="2" fillId="8" borderId="9" xfId="74" applyNumberFormat="1" applyFont="1" applyFill="1" applyBorder="1" applyAlignment="1">
      <alignment horizontal="right" vertical="center" wrapText="1"/>
      <protection/>
    </xf>
    <xf numFmtId="181" fontId="2" fillId="8" borderId="11" xfId="75" applyNumberFormat="1" applyFont="1" applyFill="1" applyBorder="1" applyAlignment="1" applyProtection="1">
      <alignment horizontal="right" vertical="center" wrapText="1"/>
      <protection/>
    </xf>
    <xf numFmtId="182" fontId="2" fillId="0" borderId="9" xfId="75" applyNumberFormat="1" applyFont="1" applyFill="1" applyBorder="1" applyAlignment="1">
      <alignment horizontal="center" vertical="center"/>
      <protection/>
    </xf>
    <xf numFmtId="49" fontId="2" fillId="0" borderId="9" xfId="75" applyNumberFormat="1" applyFont="1" applyFill="1" applyBorder="1" applyAlignment="1">
      <alignment horizontal="center" vertical="center"/>
      <protection/>
    </xf>
    <xf numFmtId="0" fontId="2" fillId="0" borderId="9" xfId="75" applyFont="1" applyFill="1" applyBorder="1" applyAlignment="1">
      <alignment horizontal="left" vertical="center"/>
      <protection/>
    </xf>
    <xf numFmtId="179" fontId="2" fillId="0" borderId="9" xfId="75" applyNumberFormat="1" applyFont="1" applyFill="1" applyBorder="1" applyAlignment="1">
      <alignment horizontal="right" vertical="center"/>
      <protection/>
    </xf>
    <xf numFmtId="179" fontId="2" fillId="8" borderId="9" xfId="75" applyNumberFormat="1" applyFont="1" applyFill="1" applyBorder="1" applyAlignment="1">
      <alignment horizontal="right" vertical="center"/>
      <protection/>
    </xf>
    <xf numFmtId="181" fontId="2" fillId="8" borderId="9" xfId="74" applyNumberFormat="1" applyFont="1" applyFill="1" applyBorder="1" applyAlignment="1">
      <alignment horizontal="center" vertical="center" wrapText="1"/>
      <protection/>
    </xf>
    <xf numFmtId="181" fontId="2" fillId="8" borderId="9" xfId="75" applyNumberFormat="1" applyFont="1" applyFill="1" applyBorder="1" applyAlignment="1" applyProtection="1">
      <alignment horizontal="right" vertical="center" wrapText="1"/>
      <protection/>
    </xf>
    <xf numFmtId="181" fontId="2" fillId="8" borderId="9" xfId="75" applyNumberFormat="1" applyFont="1" applyFill="1" applyBorder="1" applyAlignment="1" applyProtection="1">
      <alignment horizontal="right" vertical="center" wrapText="1"/>
      <protection locked="0"/>
    </xf>
    <xf numFmtId="181" fontId="2" fillId="0" borderId="9" xfId="75" applyNumberFormat="1" applyFont="1" applyFill="1" applyBorder="1" applyAlignment="1" applyProtection="1">
      <alignment horizontal="right" vertical="center" wrapText="1"/>
      <protection locked="0"/>
    </xf>
    <xf numFmtId="181" fontId="2" fillId="0" borderId="9" xfId="75" applyNumberFormat="1" applyFont="1" applyFill="1" applyBorder="1" applyAlignment="1" applyProtection="1">
      <alignment horizontal="center" vertical="center" wrapText="1"/>
      <protection locked="0"/>
    </xf>
    <xf numFmtId="4" fontId="2" fillId="0" borderId="9" xfId="75" applyNumberFormat="1" applyFont="1" applyFill="1" applyBorder="1" applyAlignment="1" applyProtection="1">
      <alignment horizontal="right" vertical="center"/>
      <protection/>
    </xf>
    <xf numFmtId="0" fontId="2" fillId="0" borderId="9" xfId="75" applyFont="1" applyFill="1" applyBorder="1" applyAlignment="1">
      <alignment horizontal="center" vertical="center"/>
      <protection/>
    </xf>
    <xf numFmtId="0" fontId="2" fillId="0" borderId="18" xfId="75" applyNumberFormat="1" applyFont="1" applyFill="1" applyBorder="1" applyAlignment="1" applyProtection="1">
      <alignment vertical="center"/>
      <protection/>
    </xf>
    <xf numFmtId="0" fontId="2" fillId="8" borderId="9" xfId="75" applyFont="1" applyFill="1" applyBorder="1" applyAlignment="1">
      <alignment horizontal="center" vertical="center"/>
      <protection/>
    </xf>
    <xf numFmtId="176" fontId="1" fillId="0" borderId="9" xfId="75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75" applyFill="1" applyBorder="1" applyAlignment="1">
      <alignment horizontal="center" vertical="center"/>
      <protection/>
    </xf>
    <xf numFmtId="0" fontId="1" fillId="0" borderId="0" xfId="75" applyFill="1">
      <alignment vertical="center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11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horizontal="right" vertical="top"/>
      <protection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4" fillId="8" borderId="9" xfId="0" applyNumberFormat="1" applyFont="1" applyFill="1" applyBorder="1" applyAlignment="1" applyProtection="1">
      <alignment horizontal="centerContinuous" vertical="center"/>
      <protection/>
    </xf>
    <xf numFmtId="0" fontId="4" fillId="8" borderId="9" xfId="0" applyNumberFormat="1" applyFont="1" applyFill="1" applyBorder="1" applyAlignment="1" applyProtection="1">
      <alignment horizontal="center" vertical="center" wrapText="1"/>
      <protection/>
    </xf>
    <xf numFmtId="0" fontId="4" fillId="8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178" fontId="2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9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>
      <alignment vertical="center"/>
    </xf>
    <xf numFmtId="0" fontId="0" fillId="0" borderId="9" xfId="0" applyFill="1" applyBorder="1" applyAlignment="1">
      <alignment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4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left"/>
      <protection/>
    </xf>
    <xf numFmtId="177" fontId="2" fillId="8" borderId="9" xfId="0" applyNumberFormat="1" applyFont="1" applyFill="1" applyBorder="1" applyAlignment="1">
      <alignment horizontal="right" vertical="center" wrapText="1"/>
    </xf>
    <xf numFmtId="49" fontId="2" fillId="8" borderId="9" xfId="0" applyNumberFormat="1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4" fontId="2" fillId="8" borderId="9" xfId="0" applyNumberFormat="1" applyFont="1" applyFill="1" applyBorder="1" applyAlignment="1">
      <alignment horizontal="center" vertical="center" wrapText="1"/>
    </xf>
    <xf numFmtId="0" fontId="1" fillId="0" borderId="0" xfId="76" applyFill="1" applyAlignment="1">
      <alignment vertical="center"/>
      <protection/>
    </xf>
    <xf numFmtId="0" fontId="2" fillId="0" borderId="0" xfId="76" applyFont="1" applyAlignment="1">
      <alignment horizontal="center" vertical="center"/>
      <protection/>
    </xf>
    <xf numFmtId="0" fontId="2" fillId="0" borderId="0" xfId="76" applyFont="1" applyAlignment="1">
      <alignment horizontal="centerContinuous" vertical="center"/>
      <protection/>
    </xf>
    <xf numFmtId="0" fontId="1" fillId="0" borderId="0" xfId="76">
      <alignment vertical="center"/>
      <protection/>
    </xf>
    <xf numFmtId="0" fontId="5" fillId="0" borderId="0" xfId="76" applyNumberFormat="1" applyFont="1" applyFill="1" applyAlignment="1" applyProtection="1">
      <alignment horizontal="center" vertical="center"/>
      <protection/>
    </xf>
    <xf numFmtId="0" fontId="2" fillId="0" borderId="18" xfId="76" applyFont="1" applyBorder="1" applyAlignment="1">
      <alignment horizontal="left" vertical="center"/>
      <protection/>
    </xf>
    <xf numFmtId="0" fontId="2" fillId="8" borderId="10" xfId="76" applyFont="1" applyFill="1" applyBorder="1" applyAlignment="1">
      <alignment horizontal="center" vertical="center" wrapText="1"/>
      <protection/>
    </xf>
    <xf numFmtId="0" fontId="2" fillId="8" borderId="22" xfId="76" applyFont="1" applyFill="1" applyBorder="1" applyAlignment="1">
      <alignment horizontal="center" vertical="center" wrapText="1"/>
      <protection/>
    </xf>
    <xf numFmtId="0" fontId="2" fillId="8" borderId="9" xfId="76" applyNumberFormat="1" applyFont="1" applyFill="1" applyBorder="1" applyAlignment="1" applyProtection="1">
      <alignment horizontal="center" vertical="center" wrapText="1"/>
      <protection/>
    </xf>
    <xf numFmtId="0" fontId="2" fillId="8" borderId="15" xfId="76" applyNumberFormat="1" applyFont="1" applyFill="1" applyBorder="1" applyAlignment="1" applyProtection="1">
      <alignment horizontal="center" vertical="center" wrapText="1"/>
      <protection/>
    </xf>
    <xf numFmtId="0" fontId="2" fillId="8" borderId="9" xfId="76" applyNumberFormat="1" applyFont="1" applyFill="1" applyBorder="1" applyAlignment="1" applyProtection="1">
      <alignment horizontal="center" vertical="center"/>
      <protection/>
    </xf>
    <xf numFmtId="0" fontId="2" fillId="8" borderId="12" xfId="76" applyNumberFormat="1" applyFont="1" applyFill="1" applyBorder="1" applyAlignment="1" applyProtection="1">
      <alignment horizontal="center" vertical="center" wrapText="1"/>
      <protection/>
    </xf>
    <xf numFmtId="0" fontId="2" fillId="8" borderId="14" xfId="76" applyFont="1" applyFill="1" applyBorder="1" applyAlignment="1">
      <alignment horizontal="center" vertical="center" wrapText="1"/>
      <protection/>
    </xf>
    <xf numFmtId="176" fontId="2" fillId="8" borderId="9" xfId="76" applyNumberFormat="1" applyFont="1" applyFill="1" applyBorder="1" applyAlignment="1" applyProtection="1">
      <alignment horizontal="right" vertical="center" wrapText="1"/>
      <protection/>
    </xf>
    <xf numFmtId="49" fontId="2" fillId="8" borderId="9" xfId="76" applyNumberFormat="1" applyFont="1" applyFill="1" applyBorder="1" applyAlignment="1" applyProtection="1">
      <alignment horizontal="center" vertical="center" wrapText="1"/>
      <protection/>
    </xf>
    <xf numFmtId="0" fontId="2" fillId="0" borderId="0" xfId="76" applyFont="1" applyFill="1" applyAlignment="1">
      <alignment horizontal="center" vertical="center"/>
      <protection/>
    </xf>
    <xf numFmtId="0" fontId="2" fillId="0" borderId="18" xfId="76" applyNumberFormat="1" applyFont="1" applyFill="1" applyBorder="1" applyAlignment="1" applyProtection="1">
      <alignment horizontal="right" vertical="center"/>
      <protection/>
    </xf>
    <xf numFmtId="0" fontId="2" fillId="0" borderId="0" xfId="76" applyFont="1" applyBorder="1" applyAlignment="1">
      <alignment horizontal="center" vertical="center"/>
      <protection/>
    </xf>
    <xf numFmtId="0" fontId="2" fillId="0" borderId="0" xfId="76" applyFont="1" applyFill="1" applyBorder="1" applyAlignment="1">
      <alignment horizontal="center" vertical="center"/>
      <protection/>
    </xf>
    <xf numFmtId="0" fontId="2" fillId="0" borderId="0" xfId="76" applyFont="1" applyFill="1" applyAlignment="1">
      <alignment horizontal="centerContinuous" vertical="center"/>
      <protection/>
    </xf>
    <xf numFmtId="0" fontId="9" fillId="8" borderId="9" xfId="74" applyFont="1" applyFill="1" applyBorder="1" applyAlignment="1">
      <alignment horizontal="center" vertical="center" wrapText="1"/>
      <protection/>
    </xf>
    <xf numFmtId="49" fontId="9" fillId="8" borderId="9" xfId="74" applyNumberFormat="1" applyFont="1" applyFill="1" applyBorder="1" applyAlignment="1">
      <alignment horizontal="center" vertical="center" wrapText="1"/>
      <protection/>
    </xf>
    <xf numFmtId="0" fontId="9" fillId="8" borderId="9" xfId="74" applyFont="1" applyFill="1" applyBorder="1" applyAlignment="1">
      <alignment horizontal="left" vertical="center" wrapText="1"/>
      <protection/>
    </xf>
    <xf numFmtId="49" fontId="2" fillId="0" borderId="9" xfId="0" applyNumberFormat="1" applyFont="1" applyFill="1" applyBorder="1" applyAlignment="1">
      <alignment horizontal="left" vertical="center" wrapText="1"/>
    </xf>
    <xf numFmtId="177" fontId="0" fillId="0" borderId="0" xfId="0" applyNumberFormat="1" applyAlignment="1">
      <alignment/>
    </xf>
    <xf numFmtId="177" fontId="2" fillId="8" borderId="13" xfId="0" applyNumberFormat="1" applyFont="1" applyFill="1" applyBorder="1" applyAlignment="1">
      <alignment horizontal="right" vertical="center" wrapText="1"/>
    </xf>
    <xf numFmtId="0" fontId="0" fillId="0" borderId="18" xfId="0" applyBorder="1" applyAlignment="1">
      <alignment horizontal="right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0" xfId="74" applyFont="1" applyFill="1" applyAlignment="1">
      <alignment horizontal="centerContinuous" vertical="center"/>
      <protection/>
    </xf>
    <xf numFmtId="0" fontId="2" fillId="0" borderId="0" xfId="74" applyFont="1" applyAlignment="1">
      <alignment horizontal="centerContinuous" vertical="center"/>
      <protection/>
    </xf>
    <xf numFmtId="0" fontId="2" fillId="0" borderId="0" xfId="74" applyFont="1" applyAlignment="1">
      <alignment horizontal="right" vertical="center" wrapText="1"/>
      <protection/>
    </xf>
    <xf numFmtId="0" fontId="5" fillId="0" borderId="0" xfId="74" applyNumberFormat="1" applyFont="1" applyFill="1" applyAlignment="1" applyProtection="1">
      <alignment horizontal="center" vertical="center" wrapText="1"/>
      <protection/>
    </xf>
    <xf numFmtId="0" fontId="2" fillId="0" borderId="18" xfId="74" applyFont="1" applyBorder="1" applyAlignment="1">
      <alignment horizontal="left" vertical="center" wrapText="1"/>
      <protection/>
    </xf>
    <xf numFmtId="0" fontId="2" fillId="0" borderId="0" xfId="74" applyFont="1" applyAlignment="1">
      <alignment horizontal="left" vertical="center" wrapText="1"/>
      <protection/>
    </xf>
    <xf numFmtId="0" fontId="2" fillId="8" borderId="9" xfId="74" applyNumberFormat="1" applyFont="1" applyFill="1" applyBorder="1" applyAlignment="1" applyProtection="1">
      <alignment horizontal="center" vertical="center" wrapText="1"/>
      <protection/>
    </xf>
    <xf numFmtId="0" fontId="2" fillId="0" borderId="9" xfId="74" applyFont="1" applyFill="1" applyBorder="1" applyAlignment="1">
      <alignment horizontal="center" vertical="center" wrapText="1"/>
      <protection/>
    </xf>
    <xf numFmtId="49" fontId="2" fillId="0" borderId="9" xfId="74" applyNumberFormat="1" applyFont="1" applyFill="1" applyBorder="1" applyAlignment="1">
      <alignment horizontal="center" vertical="center" wrapText="1"/>
      <protection/>
    </xf>
    <xf numFmtId="0" fontId="2" fillId="0" borderId="9" xfId="74" applyFont="1" applyFill="1" applyBorder="1" applyAlignment="1">
      <alignment horizontal="left" vertical="center" wrapText="1"/>
      <protection/>
    </xf>
    <xf numFmtId="177" fontId="2" fillId="0" borderId="9" xfId="74" applyNumberFormat="1" applyFont="1" applyFill="1" applyBorder="1" applyAlignment="1" applyProtection="1">
      <alignment horizontal="right" vertical="center" wrapText="1"/>
      <protection/>
    </xf>
    <xf numFmtId="49" fontId="2" fillId="0" borderId="9" xfId="74" applyNumberFormat="1" applyFont="1" applyFill="1" applyBorder="1" applyAlignment="1" applyProtection="1">
      <alignment horizontal="center" vertical="center" wrapText="1"/>
      <protection/>
    </xf>
    <xf numFmtId="49" fontId="2" fillId="0" borderId="9" xfId="72" applyNumberFormat="1" applyFont="1" applyFill="1" applyBorder="1" applyAlignment="1" applyProtection="1">
      <alignment horizontal="left" vertical="center"/>
      <protection/>
    </xf>
    <xf numFmtId="0" fontId="2" fillId="0" borderId="0" xfId="74" applyNumberFormat="1" applyFont="1" applyFill="1" applyAlignment="1" applyProtection="1">
      <alignment vertical="center" wrapText="1"/>
      <protection/>
    </xf>
    <xf numFmtId="0" fontId="1" fillId="0" borderId="18" xfId="74" applyNumberFormat="1" applyFont="1" applyFill="1" applyBorder="1" applyAlignment="1" applyProtection="1">
      <alignment vertical="center"/>
      <protection/>
    </xf>
    <xf numFmtId="0" fontId="2" fillId="0" borderId="0" xfId="74" applyNumberFormat="1" applyFont="1" applyFill="1" applyAlignment="1" applyProtection="1">
      <alignment horizontal="center" vertical="center" wrapText="1"/>
      <protection/>
    </xf>
    <xf numFmtId="0" fontId="1" fillId="0" borderId="18" xfId="74" applyNumberFormat="1" applyFont="1" applyFill="1" applyBorder="1" applyAlignment="1" applyProtection="1">
      <alignment horizontal="center" vertical="center"/>
      <protection/>
    </xf>
    <xf numFmtId="0" fontId="1" fillId="8" borderId="9" xfId="74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center"/>
    </xf>
    <xf numFmtId="0" fontId="2" fillId="8" borderId="9" xfId="79" applyFont="1" applyFill="1" applyBorder="1" applyAlignment="1">
      <alignment horizontal="center" vertical="center" wrapText="1"/>
      <protection/>
    </xf>
    <xf numFmtId="49" fontId="2" fillId="0" borderId="9" xfId="80" applyNumberFormat="1" applyFont="1" applyFill="1" applyBorder="1" applyAlignment="1" applyProtection="1">
      <alignment horizontal="left" vertical="center" wrapText="1"/>
      <protection locked="0"/>
    </xf>
    <xf numFmtId="0" fontId="2" fillId="0" borderId="15" xfId="80" applyNumberFormat="1" applyFont="1" applyFill="1" applyBorder="1" applyAlignment="1" applyProtection="1">
      <alignment vertical="center" wrapText="1"/>
      <protection locked="0"/>
    </xf>
    <xf numFmtId="0" fontId="2" fillId="0" borderId="9" xfId="80" applyNumberFormat="1" applyFont="1" applyFill="1" applyBorder="1" applyAlignment="1" applyProtection="1">
      <alignment horizontal="center" vertical="center" wrapText="1"/>
      <protection locked="0"/>
    </xf>
    <xf numFmtId="49" fontId="2" fillId="0" borderId="9" xfId="79" applyNumberFormat="1" applyFont="1" applyFill="1" applyBorder="1" applyAlignment="1" applyProtection="1">
      <alignment horizontal="center" vertical="center" wrapText="1"/>
      <protection/>
    </xf>
    <xf numFmtId="0" fontId="2" fillId="0" borderId="9" xfId="79" applyFont="1" applyFill="1" applyBorder="1" applyAlignment="1">
      <alignment horizontal="center" vertical="center" wrapText="1"/>
      <protection/>
    </xf>
    <xf numFmtId="0" fontId="2" fillId="0" borderId="0" xfId="78" applyFont="1" applyAlignment="1">
      <alignment horizontal="center" vertical="center" wrapText="1"/>
      <protection/>
    </xf>
    <xf numFmtId="0" fontId="2" fillId="0" borderId="18" xfId="0" applyFont="1" applyBorder="1" applyAlignment="1">
      <alignment horizontal="right"/>
    </xf>
    <xf numFmtId="0" fontId="2" fillId="0" borderId="0" xfId="81" applyFont="1" applyAlignment="1">
      <alignment horizontal="centerContinuous" vertical="center"/>
      <protection/>
    </xf>
    <xf numFmtId="0" fontId="1" fillId="0" borderId="0" xfId="81">
      <alignment vertical="center"/>
      <protection/>
    </xf>
    <xf numFmtId="0" fontId="2" fillId="0" borderId="0" xfId="81" applyFont="1" applyAlignment="1">
      <alignment horizontal="right" vertical="center" wrapText="1"/>
      <protection/>
    </xf>
    <xf numFmtId="0" fontId="5" fillId="0" borderId="0" xfId="81" applyNumberFormat="1" applyFont="1" applyFill="1" applyAlignment="1" applyProtection="1">
      <alignment horizontal="center" vertical="center" wrapText="1"/>
      <protection/>
    </xf>
    <xf numFmtId="0" fontId="2" fillId="0" borderId="18" xfId="81" applyFont="1" applyBorder="1" applyAlignment="1">
      <alignment horizontal="left" vertical="center" wrapText="1"/>
      <protection/>
    </xf>
    <xf numFmtId="0" fontId="2" fillId="0" borderId="0" xfId="81" applyFont="1" applyAlignment="1">
      <alignment horizontal="left" vertical="center" wrapText="1"/>
      <protection/>
    </xf>
    <xf numFmtId="0" fontId="2" fillId="8" borderId="9" xfId="81" applyFont="1" applyFill="1" applyBorder="1" applyAlignment="1">
      <alignment horizontal="center" vertical="center" wrapText="1"/>
      <protection/>
    </xf>
    <xf numFmtId="0" fontId="2" fillId="8" borderId="9" xfId="81" applyNumberFormat="1" applyFont="1" applyFill="1" applyBorder="1" applyAlignment="1" applyProtection="1">
      <alignment horizontal="center" vertical="center" wrapText="1"/>
      <protection/>
    </xf>
    <xf numFmtId="0" fontId="2" fillId="8" borderId="9" xfId="81" applyNumberFormat="1" applyFont="1" applyFill="1" applyBorder="1" applyAlignment="1" applyProtection="1">
      <alignment horizontal="center" vertical="center"/>
      <protection/>
    </xf>
    <xf numFmtId="0" fontId="2" fillId="8" borderId="10" xfId="79" applyFont="1" applyFill="1" applyBorder="1" applyAlignment="1">
      <alignment horizontal="center" vertical="center" wrapText="1"/>
      <protection/>
    </xf>
    <xf numFmtId="0" fontId="2" fillId="0" borderId="9" xfId="80" applyNumberFormat="1" applyFont="1" applyFill="1" applyBorder="1" applyAlignment="1" applyProtection="1">
      <alignment vertical="center" wrapText="1"/>
      <protection locked="0"/>
    </xf>
    <xf numFmtId="177" fontId="2" fillId="8" borderId="9" xfId="81" applyNumberFormat="1" applyFont="1" applyFill="1" applyBorder="1" applyAlignment="1">
      <alignment horizontal="right" vertical="center" wrapText="1"/>
      <protection/>
    </xf>
    <xf numFmtId="0" fontId="2" fillId="0" borderId="15" xfId="8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79" applyFont="1" applyFill="1" applyBorder="1" applyAlignment="1">
      <alignment horizontal="center" vertical="center" wrapText="1"/>
      <protection/>
    </xf>
    <xf numFmtId="0" fontId="2" fillId="0" borderId="9" xfId="80" applyNumberFormat="1" applyFont="1" applyFill="1" applyBorder="1" applyAlignment="1" applyProtection="1">
      <alignment horizontal="left" vertical="center" wrapText="1"/>
      <protection locked="0"/>
    </xf>
    <xf numFmtId="49" fontId="2" fillId="0" borderId="9" xfId="81" applyNumberFormat="1" applyFont="1" applyFill="1" applyBorder="1" applyAlignment="1" applyProtection="1">
      <alignment horizontal="center" vertical="center" wrapText="1"/>
      <protection/>
    </xf>
    <xf numFmtId="0" fontId="2" fillId="0" borderId="0" xfId="81" applyFont="1" applyFill="1" applyAlignment="1">
      <alignment horizontal="centerContinuous" vertical="center"/>
      <protection/>
    </xf>
    <xf numFmtId="177" fontId="2" fillId="0" borderId="9" xfId="81" applyNumberFormat="1" applyFont="1" applyFill="1" applyBorder="1" applyAlignment="1" applyProtection="1">
      <alignment horizontal="right" vertical="center" wrapText="1"/>
      <protection/>
    </xf>
    <xf numFmtId="0" fontId="1" fillId="0" borderId="0" xfId="81" applyFill="1">
      <alignment vertical="center"/>
      <protection/>
    </xf>
    <xf numFmtId="177" fontId="2" fillId="8" borderId="9" xfId="81" applyNumberFormat="1" applyFont="1" applyFill="1" applyBorder="1" applyAlignment="1">
      <alignment horizontal="center" vertical="center" wrapText="1"/>
      <protection/>
    </xf>
    <xf numFmtId="177" fontId="2" fillId="0" borderId="9" xfId="81" applyNumberFormat="1" applyFont="1" applyFill="1" applyBorder="1" applyAlignment="1" applyProtection="1">
      <alignment horizontal="center" vertical="center" wrapText="1"/>
      <protection/>
    </xf>
    <xf numFmtId="0" fontId="2" fillId="0" borderId="0" xfId="81" applyNumberFormat="1" applyFont="1" applyFill="1" applyAlignment="1" applyProtection="1">
      <alignment horizontal="right" vertical="center" wrapText="1"/>
      <protection/>
    </xf>
    <xf numFmtId="0" fontId="2" fillId="0" borderId="0" xfId="81" applyNumberFormat="1" applyFont="1" applyFill="1" applyAlignment="1" applyProtection="1">
      <alignment vertical="center" wrapText="1"/>
      <protection/>
    </xf>
    <xf numFmtId="0" fontId="2" fillId="0" borderId="18" xfId="81" applyNumberFormat="1" applyFont="1" applyFill="1" applyBorder="1" applyAlignment="1" applyProtection="1">
      <alignment horizontal="right" vertical="center" wrapText="1"/>
      <protection/>
    </xf>
    <xf numFmtId="0" fontId="2" fillId="0" borderId="0" xfId="81" applyNumberFormat="1" applyFont="1" applyFill="1" applyAlignment="1" applyProtection="1">
      <alignment horizontal="center" wrapText="1"/>
      <protection/>
    </xf>
    <xf numFmtId="181" fontId="2" fillId="0" borderId="0" xfId="81" applyNumberFormat="1" applyFont="1" applyFill="1" applyAlignment="1">
      <alignment horizontal="right" vertical="center"/>
      <protection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2" fillId="0" borderId="18" xfId="0" applyFont="1" applyBorder="1" applyAlignment="1">
      <alignment horizontal="right" vertical="center"/>
    </xf>
    <xf numFmtId="0" fontId="2" fillId="8" borderId="0" xfId="78" applyFont="1" applyFill="1" applyAlignment="1">
      <alignment vertical="center"/>
      <protection/>
    </xf>
    <xf numFmtId="0" fontId="1" fillId="0" borderId="0" xfId="78" applyFill="1" applyAlignment="1">
      <alignment vertical="center"/>
      <protection/>
    </xf>
    <xf numFmtId="49" fontId="2" fillId="8" borderId="0" xfId="78" applyNumberFormat="1" applyFont="1" applyFill="1" applyAlignment="1">
      <alignment horizontal="center" vertical="center"/>
      <protection/>
    </xf>
    <xf numFmtId="0" fontId="2" fillId="8" borderId="0" xfId="78" applyFont="1" applyFill="1" applyAlignment="1">
      <alignment horizontal="left" vertical="center"/>
      <protection/>
    </xf>
    <xf numFmtId="179" fontId="2" fillId="8" borderId="0" xfId="78" applyNumberFormat="1" applyFont="1" applyFill="1" applyAlignment="1">
      <alignment horizontal="center" vertical="center"/>
      <protection/>
    </xf>
    <xf numFmtId="0" fontId="1" fillId="0" borderId="0" xfId="78">
      <alignment vertical="center"/>
      <protection/>
    </xf>
    <xf numFmtId="0" fontId="1" fillId="0" borderId="0" xfId="78" applyFont="1" applyAlignment="1">
      <alignment horizontal="centerContinuous" vertical="center"/>
      <protection/>
    </xf>
    <xf numFmtId="0" fontId="5" fillId="0" borderId="0" xfId="78" applyNumberFormat="1" applyFont="1" applyFill="1" applyAlignment="1" applyProtection="1">
      <alignment horizontal="center" vertical="center"/>
      <protection/>
    </xf>
    <xf numFmtId="49" fontId="2" fillId="8" borderId="18" xfId="78" applyNumberFormat="1" applyFont="1" applyFill="1" applyBorder="1" applyAlignment="1">
      <alignment horizontal="left" vertical="center"/>
      <protection/>
    </xf>
    <xf numFmtId="0" fontId="2" fillId="8" borderId="10" xfId="78" applyFont="1" applyFill="1" applyBorder="1" applyAlignment="1">
      <alignment horizontal="centerContinuous" vertical="center"/>
      <protection/>
    </xf>
    <xf numFmtId="0" fontId="2" fillId="8" borderId="22" xfId="78" applyFont="1" applyFill="1" applyBorder="1" applyAlignment="1">
      <alignment horizontal="centerContinuous" vertical="center"/>
      <protection/>
    </xf>
    <xf numFmtId="0" fontId="2" fillId="8" borderId="11" xfId="78" applyNumberFormat="1" applyFont="1" applyFill="1" applyBorder="1" applyAlignment="1" applyProtection="1">
      <alignment horizontal="center" vertical="center" wrapText="1"/>
      <protection/>
    </xf>
    <xf numFmtId="0" fontId="2" fillId="0" borderId="11" xfId="78" applyNumberFormat="1" applyFont="1" applyFill="1" applyBorder="1" applyAlignment="1" applyProtection="1">
      <alignment horizontal="center" vertical="center" wrapText="1"/>
      <protection/>
    </xf>
    <xf numFmtId="0" fontId="2" fillId="8" borderId="9" xfId="78" applyNumberFormat="1" applyFont="1" applyFill="1" applyBorder="1" applyAlignment="1" applyProtection="1">
      <alignment horizontal="center" vertical="center" wrapText="1"/>
      <protection/>
    </xf>
    <xf numFmtId="0" fontId="2" fillId="8" borderId="21" xfId="78" applyFont="1" applyFill="1" applyBorder="1" applyAlignment="1">
      <alignment horizontal="centerContinuous" vertical="center"/>
      <protection/>
    </xf>
    <xf numFmtId="0" fontId="2" fillId="8" borderId="11" xfId="78" applyNumberFormat="1" applyFont="1" applyFill="1" applyBorder="1" applyAlignment="1" applyProtection="1">
      <alignment horizontal="center" vertical="center"/>
      <protection/>
    </xf>
    <xf numFmtId="0" fontId="2" fillId="0" borderId="9" xfId="78" applyNumberFormat="1" applyFont="1" applyFill="1" applyBorder="1" applyAlignment="1" applyProtection="1">
      <alignment horizontal="center" vertical="center" wrapText="1"/>
      <protection/>
    </xf>
    <xf numFmtId="0" fontId="2" fillId="8" borderId="18" xfId="78" applyFont="1" applyFill="1" applyBorder="1" applyAlignment="1">
      <alignment horizontal="center" vertical="center" wrapText="1"/>
      <protection/>
    </xf>
    <xf numFmtId="0" fontId="2" fillId="8" borderId="14" xfId="78" applyFont="1" applyFill="1" applyBorder="1" applyAlignment="1">
      <alignment horizontal="center" vertical="center" wrapText="1"/>
      <protection/>
    </xf>
    <xf numFmtId="0" fontId="2" fillId="8" borderId="10" xfId="78" applyFont="1" applyFill="1" applyBorder="1" applyAlignment="1">
      <alignment horizontal="center" vertical="center" wrapText="1"/>
      <protection/>
    </xf>
    <xf numFmtId="177" fontId="2" fillId="8" borderId="10" xfId="78" applyNumberFormat="1" applyFont="1" applyFill="1" applyBorder="1" applyAlignment="1">
      <alignment horizontal="right" vertical="center" wrapText="1"/>
      <protection/>
    </xf>
    <xf numFmtId="0" fontId="2" fillId="0" borderId="15" xfId="80" applyNumberFormat="1" applyFont="1" applyFill="1" applyBorder="1" applyAlignment="1" applyProtection="1">
      <alignment horizontal="left" vertical="center" wrapText="1"/>
      <protection locked="0"/>
    </xf>
    <xf numFmtId="49" fontId="1" fillId="0" borderId="9" xfId="78" applyNumberFormat="1" applyFont="1" applyFill="1" applyBorder="1" applyAlignment="1" applyProtection="1">
      <alignment horizontal="center" vertical="center" wrapText="1"/>
      <protection/>
    </xf>
    <xf numFmtId="177" fontId="2" fillId="0" borderId="9" xfId="78" applyNumberFormat="1" applyFont="1" applyFill="1" applyBorder="1" applyAlignment="1" applyProtection="1">
      <alignment horizontal="right" vertical="center" wrapText="1"/>
      <protection/>
    </xf>
    <xf numFmtId="49" fontId="2" fillId="0" borderId="15" xfId="80" applyNumberFormat="1" applyFont="1" applyFill="1" applyBorder="1" applyAlignment="1" applyProtection="1">
      <alignment horizontal="left" vertical="center" wrapText="1"/>
      <protection locked="0"/>
    </xf>
    <xf numFmtId="177" fontId="2" fillId="0" borderId="9" xfId="78" applyNumberFormat="1" applyFont="1" applyFill="1" applyBorder="1" applyAlignment="1">
      <alignment horizontal="right" vertical="center"/>
      <protection/>
    </xf>
    <xf numFmtId="49" fontId="2" fillId="0" borderId="0" xfId="78" applyNumberFormat="1" applyFont="1" applyFill="1" applyAlignment="1">
      <alignment horizontal="center" vertical="center"/>
      <protection/>
    </xf>
    <xf numFmtId="0" fontId="2" fillId="0" borderId="0" xfId="78" applyFont="1" applyFill="1" applyAlignment="1">
      <alignment horizontal="left" vertical="center"/>
      <protection/>
    </xf>
    <xf numFmtId="179" fontId="2" fillId="0" borderId="0" xfId="78" applyNumberFormat="1" applyFont="1" applyFill="1" applyAlignment="1">
      <alignment horizontal="center" vertical="center"/>
      <protection/>
    </xf>
    <xf numFmtId="179" fontId="2" fillId="8" borderId="0" xfId="78" applyNumberFormat="1" applyFont="1" applyFill="1" applyAlignment="1">
      <alignment vertical="center"/>
      <protection/>
    </xf>
    <xf numFmtId="0" fontId="2" fillId="8" borderId="9" xfId="78" applyNumberFormat="1" applyFont="1" applyFill="1" applyBorder="1" applyAlignment="1" applyProtection="1">
      <alignment horizontal="center" vertical="center"/>
      <protection/>
    </xf>
    <xf numFmtId="0" fontId="2" fillId="8" borderId="13" xfId="78" applyNumberFormat="1" applyFont="1" applyFill="1" applyBorder="1" applyAlignment="1" applyProtection="1">
      <alignment horizontal="center" vertical="center" wrapText="1"/>
      <protection/>
    </xf>
    <xf numFmtId="179" fontId="2" fillId="8" borderId="13" xfId="78" applyNumberFormat="1" applyFont="1" applyFill="1" applyBorder="1" applyAlignment="1" applyProtection="1">
      <alignment horizontal="center" vertical="center" wrapText="1"/>
      <protection/>
    </xf>
    <xf numFmtId="0" fontId="2" fillId="8" borderId="10" xfId="78" applyNumberFormat="1" applyFont="1" applyFill="1" applyBorder="1" applyAlignment="1" applyProtection="1">
      <alignment horizontal="center" vertical="center" wrapText="1"/>
      <protection/>
    </xf>
    <xf numFmtId="179" fontId="2" fillId="8" borderId="9" xfId="78" applyNumberFormat="1" applyFont="1" applyFill="1" applyBorder="1" applyAlignment="1" applyProtection="1">
      <alignment horizontal="center" vertical="center" wrapText="1"/>
      <protection/>
    </xf>
    <xf numFmtId="177" fontId="2" fillId="8" borderId="10" xfId="78" applyNumberFormat="1" applyFont="1" applyFill="1" applyBorder="1" applyAlignment="1">
      <alignment horizontal="center" vertical="center" wrapText="1"/>
      <protection/>
    </xf>
    <xf numFmtId="177" fontId="2" fillId="0" borderId="9" xfId="78" applyNumberFormat="1" applyFont="1" applyFill="1" applyBorder="1" applyAlignment="1" applyProtection="1">
      <alignment horizontal="center" vertical="center" wrapText="1"/>
      <protection/>
    </xf>
    <xf numFmtId="177" fontId="2" fillId="0" borderId="9" xfId="78" applyNumberFormat="1" applyFont="1" applyFill="1" applyBorder="1" applyAlignment="1">
      <alignment horizontal="center" vertical="center"/>
      <protection/>
    </xf>
    <xf numFmtId="0" fontId="1" fillId="0" borderId="0" xfId="78" applyFont="1" applyAlignment="1">
      <alignment horizontal="right" vertical="center" wrapText="1"/>
      <protection/>
    </xf>
    <xf numFmtId="0" fontId="1" fillId="0" borderId="18" xfId="78" applyFont="1" applyBorder="1" applyAlignment="1">
      <alignment horizontal="left" vertical="center" wrapText="1"/>
      <protection/>
    </xf>
    <xf numFmtId="0" fontId="2" fillId="8" borderId="18" xfId="78" applyNumberFormat="1" applyFont="1" applyFill="1" applyBorder="1" applyAlignment="1" applyProtection="1">
      <alignment horizontal="right" vertical="center"/>
      <protection/>
    </xf>
    <xf numFmtId="0" fontId="1" fillId="8" borderId="12" xfId="78" applyFont="1" applyFill="1" applyBorder="1" applyAlignment="1">
      <alignment horizontal="center" vertical="center" wrapText="1"/>
      <protection/>
    </xf>
    <xf numFmtId="0" fontId="1" fillId="8" borderId="13" xfId="78" applyFont="1" applyFill="1" applyBorder="1" applyAlignment="1">
      <alignment horizontal="center" vertical="center" wrapText="1"/>
      <protection/>
    </xf>
    <xf numFmtId="0" fontId="1" fillId="8" borderId="12" xfId="78" applyFont="1" applyFill="1" applyBorder="1" applyAlignment="1" applyProtection="1">
      <alignment horizontal="center" vertical="center" wrapText="1"/>
      <protection locked="0"/>
    </xf>
    <xf numFmtId="0" fontId="1" fillId="8" borderId="9" xfId="78" applyFont="1" applyFill="1" applyBorder="1" applyAlignment="1">
      <alignment horizontal="center" vertical="center" wrapText="1"/>
      <protection/>
    </xf>
    <xf numFmtId="181" fontId="2" fillId="0" borderId="9" xfId="78" applyNumberFormat="1" applyFont="1" applyFill="1" applyBorder="1" applyAlignment="1" applyProtection="1">
      <alignment horizontal="right" vertical="center" wrapText="1"/>
      <protection/>
    </xf>
    <xf numFmtId="179" fontId="2" fillId="0" borderId="9" xfId="78" applyNumberFormat="1" applyFont="1" applyFill="1" applyBorder="1" applyAlignment="1">
      <alignment horizontal="center" vertical="center"/>
      <protection/>
    </xf>
    <xf numFmtId="0" fontId="1" fillId="0" borderId="0" xfId="78" applyFill="1">
      <alignment vertical="center"/>
      <protection/>
    </xf>
    <xf numFmtId="0" fontId="1" fillId="0" borderId="0" xfId="78" applyFont="1" applyFill="1" applyAlignment="1">
      <alignment horizontal="centerContinuous" vertical="center"/>
      <protection/>
    </xf>
    <xf numFmtId="0" fontId="1" fillId="0" borderId="0" xfId="79" applyFill="1">
      <alignment vertical="center"/>
      <protection/>
    </xf>
    <xf numFmtId="0" fontId="2" fillId="0" borderId="0" xfId="79" applyFont="1" applyAlignment="1">
      <alignment horizontal="centerContinuous" vertical="center"/>
      <protection/>
    </xf>
    <xf numFmtId="0" fontId="1" fillId="0" borderId="0" xfId="79">
      <alignment vertical="center"/>
      <protection/>
    </xf>
    <xf numFmtId="0" fontId="2" fillId="0" borderId="0" xfId="79" applyFont="1" applyAlignment="1">
      <alignment horizontal="right" vertical="center" wrapText="1"/>
      <protection/>
    </xf>
    <xf numFmtId="0" fontId="5" fillId="0" borderId="0" xfId="79" applyNumberFormat="1" applyFont="1" applyFill="1" applyAlignment="1" applyProtection="1">
      <alignment horizontal="center" vertical="center"/>
      <protection/>
    </xf>
    <xf numFmtId="0" fontId="2" fillId="0" borderId="18" xfId="79" applyFont="1" applyBorder="1" applyAlignment="1">
      <alignment vertical="center" wrapText="1"/>
      <protection/>
    </xf>
    <xf numFmtId="0" fontId="2" fillId="0" borderId="0" xfId="79" applyFont="1" applyFill="1" applyAlignment="1">
      <alignment vertical="center" wrapText="1"/>
      <protection/>
    </xf>
    <xf numFmtId="0" fontId="2" fillId="0" borderId="18" xfId="79" applyFont="1" applyBorder="1" applyAlignment="1">
      <alignment horizontal="left" vertical="center" wrapText="1"/>
      <protection/>
    </xf>
    <xf numFmtId="0" fontId="2" fillId="0" borderId="0" xfId="79" applyFont="1" applyAlignment="1">
      <alignment horizontal="left" vertical="center" wrapText="1"/>
      <protection/>
    </xf>
    <xf numFmtId="49" fontId="2" fillId="8" borderId="9" xfId="79" applyNumberFormat="1" applyFont="1" applyFill="1" applyBorder="1" applyAlignment="1" applyProtection="1">
      <alignment horizontal="center" vertical="center" wrapText="1"/>
      <protection/>
    </xf>
    <xf numFmtId="0" fontId="2" fillId="8" borderId="11" xfId="79" applyFont="1" applyFill="1" applyBorder="1" applyAlignment="1">
      <alignment horizontal="center" vertical="center" wrapText="1"/>
      <protection/>
    </xf>
    <xf numFmtId="0" fontId="2" fillId="8" borderId="9" xfId="79" applyNumberFormat="1" applyFont="1" applyFill="1" applyBorder="1" applyAlignment="1" applyProtection="1">
      <alignment horizontal="center" vertical="center" wrapText="1"/>
      <protection/>
    </xf>
    <xf numFmtId="176" fontId="2" fillId="8" borderId="10" xfId="79" applyNumberFormat="1" applyFont="1" applyFill="1" applyBorder="1" applyAlignment="1">
      <alignment horizontal="right" vertical="center" wrapText="1"/>
      <protection/>
    </xf>
    <xf numFmtId="0" fontId="2" fillId="0" borderId="10" xfId="79" applyFont="1" applyFill="1" applyBorder="1" applyAlignment="1">
      <alignment horizontal="left" vertical="center" wrapText="1"/>
      <protection/>
    </xf>
    <xf numFmtId="176" fontId="2" fillId="0" borderId="10" xfId="79" applyNumberFormat="1" applyFont="1" applyFill="1" applyBorder="1" applyAlignment="1">
      <alignment horizontal="right" vertical="center" wrapText="1"/>
      <protection/>
    </xf>
    <xf numFmtId="176" fontId="2" fillId="0" borderId="9" xfId="79" applyNumberFormat="1" applyFont="1" applyFill="1" applyBorder="1" applyAlignment="1" applyProtection="1">
      <alignment horizontal="right" vertical="center" wrapText="1"/>
      <protection/>
    </xf>
    <xf numFmtId="49" fontId="2" fillId="0" borderId="9" xfId="79" applyNumberFormat="1" applyFont="1" applyFill="1" applyBorder="1" applyAlignment="1">
      <alignment horizontal="left" vertical="center" wrapText="1"/>
      <protection/>
    </xf>
    <xf numFmtId="0" fontId="2" fillId="0" borderId="0" xfId="79" applyFont="1" applyFill="1" applyAlignment="1">
      <alignment horizontal="centerContinuous" vertical="center"/>
      <protection/>
    </xf>
    <xf numFmtId="0" fontId="2" fillId="0" borderId="0" xfId="79" applyFont="1" applyAlignment="1">
      <alignment horizontal="right" vertical="top"/>
      <protection/>
    </xf>
    <xf numFmtId="0" fontId="2" fillId="0" borderId="18" xfId="79" applyNumberFormat="1" applyFont="1" applyFill="1" applyBorder="1" applyAlignment="1" applyProtection="1">
      <alignment horizontal="right" vertical="center"/>
      <protection/>
    </xf>
    <xf numFmtId="0" fontId="2" fillId="8" borderId="19" xfId="79" applyNumberFormat="1" applyFont="1" applyFill="1" applyBorder="1" applyAlignment="1" applyProtection="1">
      <alignment horizontal="center" vertical="center"/>
      <protection/>
    </xf>
    <xf numFmtId="0" fontId="2" fillId="8" borderId="13" xfId="79" applyNumberFormat="1" applyFont="1" applyFill="1" applyBorder="1" applyAlignment="1" applyProtection="1">
      <alignment horizontal="center" vertical="center"/>
      <protection/>
    </xf>
    <xf numFmtId="0" fontId="2" fillId="8" borderId="11" xfId="79" applyNumberFormat="1" applyFont="1" applyFill="1" applyBorder="1" applyAlignment="1" applyProtection="1">
      <alignment horizontal="center" vertical="center"/>
      <protection/>
    </xf>
    <xf numFmtId="0" fontId="2" fillId="8" borderId="9" xfId="79" applyNumberFormat="1" applyFont="1" applyFill="1" applyBorder="1" applyAlignment="1" applyProtection="1">
      <alignment horizontal="center" vertical="center"/>
      <protection/>
    </xf>
    <xf numFmtId="0" fontId="1" fillId="8" borderId="10" xfId="79" applyFill="1" applyBorder="1" applyAlignment="1">
      <alignment horizontal="center" vertical="center"/>
      <protection/>
    </xf>
    <xf numFmtId="0" fontId="2" fillId="8" borderId="14" xfId="79" applyFont="1" applyFill="1" applyBorder="1" applyAlignment="1">
      <alignment horizontal="center" vertical="center"/>
      <protection/>
    </xf>
    <xf numFmtId="176" fontId="2" fillId="8" borderId="10" xfId="79" applyNumberFormat="1" applyFont="1" applyFill="1" applyBorder="1" applyAlignment="1">
      <alignment horizontal="center" vertical="center" wrapText="1"/>
      <protection/>
    </xf>
    <xf numFmtId="176" fontId="2" fillId="0" borderId="10" xfId="79" applyNumberFormat="1" applyFont="1" applyFill="1" applyBorder="1" applyAlignment="1">
      <alignment horizontal="center" vertical="center" wrapText="1"/>
      <protection/>
    </xf>
    <xf numFmtId="0" fontId="2" fillId="0" borderId="9" xfId="79" applyFont="1" applyFill="1" applyBorder="1" applyAlignment="1">
      <alignment horizontal="centerContinuous" vertical="center"/>
      <protection/>
    </xf>
    <xf numFmtId="0" fontId="2" fillId="0" borderId="0" xfId="79" applyFont="1" applyAlignment="1">
      <alignment horizontal="center" vertical="center" wrapText="1"/>
      <protection/>
    </xf>
    <xf numFmtId="0" fontId="1" fillId="0" borderId="0" xfId="80" applyFill="1">
      <alignment vertical="center"/>
      <protection/>
    </xf>
    <xf numFmtId="0" fontId="2" fillId="0" borderId="0" xfId="80" applyFont="1" applyAlignment="1">
      <alignment horizontal="centerContinuous" vertical="center"/>
      <protection/>
    </xf>
    <xf numFmtId="0" fontId="1" fillId="0" borderId="0" xfId="80">
      <alignment vertical="center"/>
      <protection/>
    </xf>
    <xf numFmtId="0" fontId="2" fillId="0" borderId="0" xfId="80" applyFont="1" applyAlignment="1">
      <alignment horizontal="right" vertical="center"/>
      <protection/>
    </xf>
    <xf numFmtId="0" fontId="5" fillId="0" borderId="0" xfId="80" applyNumberFormat="1" applyFont="1" applyFill="1" applyAlignment="1" applyProtection="1">
      <alignment horizontal="center" vertical="center"/>
      <protection/>
    </xf>
    <xf numFmtId="0" fontId="2" fillId="0" borderId="18" xfId="80" applyFont="1" applyBorder="1" applyAlignment="1">
      <alignment horizontal="left" vertical="center"/>
      <protection/>
    </xf>
    <xf numFmtId="0" fontId="2" fillId="0" borderId="18" xfId="80" applyFont="1" applyBorder="1" applyAlignment="1">
      <alignment horizontal="left" vertical="center" wrapText="1"/>
      <protection/>
    </xf>
    <xf numFmtId="0" fontId="2" fillId="0" borderId="0" xfId="80" applyFont="1" applyAlignment="1">
      <alignment horizontal="left" vertical="center" wrapText="1"/>
      <protection/>
    </xf>
    <xf numFmtId="0" fontId="2" fillId="8" borderId="9" xfId="80" applyFont="1" applyFill="1" applyBorder="1" applyAlignment="1">
      <alignment horizontal="center" vertical="center" wrapText="1"/>
      <protection/>
    </xf>
    <xf numFmtId="0" fontId="2" fillId="8" borderId="11" xfId="80" applyFont="1" applyFill="1" applyBorder="1" applyAlignment="1">
      <alignment horizontal="center" vertical="center" wrapText="1"/>
      <protection/>
    </xf>
    <xf numFmtId="0" fontId="2" fillId="8" borderId="9" xfId="80" applyNumberFormat="1" applyFont="1" applyFill="1" applyBorder="1" applyAlignment="1" applyProtection="1">
      <alignment horizontal="center" vertical="center" wrapText="1"/>
      <protection/>
    </xf>
    <xf numFmtId="0" fontId="2" fillId="8" borderId="10" xfId="80" applyFont="1" applyFill="1" applyBorder="1" applyAlignment="1">
      <alignment horizontal="center" vertical="center" wrapText="1"/>
      <protection/>
    </xf>
    <xf numFmtId="49" fontId="2" fillId="0" borderId="9" xfId="80" applyNumberFormat="1" applyFont="1" applyFill="1" applyBorder="1" applyAlignment="1" applyProtection="1">
      <alignment horizontal="center" vertical="center" wrapText="1"/>
      <protection locked="0"/>
    </xf>
    <xf numFmtId="184" fontId="2" fillId="0" borderId="11" xfId="80" applyNumberFormat="1" applyFont="1" applyFill="1" applyBorder="1" applyAlignment="1" applyProtection="1">
      <alignment horizontal="right" vertical="center" wrapText="1"/>
      <protection/>
    </xf>
    <xf numFmtId="184" fontId="2" fillId="0" borderId="9" xfId="80" applyNumberFormat="1" applyFont="1" applyFill="1" applyBorder="1" applyAlignment="1" applyProtection="1">
      <alignment horizontal="right" vertical="center" wrapText="1"/>
      <protection/>
    </xf>
    <xf numFmtId="184" fontId="2" fillId="0" borderId="15" xfId="80" applyNumberFormat="1" applyFont="1" applyFill="1" applyBorder="1" applyAlignment="1" applyProtection="1">
      <alignment horizontal="right" vertical="center" wrapText="1"/>
      <protection/>
    </xf>
    <xf numFmtId="0" fontId="2" fillId="0" borderId="0" xfId="80" applyFont="1" applyFill="1" applyAlignment="1">
      <alignment horizontal="centerContinuous" vertical="center"/>
      <protection/>
    </xf>
    <xf numFmtId="0" fontId="2" fillId="0" borderId="0" xfId="80" applyFont="1" applyFill="1" applyAlignment="1">
      <alignment horizontal="center" vertical="center"/>
      <protection/>
    </xf>
    <xf numFmtId="49" fontId="1" fillId="0" borderId="0" xfId="0" applyNumberFormat="1" applyFont="1" applyFill="1" applyAlignment="1" applyProtection="1">
      <alignment horizontal="right" vertical="top"/>
      <protection/>
    </xf>
    <xf numFmtId="0" fontId="2" fillId="0" borderId="18" xfId="80" applyNumberFormat="1" applyFont="1" applyFill="1" applyBorder="1" applyAlignment="1" applyProtection="1">
      <alignment horizontal="right" vertical="center" wrapText="1"/>
      <protection/>
    </xf>
    <xf numFmtId="0" fontId="2" fillId="8" borderId="13" xfId="80" applyFont="1" applyFill="1" applyBorder="1" applyAlignment="1">
      <alignment horizontal="center" vertical="center" wrapText="1"/>
      <protection/>
    </xf>
    <xf numFmtId="0" fontId="1" fillId="0" borderId="13" xfId="80" applyNumberFormat="1" applyFont="1" applyFill="1" applyBorder="1" applyAlignment="1" applyProtection="1">
      <alignment vertical="center"/>
      <protection/>
    </xf>
    <xf numFmtId="0" fontId="1" fillId="0" borderId="9" xfId="80" applyNumberFormat="1" applyFont="1" applyFill="1" applyBorder="1" applyAlignment="1" applyProtection="1">
      <alignment vertical="center"/>
      <protection/>
    </xf>
    <xf numFmtId="0" fontId="2" fillId="8" borderId="10" xfId="80" applyFont="1" applyFill="1" applyBorder="1" applyAlignment="1">
      <alignment horizontal="center" vertical="center"/>
      <protection/>
    </xf>
    <xf numFmtId="184" fontId="2" fillId="0" borderId="11" xfId="80" applyNumberFormat="1" applyFont="1" applyFill="1" applyBorder="1" applyAlignment="1" applyProtection="1">
      <alignment horizontal="right" vertical="center" wrapText="1"/>
      <protection locked="0"/>
    </xf>
    <xf numFmtId="184" fontId="2" fillId="0" borderId="9" xfId="80" applyNumberFormat="1" applyFont="1" applyFill="1" applyBorder="1" applyAlignment="1" applyProtection="1">
      <alignment horizontal="right" vertical="center" wrapText="1"/>
      <protection locked="0"/>
    </xf>
    <xf numFmtId="0" fontId="2" fillId="0" borderId="18" xfId="0" applyNumberFormat="1" applyFont="1" applyFill="1" applyBorder="1" applyAlignment="1" applyProtection="1">
      <alignment horizontal="left" vertical="center"/>
      <protection/>
    </xf>
    <xf numFmtId="178" fontId="2" fillId="0" borderId="9" xfId="0" applyNumberFormat="1" applyFont="1" applyFill="1" applyBorder="1" applyAlignment="1" applyProtection="1">
      <alignment horizontal="right" vertical="center" wrapText="1"/>
      <protection locked="0"/>
    </xf>
    <xf numFmtId="178" fontId="2" fillId="0" borderId="9" xfId="0" applyNumberFormat="1" applyFont="1" applyFill="1" applyBorder="1" applyAlignment="1">
      <alignment horizontal="right" vertical="center" wrapText="1"/>
    </xf>
    <xf numFmtId="0" fontId="2" fillId="0" borderId="9" xfId="83" applyFont="1" applyFill="1" applyBorder="1">
      <alignment vertical="center"/>
      <protection/>
    </xf>
    <xf numFmtId="0" fontId="2" fillId="0" borderId="9" xfId="0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 applyProtection="1">
      <alignment horizontal="left" vertical="center"/>
      <protection/>
    </xf>
  </cellXfs>
  <cellStyles count="71">
    <cellStyle name="Normal" xfId="0"/>
    <cellStyle name="Currency [0]" xfId="15"/>
    <cellStyle name="20% - 强调文字颜色 3" xfId="16"/>
    <cellStyle name="输入" xfId="17"/>
    <cellStyle name="Currency" xfId="18"/>
    <cellStyle name="常规_10FFF10EDCCA4317905A55AF0DC4BD23" xfId="19"/>
    <cellStyle name="常规_234CAB730E9A49B381A8B2597D07D694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常规_385200E607F04804B5C7988757B03D63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常规_E8AF75BCA17C4A7BA79F29CA83B6F5A7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常规_01024199FB0E4AA990B5AE7002822FBB" xfId="53"/>
    <cellStyle name="20% - 强调文字颜色 1" xfId="54"/>
    <cellStyle name="常规 4_06一般公共预算基本支出表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常规_5E9FB8AE66E14E3CBF0A58F4E691094F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常规 4" xfId="70"/>
    <cellStyle name="常规 5" xfId="71"/>
    <cellStyle name="常规_0B6CD2B80CC44853A61EA0F3C70718A7" xfId="72"/>
    <cellStyle name="常规_16D242D3E8CA48A39E7BABAD4C2ADF34" xfId="73"/>
    <cellStyle name="常规_39487248717147F198562F069F2ADD01" xfId="74"/>
    <cellStyle name="常规_76F45534EFC8460DA0F4824A8C8A34BC" xfId="75"/>
    <cellStyle name="常规_895BA4DC252E44F38DB6B1093505760C" xfId="76"/>
    <cellStyle name="常规_9BD24174709145A1A19E8F64762D88B5" xfId="77"/>
    <cellStyle name="常规_AB1B1E38243A4EE5BA45BBBA49A942B7" xfId="78"/>
    <cellStyle name="常规_EA9ADEE351EC4FBE8D6B10FECBD78F3B" xfId="79"/>
    <cellStyle name="常规_F2C9F44EAE6D41698431DB70DDBCF964" xfId="80"/>
    <cellStyle name="常规_FA85956AF29D46888C80C611E9FB4855" xfId="81"/>
    <cellStyle name="常规_FDEBF98641054675A285ACB70D2F65A1" xfId="82"/>
    <cellStyle name="常规_部门收支总表" xfId="83"/>
    <cellStyle name="常规_工资福利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workbookViewId="0" topLeftCell="C5">
      <selection activeCell="G23" sqref="G23"/>
    </sheetView>
  </sheetViews>
  <sheetFormatPr defaultColWidth="9.00390625" defaultRowHeight="14.25"/>
  <cols>
    <col min="1" max="1" width="33.875" style="0" customWidth="1"/>
    <col min="2" max="2" width="13.375" style="0" customWidth="1"/>
    <col min="3" max="3" width="22.125" style="0" customWidth="1"/>
    <col min="4" max="4" width="12.75390625" style="0" customWidth="1"/>
    <col min="5" max="5" width="22.625" style="0" bestFit="1" customWidth="1"/>
    <col min="6" max="6" width="12.875" style="0" customWidth="1"/>
    <col min="7" max="7" width="21.75390625" style="0" customWidth="1"/>
    <col min="8" max="8" width="10.625" style="0" customWidth="1"/>
  </cols>
  <sheetData>
    <row r="1" spans="1:8" ht="20.25" customHeight="1">
      <c r="A1" s="393"/>
      <c r="B1" s="394"/>
      <c r="C1" s="394"/>
      <c r="D1" s="394"/>
      <c r="E1" s="394"/>
      <c r="H1" s="598" t="s">
        <v>0</v>
      </c>
    </row>
    <row r="2" spans="1:8" ht="20.25" customHeight="1">
      <c r="A2" s="396" t="s">
        <v>1</v>
      </c>
      <c r="B2" s="396"/>
      <c r="C2" s="396"/>
      <c r="D2" s="396"/>
      <c r="E2" s="396"/>
      <c r="F2" s="396"/>
      <c r="G2" s="396"/>
      <c r="H2" s="396"/>
    </row>
    <row r="3" spans="1:8" ht="16.5" customHeight="1">
      <c r="A3" s="606" t="s">
        <v>2</v>
      </c>
      <c r="B3" s="606"/>
      <c r="C3" s="397" t="s">
        <v>2</v>
      </c>
      <c r="D3" s="397"/>
      <c r="E3" s="398"/>
      <c r="H3" s="399" t="s">
        <v>3</v>
      </c>
    </row>
    <row r="4" spans="1:8" ht="16.5" customHeight="1">
      <c r="A4" s="400" t="s">
        <v>4</v>
      </c>
      <c r="B4" s="400"/>
      <c r="C4" s="402" t="s">
        <v>5</v>
      </c>
      <c r="D4" s="402"/>
      <c r="E4" s="402"/>
      <c r="F4" s="402"/>
      <c r="G4" s="402"/>
      <c r="H4" s="402"/>
    </row>
    <row r="5" spans="1:8" ht="15" customHeight="1">
      <c r="A5" s="401" t="s">
        <v>6</v>
      </c>
      <c r="B5" s="401" t="s">
        <v>7</v>
      </c>
      <c r="C5" s="402" t="s">
        <v>8</v>
      </c>
      <c r="D5" s="401" t="s">
        <v>7</v>
      </c>
      <c r="E5" s="402" t="s">
        <v>9</v>
      </c>
      <c r="F5" s="401" t="s">
        <v>7</v>
      </c>
      <c r="G5" s="402" t="s">
        <v>10</v>
      </c>
      <c r="H5" s="401" t="s">
        <v>7</v>
      </c>
    </row>
    <row r="6" spans="1:8" s="27" customFormat="1" ht="15" customHeight="1">
      <c r="A6" s="403" t="s">
        <v>11</v>
      </c>
      <c r="B6" s="404">
        <f>SUM(B7:B8)</f>
        <v>356.1</v>
      </c>
      <c r="C6" s="403" t="s">
        <v>12</v>
      </c>
      <c r="D6" s="607">
        <v>356.1</v>
      </c>
      <c r="E6" s="403" t="s">
        <v>13</v>
      </c>
      <c r="F6" s="404">
        <f>SUM(F7:F9)</f>
        <v>196.1</v>
      </c>
      <c r="G6" s="407" t="s">
        <v>14</v>
      </c>
      <c r="H6" s="608">
        <f>F7</f>
        <v>150.1</v>
      </c>
    </row>
    <row r="7" spans="1:8" s="27" customFormat="1" ht="15" customHeight="1">
      <c r="A7" s="403" t="s">
        <v>15</v>
      </c>
      <c r="B7" s="404">
        <v>356.1</v>
      </c>
      <c r="C7" s="407" t="s">
        <v>16</v>
      </c>
      <c r="D7" s="607"/>
      <c r="E7" s="403" t="s">
        <v>17</v>
      </c>
      <c r="F7" s="404">
        <v>150.1</v>
      </c>
      <c r="G7" s="407" t="s">
        <v>18</v>
      </c>
      <c r="H7" s="608">
        <f>F8+F11</f>
        <v>187.8</v>
      </c>
    </row>
    <row r="8" spans="1:8" s="27" customFormat="1" ht="15" customHeight="1">
      <c r="A8" s="403" t="s">
        <v>19</v>
      </c>
      <c r="B8" s="404">
        <f>'2部门收入总表'!F7</f>
        <v>0</v>
      </c>
      <c r="C8" s="403" t="s">
        <v>20</v>
      </c>
      <c r="D8" s="607"/>
      <c r="E8" s="403" t="s">
        <v>21</v>
      </c>
      <c r="F8" s="404">
        <v>27.8</v>
      </c>
      <c r="G8" s="407" t="s">
        <v>22</v>
      </c>
      <c r="H8" s="608">
        <f>F16</f>
        <v>0</v>
      </c>
    </row>
    <row r="9" spans="1:8" s="27" customFormat="1" ht="15" customHeight="1">
      <c r="A9" s="403" t="s">
        <v>23</v>
      </c>
      <c r="B9" s="404">
        <f>'2部门收入总表'!G7</f>
        <v>0</v>
      </c>
      <c r="C9" s="403" t="s">
        <v>24</v>
      </c>
      <c r="D9" s="607"/>
      <c r="E9" s="403" t="s">
        <v>25</v>
      </c>
      <c r="F9" s="404">
        <v>18.2</v>
      </c>
      <c r="G9" s="407" t="s">
        <v>26</v>
      </c>
      <c r="H9" s="608">
        <f>F15</f>
        <v>0</v>
      </c>
    </row>
    <row r="10" spans="1:8" s="27" customFormat="1" ht="15" customHeight="1">
      <c r="A10" s="403" t="s">
        <v>27</v>
      </c>
      <c r="B10" s="404">
        <f>'2部门收入总表'!H7</f>
        <v>0</v>
      </c>
      <c r="C10" s="403" t="s">
        <v>28</v>
      </c>
      <c r="D10" s="607"/>
      <c r="E10" s="403" t="s">
        <v>29</v>
      </c>
      <c r="F10" s="404">
        <f>SUM(F11:F17)</f>
        <v>160</v>
      </c>
      <c r="G10" s="407" t="s">
        <v>30</v>
      </c>
      <c r="H10" s="608"/>
    </row>
    <row r="11" spans="1:8" s="27" customFormat="1" ht="15" customHeight="1">
      <c r="A11" s="403" t="s">
        <v>31</v>
      </c>
      <c r="B11" s="404">
        <f>'2部门收入总表'!I7</f>
        <v>0</v>
      </c>
      <c r="C11" s="403" t="s">
        <v>32</v>
      </c>
      <c r="D11" s="607"/>
      <c r="E11" s="609" t="s">
        <v>33</v>
      </c>
      <c r="F11" s="404">
        <f>'4部门支出总表（分类）'!L12</f>
        <v>160</v>
      </c>
      <c r="G11" s="407" t="s">
        <v>34</v>
      </c>
      <c r="H11" s="608"/>
    </row>
    <row r="12" spans="1:8" s="27" customFormat="1" ht="15" customHeight="1">
      <c r="A12" s="403" t="s">
        <v>35</v>
      </c>
      <c r="B12" s="404">
        <f>'2部门收入总表'!J7</f>
        <v>0</v>
      </c>
      <c r="C12" s="403" t="s">
        <v>36</v>
      </c>
      <c r="D12" s="607"/>
      <c r="E12" s="609" t="s">
        <v>37</v>
      </c>
      <c r="F12" s="404">
        <f>'4部门支出总表（分类）'!M12</f>
        <v>0</v>
      </c>
      <c r="G12" s="407" t="s">
        <v>38</v>
      </c>
      <c r="H12" s="608">
        <f>F12</f>
        <v>0</v>
      </c>
    </row>
    <row r="13" spans="1:8" s="27" customFormat="1" ht="15" customHeight="1">
      <c r="A13" s="403" t="s">
        <v>39</v>
      </c>
      <c r="B13" s="404">
        <f>'2部门收入总表'!K7</f>
        <v>0</v>
      </c>
      <c r="C13" s="403" t="s">
        <v>40</v>
      </c>
      <c r="D13" s="607"/>
      <c r="E13" s="609" t="s">
        <v>41</v>
      </c>
      <c r="F13" s="404">
        <f>'4部门支出总表（分类）'!N12</f>
        <v>0</v>
      </c>
      <c r="G13" s="407" t="s">
        <v>42</v>
      </c>
      <c r="H13" s="608"/>
    </row>
    <row r="14" spans="1:8" s="27" customFormat="1" ht="15" customHeight="1">
      <c r="A14" s="403" t="s">
        <v>43</v>
      </c>
      <c r="B14" s="404">
        <f>'2部门收入总表'!L7</f>
        <v>0</v>
      </c>
      <c r="C14" s="403" t="s">
        <v>44</v>
      </c>
      <c r="D14" s="607"/>
      <c r="E14" s="609" t="s">
        <v>45</v>
      </c>
      <c r="F14" s="404">
        <f>'4部门支出总表（分类）'!O12</f>
        <v>0</v>
      </c>
      <c r="G14" s="407" t="s">
        <v>46</v>
      </c>
      <c r="H14" s="608">
        <f>F9</f>
        <v>18.2</v>
      </c>
    </row>
    <row r="15" spans="1:8" s="27" customFormat="1" ht="15" customHeight="1">
      <c r="A15" s="403"/>
      <c r="B15" s="404"/>
      <c r="C15" s="403" t="s">
        <v>47</v>
      </c>
      <c r="D15" s="607"/>
      <c r="E15" s="609" t="s">
        <v>48</v>
      </c>
      <c r="F15" s="404">
        <f>'4部门支出总表（分类）'!P12</f>
        <v>0</v>
      </c>
      <c r="G15" s="407" t="s">
        <v>49</v>
      </c>
      <c r="H15" s="608">
        <f>F14</f>
        <v>0</v>
      </c>
    </row>
    <row r="16" spans="1:8" s="27" customFormat="1" ht="15" customHeight="1">
      <c r="A16" s="408"/>
      <c r="B16" s="404"/>
      <c r="C16" s="403" t="s">
        <v>50</v>
      </c>
      <c r="D16" s="607"/>
      <c r="E16" s="609" t="s">
        <v>51</v>
      </c>
      <c r="F16" s="404">
        <f>'4部门支出总表（分类）'!Q12</f>
        <v>0</v>
      </c>
      <c r="G16" s="407" t="s">
        <v>52</v>
      </c>
      <c r="H16" s="608">
        <f>F13</f>
        <v>0</v>
      </c>
    </row>
    <row r="17" spans="1:8" s="27" customFormat="1" ht="15" customHeight="1">
      <c r="A17" s="403"/>
      <c r="B17" s="404"/>
      <c r="C17" s="403" t="s">
        <v>53</v>
      </c>
      <c r="D17" s="607"/>
      <c r="E17" s="609" t="s">
        <v>54</v>
      </c>
      <c r="F17" s="404">
        <f>'4部门支出总表（分类）'!R12</f>
        <v>0</v>
      </c>
      <c r="G17" s="407" t="s">
        <v>55</v>
      </c>
      <c r="H17" s="608"/>
    </row>
    <row r="18" spans="1:8" s="27" customFormat="1" ht="15" customHeight="1">
      <c r="A18" s="403"/>
      <c r="B18" s="404"/>
      <c r="C18" s="409" t="s">
        <v>56</v>
      </c>
      <c r="D18" s="607"/>
      <c r="E18" s="403" t="s">
        <v>57</v>
      </c>
      <c r="F18" s="404">
        <f>'4部门支出总表（分类）'!S11</f>
        <v>0</v>
      </c>
      <c r="G18" s="407" t="s">
        <v>58</v>
      </c>
      <c r="H18" s="608"/>
    </row>
    <row r="19" spans="1:8" s="27" customFormat="1" ht="15" customHeight="1">
      <c r="A19" s="408"/>
      <c r="B19" s="404"/>
      <c r="C19" s="409" t="s">
        <v>59</v>
      </c>
      <c r="D19" s="607"/>
      <c r="E19" s="403" t="s">
        <v>60</v>
      </c>
      <c r="F19" s="404">
        <f>'4部门支出总表（分类）'!T11</f>
        <v>0</v>
      </c>
      <c r="G19" s="407" t="s">
        <v>61</v>
      </c>
      <c r="H19" s="608"/>
    </row>
    <row r="20" spans="1:8" s="27" customFormat="1" ht="15" customHeight="1">
      <c r="A20" s="408"/>
      <c r="B20" s="404"/>
      <c r="C20" s="409" t="s">
        <v>62</v>
      </c>
      <c r="D20" s="607"/>
      <c r="E20" s="403" t="s">
        <v>63</v>
      </c>
      <c r="F20" s="404">
        <f>'4部门支出总表（分类）'!U11</f>
        <v>0</v>
      </c>
      <c r="G20" s="407" t="s">
        <v>64</v>
      </c>
      <c r="H20" s="608"/>
    </row>
    <row r="21" spans="1:8" s="27" customFormat="1" ht="15" customHeight="1">
      <c r="A21" s="403"/>
      <c r="B21" s="404"/>
      <c r="C21" s="409" t="s">
        <v>65</v>
      </c>
      <c r="D21" s="607"/>
      <c r="E21" s="403"/>
      <c r="F21" s="404"/>
      <c r="G21" s="407"/>
      <c r="H21" s="608"/>
    </row>
    <row r="22" spans="1:8" s="27" customFormat="1" ht="15" customHeight="1">
      <c r="A22" s="403"/>
      <c r="B22" s="404"/>
      <c r="C22" s="409" t="s">
        <v>66</v>
      </c>
      <c r="D22" s="607"/>
      <c r="E22" s="403"/>
      <c r="F22" s="404"/>
      <c r="G22" s="407"/>
      <c r="H22" s="608"/>
    </row>
    <row r="23" spans="1:8" s="27" customFormat="1" ht="15" customHeight="1">
      <c r="A23" s="403"/>
      <c r="B23" s="404"/>
      <c r="C23" s="409" t="s">
        <v>67</v>
      </c>
      <c r="D23" s="607"/>
      <c r="E23" s="403"/>
      <c r="F23" s="404"/>
      <c r="G23" s="407"/>
      <c r="H23" s="608"/>
    </row>
    <row r="24" spans="1:8" s="27" customFormat="1" ht="15" customHeight="1">
      <c r="A24" s="403"/>
      <c r="B24" s="404"/>
      <c r="C24" s="409" t="s">
        <v>68</v>
      </c>
      <c r="D24" s="607"/>
      <c r="E24" s="403"/>
      <c r="F24" s="404"/>
      <c r="G24" s="407"/>
      <c r="H24" s="608"/>
    </row>
    <row r="25" spans="1:8" s="27" customFormat="1" ht="15" customHeight="1">
      <c r="A25" s="403"/>
      <c r="B25" s="404"/>
      <c r="C25" s="409" t="s">
        <v>69</v>
      </c>
      <c r="D25" s="607"/>
      <c r="E25" s="403"/>
      <c r="F25" s="404"/>
      <c r="G25" s="407"/>
      <c r="H25" s="608"/>
    </row>
    <row r="26" spans="1:8" s="27" customFormat="1" ht="15" customHeight="1">
      <c r="A26" s="410" t="s">
        <v>70</v>
      </c>
      <c r="B26" s="404">
        <v>356.1</v>
      </c>
      <c r="C26" s="410" t="s">
        <v>71</v>
      </c>
      <c r="D26" s="404">
        <v>356.1</v>
      </c>
      <c r="E26" s="410" t="s">
        <v>71</v>
      </c>
      <c r="F26" s="404">
        <f>SUM(F11:F25)+F6</f>
        <v>356.1</v>
      </c>
      <c r="G26" s="610" t="s">
        <v>72</v>
      </c>
      <c r="H26" s="608">
        <f>SUM(H6:H25)</f>
        <v>356.09999999999997</v>
      </c>
    </row>
    <row r="27" spans="1:8" s="27" customFormat="1" ht="15" customHeight="1">
      <c r="A27" s="403" t="s">
        <v>73</v>
      </c>
      <c r="B27" s="404">
        <f>'2部门收入总表'!M7</f>
        <v>0</v>
      </c>
      <c r="C27" s="403"/>
      <c r="D27" s="404"/>
      <c r="E27" s="403"/>
      <c r="F27" s="404"/>
      <c r="G27" s="610"/>
      <c r="H27" s="608"/>
    </row>
    <row r="28" spans="1:8" s="27" customFormat="1" ht="13.5" customHeight="1">
      <c r="A28" s="410" t="s">
        <v>74</v>
      </c>
      <c r="B28" s="404">
        <v>356.1</v>
      </c>
      <c r="C28" s="410" t="s">
        <v>75</v>
      </c>
      <c r="D28" s="404">
        <f>D26</f>
        <v>356.1</v>
      </c>
      <c r="E28" s="410" t="s">
        <v>75</v>
      </c>
      <c r="F28" s="404">
        <f>F26</f>
        <v>356.1</v>
      </c>
      <c r="G28" s="610" t="s">
        <v>75</v>
      </c>
      <c r="H28" s="608">
        <f>H26</f>
        <v>356.09999999999997</v>
      </c>
    </row>
    <row r="29" spans="1:6" ht="14.25" customHeight="1">
      <c r="A29" s="611"/>
      <c r="B29" s="611"/>
      <c r="C29" s="611"/>
      <c r="D29" s="611"/>
      <c r="E29" s="611"/>
      <c r="F29" s="611"/>
    </row>
  </sheetData>
  <sheetProtection formatCells="0" formatColumns="0" formatRows="0"/>
  <mergeCells count="4">
    <mergeCell ref="A2:H2"/>
    <mergeCell ref="A3:B3"/>
    <mergeCell ref="C4:H4"/>
    <mergeCell ref="A29:F29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81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9"/>
  <sheetViews>
    <sheetView showGridLines="0" showZeros="0" workbookViewId="0" topLeftCell="A1">
      <selection activeCell="J9" sqref="J9"/>
    </sheetView>
  </sheetViews>
  <sheetFormatPr defaultColWidth="6.875" defaultRowHeight="22.5" customHeight="1"/>
  <cols>
    <col min="1" max="1" width="4.75390625" style="418" customWidth="1"/>
    <col min="2" max="3" width="3.625" style="418" customWidth="1"/>
    <col min="4" max="4" width="11.125" style="418" customWidth="1"/>
    <col min="5" max="5" width="22.875" style="418" customWidth="1"/>
    <col min="6" max="6" width="12.125" style="418" customWidth="1"/>
    <col min="7" max="12" width="10.375" style="418" customWidth="1"/>
    <col min="13" max="246" width="6.75390625" style="418" customWidth="1"/>
    <col min="247" max="251" width="6.75390625" style="419" customWidth="1"/>
    <col min="252" max="252" width="6.875" style="420" customWidth="1"/>
    <col min="253" max="16384" width="6.875" style="420" customWidth="1"/>
  </cols>
  <sheetData>
    <row r="1" spans="12:252" ht="22.5" customHeight="1">
      <c r="L1" s="418" t="s">
        <v>201</v>
      </c>
      <c r="IR1"/>
    </row>
    <row r="2" spans="1:252" ht="22.5" customHeight="1">
      <c r="A2" s="421" t="s">
        <v>202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IR2"/>
    </row>
    <row r="3" spans="1:252" ht="22.5" customHeight="1">
      <c r="A3" s="422" t="s">
        <v>2</v>
      </c>
      <c r="B3" s="422"/>
      <c r="C3" s="422"/>
      <c r="D3" s="422"/>
      <c r="E3" s="422"/>
      <c r="K3" s="433" t="s">
        <v>78</v>
      </c>
      <c r="L3" s="433"/>
      <c r="IR3"/>
    </row>
    <row r="4" spans="1:252" ht="22.5" customHeight="1">
      <c r="A4" s="423" t="s">
        <v>97</v>
      </c>
      <c r="B4" s="423"/>
      <c r="C4" s="424"/>
      <c r="D4" s="425" t="s">
        <v>126</v>
      </c>
      <c r="E4" s="426" t="s">
        <v>98</v>
      </c>
      <c r="F4" s="425" t="s">
        <v>168</v>
      </c>
      <c r="G4" s="427" t="s">
        <v>203</v>
      </c>
      <c r="H4" s="425" t="s">
        <v>204</v>
      </c>
      <c r="I4" s="425" t="s">
        <v>205</v>
      </c>
      <c r="J4" s="425" t="s">
        <v>206</v>
      </c>
      <c r="K4" s="425" t="s">
        <v>207</v>
      </c>
      <c r="L4" s="425" t="s">
        <v>188</v>
      </c>
      <c r="IR4"/>
    </row>
    <row r="5" spans="1:252" ht="18" customHeight="1">
      <c r="A5" s="425" t="s">
        <v>100</v>
      </c>
      <c r="B5" s="428" t="s">
        <v>101</v>
      </c>
      <c r="C5" s="426" t="s">
        <v>102</v>
      </c>
      <c r="D5" s="425"/>
      <c r="E5" s="426"/>
      <c r="F5" s="425"/>
      <c r="G5" s="427"/>
      <c r="H5" s="425"/>
      <c r="I5" s="425"/>
      <c r="J5" s="425"/>
      <c r="K5" s="425"/>
      <c r="L5" s="425"/>
      <c r="IR5"/>
    </row>
    <row r="6" spans="1:252" ht="18" customHeight="1">
      <c r="A6" s="425"/>
      <c r="B6" s="428"/>
      <c r="C6" s="426"/>
      <c r="D6" s="425"/>
      <c r="E6" s="426"/>
      <c r="F6" s="425"/>
      <c r="G6" s="427"/>
      <c r="H6" s="425"/>
      <c r="I6" s="425"/>
      <c r="J6" s="425"/>
      <c r="K6" s="425"/>
      <c r="L6" s="425"/>
      <c r="IR6"/>
    </row>
    <row r="7" spans="1:252" ht="22.5" customHeight="1">
      <c r="A7" s="429"/>
      <c r="B7" s="429"/>
      <c r="C7" s="429"/>
      <c r="D7" s="429"/>
      <c r="E7" s="429"/>
      <c r="F7" s="429">
        <v>1</v>
      </c>
      <c r="G7" s="429">
        <v>2</v>
      </c>
      <c r="H7" s="429">
        <v>3</v>
      </c>
      <c r="I7" s="429">
        <v>4</v>
      </c>
      <c r="J7" s="429">
        <v>5</v>
      </c>
      <c r="K7" s="429">
        <v>6</v>
      </c>
      <c r="L7" s="429">
        <v>7</v>
      </c>
      <c r="M7" s="432"/>
      <c r="N7" s="434"/>
      <c r="IR7"/>
    </row>
    <row r="8" spans="1:14" ht="22.5" customHeight="1">
      <c r="A8" s="62" t="s">
        <v>81</v>
      </c>
      <c r="B8" s="62"/>
      <c r="C8" s="62"/>
      <c r="D8" s="363" t="s">
        <v>93</v>
      </c>
      <c r="E8" s="113" t="s">
        <v>104</v>
      </c>
      <c r="F8" s="430">
        <v>18.2</v>
      </c>
      <c r="G8" s="430">
        <v>18.2</v>
      </c>
      <c r="H8" s="430">
        <f aca="true" t="shared" si="0" ref="H8:L10">H9</f>
        <v>0</v>
      </c>
      <c r="I8" s="430">
        <f t="shared" si="0"/>
        <v>0</v>
      </c>
      <c r="J8" s="430">
        <f t="shared" si="0"/>
        <v>0</v>
      </c>
      <c r="K8" s="430">
        <f t="shared" si="0"/>
        <v>0</v>
      </c>
      <c r="L8" s="430">
        <f t="shared" si="0"/>
        <v>0</v>
      </c>
      <c r="M8" s="432"/>
      <c r="N8" s="434"/>
    </row>
    <row r="9" spans="1:14" ht="22.5" customHeight="1">
      <c r="A9" s="62" t="str">
        <f>'15一般-工资福利'!A9</f>
        <v>201</v>
      </c>
      <c r="B9" s="62"/>
      <c r="C9" s="62"/>
      <c r="D9" s="363"/>
      <c r="E9" s="113" t="str">
        <f>'15一般-工资福利'!E9</f>
        <v>一般公共服务支出</v>
      </c>
      <c r="F9" s="430">
        <v>18.2</v>
      </c>
      <c r="G9" s="430">
        <v>18.2</v>
      </c>
      <c r="H9" s="430">
        <f t="shared" si="0"/>
        <v>0</v>
      </c>
      <c r="I9" s="430">
        <f t="shared" si="0"/>
        <v>0</v>
      </c>
      <c r="J9" s="430">
        <f t="shared" si="0"/>
        <v>0</v>
      </c>
      <c r="K9" s="430">
        <f t="shared" si="0"/>
        <v>0</v>
      </c>
      <c r="L9" s="430">
        <f t="shared" si="0"/>
        <v>0</v>
      </c>
      <c r="M9" s="432"/>
      <c r="N9" s="434"/>
    </row>
    <row r="10" spans="1:14" ht="22.5" customHeight="1">
      <c r="A10" s="62" t="str">
        <f>'15一般-工资福利'!A10</f>
        <v>201</v>
      </c>
      <c r="B10" s="62">
        <f>'15一般-工资福利'!B10</f>
        <v>31</v>
      </c>
      <c r="C10" s="62"/>
      <c r="D10" s="363"/>
      <c r="E10" s="113" t="str">
        <f>'15一般-工资福利'!E10</f>
        <v>党委办公厅（室）及相关机构事务</v>
      </c>
      <c r="F10" s="430">
        <v>18.2</v>
      </c>
      <c r="G10" s="430">
        <v>18.2</v>
      </c>
      <c r="H10" s="430">
        <f t="shared" si="0"/>
        <v>0</v>
      </c>
      <c r="I10" s="430">
        <f t="shared" si="0"/>
        <v>0</v>
      </c>
      <c r="J10" s="430">
        <f t="shared" si="0"/>
        <v>0</v>
      </c>
      <c r="K10" s="430">
        <f t="shared" si="0"/>
        <v>0</v>
      </c>
      <c r="L10" s="430">
        <f t="shared" si="0"/>
        <v>0</v>
      </c>
      <c r="M10" s="432"/>
      <c r="N10" s="434"/>
    </row>
    <row r="11" spans="1:252" s="417" customFormat="1" ht="22.5" customHeight="1">
      <c r="A11" s="62" t="str">
        <f>'15一般-工资福利'!A11</f>
        <v>201</v>
      </c>
      <c r="B11" s="62" t="str">
        <f>'15一般-工资福利'!B11</f>
        <v>31</v>
      </c>
      <c r="C11" s="62" t="str">
        <f>'15一般-工资福利'!C11</f>
        <v>99</v>
      </c>
      <c r="D11" s="431">
        <f>'11个人家庭(政府预算)'!D10</f>
        <v>0</v>
      </c>
      <c r="E11" s="113" t="str">
        <f>'15一般-工资福利'!E11</f>
        <v>其他党委办公厅（室）及相关机构事务支出</v>
      </c>
      <c r="F11" s="430">
        <v>18.2</v>
      </c>
      <c r="G11" s="430">
        <v>18.2</v>
      </c>
      <c r="H11" s="430">
        <f>'19一般-个人和家庭'!H11</f>
        <v>0</v>
      </c>
      <c r="I11" s="430">
        <f>'19一般-个人和家庭'!I11</f>
        <v>0</v>
      </c>
      <c r="J11" s="430">
        <f>'19一般-个人和家庭'!J11</f>
        <v>0</v>
      </c>
      <c r="K11" s="430">
        <f>'19一般-个人和家庭'!K11</f>
        <v>0</v>
      </c>
      <c r="L11" s="430">
        <f>'19一般-个人和家庭'!L11</f>
        <v>0</v>
      </c>
      <c r="M11" s="432"/>
      <c r="N11" s="435"/>
      <c r="O11" s="432"/>
      <c r="P11" s="432"/>
      <c r="Q11" s="432"/>
      <c r="R11" s="432"/>
      <c r="S11" s="432"/>
      <c r="T11" s="432"/>
      <c r="U11" s="432"/>
      <c r="V11" s="432"/>
      <c r="W11" s="432"/>
      <c r="X11" s="432"/>
      <c r="Y11" s="432"/>
      <c r="Z11" s="432"/>
      <c r="AA11" s="432"/>
      <c r="AB11" s="432"/>
      <c r="AC11" s="432"/>
      <c r="AD11" s="432"/>
      <c r="AE11" s="432"/>
      <c r="AF11" s="432"/>
      <c r="AG11" s="432"/>
      <c r="AH11" s="432"/>
      <c r="AI11" s="432"/>
      <c r="AJ11" s="432"/>
      <c r="AK11" s="432"/>
      <c r="AL11" s="432"/>
      <c r="AM11" s="432"/>
      <c r="AN11" s="432"/>
      <c r="AO11" s="432"/>
      <c r="AP11" s="432"/>
      <c r="AQ11" s="432"/>
      <c r="AR11" s="432"/>
      <c r="AS11" s="432"/>
      <c r="AT11" s="432"/>
      <c r="AU11" s="432"/>
      <c r="AV11" s="432"/>
      <c r="AW11" s="432"/>
      <c r="AX11" s="432"/>
      <c r="AY11" s="432"/>
      <c r="AZ11" s="432"/>
      <c r="BA11" s="432"/>
      <c r="BB11" s="432"/>
      <c r="BC11" s="432"/>
      <c r="BD11" s="432"/>
      <c r="BE11" s="432"/>
      <c r="BF11" s="432"/>
      <c r="BG11" s="432"/>
      <c r="BH11" s="432"/>
      <c r="BI11" s="432"/>
      <c r="BJ11" s="432"/>
      <c r="BK11" s="432"/>
      <c r="BL11" s="432"/>
      <c r="BM11" s="432"/>
      <c r="BN11" s="432"/>
      <c r="BO11" s="432"/>
      <c r="BP11" s="432"/>
      <c r="BQ11" s="432"/>
      <c r="BR11" s="432"/>
      <c r="BS11" s="432"/>
      <c r="BT11" s="432"/>
      <c r="BU11" s="432"/>
      <c r="BV11" s="432"/>
      <c r="BW11" s="432"/>
      <c r="BX11" s="432"/>
      <c r="BY11" s="432"/>
      <c r="BZ11" s="432"/>
      <c r="CA11" s="432"/>
      <c r="CB11" s="432"/>
      <c r="CC11" s="432"/>
      <c r="CD11" s="432"/>
      <c r="CE11" s="432"/>
      <c r="CF11" s="432"/>
      <c r="CG11" s="432"/>
      <c r="CH11" s="432"/>
      <c r="CI11" s="432"/>
      <c r="CJ11" s="432"/>
      <c r="CK11" s="432"/>
      <c r="CL11" s="432"/>
      <c r="CM11" s="432"/>
      <c r="CN11" s="432"/>
      <c r="CO11" s="432"/>
      <c r="CP11" s="432"/>
      <c r="CQ11" s="432"/>
      <c r="CR11" s="432"/>
      <c r="CS11" s="432"/>
      <c r="CT11" s="432"/>
      <c r="CU11" s="432"/>
      <c r="CV11" s="432"/>
      <c r="CW11" s="432"/>
      <c r="CX11" s="432"/>
      <c r="CY11" s="432"/>
      <c r="CZ11" s="432"/>
      <c r="DA11" s="432"/>
      <c r="DB11" s="432"/>
      <c r="DC11" s="432"/>
      <c r="DD11" s="432"/>
      <c r="DE11" s="432"/>
      <c r="DF11" s="432"/>
      <c r="DG11" s="432"/>
      <c r="DH11" s="432"/>
      <c r="DI11" s="432"/>
      <c r="DJ11" s="432"/>
      <c r="DK11" s="432"/>
      <c r="DL11" s="432"/>
      <c r="DM11" s="432"/>
      <c r="DN11" s="432"/>
      <c r="DO11" s="432"/>
      <c r="DP11" s="432"/>
      <c r="DQ11" s="432"/>
      <c r="DR11" s="432"/>
      <c r="DS11" s="432"/>
      <c r="DT11" s="432"/>
      <c r="DU11" s="432"/>
      <c r="DV11" s="432"/>
      <c r="DW11" s="432"/>
      <c r="DX11" s="432"/>
      <c r="DY11" s="432"/>
      <c r="DZ11" s="432"/>
      <c r="EA11" s="432"/>
      <c r="EB11" s="432"/>
      <c r="EC11" s="432"/>
      <c r="ED11" s="432"/>
      <c r="EE11" s="432"/>
      <c r="EF11" s="432"/>
      <c r="EG11" s="432"/>
      <c r="EH11" s="432"/>
      <c r="EI11" s="432"/>
      <c r="EJ11" s="432"/>
      <c r="EK11" s="432"/>
      <c r="EL11" s="432"/>
      <c r="EM11" s="432"/>
      <c r="EN11" s="432"/>
      <c r="EO11" s="432"/>
      <c r="EP11" s="432"/>
      <c r="EQ11" s="432"/>
      <c r="ER11" s="432"/>
      <c r="ES11" s="432"/>
      <c r="ET11" s="432"/>
      <c r="EU11" s="432"/>
      <c r="EV11" s="432"/>
      <c r="EW11" s="432"/>
      <c r="EX11" s="432"/>
      <c r="EY11" s="432"/>
      <c r="EZ11" s="432"/>
      <c r="FA11" s="432"/>
      <c r="FB11" s="432"/>
      <c r="FC11" s="432"/>
      <c r="FD11" s="432"/>
      <c r="FE11" s="432"/>
      <c r="FF11" s="432"/>
      <c r="FG11" s="432"/>
      <c r="FH11" s="432"/>
      <c r="FI11" s="432"/>
      <c r="FJ11" s="432"/>
      <c r="FK11" s="432"/>
      <c r="FL11" s="432"/>
      <c r="FM11" s="432"/>
      <c r="FN11" s="432"/>
      <c r="FO11" s="432"/>
      <c r="FP11" s="432"/>
      <c r="FQ11" s="432"/>
      <c r="FR11" s="432"/>
      <c r="FS11" s="432"/>
      <c r="FT11" s="432"/>
      <c r="FU11" s="432"/>
      <c r="FV11" s="432"/>
      <c r="FW11" s="432"/>
      <c r="FX11" s="432"/>
      <c r="FY11" s="432"/>
      <c r="FZ11" s="432"/>
      <c r="GA11" s="432"/>
      <c r="GB11" s="432"/>
      <c r="GC11" s="432"/>
      <c r="GD11" s="432"/>
      <c r="GE11" s="432"/>
      <c r="GF11" s="432"/>
      <c r="GG11" s="432"/>
      <c r="GH11" s="432"/>
      <c r="GI11" s="432"/>
      <c r="GJ11" s="432"/>
      <c r="GK11" s="432"/>
      <c r="GL11" s="432"/>
      <c r="GM11" s="432"/>
      <c r="GN11" s="432"/>
      <c r="GO11" s="432"/>
      <c r="GP11" s="432"/>
      <c r="GQ11" s="432"/>
      <c r="GR11" s="432"/>
      <c r="GS11" s="432"/>
      <c r="GT11" s="432"/>
      <c r="GU11" s="432"/>
      <c r="GV11" s="432"/>
      <c r="GW11" s="432"/>
      <c r="GX11" s="432"/>
      <c r="GY11" s="432"/>
      <c r="GZ11" s="432"/>
      <c r="HA11" s="432"/>
      <c r="HB11" s="432"/>
      <c r="HC11" s="432"/>
      <c r="HD11" s="432"/>
      <c r="HE11" s="432"/>
      <c r="HF11" s="432"/>
      <c r="HG11" s="432"/>
      <c r="HH11" s="432"/>
      <c r="HI11" s="432"/>
      <c r="HJ11" s="432"/>
      <c r="HK11" s="432"/>
      <c r="HL11" s="432"/>
      <c r="HM11" s="432"/>
      <c r="HN11" s="432"/>
      <c r="HO11" s="432"/>
      <c r="HP11" s="432"/>
      <c r="HQ11" s="432"/>
      <c r="HR11" s="432"/>
      <c r="HS11" s="432"/>
      <c r="HT11" s="432"/>
      <c r="HU11" s="432"/>
      <c r="HV11" s="432"/>
      <c r="HW11" s="432"/>
      <c r="HX11" s="432"/>
      <c r="HY11" s="432"/>
      <c r="HZ11" s="432"/>
      <c r="IA11" s="432"/>
      <c r="IB11" s="432"/>
      <c r="IC11" s="432"/>
      <c r="ID11" s="432"/>
      <c r="IE11" s="432"/>
      <c r="IF11" s="432"/>
      <c r="IG11" s="432"/>
      <c r="IH11" s="432"/>
      <c r="II11" s="432"/>
      <c r="IJ11" s="432"/>
      <c r="IK11" s="432"/>
      <c r="IL11" s="432"/>
      <c r="IM11" s="436"/>
      <c r="IN11" s="436"/>
      <c r="IO11" s="436"/>
      <c r="IP11" s="436"/>
      <c r="IQ11" s="436"/>
      <c r="IR11" s="27"/>
    </row>
    <row r="12" spans="1:252" ht="27.75" customHeight="1">
      <c r="A12" s="432"/>
      <c r="B12" s="432"/>
      <c r="C12" s="432"/>
      <c r="D12" s="432"/>
      <c r="E12" s="432"/>
      <c r="F12" s="432"/>
      <c r="G12" s="432"/>
      <c r="H12" s="432"/>
      <c r="I12" s="432"/>
      <c r="J12" s="432"/>
      <c r="K12" s="432"/>
      <c r="L12" s="432"/>
      <c r="M12" s="432"/>
      <c r="IR12"/>
    </row>
    <row r="13" spans="1:252" ht="22.5" customHeight="1">
      <c r="A13" s="432"/>
      <c r="B13" s="432"/>
      <c r="C13" s="432"/>
      <c r="D13" s="432"/>
      <c r="E13" s="432"/>
      <c r="F13" s="432"/>
      <c r="H13" s="432"/>
      <c r="I13" s="432"/>
      <c r="J13" s="432"/>
      <c r="K13" s="432"/>
      <c r="L13" s="432"/>
      <c r="M13" s="435"/>
      <c r="IR13"/>
    </row>
    <row r="14" spans="1:252" ht="22.5" customHeight="1">
      <c r="A14" s="432"/>
      <c r="B14" s="432"/>
      <c r="C14" s="432"/>
      <c r="D14" s="432"/>
      <c r="E14" s="432"/>
      <c r="F14" s="432"/>
      <c r="H14" s="432"/>
      <c r="I14" s="432"/>
      <c r="J14" s="432"/>
      <c r="K14" s="432"/>
      <c r="L14" s="432"/>
      <c r="M14" s="434"/>
      <c r="IR14"/>
    </row>
    <row r="15" spans="1:252" ht="22.5" customHeight="1">
      <c r="A15" s="432"/>
      <c r="B15" s="432"/>
      <c r="C15" s="432"/>
      <c r="D15" s="432"/>
      <c r="E15" s="432"/>
      <c r="F15" s="432"/>
      <c r="H15" s="432"/>
      <c r="I15" s="432"/>
      <c r="J15" s="432"/>
      <c r="K15" s="432"/>
      <c r="L15" s="432"/>
      <c r="M15" s="434"/>
      <c r="IR15"/>
    </row>
    <row r="16" spans="1:252" ht="22.5" customHeight="1">
      <c r="A16" s="432"/>
      <c r="E16" s="432"/>
      <c r="F16" s="432"/>
      <c r="H16" s="432"/>
      <c r="I16" s="432"/>
      <c r="J16" s="432"/>
      <c r="K16" s="432"/>
      <c r="L16" s="432"/>
      <c r="M16" s="434"/>
      <c r="IR16"/>
    </row>
    <row r="17" spans="1:252" ht="22.5" customHeight="1">
      <c r="A17" s="432"/>
      <c r="H17" s="432"/>
      <c r="I17" s="432"/>
      <c r="J17" s="432"/>
      <c r="K17" s="432"/>
      <c r="L17" s="432"/>
      <c r="M17" s="434"/>
      <c r="IR17"/>
    </row>
    <row r="18" spans="8:252" ht="22.5" customHeight="1">
      <c r="H18" s="432"/>
      <c r="I18" s="432"/>
      <c r="J18" s="432"/>
      <c r="K18" s="432"/>
      <c r="L18" s="432"/>
      <c r="M18" s="434"/>
      <c r="IR18"/>
    </row>
    <row r="19" spans="8:252" ht="22.5" customHeight="1">
      <c r="H19" s="432"/>
      <c r="I19" s="432"/>
      <c r="J19" s="432"/>
      <c r="K19" s="432"/>
      <c r="M19" s="434"/>
      <c r="IR19"/>
    </row>
    <row r="20" spans="1:252" ht="22.5" customHeight="1">
      <c r="A20"/>
      <c r="B20"/>
      <c r="C20"/>
      <c r="D20"/>
      <c r="E20"/>
      <c r="F20"/>
      <c r="G20"/>
      <c r="H20" s="432"/>
      <c r="M20" s="434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pans="1:252" ht="22.5" customHeight="1">
      <c r="A21"/>
      <c r="B21"/>
      <c r="C21"/>
      <c r="D21"/>
      <c r="E21"/>
      <c r="F21"/>
      <c r="G21"/>
      <c r="M21" s="434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</row>
    <row r="22" spans="1:252" ht="22.5" customHeight="1">
      <c r="A22"/>
      <c r="B22"/>
      <c r="C22"/>
      <c r="D22"/>
      <c r="E22"/>
      <c r="F22"/>
      <c r="G22"/>
      <c r="M22" s="434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</row>
    <row r="23" spans="1:252" ht="22.5" customHeight="1">
      <c r="A23"/>
      <c r="B23"/>
      <c r="C23"/>
      <c r="D23"/>
      <c r="E23"/>
      <c r="F23"/>
      <c r="G23"/>
      <c r="M23" s="434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</row>
    <row r="24" spans="1:252" ht="22.5" customHeight="1">
      <c r="A24"/>
      <c r="B24"/>
      <c r="C24"/>
      <c r="D24"/>
      <c r="E24"/>
      <c r="F24"/>
      <c r="G24"/>
      <c r="M24" s="43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</row>
    <row r="25" spans="1:252" ht="22.5" customHeight="1">
      <c r="A25"/>
      <c r="B25"/>
      <c r="C25"/>
      <c r="D25"/>
      <c r="E25"/>
      <c r="F25"/>
      <c r="G25"/>
      <c r="M25" s="434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</row>
    <row r="26" spans="1:252" ht="22.5" customHeight="1">
      <c r="A26"/>
      <c r="B26"/>
      <c r="C26"/>
      <c r="D26"/>
      <c r="E26"/>
      <c r="F26"/>
      <c r="G26"/>
      <c r="M26" s="434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</row>
    <row r="27" spans="1:252" ht="22.5" customHeight="1">
      <c r="A27"/>
      <c r="B27"/>
      <c r="C27"/>
      <c r="D27"/>
      <c r="E27"/>
      <c r="F27"/>
      <c r="G27"/>
      <c r="M27" s="434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</row>
    <row r="28" spans="1:252" ht="22.5" customHeight="1">
      <c r="A28"/>
      <c r="B28"/>
      <c r="C28"/>
      <c r="D28"/>
      <c r="E28"/>
      <c r="F28"/>
      <c r="G28"/>
      <c r="M28" s="434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</row>
    <row r="29" spans="1:252" ht="22.5" customHeight="1">
      <c r="A29"/>
      <c r="B29"/>
      <c r="C29"/>
      <c r="D29"/>
      <c r="E29"/>
      <c r="F29"/>
      <c r="G29"/>
      <c r="M29" s="434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</row>
  </sheetData>
  <sheetProtection formatCells="0" formatColumns="0" formatRows="0"/>
  <mergeCells count="16">
    <mergeCell ref="A2:L2"/>
    <mergeCell ref="A3:E3"/>
    <mergeCell ref="K3:L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showGridLines="0" showZeros="0" workbookViewId="0" topLeftCell="A1">
      <selection activeCell="I13" sqref="I13"/>
    </sheetView>
  </sheetViews>
  <sheetFormatPr defaultColWidth="9.00390625" defaultRowHeight="14.25"/>
  <cols>
    <col min="1" max="3" width="5.875" style="0" customWidth="1"/>
    <col min="5" max="5" width="20.125" style="0" customWidth="1"/>
    <col min="6" max="6" width="10.375" style="0" customWidth="1"/>
  </cols>
  <sheetData>
    <row r="1" ht="14.25" customHeight="1">
      <c r="K1" t="s">
        <v>208</v>
      </c>
    </row>
    <row r="2" spans="1:11" ht="27" customHeight="1">
      <c r="A2" s="53" t="s">
        <v>209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14.25" customHeight="1">
      <c r="A3" s="129" t="s">
        <v>2</v>
      </c>
      <c r="B3" s="129"/>
      <c r="C3" s="129"/>
      <c r="D3" s="129"/>
      <c r="E3" s="129"/>
      <c r="J3" s="262" t="s">
        <v>78</v>
      </c>
      <c r="K3" s="262"/>
    </row>
    <row r="4" spans="1:11" ht="33" customHeight="1">
      <c r="A4" s="257" t="s">
        <v>97</v>
      </c>
      <c r="B4" s="257"/>
      <c r="C4" s="257"/>
      <c r="D4" s="59" t="s">
        <v>192</v>
      </c>
      <c r="E4" s="59" t="s">
        <v>127</v>
      </c>
      <c r="F4" s="59" t="s">
        <v>116</v>
      </c>
      <c r="G4" s="59"/>
      <c r="H4" s="59"/>
      <c r="I4" s="59"/>
      <c r="J4" s="59"/>
      <c r="K4" s="59"/>
    </row>
    <row r="5" spans="1:11" ht="14.25" customHeight="1">
      <c r="A5" s="59" t="s">
        <v>100</v>
      </c>
      <c r="B5" s="59" t="s">
        <v>101</v>
      </c>
      <c r="C5" s="59" t="s">
        <v>102</v>
      </c>
      <c r="D5" s="59"/>
      <c r="E5" s="59"/>
      <c r="F5" s="59" t="s">
        <v>90</v>
      </c>
      <c r="G5" s="59" t="s">
        <v>210</v>
      </c>
      <c r="H5" s="59" t="s">
        <v>207</v>
      </c>
      <c r="I5" s="59" t="s">
        <v>211</v>
      </c>
      <c r="J5" s="59" t="s">
        <v>203</v>
      </c>
      <c r="K5" s="59" t="s">
        <v>212</v>
      </c>
    </row>
    <row r="6" spans="1:11" ht="32.25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</row>
    <row r="7" spans="1:11" ht="22.5" customHeight="1">
      <c r="A7" s="62" t="s">
        <v>81</v>
      </c>
      <c r="B7" s="62"/>
      <c r="C7" s="62"/>
      <c r="D7" s="363" t="s">
        <v>93</v>
      </c>
      <c r="E7" s="113" t="s">
        <v>104</v>
      </c>
      <c r="F7" s="413">
        <v>18.2</v>
      </c>
      <c r="G7" s="413">
        <v>0</v>
      </c>
      <c r="H7" s="413">
        <v>0</v>
      </c>
      <c r="I7" s="413">
        <v>0</v>
      </c>
      <c r="J7" s="413">
        <v>18.2</v>
      </c>
      <c r="K7" s="415"/>
    </row>
    <row r="8" spans="1:11" ht="22.5" customHeight="1">
      <c r="A8" s="62" t="str">
        <f>'15一般-工资福利'!A9</f>
        <v>201</v>
      </c>
      <c r="B8" s="62"/>
      <c r="C8" s="62"/>
      <c r="D8" s="363"/>
      <c r="E8" s="113" t="str">
        <f>'15一般-工资福利'!E9</f>
        <v>一般公共服务支出</v>
      </c>
      <c r="F8" s="413">
        <v>18.2</v>
      </c>
      <c r="G8" s="413">
        <v>0</v>
      </c>
      <c r="H8" s="413">
        <v>0</v>
      </c>
      <c r="I8" s="413">
        <v>0</v>
      </c>
      <c r="J8" s="413">
        <v>18.2</v>
      </c>
      <c r="K8" s="415"/>
    </row>
    <row r="9" spans="1:11" ht="22.5" customHeight="1">
      <c r="A9" s="62" t="str">
        <f>'15一般-工资福利'!A10</f>
        <v>201</v>
      </c>
      <c r="B9" s="62">
        <f>'15一般-工资福利'!B10</f>
        <v>31</v>
      </c>
      <c r="C9" s="62"/>
      <c r="D9" s="363"/>
      <c r="E9" s="113" t="str">
        <f>'15一般-工资福利'!E10</f>
        <v>党委办公厅（室）及相关机构事务</v>
      </c>
      <c r="F9" s="413">
        <v>18.2</v>
      </c>
      <c r="G9" s="413">
        <v>0</v>
      </c>
      <c r="H9" s="413">
        <v>0</v>
      </c>
      <c r="I9" s="413">
        <v>0</v>
      </c>
      <c r="J9" s="413">
        <v>18.2</v>
      </c>
      <c r="K9" s="415"/>
    </row>
    <row r="10" spans="1:11" s="27" customFormat="1" ht="22.5" customHeight="1">
      <c r="A10" s="62" t="str">
        <f>'15一般-工资福利'!A11</f>
        <v>201</v>
      </c>
      <c r="B10" s="62" t="str">
        <f>'15一般-工资福利'!B11</f>
        <v>31</v>
      </c>
      <c r="C10" s="62" t="str">
        <f>'15一般-工资福利'!C11</f>
        <v>99</v>
      </c>
      <c r="D10" s="414"/>
      <c r="E10" s="113" t="str">
        <f>'15一般-工资福利'!E11</f>
        <v>其他党委办公厅（室）及相关机构事务支出</v>
      </c>
      <c r="F10" s="413">
        <v>18.2</v>
      </c>
      <c r="G10" s="413">
        <f>'20个人家庭(政府预算)(2)'!G10</f>
        <v>0</v>
      </c>
      <c r="H10" s="413">
        <f>'20个人家庭(政府预算)(2)'!H10</f>
        <v>0</v>
      </c>
      <c r="I10" s="413">
        <f>'20个人家庭(政府预算)(2)'!I10</f>
        <v>0</v>
      </c>
      <c r="J10" s="413">
        <v>18.2</v>
      </c>
      <c r="K10" s="416">
        <f>'20个人家庭(政府预算)(2)'!K10</f>
        <v>0</v>
      </c>
    </row>
  </sheetData>
  <sheetProtection formatCells="0" formatColumns="0" formatRows="0"/>
  <mergeCells count="15">
    <mergeCell ref="A2:K2"/>
    <mergeCell ref="J3:K3"/>
    <mergeCell ref="A4:C4"/>
    <mergeCell ref="F4:K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workbookViewId="0" topLeftCell="A1">
      <selection activeCell="A17" sqref="A17"/>
    </sheetView>
  </sheetViews>
  <sheetFormatPr defaultColWidth="9.00390625" defaultRowHeight="14.25"/>
  <cols>
    <col min="1" max="1" width="37.00390625" style="0" bestFit="1" customWidth="1"/>
    <col min="2" max="2" width="15.50390625" style="0" customWidth="1"/>
    <col min="3" max="3" width="24.00390625" style="0" bestFit="1" customWidth="1"/>
    <col min="4" max="6" width="13.875" style="0" customWidth="1"/>
  </cols>
  <sheetData>
    <row r="1" spans="1:6" ht="20.25" customHeight="1">
      <c r="A1" s="393"/>
      <c r="B1" s="394"/>
      <c r="C1" s="394"/>
      <c r="D1" s="394"/>
      <c r="E1" s="394"/>
      <c r="F1" s="395" t="s">
        <v>213</v>
      </c>
    </row>
    <row r="2" spans="1:6" ht="24" customHeight="1">
      <c r="A2" s="396" t="s">
        <v>214</v>
      </c>
      <c r="B2" s="396"/>
      <c r="C2" s="396"/>
      <c r="D2" s="396"/>
      <c r="E2" s="396"/>
      <c r="F2" s="396"/>
    </row>
    <row r="3" spans="1:6" ht="14.25" customHeight="1">
      <c r="A3" s="397" t="str">
        <f>'1部门收支总表'!A3</f>
        <v>单位名称：中共岳阳县委政法委员会</v>
      </c>
      <c r="B3" s="397"/>
      <c r="C3" s="397"/>
      <c r="D3" s="398"/>
      <c r="E3" s="398"/>
      <c r="F3" s="399" t="s">
        <v>3</v>
      </c>
    </row>
    <row r="4" spans="1:6" ht="17.25" customHeight="1">
      <c r="A4" s="400" t="s">
        <v>4</v>
      </c>
      <c r="B4" s="400"/>
      <c r="C4" s="400" t="s">
        <v>5</v>
      </c>
      <c r="D4" s="400"/>
      <c r="E4" s="400"/>
      <c r="F4" s="400"/>
    </row>
    <row r="5" spans="1:6" ht="17.25" customHeight="1">
      <c r="A5" s="401" t="s">
        <v>6</v>
      </c>
      <c r="B5" s="401" t="s">
        <v>7</v>
      </c>
      <c r="C5" s="402" t="s">
        <v>6</v>
      </c>
      <c r="D5" s="401" t="s">
        <v>81</v>
      </c>
      <c r="E5" s="402" t="s">
        <v>215</v>
      </c>
      <c r="F5" s="401" t="s">
        <v>216</v>
      </c>
    </row>
    <row r="6" spans="1:6" s="27" customFormat="1" ht="15" customHeight="1">
      <c r="A6" s="403" t="s">
        <v>217</v>
      </c>
      <c r="B6" s="404">
        <v>356.1</v>
      </c>
      <c r="C6" s="403" t="s">
        <v>12</v>
      </c>
      <c r="D6" s="259">
        <v>356.1</v>
      </c>
      <c r="E6" s="405">
        <v>356.1</v>
      </c>
      <c r="F6" s="406"/>
    </row>
    <row r="7" spans="1:6" s="27" customFormat="1" ht="15" customHeight="1">
      <c r="A7" s="403" t="s">
        <v>218</v>
      </c>
      <c r="B7" s="404">
        <v>356.1</v>
      </c>
      <c r="C7" s="407" t="s">
        <v>16</v>
      </c>
      <c r="D7" s="259">
        <f aca="true" t="shared" si="0" ref="D7:D25">E7+F7</f>
        <v>0</v>
      </c>
      <c r="E7" s="405"/>
      <c r="F7" s="406"/>
    </row>
    <row r="8" spans="1:6" s="27" customFormat="1" ht="15" customHeight="1">
      <c r="A8" s="403" t="s">
        <v>19</v>
      </c>
      <c r="B8" s="404">
        <f>'24专户'!F8</f>
        <v>0</v>
      </c>
      <c r="C8" s="403" t="s">
        <v>20</v>
      </c>
      <c r="D8" s="259">
        <f t="shared" si="0"/>
        <v>0</v>
      </c>
      <c r="E8" s="405"/>
      <c r="F8" s="406"/>
    </row>
    <row r="9" spans="1:6" s="27" customFormat="1" ht="15" customHeight="1">
      <c r="A9" s="403" t="s">
        <v>219</v>
      </c>
      <c r="B9" s="404">
        <f>'22政府性基金'!F8</f>
        <v>0</v>
      </c>
      <c r="C9" s="403" t="s">
        <v>24</v>
      </c>
      <c r="D9" s="259">
        <f t="shared" si="0"/>
        <v>0</v>
      </c>
      <c r="E9" s="405"/>
      <c r="F9" s="406"/>
    </row>
    <row r="10" spans="1:6" s="27" customFormat="1" ht="15" customHeight="1">
      <c r="A10" s="403"/>
      <c r="B10" s="404"/>
      <c r="C10" s="403" t="s">
        <v>28</v>
      </c>
      <c r="D10" s="259">
        <f t="shared" si="0"/>
        <v>0</v>
      </c>
      <c r="E10" s="405"/>
      <c r="F10" s="406">
        <f>B9</f>
        <v>0</v>
      </c>
    </row>
    <row r="11" spans="1:6" s="27" customFormat="1" ht="15" customHeight="1">
      <c r="A11" s="403"/>
      <c r="B11" s="404"/>
      <c r="C11" s="403" t="s">
        <v>32</v>
      </c>
      <c r="D11" s="259">
        <f t="shared" si="0"/>
        <v>0</v>
      </c>
      <c r="E11" s="405"/>
      <c r="F11" s="406"/>
    </row>
    <row r="12" spans="1:6" s="27" customFormat="1" ht="15" customHeight="1">
      <c r="A12" s="403"/>
      <c r="B12" s="404"/>
      <c r="C12" s="403" t="s">
        <v>36</v>
      </c>
      <c r="D12" s="259">
        <f t="shared" si="0"/>
        <v>0</v>
      </c>
      <c r="E12" s="405"/>
      <c r="F12" s="406"/>
    </row>
    <row r="13" spans="1:6" s="27" customFormat="1" ht="15" customHeight="1">
      <c r="A13" s="403"/>
      <c r="B13" s="404"/>
      <c r="C13" s="403" t="s">
        <v>40</v>
      </c>
      <c r="D13" s="259">
        <f t="shared" si="0"/>
        <v>0</v>
      </c>
      <c r="E13" s="405"/>
      <c r="F13" s="406"/>
    </row>
    <row r="14" spans="1:6" s="27" customFormat="1" ht="15" customHeight="1">
      <c r="A14" s="408"/>
      <c r="B14" s="404"/>
      <c r="C14" s="403" t="s">
        <v>44</v>
      </c>
      <c r="D14" s="259">
        <f t="shared" si="0"/>
        <v>0</v>
      </c>
      <c r="E14" s="405"/>
      <c r="F14" s="406"/>
    </row>
    <row r="15" spans="1:6" s="27" customFormat="1" ht="15" customHeight="1">
      <c r="A15" s="403"/>
      <c r="B15" s="404"/>
      <c r="C15" s="403" t="s">
        <v>47</v>
      </c>
      <c r="D15" s="259">
        <f t="shared" si="0"/>
        <v>0</v>
      </c>
      <c r="E15" s="405"/>
      <c r="F15" s="406"/>
    </row>
    <row r="16" spans="1:6" s="27" customFormat="1" ht="15" customHeight="1">
      <c r="A16" s="403"/>
      <c r="B16" s="404"/>
      <c r="C16" s="403" t="s">
        <v>50</v>
      </c>
      <c r="D16" s="259">
        <f t="shared" si="0"/>
        <v>0</v>
      </c>
      <c r="E16" s="405"/>
      <c r="F16" s="406"/>
    </row>
    <row r="17" spans="1:6" s="27" customFormat="1" ht="15" customHeight="1">
      <c r="A17" s="403"/>
      <c r="B17" s="404"/>
      <c r="C17" s="403" t="s">
        <v>53</v>
      </c>
      <c r="D17" s="259">
        <f t="shared" si="0"/>
        <v>0</v>
      </c>
      <c r="E17" s="405"/>
      <c r="F17" s="406"/>
    </row>
    <row r="18" spans="1:6" s="27" customFormat="1" ht="15" customHeight="1">
      <c r="A18" s="403"/>
      <c r="B18" s="404"/>
      <c r="C18" s="409" t="s">
        <v>56</v>
      </c>
      <c r="D18" s="259">
        <f t="shared" si="0"/>
        <v>0</v>
      </c>
      <c r="E18" s="405"/>
      <c r="F18" s="406"/>
    </row>
    <row r="19" spans="1:6" s="27" customFormat="1" ht="15" customHeight="1">
      <c r="A19" s="403"/>
      <c r="B19" s="404"/>
      <c r="C19" s="409" t="s">
        <v>59</v>
      </c>
      <c r="D19" s="259">
        <f t="shared" si="0"/>
        <v>0</v>
      </c>
      <c r="E19" s="405"/>
      <c r="F19" s="406"/>
    </row>
    <row r="20" spans="1:6" s="27" customFormat="1" ht="15" customHeight="1">
      <c r="A20" s="403"/>
      <c r="B20" s="404"/>
      <c r="C20" s="409" t="s">
        <v>62</v>
      </c>
      <c r="D20" s="259">
        <f t="shared" si="0"/>
        <v>0</v>
      </c>
      <c r="E20" s="405"/>
      <c r="F20" s="406"/>
    </row>
    <row r="21" spans="1:6" s="27" customFormat="1" ht="15" customHeight="1">
      <c r="A21" s="403"/>
      <c r="B21" s="404"/>
      <c r="C21" s="409" t="s">
        <v>65</v>
      </c>
      <c r="D21" s="259">
        <f t="shared" si="0"/>
        <v>0</v>
      </c>
      <c r="E21" s="405"/>
      <c r="F21" s="406"/>
    </row>
    <row r="22" spans="1:6" s="27" customFormat="1" ht="15" customHeight="1">
      <c r="A22" s="403"/>
      <c r="B22" s="404"/>
      <c r="C22" s="409" t="s">
        <v>66</v>
      </c>
      <c r="D22" s="259">
        <f t="shared" si="0"/>
        <v>0</v>
      </c>
      <c r="E22" s="405"/>
      <c r="F22" s="406"/>
    </row>
    <row r="23" spans="1:6" s="27" customFormat="1" ht="15" customHeight="1">
      <c r="A23" s="403"/>
      <c r="B23" s="404"/>
      <c r="C23" s="409" t="s">
        <v>67</v>
      </c>
      <c r="D23" s="259">
        <f t="shared" si="0"/>
        <v>0</v>
      </c>
      <c r="E23" s="405"/>
      <c r="F23" s="406"/>
    </row>
    <row r="24" spans="1:6" s="27" customFormat="1" ht="15" customHeight="1">
      <c r="A24" s="403"/>
      <c r="B24" s="404"/>
      <c r="C24" s="409" t="s">
        <v>68</v>
      </c>
      <c r="D24" s="259">
        <f t="shared" si="0"/>
        <v>0</v>
      </c>
      <c r="E24" s="405"/>
      <c r="F24" s="406"/>
    </row>
    <row r="25" spans="1:6" s="27" customFormat="1" ht="15" customHeight="1">
      <c r="A25" s="403"/>
      <c r="B25" s="404"/>
      <c r="C25" s="409" t="s">
        <v>69</v>
      </c>
      <c r="D25" s="259">
        <f t="shared" si="0"/>
        <v>0</v>
      </c>
      <c r="E25" s="405"/>
      <c r="F25" s="406"/>
    </row>
    <row r="26" spans="1:6" s="27" customFormat="1" ht="15" customHeight="1">
      <c r="A26" s="410" t="s">
        <v>70</v>
      </c>
      <c r="B26" s="404">
        <f>B6+B9</f>
        <v>356.1</v>
      </c>
      <c r="C26" s="410" t="s">
        <v>71</v>
      </c>
      <c r="D26" s="259">
        <f>SUM(E26:F26)</f>
        <v>356.1</v>
      </c>
      <c r="E26" s="259">
        <f>SUM(E6:E25)</f>
        <v>356.1</v>
      </c>
      <c r="F26" s="411">
        <f>SUM(F6:F25)</f>
        <v>0</v>
      </c>
    </row>
    <row r="27" spans="1:6" ht="14.25" customHeight="1">
      <c r="A27" s="412"/>
      <c r="B27" s="412"/>
      <c r="C27" s="412"/>
      <c r="D27" s="412"/>
      <c r="E27" s="412"/>
      <c r="F27" s="412"/>
    </row>
  </sheetData>
  <sheetProtection formatCells="0" formatColumns="0" formatRows="0"/>
  <mergeCells count="3">
    <mergeCell ref="A2:F2"/>
    <mergeCell ref="A3:C3"/>
    <mergeCell ref="A27:F27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93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R20"/>
  <sheetViews>
    <sheetView showGridLines="0" showZeros="0" workbookViewId="0" topLeftCell="A2">
      <selection activeCell="F14" sqref="F14"/>
    </sheetView>
  </sheetViews>
  <sheetFormatPr defaultColWidth="6.875" defaultRowHeight="18.75" customHeight="1"/>
  <cols>
    <col min="1" max="2" width="5.375" style="346" customWidth="1"/>
    <col min="3" max="3" width="5.375" style="347" customWidth="1"/>
    <col min="4" max="4" width="7.625" style="348" customWidth="1"/>
    <col min="5" max="5" width="24.125" style="349" customWidth="1"/>
    <col min="6" max="13" width="8.625" style="350" customWidth="1"/>
    <col min="14" max="18" width="8.625" style="351" customWidth="1"/>
    <col min="19" max="19" width="8.625" style="352" customWidth="1"/>
    <col min="20" max="247" width="8.00390625" style="351" customWidth="1"/>
    <col min="248" max="252" width="6.875" style="352" customWidth="1"/>
    <col min="253" max="16384" width="6.875" style="352" customWidth="1"/>
  </cols>
  <sheetData>
    <row r="1" spans="1:252" ht="23.25" customHeight="1">
      <c r="A1" s="353"/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Q1" s="353"/>
      <c r="R1" s="353"/>
      <c r="S1" s="353" t="s">
        <v>220</v>
      </c>
      <c r="IN1"/>
      <c r="IO1"/>
      <c r="IP1"/>
      <c r="IQ1"/>
      <c r="IR1"/>
    </row>
    <row r="2" spans="1:252" ht="23.25" customHeight="1">
      <c r="A2" s="354" t="s">
        <v>221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IN2"/>
      <c r="IO2"/>
      <c r="IP2"/>
      <c r="IQ2"/>
      <c r="IR2"/>
    </row>
    <row r="3" spans="1:252" s="344" customFormat="1" ht="23.25" customHeight="1">
      <c r="A3" s="355" t="s">
        <v>2</v>
      </c>
      <c r="B3" s="355"/>
      <c r="C3" s="356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Q3" s="353"/>
      <c r="R3" s="353"/>
      <c r="S3" s="388" t="s">
        <v>78</v>
      </c>
      <c r="IN3"/>
      <c r="IO3"/>
      <c r="IP3"/>
      <c r="IQ3"/>
      <c r="IR3"/>
    </row>
    <row r="4" spans="1:252" s="344" customFormat="1" ht="23.25" customHeight="1">
      <c r="A4" s="357" t="s">
        <v>107</v>
      </c>
      <c r="B4" s="357"/>
      <c r="C4" s="357"/>
      <c r="D4" s="157" t="s">
        <v>79</v>
      </c>
      <c r="E4" s="157" t="s">
        <v>98</v>
      </c>
      <c r="F4" s="371" t="s">
        <v>222</v>
      </c>
      <c r="G4" s="358" t="s">
        <v>109</v>
      </c>
      <c r="H4" s="358"/>
      <c r="I4" s="358"/>
      <c r="J4" s="358"/>
      <c r="K4" s="358" t="s">
        <v>110</v>
      </c>
      <c r="L4" s="358"/>
      <c r="M4" s="358"/>
      <c r="N4" s="358"/>
      <c r="O4" s="358"/>
      <c r="P4" s="358"/>
      <c r="Q4" s="358"/>
      <c r="R4" s="358"/>
      <c r="S4" s="157" t="s">
        <v>113</v>
      </c>
      <c r="IN4"/>
      <c r="IO4"/>
      <c r="IP4"/>
      <c r="IQ4"/>
      <c r="IR4"/>
    </row>
    <row r="5" spans="1:252" s="344" customFormat="1" ht="23.25" customHeight="1">
      <c r="A5" s="157" t="s">
        <v>100</v>
      </c>
      <c r="B5" s="157" t="s">
        <v>101</v>
      </c>
      <c r="C5" s="63" t="s">
        <v>102</v>
      </c>
      <c r="D5" s="157"/>
      <c r="E5" s="157"/>
      <c r="F5" s="372"/>
      <c r="G5" s="157" t="s">
        <v>81</v>
      </c>
      <c r="H5" s="157" t="s">
        <v>114</v>
      </c>
      <c r="I5" s="157" t="s">
        <v>115</v>
      </c>
      <c r="J5" s="157" t="s">
        <v>116</v>
      </c>
      <c r="K5" s="157" t="s">
        <v>81</v>
      </c>
      <c r="L5" s="157" t="s">
        <v>117</v>
      </c>
      <c r="M5" s="157" t="s">
        <v>118</v>
      </c>
      <c r="N5" s="157" t="s">
        <v>119</v>
      </c>
      <c r="O5" s="157" t="s">
        <v>120</v>
      </c>
      <c r="P5" s="157" t="s">
        <v>121</v>
      </c>
      <c r="Q5" s="157" t="s">
        <v>122</v>
      </c>
      <c r="R5" s="157" t="s">
        <v>123</v>
      </c>
      <c r="S5" s="157"/>
      <c r="IN5"/>
      <c r="IO5"/>
      <c r="IP5"/>
      <c r="IQ5"/>
      <c r="IR5"/>
    </row>
    <row r="6" spans="1:252" ht="31.5" customHeight="1">
      <c r="A6" s="157"/>
      <c r="B6" s="157"/>
      <c r="C6" s="63"/>
      <c r="D6" s="157"/>
      <c r="E6" s="157"/>
      <c r="F6" s="373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IN6"/>
      <c r="IO6"/>
      <c r="IP6"/>
      <c r="IQ6"/>
      <c r="IR6"/>
    </row>
    <row r="7" spans="1:252" ht="23.25" customHeight="1">
      <c r="A7" s="360"/>
      <c r="B7" s="360"/>
      <c r="C7" s="360"/>
      <c r="D7" s="360"/>
      <c r="E7" s="360"/>
      <c r="F7" s="360">
        <v>1</v>
      </c>
      <c r="G7" s="360">
        <v>2</v>
      </c>
      <c r="H7" s="360">
        <v>3</v>
      </c>
      <c r="I7" s="360">
        <v>4</v>
      </c>
      <c r="J7" s="361">
        <v>5</v>
      </c>
      <c r="K7" s="361">
        <v>6</v>
      </c>
      <c r="L7" s="361">
        <v>7</v>
      </c>
      <c r="M7" s="361">
        <v>8</v>
      </c>
      <c r="N7" s="362">
        <v>9</v>
      </c>
      <c r="O7" s="362">
        <v>10</v>
      </c>
      <c r="P7" s="361">
        <v>11</v>
      </c>
      <c r="Q7" s="361">
        <v>12</v>
      </c>
      <c r="R7" s="361">
        <v>13</v>
      </c>
      <c r="S7" s="389">
        <v>14</v>
      </c>
      <c r="IN7"/>
      <c r="IO7"/>
      <c r="IP7"/>
      <c r="IQ7"/>
      <c r="IR7"/>
    </row>
    <row r="8" spans="1:19" ht="23.25" customHeight="1">
      <c r="A8" s="62" t="s">
        <v>81</v>
      </c>
      <c r="B8" s="62"/>
      <c r="C8" s="62"/>
      <c r="D8" s="363" t="s">
        <v>93</v>
      </c>
      <c r="E8" s="113" t="s">
        <v>104</v>
      </c>
      <c r="F8" s="374">
        <f>F9</f>
        <v>356.1</v>
      </c>
      <c r="G8" s="374">
        <v>196.1</v>
      </c>
      <c r="H8" s="374">
        <v>150.1</v>
      </c>
      <c r="I8" s="374">
        <v>27.8</v>
      </c>
      <c r="J8" s="374">
        <v>18.2</v>
      </c>
      <c r="K8" s="374">
        <f aca="true" t="shared" si="0" ref="K8:S9">K9</f>
        <v>160</v>
      </c>
      <c r="L8" s="374">
        <f t="shared" si="0"/>
        <v>160</v>
      </c>
      <c r="M8" s="374">
        <f t="shared" si="0"/>
        <v>0</v>
      </c>
      <c r="N8" s="381">
        <f t="shared" si="0"/>
        <v>0</v>
      </c>
      <c r="O8" s="381">
        <f t="shared" si="0"/>
        <v>0</v>
      </c>
      <c r="P8" s="381">
        <f t="shared" si="0"/>
        <v>0</v>
      </c>
      <c r="Q8" s="381">
        <f t="shared" si="0"/>
        <v>0</v>
      </c>
      <c r="R8" s="381">
        <f t="shared" si="0"/>
        <v>0</v>
      </c>
      <c r="S8" s="381">
        <f t="shared" si="0"/>
        <v>0</v>
      </c>
    </row>
    <row r="9" spans="1:19" ht="23.25" customHeight="1">
      <c r="A9" s="62" t="str">
        <f>'15一般-工资福利'!A9</f>
        <v>201</v>
      </c>
      <c r="B9" s="62"/>
      <c r="C9" s="62"/>
      <c r="D9" s="363"/>
      <c r="E9" s="113" t="str">
        <f>'15一般-工资福利'!E9</f>
        <v>一般公共服务支出</v>
      </c>
      <c r="F9" s="374">
        <f>F10</f>
        <v>356.1</v>
      </c>
      <c r="G9" s="374">
        <v>196.1</v>
      </c>
      <c r="H9" s="374">
        <v>150.1</v>
      </c>
      <c r="I9" s="374">
        <v>27.8</v>
      </c>
      <c r="J9" s="374">
        <v>18.2</v>
      </c>
      <c r="K9" s="374">
        <f t="shared" si="0"/>
        <v>160</v>
      </c>
      <c r="L9" s="374">
        <f t="shared" si="0"/>
        <v>160</v>
      </c>
      <c r="M9" s="374">
        <f t="shared" si="0"/>
        <v>0</v>
      </c>
      <c r="N9" s="381">
        <f t="shared" si="0"/>
        <v>0</v>
      </c>
      <c r="O9" s="381">
        <f t="shared" si="0"/>
        <v>0</v>
      </c>
      <c r="P9" s="381">
        <f t="shared" si="0"/>
        <v>0</v>
      </c>
      <c r="Q9" s="381">
        <f t="shared" si="0"/>
        <v>0</v>
      </c>
      <c r="R9" s="381">
        <f t="shared" si="0"/>
        <v>0</v>
      </c>
      <c r="S9" s="381">
        <f t="shared" si="0"/>
        <v>0</v>
      </c>
    </row>
    <row r="10" spans="1:19" ht="23.25" customHeight="1">
      <c r="A10" s="62" t="str">
        <f>'15一般-工资福利'!A10</f>
        <v>201</v>
      </c>
      <c r="B10" s="62">
        <f>'15一般-工资福利'!B10</f>
        <v>31</v>
      </c>
      <c r="C10" s="62"/>
      <c r="D10" s="363"/>
      <c r="E10" s="113" t="str">
        <f>'15一般-工资福利'!E10</f>
        <v>党委办公厅（室）及相关机构事务</v>
      </c>
      <c r="F10" s="374">
        <f>F11+F12</f>
        <v>356.1</v>
      </c>
      <c r="G10" s="374">
        <v>196.1</v>
      </c>
      <c r="H10" s="374">
        <v>150.1</v>
      </c>
      <c r="I10" s="374">
        <v>27.8</v>
      </c>
      <c r="J10" s="374">
        <v>18.2</v>
      </c>
      <c r="K10" s="374">
        <f aca="true" t="shared" si="1" ref="K10:S10">K11+K12</f>
        <v>160</v>
      </c>
      <c r="L10" s="374">
        <f t="shared" si="1"/>
        <v>160</v>
      </c>
      <c r="M10" s="374">
        <f t="shared" si="1"/>
        <v>0</v>
      </c>
      <c r="N10" s="381">
        <f t="shared" si="1"/>
        <v>0</v>
      </c>
      <c r="O10" s="381">
        <f t="shared" si="1"/>
        <v>0</v>
      </c>
      <c r="P10" s="381">
        <f t="shared" si="1"/>
        <v>0</v>
      </c>
      <c r="Q10" s="381">
        <f t="shared" si="1"/>
        <v>0</v>
      </c>
      <c r="R10" s="381">
        <f t="shared" si="1"/>
        <v>0</v>
      </c>
      <c r="S10" s="381">
        <f t="shared" si="1"/>
        <v>0</v>
      </c>
    </row>
    <row r="11" spans="1:252" s="345" customFormat="1" ht="23.25" customHeight="1">
      <c r="A11" s="62" t="str">
        <f>'15一般-工资福利'!A11</f>
        <v>201</v>
      </c>
      <c r="B11" s="62" t="str">
        <f>'15一般-工资福利'!B11</f>
        <v>31</v>
      </c>
      <c r="C11" s="62" t="str">
        <f>'15一般-工资福利'!C11</f>
        <v>99</v>
      </c>
      <c r="D11" s="63">
        <f>'14一般预算基本支出表'!D11</f>
        <v>0</v>
      </c>
      <c r="E11" s="113" t="str">
        <f>'15一般-工资福利'!E11</f>
        <v>其他党委办公厅（室）及相关机构事务支出</v>
      </c>
      <c r="F11" s="375">
        <f>G11+K11+S11</f>
        <v>196.1</v>
      </c>
      <c r="G11" s="374">
        <v>196.1</v>
      </c>
      <c r="H11" s="374">
        <v>150.1</v>
      </c>
      <c r="I11" s="374">
        <v>27.8</v>
      </c>
      <c r="J11" s="374">
        <v>18.2</v>
      </c>
      <c r="K11" s="382">
        <f>SUM(L11:R11)</f>
        <v>0</v>
      </c>
      <c r="L11" s="383"/>
      <c r="M11" s="384"/>
      <c r="N11" s="385"/>
      <c r="O11" s="385"/>
      <c r="P11" s="385"/>
      <c r="Q11" s="385"/>
      <c r="R11" s="385"/>
      <c r="S11" s="390"/>
      <c r="T11" s="370"/>
      <c r="U11" s="370"/>
      <c r="V11" s="370"/>
      <c r="W11" s="370"/>
      <c r="X11" s="370"/>
      <c r="Y11" s="370"/>
      <c r="Z11" s="370"/>
      <c r="AA11" s="370"/>
      <c r="AB11" s="370"/>
      <c r="AC11" s="370"/>
      <c r="AD11" s="370"/>
      <c r="AE11" s="370"/>
      <c r="AF11" s="370"/>
      <c r="AG11" s="370"/>
      <c r="AH11" s="370"/>
      <c r="AI11" s="370"/>
      <c r="AJ11" s="370"/>
      <c r="AK11" s="370"/>
      <c r="AL11" s="370"/>
      <c r="AM11" s="370"/>
      <c r="AN11" s="370"/>
      <c r="AO11" s="370"/>
      <c r="AP11" s="370"/>
      <c r="AQ11" s="370"/>
      <c r="AR11" s="370"/>
      <c r="AS11" s="370"/>
      <c r="AT11" s="370"/>
      <c r="AU11" s="370"/>
      <c r="AV11" s="370"/>
      <c r="AW11" s="370"/>
      <c r="AX11" s="370"/>
      <c r="AY11" s="370"/>
      <c r="AZ11" s="370"/>
      <c r="BA11" s="370"/>
      <c r="BB11" s="370"/>
      <c r="BC11" s="370"/>
      <c r="BD11" s="370"/>
      <c r="BE11" s="370"/>
      <c r="BF11" s="370"/>
      <c r="BG11" s="370"/>
      <c r="BH11" s="370"/>
      <c r="BI11" s="370"/>
      <c r="BJ11" s="370"/>
      <c r="BK11" s="370"/>
      <c r="BL11" s="370"/>
      <c r="BM11" s="370"/>
      <c r="BN11" s="370"/>
      <c r="BO11" s="370"/>
      <c r="BP11" s="370"/>
      <c r="BQ11" s="370"/>
      <c r="BR11" s="370"/>
      <c r="BS11" s="370"/>
      <c r="BT11" s="370"/>
      <c r="BU11" s="370"/>
      <c r="BV11" s="370"/>
      <c r="BW11" s="370"/>
      <c r="BX11" s="370"/>
      <c r="BY11" s="370"/>
      <c r="BZ11" s="370"/>
      <c r="CA11" s="370"/>
      <c r="CB11" s="370"/>
      <c r="CC11" s="370"/>
      <c r="CD11" s="370"/>
      <c r="CE11" s="370"/>
      <c r="CF11" s="370"/>
      <c r="CG11" s="370"/>
      <c r="CH11" s="370"/>
      <c r="CI11" s="370"/>
      <c r="CJ11" s="370"/>
      <c r="CK11" s="370"/>
      <c r="CL11" s="370"/>
      <c r="CM11" s="370"/>
      <c r="CN11" s="370"/>
      <c r="CO11" s="370"/>
      <c r="CP11" s="370"/>
      <c r="CQ11" s="370"/>
      <c r="CR11" s="370"/>
      <c r="CS11" s="370"/>
      <c r="CT11" s="370"/>
      <c r="CU11" s="370"/>
      <c r="CV11" s="370"/>
      <c r="CW11" s="370"/>
      <c r="CX11" s="370"/>
      <c r="CY11" s="370"/>
      <c r="CZ11" s="370"/>
      <c r="DA11" s="370"/>
      <c r="DB11" s="370"/>
      <c r="DC11" s="370"/>
      <c r="DD11" s="370"/>
      <c r="DE11" s="370"/>
      <c r="DF11" s="370"/>
      <c r="DG11" s="370"/>
      <c r="DH11" s="370"/>
      <c r="DI11" s="370"/>
      <c r="DJ11" s="370"/>
      <c r="DK11" s="370"/>
      <c r="DL11" s="370"/>
      <c r="DM11" s="370"/>
      <c r="DN11" s="370"/>
      <c r="DO11" s="370"/>
      <c r="DP11" s="370"/>
      <c r="DQ11" s="370"/>
      <c r="DR11" s="370"/>
      <c r="DS11" s="370"/>
      <c r="DT11" s="370"/>
      <c r="DU11" s="370"/>
      <c r="DV11" s="370"/>
      <c r="DW11" s="370"/>
      <c r="DX11" s="370"/>
      <c r="DY11" s="370"/>
      <c r="DZ11" s="370"/>
      <c r="EA11" s="370"/>
      <c r="EB11" s="370"/>
      <c r="EC11" s="370"/>
      <c r="ED11" s="370"/>
      <c r="EE11" s="370"/>
      <c r="EF11" s="370"/>
      <c r="EG11" s="370"/>
      <c r="EH11" s="370"/>
      <c r="EI11" s="370"/>
      <c r="EJ11" s="370"/>
      <c r="EK11" s="370"/>
      <c r="EL11" s="370"/>
      <c r="EM11" s="370"/>
      <c r="EN11" s="370"/>
      <c r="EO11" s="370"/>
      <c r="EP11" s="370"/>
      <c r="EQ11" s="370"/>
      <c r="ER11" s="370"/>
      <c r="ES11" s="370"/>
      <c r="ET11" s="370"/>
      <c r="EU11" s="370"/>
      <c r="EV11" s="370"/>
      <c r="EW11" s="370"/>
      <c r="EX11" s="370"/>
      <c r="EY11" s="370"/>
      <c r="EZ11" s="370"/>
      <c r="FA11" s="370"/>
      <c r="FB11" s="370"/>
      <c r="FC11" s="370"/>
      <c r="FD11" s="370"/>
      <c r="FE11" s="370"/>
      <c r="FF11" s="370"/>
      <c r="FG11" s="370"/>
      <c r="FH11" s="370"/>
      <c r="FI11" s="370"/>
      <c r="FJ11" s="370"/>
      <c r="FK11" s="370"/>
      <c r="FL11" s="370"/>
      <c r="FM11" s="370"/>
      <c r="FN11" s="370"/>
      <c r="FO11" s="370"/>
      <c r="FP11" s="370"/>
      <c r="FQ11" s="370"/>
      <c r="FR11" s="370"/>
      <c r="FS11" s="370"/>
      <c r="FT11" s="370"/>
      <c r="FU11" s="370"/>
      <c r="FV11" s="370"/>
      <c r="FW11" s="370"/>
      <c r="FX11" s="370"/>
      <c r="FY11" s="370"/>
      <c r="FZ11" s="370"/>
      <c r="GA11" s="370"/>
      <c r="GB11" s="370"/>
      <c r="GC11" s="370"/>
      <c r="GD11" s="370"/>
      <c r="GE11" s="370"/>
      <c r="GF11" s="370"/>
      <c r="GG11" s="370"/>
      <c r="GH11" s="370"/>
      <c r="GI11" s="370"/>
      <c r="GJ11" s="370"/>
      <c r="GK11" s="370"/>
      <c r="GL11" s="370"/>
      <c r="GM11" s="370"/>
      <c r="GN11" s="370"/>
      <c r="GO11" s="370"/>
      <c r="GP11" s="370"/>
      <c r="GQ11" s="370"/>
      <c r="GR11" s="370"/>
      <c r="GS11" s="370"/>
      <c r="GT11" s="370"/>
      <c r="GU11" s="370"/>
      <c r="GV11" s="370"/>
      <c r="GW11" s="370"/>
      <c r="GX11" s="370"/>
      <c r="GY11" s="370"/>
      <c r="GZ11" s="370"/>
      <c r="HA11" s="370"/>
      <c r="HB11" s="370"/>
      <c r="HC11" s="370"/>
      <c r="HD11" s="370"/>
      <c r="HE11" s="370"/>
      <c r="HF11" s="370"/>
      <c r="HG11" s="370"/>
      <c r="HH11" s="370"/>
      <c r="HI11" s="370"/>
      <c r="HJ11" s="370"/>
      <c r="HK11" s="370"/>
      <c r="HL11" s="370"/>
      <c r="HM11" s="370"/>
      <c r="HN11" s="370"/>
      <c r="HO11" s="370"/>
      <c r="HP11" s="370"/>
      <c r="HQ11" s="370"/>
      <c r="HR11" s="370"/>
      <c r="HS11" s="370"/>
      <c r="HT11" s="370"/>
      <c r="HU11" s="370"/>
      <c r="HV11" s="370"/>
      <c r="HW11" s="370"/>
      <c r="HX11" s="370"/>
      <c r="HY11" s="370"/>
      <c r="HZ11" s="370"/>
      <c r="IA11" s="370"/>
      <c r="IB11" s="370"/>
      <c r="IC11" s="370"/>
      <c r="ID11" s="370"/>
      <c r="IE11" s="370"/>
      <c r="IF11" s="370"/>
      <c r="IG11" s="370"/>
      <c r="IH11" s="370"/>
      <c r="II11" s="370"/>
      <c r="IJ11" s="370"/>
      <c r="IK11" s="370"/>
      <c r="IL11" s="370"/>
      <c r="IM11" s="370"/>
      <c r="IN11" s="27"/>
      <c r="IO11" s="27"/>
      <c r="IP11" s="27"/>
      <c r="IQ11" s="27"/>
      <c r="IR11" s="27"/>
    </row>
    <row r="12" spans="1:252" ht="29.25" customHeight="1">
      <c r="A12" s="376" t="str">
        <f>MID('21项目明细表'!A8,1,3)</f>
        <v>201</v>
      </c>
      <c r="B12" s="376" t="str">
        <f>MID('21项目明细表'!A8,4,2)</f>
        <v>31</v>
      </c>
      <c r="C12" s="376" t="str">
        <f>MID('21项目明细表'!A8,6,2)</f>
        <v>05</v>
      </c>
      <c r="D12" s="377"/>
      <c r="E12" s="378" t="str">
        <f>'21项目明细表'!B8</f>
        <v>专项业务</v>
      </c>
      <c r="F12" s="379">
        <f>K12</f>
        <v>160</v>
      </c>
      <c r="G12" s="380"/>
      <c r="H12" s="379"/>
      <c r="I12" s="379"/>
      <c r="J12" s="379"/>
      <c r="K12" s="379">
        <f>SUM(L12:R12)</f>
        <v>160</v>
      </c>
      <c r="L12" s="379">
        <f>'21项目明细表'!E8</f>
        <v>160</v>
      </c>
      <c r="M12" s="386"/>
      <c r="N12" s="387"/>
      <c r="O12" s="387"/>
      <c r="P12" s="387"/>
      <c r="Q12" s="387"/>
      <c r="R12" s="387"/>
      <c r="S12" s="391"/>
      <c r="IN12"/>
      <c r="IO12"/>
      <c r="IP12"/>
      <c r="IQ12"/>
      <c r="IR12"/>
    </row>
    <row r="13" spans="1:252" ht="18.75" customHeight="1">
      <c r="A13" s="365"/>
      <c r="B13" s="365"/>
      <c r="C13" s="366"/>
      <c r="D13" s="367"/>
      <c r="E13" s="368"/>
      <c r="F13" s="369"/>
      <c r="H13" s="369"/>
      <c r="I13" s="369"/>
      <c r="J13" s="369"/>
      <c r="K13" s="369"/>
      <c r="L13" s="369"/>
      <c r="M13" s="369"/>
      <c r="N13" s="370"/>
      <c r="O13" s="370"/>
      <c r="P13" s="370"/>
      <c r="Q13" s="370"/>
      <c r="R13" s="370"/>
      <c r="S13" s="392"/>
      <c r="IN13"/>
      <c r="IO13"/>
      <c r="IP13"/>
      <c r="IQ13"/>
      <c r="IR13"/>
    </row>
    <row r="14" spans="3:252" ht="18.75" customHeight="1">
      <c r="C14" s="366"/>
      <c r="D14" s="367"/>
      <c r="E14" s="368"/>
      <c r="F14" s="369"/>
      <c r="H14" s="369"/>
      <c r="I14" s="369"/>
      <c r="J14" s="369"/>
      <c r="K14" s="369"/>
      <c r="L14" s="369"/>
      <c r="M14" s="369"/>
      <c r="N14" s="370"/>
      <c r="O14" s="370"/>
      <c r="P14" s="370"/>
      <c r="Q14" s="370"/>
      <c r="R14" s="370"/>
      <c r="S14" s="392"/>
      <c r="IN14"/>
      <c r="IO14"/>
      <c r="IP14"/>
      <c r="IQ14"/>
      <c r="IR14"/>
    </row>
    <row r="15" spans="4:252" ht="18.75" customHeight="1">
      <c r="D15" s="367"/>
      <c r="E15" s="368"/>
      <c r="F15" s="369"/>
      <c r="H15" s="369"/>
      <c r="I15" s="369"/>
      <c r="J15" s="369"/>
      <c r="K15" s="369"/>
      <c r="L15" s="369"/>
      <c r="M15" s="369"/>
      <c r="N15" s="370"/>
      <c r="O15" s="370"/>
      <c r="P15" s="370"/>
      <c r="Q15" s="370"/>
      <c r="R15" s="370"/>
      <c r="IN15"/>
      <c r="IO15"/>
      <c r="IP15"/>
      <c r="IQ15"/>
      <c r="IR15"/>
    </row>
    <row r="16" spans="4:252" ht="18.75" customHeight="1">
      <c r="D16" s="367"/>
      <c r="E16" s="368"/>
      <c r="H16" s="369"/>
      <c r="I16" s="369"/>
      <c r="J16" s="369"/>
      <c r="K16" s="369"/>
      <c r="L16" s="369"/>
      <c r="M16" s="369"/>
      <c r="N16" s="370"/>
      <c r="O16" s="370"/>
      <c r="P16" s="370"/>
      <c r="Q16" s="370"/>
      <c r="R16" s="370"/>
      <c r="IN16"/>
      <c r="IO16"/>
      <c r="IP16"/>
      <c r="IQ16"/>
      <c r="IR16"/>
    </row>
    <row r="17" spans="4:252" ht="18.75" customHeight="1">
      <c r="D17" s="367"/>
      <c r="H17" s="369"/>
      <c r="I17" s="369"/>
      <c r="J17" s="369"/>
      <c r="K17" s="369"/>
      <c r="M17" s="369"/>
      <c r="N17" s="370"/>
      <c r="O17" s="370"/>
      <c r="P17" s="370"/>
      <c r="Q17" s="370"/>
      <c r="R17" s="370"/>
      <c r="IN17"/>
      <c r="IO17"/>
      <c r="IP17"/>
      <c r="IQ17"/>
      <c r="IR17"/>
    </row>
    <row r="18" spans="8:252" ht="18.75" customHeight="1">
      <c r="H18" s="369"/>
      <c r="I18" s="369"/>
      <c r="K18" s="369"/>
      <c r="M18" s="369"/>
      <c r="N18" s="370"/>
      <c r="O18" s="370"/>
      <c r="Q18" s="370"/>
      <c r="R18" s="370"/>
      <c r="IN18"/>
      <c r="IO18"/>
      <c r="IP18"/>
      <c r="IQ18"/>
      <c r="IR18"/>
    </row>
    <row r="19" spans="4:252" ht="18.75" customHeight="1">
      <c r="D19" s="367"/>
      <c r="H19" s="369"/>
      <c r="I19" s="369"/>
      <c r="K19" s="369"/>
      <c r="N19" s="370"/>
      <c r="O19" s="370"/>
      <c r="Q19" s="370"/>
      <c r="R19" s="370"/>
      <c r="IN19"/>
      <c r="IO19"/>
      <c r="IP19"/>
      <c r="IQ19"/>
      <c r="IR19"/>
    </row>
    <row r="20" spans="1:252" ht="18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 s="370"/>
      <c r="R20" s="37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</sheetData>
  <sheetProtection formatCells="0" formatColumns="0" formatRows="0"/>
  <mergeCells count="20">
    <mergeCell ref="A2:S2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72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H19"/>
  <sheetViews>
    <sheetView showGridLines="0" showZeros="0" workbookViewId="0" topLeftCell="A1">
      <selection activeCell="E9" sqref="E9"/>
    </sheetView>
  </sheetViews>
  <sheetFormatPr defaultColWidth="6.875" defaultRowHeight="18.75" customHeight="1"/>
  <cols>
    <col min="1" max="2" width="5.375" style="346" customWidth="1"/>
    <col min="3" max="3" width="5.375" style="347" customWidth="1"/>
    <col min="4" max="4" width="7.625" style="348" customWidth="1"/>
    <col min="5" max="5" width="24.125" style="349" customWidth="1"/>
    <col min="6" max="9" width="8.625" style="350" customWidth="1"/>
    <col min="10" max="237" width="8.00390625" style="351" customWidth="1"/>
    <col min="238" max="242" width="6.875" style="352" customWidth="1"/>
    <col min="243" max="16384" width="6.875" style="352" customWidth="1"/>
  </cols>
  <sheetData>
    <row r="1" spans="1:242" ht="23.25" customHeight="1">
      <c r="A1" s="353"/>
      <c r="B1" s="353"/>
      <c r="C1" s="353"/>
      <c r="D1" s="353"/>
      <c r="E1" s="353"/>
      <c r="F1" s="353"/>
      <c r="G1" s="353"/>
      <c r="H1" s="353"/>
      <c r="I1" s="353" t="s">
        <v>223</v>
      </c>
      <c r="ID1"/>
      <c r="IE1"/>
      <c r="IF1"/>
      <c r="IG1"/>
      <c r="IH1"/>
    </row>
    <row r="2" spans="1:242" ht="23.25" customHeight="1">
      <c r="A2" s="354" t="s">
        <v>224</v>
      </c>
      <c r="B2" s="354"/>
      <c r="C2" s="354"/>
      <c r="D2" s="354"/>
      <c r="E2" s="354"/>
      <c r="F2" s="354"/>
      <c r="G2" s="354"/>
      <c r="H2" s="354"/>
      <c r="I2" s="354"/>
      <c r="ID2"/>
      <c r="IE2"/>
      <c r="IF2"/>
      <c r="IG2"/>
      <c r="IH2"/>
    </row>
    <row r="3" spans="1:242" s="344" customFormat="1" ht="23.25" customHeight="1">
      <c r="A3" s="355" t="s">
        <v>2</v>
      </c>
      <c r="B3" s="355"/>
      <c r="C3" s="356"/>
      <c r="D3" s="353"/>
      <c r="E3" s="353"/>
      <c r="F3" s="353"/>
      <c r="G3" s="353"/>
      <c r="H3" s="353"/>
      <c r="I3" s="353" t="s">
        <v>78</v>
      </c>
      <c r="ID3"/>
      <c r="IE3"/>
      <c r="IF3"/>
      <c r="IG3"/>
      <c r="IH3"/>
    </row>
    <row r="4" spans="1:242" s="344" customFormat="1" ht="23.25" customHeight="1">
      <c r="A4" s="357" t="s">
        <v>107</v>
      </c>
      <c r="B4" s="357"/>
      <c r="C4" s="357"/>
      <c r="D4" s="157" t="s">
        <v>79</v>
      </c>
      <c r="E4" s="157" t="s">
        <v>98</v>
      </c>
      <c r="F4" s="358" t="s">
        <v>109</v>
      </c>
      <c r="G4" s="358"/>
      <c r="H4" s="358"/>
      <c r="I4" s="358"/>
      <c r="ID4"/>
      <c r="IE4"/>
      <c r="IF4"/>
      <c r="IG4"/>
      <c r="IH4"/>
    </row>
    <row r="5" spans="1:242" s="344" customFormat="1" ht="23.25" customHeight="1">
      <c r="A5" s="157" t="s">
        <v>100</v>
      </c>
      <c r="B5" s="157" t="s">
        <v>101</v>
      </c>
      <c r="C5" s="63" t="s">
        <v>102</v>
      </c>
      <c r="D5" s="157"/>
      <c r="E5" s="157"/>
      <c r="F5" s="157" t="s">
        <v>81</v>
      </c>
      <c r="G5" s="157" t="s">
        <v>114</v>
      </c>
      <c r="H5" s="157" t="s">
        <v>115</v>
      </c>
      <c r="I5" s="157" t="s">
        <v>116</v>
      </c>
      <c r="ID5"/>
      <c r="IE5"/>
      <c r="IF5"/>
      <c r="IG5"/>
      <c r="IH5"/>
    </row>
    <row r="6" spans="1:242" ht="31.5" customHeight="1">
      <c r="A6" s="157"/>
      <c r="B6" s="157"/>
      <c r="C6" s="63"/>
      <c r="D6" s="157"/>
      <c r="E6" s="157"/>
      <c r="F6" s="157"/>
      <c r="G6" s="157"/>
      <c r="H6" s="157"/>
      <c r="I6" s="157"/>
      <c r="ID6"/>
      <c r="IE6"/>
      <c r="IF6"/>
      <c r="IG6"/>
      <c r="IH6"/>
    </row>
    <row r="7" spans="1:242" ht="23.25" customHeight="1">
      <c r="A7" s="359"/>
      <c r="B7" s="359"/>
      <c r="C7" s="360"/>
      <c r="D7" s="360"/>
      <c r="E7" s="361"/>
      <c r="F7" s="361">
        <v>2</v>
      </c>
      <c r="G7" s="361">
        <v>3</v>
      </c>
      <c r="H7" s="362">
        <v>4</v>
      </c>
      <c r="I7" s="362">
        <v>5</v>
      </c>
      <c r="ID7"/>
      <c r="IE7"/>
      <c r="IF7"/>
      <c r="IG7"/>
      <c r="IH7"/>
    </row>
    <row r="8" spans="1:9" ht="23.25" customHeight="1">
      <c r="A8" s="62" t="s">
        <v>81</v>
      </c>
      <c r="B8" s="62"/>
      <c r="C8" s="62"/>
      <c r="D8" s="363" t="s">
        <v>93</v>
      </c>
      <c r="E8" s="113" t="s">
        <v>104</v>
      </c>
      <c r="F8" s="364">
        <v>196.1</v>
      </c>
      <c r="G8" s="364">
        <v>150.1</v>
      </c>
      <c r="H8" s="364">
        <v>27.8</v>
      </c>
      <c r="I8" s="364">
        <v>18.2</v>
      </c>
    </row>
    <row r="9" spans="1:9" ht="23.25" customHeight="1">
      <c r="A9" s="62" t="str">
        <f>'15一般-工资福利'!A9</f>
        <v>201</v>
      </c>
      <c r="B9" s="62"/>
      <c r="C9" s="62"/>
      <c r="D9" s="363"/>
      <c r="E9" s="113" t="str">
        <f>'15一般-工资福利'!E9</f>
        <v>一般公共服务支出</v>
      </c>
      <c r="F9" s="364">
        <v>196.1</v>
      </c>
      <c r="G9" s="364">
        <v>150.1</v>
      </c>
      <c r="H9" s="364">
        <v>27.8</v>
      </c>
      <c r="I9" s="364">
        <v>18.2</v>
      </c>
    </row>
    <row r="10" spans="1:9" ht="23.25" customHeight="1">
      <c r="A10" s="62" t="str">
        <f>'15一般-工资福利'!A10</f>
        <v>201</v>
      </c>
      <c r="B10" s="62">
        <f>'15一般-工资福利'!B10</f>
        <v>31</v>
      </c>
      <c r="C10" s="62"/>
      <c r="D10" s="363"/>
      <c r="E10" s="113" t="str">
        <f>'15一般-工资福利'!E10</f>
        <v>党委办公厅（室）及相关机构事务</v>
      </c>
      <c r="F10" s="364">
        <v>196.1</v>
      </c>
      <c r="G10" s="364">
        <v>150.1</v>
      </c>
      <c r="H10" s="364">
        <v>27.8</v>
      </c>
      <c r="I10" s="364">
        <v>18.2</v>
      </c>
    </row>
    <row r="11" spans="1:242" s="345" customFormat="1" ht="23.25" customHeight="1">
      <c r="A11" s="62" t="str">
        <f>'15一般-工资福利'!A11</f>
        <v>201</v>
      </c>
      <c r="B11" s="62" t="str">
        <f>'15一般-工资福利'!B11</f>
        <v>31</v>
      </c>
      <c r="C11" s="62" t="str">
        <f>'15一般-工资福利'!C11</f>
        <v>99</v>
      </c>
      <c r="D11" s="295"/>
      <c r="E11" s="113" t="str">
        <f>'15一般-工资福利'!E11</f>
        <v>其他党委办公厅（室）及相关机构事务支出</v>
      </c>
      <c r="F11" s="364">
        <v>196.1</v>
      </c>
      <c r="G11" s="364">
        <v>150.1</v>
      </c>
      <c r="H11" s="364">
        <v>27.8</v>
      </c>
      <c r="I11" s="364">
        <v>18.2</v>
      </c>
      <c r="J11" s="370"/>
      <c r="K11" s="370"/>
      <c r="L11" s="370"/>
      <c r="M11" s="370"/>
      <c r="N11" s="370"/>
      <c r="O11" s="370"/>
      <c r="P11" s="370"/>
      <c r="Q11" s="370"/>
      <c r="R11" s="370"/>
      <c r="S11" s="370"/>
      <c r="T11" s="370"/>
      <c r="U11" s="370"/>
      <c r="V11" s="370"/>
      <c r="W11" s="370"/>
      <c r="X11" s="370"/>
      <c r="Y11" s="370"/>
      <c r="Z11" s="370"/>
      <c r="AA11" s="370"/>
      <c r="AB11" s="370"/>
      <c r="AC11" s="370"/>
      <c r="AD11" s="370"/>
      <c r="AE11" s="370"/>
      <c r="AF11" s="370"/>
      <c r="AG11" s="370"/>
      <c r="AH11" s="370"/>
      <c r="AI11" s="370"/>
      <c r="AJ11" s="370"/>
      <c r="AK11" s="370"/>
      <c r="AL11" s="370"/>
      <c r="AM11" s="370"/>
      <c r="AN11" s="370"/>
      <c r="AO11" s="370"/>
      <c r="AP11" s="370"/>
      <c r="AQ11" s="370"/>
      <c r="AR11" s="370"/>
      <c r="AS11" s="370"/>
      <c r="AT11" s="370"/>
      <c r="AU11" s="370"/>
      <c r="AV11" s="370"/>
      <c r="AW11" s="370"/>
      <c r="AX11" s="370"/>
      <c r="AY11" s="370"/>
      <c r="AZ11" s="370"/>
      <c r="BA11" s="370"/>
      <c r="BB11" s="370"/>
      <c r="BC11" s="370"/>
      <c r="BD11" s="370"/>
      <c r="BE11" s="370"/>
      <c r="BF11" s="370"/>
      <c r="BG11" s="370"/>
      <c r="BH11" s="370"/>
      <c r="BI11" s="370"/>
      <c r="BJ11" s="370"/>
      <c r="BK11" s="370"/>
      <c r="BL11" s="370"/>
      <c r="BM11" s="370"/>
      <c r="BN11" s="370"/>
      <c r="BO11" s="370"/>
      <c r="BP11" s="370"/>
      <c r="BQ11" s="370"/>
      <c r="BR11" s="370"/>
      <c r="BS11" s="370"/>
      <c r="BT11" s="370"/>
      <c r="BU11" s="370"/>
      <c r="BV11" s="370"/>
      <c r="BW11" s="370"/>
      <c r="BX11" s="370"/>
      <c r="BY11" s="370"/>
      <c r="BZ11" s="370"/>
      <c r="CA11" s="370"/>
      <c r="CB11" s="370"/>
      <c r="CC11" s="370"/>
      <c r="CD11" s="370"/>
      <c r="CE11" s="370"/>
      <c r="CF11" s="370"/>
      <c r="CG11" s="370"/>
      <c r="CH11" s="370"/>
      <c r="CI11" s="370"/>
      <c r="CJ11" s="370"/>
      <c r="CK11" s="370"/>
      <c r="CL11" s="370"/>
      <c r="CM11" s="370"/>
      <c r="CN11" s="370"/>
      <c r="CO11" s="370"/>
      <c r="CP11" s="370"/>
      <c r="CQ11" s="370"/>
      <c r="CR11" s="370"/>
      <c r="CS11" s="370"/>
      <c r="CT11" s="370"/>
      <c r="CU11" s="370"/>
      <c r="CV11" s="370"/>
      <c r="CW11" s="370"/>
      <c r="CX11" s="370"/>
      <c r="CY11" s="370"/>
      <c r="CZ11" s="370"/>
      <c r="DA11" s="370"/>
      <c r="DB11" s="370"/>
      <c r="DC11" s="370"/>
      <c r="DD11" s="370"/>
      <c r="DE11" s="370"/>
      <c r="DF11" s="370"/>
      <c r="DG11" s="370"/>
      <c r="DH11" s="370"/>
      <c r="DI11" s="370"/>
      <c r="DJ11" s="370"/>
      <c r="DK11" s="370"/>
      <c r="DL11" s="370"/>
      <c r="DM11" s="370"/>
      <c r="DN11" s="370"/>
      <c r="DO11" s="370"/>
      <c r="DP11" s="370"/>
      <c r="DQ11" s="370"/>
      <c r="DR11" s="370"/>
      <c r="DS11" s="370"/>
      <c r="DT11" s="370"/>
      <c r="DU11" s="370"/>
      <c r="DV11" s="370"/>
      <c r="DW11" s="370"/>
      <c r="DX11" s="370"/>
      <c r="DY11" s="370"/>
      <c r="DZ11" s="370"/>
      <c r="EA11" s="370"/>
      <c r="EB11" s="370"/>
      <c r="EC11" s="370"/>
      <c r="ED11" s="370"/>
      <c r="EE11" s="370"/>
      <c r="EF11" s="370"/>
      <c r="EG11" s="370"/>
      <c r="EH11" s="370"/>
      <c r="EI11" s="370"/>
      <c r="EJ11" s="370"/>
      <c r="EK11" s="370"/>
      <c r="EL11" s="370"/>
      <c r="EM11" s="370"/>
      <c r="EN11" s="370"/>
      <c r="EO11" s="370"/>
      <c r="EP11" s="370"/>
      <c r="EQ11" s="370"/>
      <c r="ER11" s="370"/>
      <c r="ES11" s="370"/>
      <c r="ET11" s="370"/>
      <c r="EU11" s="370"/>
      <c r="EV11" s="370"/>
      <c r="EW11" s="370"/>
      <c r="EX11" s="370"/>
      <c r="EY11" s="370"/>
      <c r="EZ11" s="370"/>
      <c r="FA11" s="370"/>
      <c r="FB11" s="370"/>
      <c r="FC11" s="370"/>
      <c r="FD11" s="370"/>
      <c r="FE11" s="370"/>
      <c r="FF11" s="370"/>
      <c r="FG11" s="370"/>
      <c r="FH11" s="370"/>
      <c r="FI11" s="370"/>
      <c r="FJ11" s="370"/>
      <c r="FK11" s="370"/>
      <c r="FL11" s="370"/>
      <c r="FM11" s="370"/>
      <c r="FN11" s="370"/>
      <c r="FO11" s="370"/>
      <c r="FP11" s="370"/>
      <c r="FQ11" s="370"/>
      <c r="FR11" s="370"/>
      <c r="FS11" s="370"/>
      <c r="FT11" s="370"/>
      <c r="FU11" s="370"/>
      <c r="FV11" s="370"/>
      <c r="FW11" s="370"/>
      <c r="FX11" s="370"/>
      <c r="FY11" s="370"/>
      <c r="FZ11" s="370"/>
      <c r="GA11" s="370"/>
      <c r="GB11" s="370"/>
      <c r="GC11" s="370"/>
      <c r="GD11" s="370"/>
      <c r="GE11" s="370"/>
      <c r="GF11" s="370"/>
      <c r="GG11" s="370"/>
      <c r="GH11" s="370"/>
      <c r="GI11" s="370"/>
      <c r="GJ11" s="370"/>
      <c r="GK11" s="370"/>
      <c r="GL11" s="370"/>
      <c r="GM11" s="370"/>
      <c r="GN11" s="370"/>
      <c r="GO11" s="370"/>
      <c r="GP11" s="370"/>
      <c r="GQ11" s="370"/>
      <c r="GR11" s="370"/>
      <c r="GS11" s="370"/>
      <c r="GT11" s="370"/>
      <c r="GU11" s="370"/>
      <c r="GV11" s="370"/>
      <c r="GW11" s="370"/>
      <c r="GX11" s="370"/>
      <c r="GY11" s="370"/>
      <c r="GZ11" s="370"/>
      <c r="HA11" s="370"/>
      <c r="HB11" s="370"/>
      <c r="HC11" s="370"/>
      <c r="HD11" s="370"/>
      <c r="HE11" s="370"/>
      <c r="HF11" s="370"/>
      <c r="HG11" s="370"/>
      <c r="HH11" s="370"/>
      <c r="HI11" s="370"/>
      <c r="HJ11" s="370"/>
      <c r="HK11" s="370"/>
      <c r="HL11" s="370"/>
      <c r="HM11" s="370"/>
      <c r="HN11" s="370"/>
      <c r="HO11" s="370"/>
      <c r="HP11" s="370"/>
      <c r="HQ11" s="370"/>
      <c r="HR11" s="370"/>
      <c r="HS11" s="370"/>
      <c r="HT11" s="370"/>
      <c r="HU11" s="370"/>
      <c r="HV11" s="370"/>
      <c r="HW11" s="370"/>
      <c r="HX11" s="370"/>
      <c r="HY11" s="370"/>
      <c r="HZ11" s="370"/>
      <c r="IA11" s="370"/>
      <c r="IB11" s="370"/>
      <c r="IC11" s="370"/>
      <c r="ID11" s="27"/>
      <c r="IE11" s="27"/>
      <c r="IF11" s="27"/>
      <c r="IG11" s="27"/>
      <c r="IH11" s="27"/>
    </row>
    <row r="12" spans="1:242" ht="29.25" customHeight="1">
      <c r="A12" s="365"/>
      <c r="B12" s="365"/>
      <c r="C12" s="366"/>
      <c r="D12" s="367"/>
      <c r="E12" s="368"/>
      <c r="G12" s="369"/>
      <c r="H12" s="369"/>
      <c r="I12" s="369"/>
      <c r="ID12"/>
      <c r="IE12"/>
      <c r="IF12"/>
      <c r="IG12"/>
      <c r="IH12"/>
    </row>
    <row r="13" spans="1:242" ht="18.75" customHeight="1">
      <c r="A13" s="365"/>
      <c r="B13" s="365"/>
      <c r="C13" s="366"/>
      <c r="D13" s="367"/>
      <c r="E13" s="368"/>
      <c r="G13" s="369"/>
      <c r="H13" s="369"/>
      <c r="I13" s="369"/>
      <c r="ID13"/>
      <c r="IE13"/>
      <c r="IF13"/>
      <c r="IG13"/>
      <c r="IH13"/>
    </row>
    <row r="14" spans="3:242" ht="18.75" customHeight="1">
      <c r="C14" s="366"/>
      <c r="D14" s="367"/>
      <c r="E14" s="368"/>
      <c r="G14" s="369"/>
      <c r="H14" s="369"/>
      <c r="I14" s="369"/>
      <c r="ID14"/>
      <c r="IE14"/>
      <c r="IF14"/>
      <c r="IG14"/>
      <c r="IH14"/>
    </row>
    <row r="15" spans="4:242" ht="18.75" customHeight="1">
      <c r="D15" s="367"/>
      <c r="E15" s="368"/>
      <c r="G15" s="369"/>
      <c r="H15" s="369"/>
      <c r="I15" s="369"/>
      <c r="ID15"/>
      <c r="IE15"/>
      <c r="IF15"/>
      <c r="IG15"/>
      <c r="IH15"/>
    </row>
    <row r="16" spans="4:242" ht="18.75" customHeight="1">
      <c r="D16" s="367"/>
      <c r="E16" s="368"/>
      <c r="G16" s="369"/>
      <c r="H16" s="369"/>
      <c r="I16" s="369"/>
      <c r="ID16"/>
      <c r="IE16"/>
      <c r="IF16"/>
      <c r="IG16"/>
      <c r="IH16"/>
    </row>
    <row r="17" spans="4:242" ht="18.75" customHeight="1">
      <c r="D17" s="367"/>
      <c r="G17" s="369"/>
      <c r="H17" s="369"/>
      <c r="I17" s="369"/>
      <c r="ID17"/>
      <c r="IE17"/>
      <c r="IF17"/>
      <c r="IG17"/>
      <c r="IH17"/>
    </row>
    <row r="18" spans="7:242" ht="18.75" customHeight="1">
      <c r="G18" s="369"/>
      <c r="H18" s="369"/>
      <c r="ID18"/>
      <c r="IE18"/>
      <c r="IF18"/>
      <c r="IG18"/>
      <c r="IH18"/>
    </row>
    <row r="19" spans="4:242" ht="18.75" customHeight="1">
      <c r="D19" s="367"/>
      <c r="G19" s="369"/>
      <c r="H19" s="369"/>
      <c r="ID19"/>
      <c r="IE19"/>
      <c r="IF19"/>
      <c r="IG19"/>
      <c r="IH19"/>
    </row>
  </sheetData>
  <sheetProtection formatCells="0" formatColumns="0" formatRows="0"/>
  <mergeCells count="10">
    <mergeCell ref="A2:I2"/>
    <mergeCell ref="A5:A6"/>
    <mergeCell ref="B5:B6"/>
    <mergeCell ref="C5:C6"/>
    <mergeCell ref="D4:D6"/>
    <mergeCell ref="E4:E6"/>
    <mergeCell ref="F5:F6"/>
    <mergeCell ref="G5:G6"/>
    <mergeCell ref="H5:H6"/>
    <mergeCell ref="I5:I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/>
  <headerFooter scaleWithDoc="0"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9"/>
  <sheetViews>
    <sheetView showGridLines="0" showZeros="0" workbookViewId="0" topLeftCell="A1">
      <selection activeCell="G9" sqref="G9"/>
    </sheetView>
  </sheetViews>
  <sheetFormatPr defaultColWidth="6.75390625" defaultRowHeight="22.5" customHeight="1"/>
  <cols>
    <col min="1" max="1" width="4.875" style="310" customWidth="1"/>
    <col min="2" max="3" width="3.625" style="310" customWidth="1"/>
    <col min="4" max="4" width="7.25390625" style="310" customWidth="1"/>
    <col min="5" max="5" width="22.25390625" style="310" customWidth="1"/>
    <col min="6" max="6" width="9.00390625" style="310" customWidth="1"/>
    <col min="7" max="7" width="8.50390625" style="310" customWidth="1"/>
    <col min="8" max="12" width="7.50390625" style="310" customWidth="1"/>
    <col min="13" max="13" width="7.50390625" style="311" customWidth="1"/>
    <col min="14" max="14" width="8.50390625" style="310" customWidth="1"/>
    <col min="15" max="23" width="7.50390625" style="310" customWidth="1"/>
    <col min="24" max="24" width="8.125" style="310" customWidth="1"/>
    <col min="25" max="27" width="7.50390625" style="310" customWidth="1"/>
    <col min="28" max="16384" width="6.75390625" style="310" customWidth="1"/>
  </cols>
  <sheetData>
    <row r="1" spans="2:28" ht="22.5" customHeight="1"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AA1" s="338" t="s">
        <v>225</v>
      </c>
      <c r="AB1" s="339"/>
    </row>
    <row r="2" spans="1:27" ht="22.5" customHeight="1">
      <c r="A2" s="313" t="s">
        <v>226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</row>
    <row r="3" spans="1:28" ht="22.5" customHeight="1">
      <c r="A3" s="314" t="s">
        <v>2</v>
      </c>
      <c r="B3" s="314"/>
      <c r="C3" s="314"/>
      <c r="D3" s="314"/>
      <c r="E3" s="314"/>
      <c r="F3" s="315"/>
      <c r="G3" s="315"/>
      <c r="H3" s="315"/>
      <c r="I3" s="315"/>
      <c r="J3" s="315"/>
      <c r="K3" s="315"/>
      <c r="L3" s="315"/>
      <c r="N3" s="315"/>
      <c r="O3" s="315"/>
      <c r="P3" s="315"/>
      <c r="Q3" s="315"/>
      <c r="R3" s="315"/>
      <c r="S3" s="315"/>
      <c r="T3" s="315"/>
      <c r="U3" s="315"/>
      <c r="V3" s="315"/>
      <c r="W3" s="315"/>
      <c r="Z3" s="340" t="s">
        <v>78</v>
      </c>
      <c r="AA3" s="340"/>
      <c r="AB3" s="341"/>
    </row>
    <row r="4" spans="1:27" ht="27" customHeight="1">
      <c r="A4" s="316" t="s">
        <v>97</v>
      </c>
      <c r="B4" s="316"/>
      <c r="C4" s="316"/>
      <c r="D4" s="317" t="s">
        <v>79</v>
      </c>
      <c r="E4" s="317" t="s">
        <v>98</v>
      </c>
      <c r="F4" s="317" t="s">
        <v>99</v>
      </c>
      <c r="G4" s="318" t="s">
        <v>140</v>
      </c>
      <c r="H4" s="318"/>
      <c r="I4" s="318"/>
      <c r="J4" s="318"/>
      <c r="K4" s="318"/>
      <c r="L4" s="318"/>
      <c r="M4" s="318"/>
      <c r="N4" s="318"/>
      <c r="O4" s="318" t="s">
        <v>141</v>
      </c>
      <c r="P4" s="318"/>
      <c r="Q4" s="318"/>
      <c r="R4" s="318"/>
      <c r="S4" s="318"/>
      <c r="T4" s="318"/>
      <c r="U4" s="318"/>
      <c r="V4" s="318"/>
      <c r="W4" s="333" t="s">
        <v>142</v>
      </c>
      <c r="X4" s="317" t="s">
        <v>143</v>
      </c>
      <c r="Y4" s="317"/>
      <c r="Z4" s="317"/>
      <c r="AA4" s="317"/>
    </row>
    <row r="5" spans="1:27" ht="27" customHeight="1">
      <c r="A5" s="317" t="s">
        <v>100</v>
      </c>
      <c r="B5" s="317" t="s">
        <v>101</v>
      </c>
      <c r="C5" s="317" t="s">
        <v>102</v>
      </c>
      <c r="D5" s="317"/>
      <c r="E5" s="317"/>
      <c r="F5" s="317"/>
      <c r="G5" s="317" t="s">
        <v>81</v>
      </c>
      <c r="H5" s="317" t="s">
        <v>144</v>
      </c>
      <c r="I5" s="317" t="s">
        <v>145</v>
      </c>
      <c r="J5" s="317" t="s">
        <v>146</v>
      </c>
      <c r="K5" s="317" t="s">
        <v>147</v>
      </c>
      <c r="L5" s="330" t="s">
        <v>148</v>
      </c>
      <c r="M5" s="317" t="s">
        <v>149</v>
      </c>
      <c r="N5" s="317" t="s">
        <v>150</v>
      </c>
      <c r="O5" s="317" t="s">
        <v>81</v>
      </c>
      <c r="P5" s="317" t="s">
        <v>151</v>
      </c>
      <c r="Q5" s="317" t="s">
        <v>152</v>
      </c>
      <c r="R5" s="317" t="s">
        <v>153</v>
      </c>
      <c r="S5" s="330" t="s">
        <v>154</v>
      </c>
      <c r="T5" s="317" t="s">
        <v>155</v>
      </c>
      <c r="U5" s="317" t="s">
        <v>156</v>
      </c>
      <c r="V5" s="317" t="s">
        <v>157</v>
      </c>
      <c r="W5" s="334"/>
      <c r="X5" s="317" t="s">
        <v>81</v>
      </c>
      <c r="Y5" s="317" t="s">
        <v>158</v>
      </c>
      <c r="Z5" s="317" t="s">
        <v>159</v>
      </c>
      <c r="AA5" s="317" t="s">
        <v>143</v>
      </c>
    </row>
    <row r="6" spans="1:27" ht="27" customHeight="1">
      <c r="A6" s="317"/>
      <c r="B6" s="317"/>
      <c r="C6" s="317"/>
      <c r="D6" s="317"/>
      <c r="E6" s="317"/>
      <c r="F6" s="317"/>
      <c r="G6" s="317"/>
      <c r="H6" s="317"/>
      <c r="I6" s="317"/>
      <c r="J6" s="317"/>
      <c r="K6" s="317"/>
      <c r="L6" s="330"/>
      <c r="M6" s="317"/>
      <c r="N6" s="317"/>
      <c r="O6" s="317"/>
      <c r="P6" s="317"/>
      <c r="Q6" s="317"/>
      <c r="R6" s="317"/>
      <c r="S6" s="330"/>
      <c r="T6" s="317"/>
      <c r="U6" s="317"/>
      <c r="V6" s="317"/>
      <c r="W6" s="335"/>
      <c r="X6" s="317"/>
      <c r="Y6" s="317"/>
      <c r="Z6" s="317"/>
      <c r="AA6" s="317"/>
    </row>
    <row r="7" spans="1:27" ht="22.5" customHeight="1">
      <c r="A7" s="316"/>
      <c r="B7" s="316"/>
      <c r="C7" s="316"/>
      <c r="D7" s="316"/>
      <c r="E7" s="316"/>
      <c r="F7" s="316">
        <v>1</v>
      </c>
      <c r="G7" s="316">
        <v>2</v>
      </c>
      <c r="H7" s="316">
        <v>3</v>
      </c>
      <c r="I7" s="316">
        <v>4</v>
      </c>
      <c r="J7" s="316">
        <v>5</v>
      </c>
      <c r="K7" s="316">
        <v>6</v>
      </c>
      <c r="L7" s="316">
        <v>7</v>
      </c>
      <c r="M7" s="316">
        <v>8</v>
      </c>
      <c r="N7" s="316">
        <v>9</v>
      </c>
      <c r="O7" s="316">
        <v>10</v>
      </c>
      <c r="P7" s="316">
        <v>11</v>
      </c>
      <c r="Q7" s="316">
        <v>12</v>
      </c>
      <c r="R7" s="316">
        <v>13</v>
      </c>
      <c r="S7" s="316">
        <v>14</v>
      </c>
      <c r="T7" s="316">
        <v>15</v>
      </c>
      <c r="U7" s="316">
        <v>16</v>
      </c>
      <c r="V7" s="316">
        <v>17</v>
      </c>
      <c r="W7" s="316">
        <v>18</v>
      </c>
      <c r="X7" s="316">
        <v>19</v>
      </c>
      <c r="Y7" s="316">
        <v>20</v>
      </c>
      <c r="Z7" s="316">
        <v>21</v>
      </c>
      <c r="AA7" s="316">
        <v>22</v>
      </c>
    </row>
    <row r="8" spans="1:27" ht="22.5" customHeight="1">
      <c r="A8" s="319" t="s">
        <v>81</v>
      </c>
      <c r="B8" s="319"/>
      <c r="C8" s="320"/>
      <c r="D8" s="320" t="s">
        <v>93</v>
      </c>
      <c r="E8" s="321" t="s">
        <v>104</v>
      </c>
      <c r="F8" s="322">
        <f>G8+O8+W8+X8</f>
        <v>150.1</v>
      </c>
      <c r="G8" s="322">
        <f>SUM(H8:N8)</f>
        <v>114.1</v>
      </c>
      <c r="H8" s="323">
        <v>60.3</v>
      </c>
      <c r="I8" s="323">
        <f aca="true" t="shared" si="0" ref="I8:P9">I9</f>
        <v>0</v>
      </c>
      <c r="J8" s="323">
        <f t="shared" si="0"/>
        <v>35.9</v>
      </c>
      <c r="K8" s="323">
        <v>12.9</v>
      </c>
      <c r="L8" s="323">
        <f t="shared" si="0"/>
        <v>0</v>
      </c>
      <c r="M8" s="323">
        <v>5</v>
      </c>
      <c r="N8" s="323">
        <f t="shared" si="0"/>
        <v>0</v>
      </c>
      <c r="O8" s="322">
        <f>SUM(P8:V8)</f>
        <v>24.5</v>
      </c>
      <c r="P8" s="323">
        <f t="shared" si="0"/>
        <v>15.3</v>
      </c>
      <c r="Q8" s="323">
        <f aca="true" t="shared" si="1" ref="Q8:AA10">Q9</f>
        <v>7.2</v>
      </c>
      <c r="R8" s="323">
        <f t="shared" si="1"/>
        <v>1</v>
      </c>
      <c r="S8" s="323">
        <f t="shared" si="1"/>
        <v>0</v>
      </c>
      <c r="T8" s="323">
        <f t="shared" si="1"/>
        <v>1</v>
      </c>
      <c r="U8" s="323">
        <f t="shared" si="1"/>
        <v>0</v>
      </c>
      <c r="V8" s="323">
        <f t="shared" si="1"/>
        <v>0</v>
      </c>
      <c r="W8" s="323">
        <f t="shared" si="1"/>
        <v>11.5</v>
      </c>
      <c r="X8" s="336">
        <f t="shared" si="1"/>
        <v>0</v>
      </c>
      <c r="Y8" s="336">
        <f t="shared" si="1"/>
        <v>0</v>
      </c>
      <c r="Z8" s="336">
        <f t="shared" si="1"/>
        <v>0</v>
      </c>
      <c r="AA8" s="336">
        <f t="shared" si="1"/>
        <v>0</v>
      </c>
    </row>
    <row r="9" spans="1:27" ht="22.5" customHeight="1">
      <c r="A9" s="319" t="s">
        <v>227</v>
      </c>
      <c r="B9" s="319"/>
      <c r="C9" s="319"/>
      <c r="D9" s="324"/>
      <c r="E9" s="321" t="s">
        <v>228</v>
      </c>
      <c r="F9" s="322">
        <f>G9+O9+W9+X9</f>
        <v>150.1</v>
      </c>
      <c r="G9" s="322">
        <f>SUM(H9:N9)</f>
        <v>114.1</v>
      </c>
      <c r="H9" s="323">
        <v>60.3</v>
      </c>
      <c r="I9" s="323">
        <f t="shared" si="0"/>
        <v>0</v>
      </c>
      <c r="J9" s="323">
        <f t="shared" si="0"/>
        <v>35.9</v>
      </c>
      <c r="K9" s="323">
        <v>12.9</v>
      </c>
      <c r="L9" s="323">
        <f t="shared" si="0"/>
        <v>0</v>
      </c>
      <c r="M9" s="323">
        <v>5</v>
      </c>
      <c r="N9" s="323">
        <f t="shared" si="0"/>
        <v>0</v>
      </c>
      <c r="O9" s="322">
        <f>SUM(P9:V9)</f>
        <v>24.5</v>
      </c>
      <c r="P9" s="323">
        <f t="shared" si="0"/>
        <v>15.3</v>
      </c>
      <c r="Q9" s="323">
        <f t="shared" si="1"/>
        <v>7.2</v>
      </c>
      <c r="R9" s="323">
        <f t="shared" si="1"/>
        <v>1</v>
      </c>
      <c r="S9" s="323">
        <f t="shared" si="1"/>
        <v>0</v>
      </c>
      <c r="T9" s="323">
        <f t="shared" si="1"/>
        <v>1</v>
      </c>
      <c r="U9" s="323">
        <f t="shared" si="1"/>
        <v>0</v>
      </c>
      <c r="V9" s="323">
        <f t="shared" si="1"/>
        <v>0</v>
      </c>
      <c r="W9" s="323">
        <f t="shared" si="1"/>
        <v>11.5</v>
      </c>
      <c r="X9" s="336">
        <f t="shared" si="1"/>
        <v>0</v>
      </c>
      <c r="Y9" s="336">
        <f t="shared" si="1"/>
        <v>0</v>
      </c>
      <c r="Z9" s="336">
        <f t="shared" si="1"/>
        <v>0</v>
      </c>
      <c r="AA9" s="336">
        <f t="shared" si="1"/>
        <v>0</v>
      </c>
    </row>
    <row r="10" spans="1:27" ht="22.5" customHeight="1">
      <c r="A10" s="319" t="s">
        <v>227</v>
      </c>
      <c r="B10" s="319">
        <v>31</v>
      </c>
      <c r="C10" s="319"/>
      <c r="D10" s="324"/>
      <c r="E10" s="321" t="s">
        <v>229</v>
      </c>
      <c r="F10" s="322">
        <f>G10+O10+W10+X10</f>
        <v>150.1</v>
      </c>
      <c r="G10" s="322">
        <f>SUM(H10:N10)</f>
        <v>114.1</v>
      </c>
      <c r="H10" s="323">
        <v>60.3</v>
      </c>
      <c r="I10" s="323">
        <f aca="true" t="shared" si="2" ref="I10:P10">I11</f>
        <v>0</v>
      </c>
      <c r="J10" s="323">
        <f t="shared" si="2"/>
        <v>35.9</v>
      </c>
      <c r="K10" s="323">
        <v>12.9</v>
      </c>
      <c r="L10" s="323">
        <f t="shared" si="2"/>
        <v>0</v>
      </c>
      <c r="M10" s="323">
        <v>5</v>
      </c>
      <c r="N10" s="323">
        <f t="shared" si="2"/>
        <v>0</v>
      </c>
      <c r="O10" s="322">
        <f>SUM(P10:V10)</f>
        <v>24.5</v>
      </c>
      <c r="P10" s="323">
        <f t="shared" si="2"/>
        <v>15.3</v>
      </c>
      <c r="Q10" s="323">
        <f t="shared" si="1"/>
        <v>7.2</v>
      </c>
      <c r="R10" s="323">
        <f t="shared" si="1"/>
        <v>1</v>
      </c>
      <c r="S10" s="323">
        <f t="shared" si="1"/>
        <v>0</v>
      </c>
      <c r="T10" s="323">
        <f t="shared" si="1"/>
        <v>1</v>
      </c>
      <c r="U10" s="323">
        <f t="shared" si="1"/>
        <v>0</v>
      </c>
      <c r="V10" s="323">
        <f t="shared" si="1"/>
        <v>0</v>
      </c>
      <c r="W10" s="323">
        <f t="shared" si="1"/>
        <v>11.5</v>
      </c>
      <c r="X10" s="336">
        <f t="shared" si="1"/>
        <v>0</v>
      </c>
      <c r="Y10" s="336">
        <f t="shared" si="1"/>
        <v>0</v>
      </c>
      <c r="Z10" s="336">
        <f t="shared" si="1"/>
        <v>0</v>
      </c>
      <c r="AA10" s="336">
        <f t="shared" si="1"/>
        <v>0</v>
      </c>
    </row>
    <row r="11" spans="1:256" s="27" customFormat="1" ht="26.25" customHeight="1">
      <c r="A11" s="325" t="s">
        <v>227</v>
      </c>
      <c r="B11" s="326" t="s">
        <v>230</v>
      </c>
      <c r="C11" s="326" t="s">
        <v>231</v>
      </c>
      <c r="D11" s="326"/>
      <c r="E11" s="327" t="s">
        <v>232</v>
      </c>
      <c r="F11" s="322">
        <f>G11+O11+W11+X11</f>
        <v>150.1</v>
      </c>
      <c r="G11" s="322">
        <f>SUM(H11:N11)</f>
        <v>114.1</v>
      </c>
      <c r="H11" s="323">
        <v>60.3</v>
      </c>
      <c r="I11" s="331"/>
      <c r="J11" s="331">
        <v>35.9</v>
      </c>
      <c r="K11" s="323">
        <v>12.9</v>
      </c>
      <c r="L11" s="331"/>
      <c r="M11" s="323">
        <v>5</v>
      </c>
      <c r="N11" s="331"/>
      <c r="O11" s="322">
        <f>SUM(P11:V11)</f>
        <v>24.5</v>
      </c>
      <c r="P11" s="331">
        <v>15.3</v>
      </c>
      <c r="Q11" s="331">
        <v>7.2</v>
      </c>
      <c r="R11" s="331">
        <v>1</v>
      </c>
      <c r="S11" s="331"/>
      <c r="T11" s="331">
        <v>1</v>
      </c>
      <c r="U11" s="331"/>
      <c r="V11" s="331"/>
      <c r="W11" s="331">
        <v>11.5</v>
      </c>
      <c r="X11" s="337">
        <f>SUM(Y11:AA11)</f>
        <v>0</v>
      </c>
      <c r="Y11" s="342"/>
      <c r="Z11" s="342"/>
      <c r="AA11" s="342"/>
      <c r="AB11" s="343"/>
      <c r="AC11" s="343"/>
      <c r="AD11" s="343"/>
      <c r="AE11" s="343"/>
      <c r="AF11" s="343"/>
      <c r="AG11" s="343"/>
      <c r="AH11" s="343"/>
      <c r="AI11" s="343"/>
      <c r="AJ11" s="343"/>
      <c r="AK11" s="343"/>
      <c r="AL11" s="343"/>
      <c r="AM11" s="343"/>
      <c r="AN11" s="343"/>
      <c r="AO11" s="343"/>
      <c r="AP11" s="343"/>
      <c r="AQ11" s="343"/>
      <c r="AR11" s="343"/>
      <c r="AS11" s="343"/>
      <c r="AT11" s="343"/>
      <c r="AU11" s="343"/>
      <c r="AV11" s="343"/>
      <c r="AW11" s="343"/>
      <c r="AX11" s="343"/>
      <c r="AY11" s="343"/>
      <c r="AZ11" s="343"/>
      <c r="BA11" s="343"/>
      <c r="BB11" s="343"/>
      <c r="BC11" s="343"/>
      <c r="BD11" s="343"/>
      <c r="BE11" s="343"/>
      <c r="BF11" s="343"/>
      <c r="BG11" s="343"/>
      <c r="BH11" s="343"/>
      <c r="BI11" s="343"/>
      <c r="BJ11" s="343"/>
      <c r="BK11" s="343"/>
      <c r="BL11" s="343"/>
      <c r="BM11" s="343"/>
      <c r="BN11" s="343"/>
      <c r="BO11" s="343"/>
      <c r="BP11" s="343"/>
      <c r="BQ11" s="343"/>
      <c r="BR11" s="343"/>
      <c r="BS11" s="343"/>
      <c r="BT11" s="343"/>
      <c r="BU11" s="343"/>
      <c r="BV11" s="343"/>
      <c r="BW11" s="343"/>
      <c r="BX11" s="343"/>
      <c r="BY11" s="343"/>
      <c r="BZ11" s="343"/>
      <c r="CA11" s="343"/>
      <c r="CB11" s="343"/>
      <c r="CC11" s="343"/>
      <c r="CD11" s="343"/>
      <c r="CE11" s="343"/>
      <c r="CF11" s="343"/>
      <c r="CG11" s="343"/>
      <c r="CH11" s="343"/>
      <c r="CI11" s="343"/>
      <c r="CJ11" s="343"/>
      <c r="CK11" s="343"/>
      <c r="CL11" s="343"/>
      <c r="CM11" s="343"/>
      <c r="CN11" s="343"/>
      <c r="CO11" s="343"/>
      <c r="CP11" s="343"/>
      <c r="CQ11" s="343"/>
      <c r="CR11" s="343"/>
      <c r="CS11" s="343"/>
      <c r="CT11" s="343"/>
      <c r="CU11" s="343"/>
      <c r="CV11" s="343"/>
      <c r="CW11" s="343"/>
      <c r="CX11" s="343"/>
      <c r="CY11" s="343"/>
      <c r="CZ11" s="343"/>
      <c r="DA11" s="343"/>
      <c r="DB11" s="343"/>
      <c r="DC11" s="343"/>
      <c r="DD11" s="343"/>
      <c r="DE11" s="343"/>
      <c r="DF11" s="343"/>
      <c r="DG11" s="343"/>
      <c r="DH11" s="343"/>
      <c r="DI11" s="343"/>
      <c r="DJ11" s="343"/>
      <c r="DK11" s="343"/>
      <c r="DL11" s="343"/>
      <c r="DM11" s="343"/>
      <c r="DN11" s="343"/>
      <c r="DO11" s="343"/>
      <c r="DP11" s="343"/>
      <c r="DQ11" s="343"/>
      <c r="DR11" s="343"/>
      <c r="DS11" s="343"/>
      <c r="DT11" s="343"/>
      <c r="DU11" s="343"/>
      <c r="DV11" s="343"/>
      <c r="DW11" s="343"/>
      <c r="DX11" s="343"/>
      <c r="DY11" s="343"/>
      <c r="DZ11" s="343"/>
      <c r="EA11" s="343"/>
      <c r="EB11" s="343"/>
      <c r="EC11" s="343"/>
      <c r="ED11" s="343"/>
      <c r="EE11" s="343"/>
      <c r="EF11" s="343"/>
      <c r="EG11" s="343"/>
      <c r="EH11" s="343"/>
      <c r="EI11" s="343"/>
      <c r="EJ11" s="343"/>
      <c r="EK11" s="343"/>
      <c r="EL11" s="343"/>
      <c r="EM11" s="343"/>
      <c r="EN11" s="343"/>
      <c r="EO11" s="343"/>
      <c r="EP11" s="343"/>
      <c r="EQ11" s="343"/>
      <c r="ER11" s="343"/>
      <c r="ES11" s="343"/>
      <c r="ET11" s="343"/>
      <c r="EU11" s="343"/>
      <c r="EV11" s="343"/>
      <c r="EW11" s="343"/>
      <c r="EX11" s="343"/>
      <c r="EY11" s="343"/>
      <c r="EZ11" s="343"/>
      <c r="FA11" s="343"/>
      <c r="FB11" s="343"/>
      <c r="FC11" s="343"/>
      <c r="FD11" s="343"/>
      <c r="FE11" s="343"/>
      <c r="FF11" s="343"/>
      <c r="FG11" s="343"/>
      <c r="FH11" s="343"/>
      <c r="FI11" s="343"/>
      <c r="FJ11" s="343"/>
      <c r="FK11" s="343"/>
      <c r="FL11" s="343"/>
      <c r="FM11" s="343"/>
      <c r="FN11" s="343"/>
      <c r="FO11" s="343"/>
      <c r="FP11" s="343"/>
      <c r="FQ11" s="343"/>
      <c r="FR11" s="343"/>
      <c r="FS11" s="343"/>
      <c r="FT11" s="343"/>
      <c r="FU11" s="343"/>
      <c r="FV11" s="343"/>
      <c r="FW11" s="343"/>
      <c r="FX11" s="343"/>
      <c r="FY11" s="343"/>
      <c r="FZ11" s="343"/>
      <c r="GA11" s="343"/>
      <c r="GB11" s="343"/>
      <c r="GC11" s="343"/>
      <c r="GD11" s="343"/>
      <c r="GE11" s="343"/>
      <c r="GF11" s="343"/>
      <c r="GG11" s="343"/>
      <c r="GH11" s="343"/>
      <c r="GI11" s="343"/>
      <c r="GJ11" s="343"/>
      <c r="GK11" s="343"/>
      <c r="GL11" s="343"/>
      <c r="GM11" s="343"/>
      <c r="GN11" s="343"/>
      <c r="GO11" s="343"/>
      <c r="GP11" s="343"/>
      <c r="GQ11" s="343"/>
      <c r="GR11" s="343"/>
      <c r="GS11" s="343"/>
      <c r="GT11" s="343"/>
      <c r="GU11" s="343"/>
      <c r="GV11" s="343"/>
      <c r="GW11" s="343"/>
      <c r="GX11" s="343"/>
      <c r="GY11" s="343"/>
      <c r="GZ11" s="343"/>
      <c r="HA11" s="343"/>
      <c r="HB11" s="343"/>
      <c r="HC11" s="343"/>
      <c r="HD11" s="343"/>
      <c r="HE11" s="343"/>
      <c r="HF11" s="343"/>
      <c r="HG11" s="343"/>
      <c r="HH11" s="343"/>
      <c r="HI11" s="343"/>
      <c r="HJ11" s="343"/>
      <c r="HK11" s="343"/>
      <c r="HL11" s="343"/>
      <c r="HM11" s="343"/>
      <c r="HN11" s="343"/>
      <c r="HO11" s="343"/>
      <c r="HP11" s="343"/>
      <c r="HQ11" s="343"/>
      <c r="HR11" s="343"/>
      <c r="HS11" s="343"/>
      <c r="HT11" s="343"/>
      <c r="HU11" s="343"/>
      <c r="HV11" s="343"/>
      <c r="HW11" s="343"/>
      <c r="HX11" s="343"/>
      <c r="HY11" s="343"/>
      <c r="HZ11" s="343"/>
      <c r="IA11" s="343"/>
      <c r="IB11" s="343"/>
      <c r="IC11" s="343"/>
      <c r="ID11" s="343"/>
      <c r="IE11" s="343"/>
      <c r="IF11" s="343"/>
      <c r="IG11" s="343"/>
      <c r="IH11" s="343"/>
      <c r="II11" s="343"/>
      <c r="IJ11" s="343"/>
      <c r="IK11" s="343"/>
      <c r="IL11" s="343"/>
      <c r="IM11" s="343"/>
      <c r="IN11" s="343"/>
      <c r="IO11" s="343"/>
      <c r="IP11" s="343"/>
      <c r="IQ11" s="343"/>
      <c r="IR11" s="343"/>
      <c r="IS11" s="343"/>
      <c r="IT11" s="343"/>
      <c r="IU11" s="343"/>
      <c r="IV11" s="343"/>
    </row>
    <row r="12" spans="1:28" ht="22.5" customHeight="1">
      <c r="A12" s="328"/>
      <c r="B12" s="328"/>
      <c r="C12" s="328"/>
      <c r="D12" s="328"/>
      <c r="E12" s="328"/>
      <c r="F12" s="328"/>
      <c r="G12" s="328"/>
      <c r="H12" s="328"/>
      <c r="I12" s="328"/>
      <c r="J12" s="328"/>
      <c r="K12" s="328"/>
      <c r="L12" s="328"/>
      <c r="M12" s="332"/>
      <c r="N12" s="328"/>
      <c r="O12" s="328"/>
      <c r="P12" s="328"/>
      <c r="Q12" s="328"/>
      <c r="R12" s="328"/>
      <c r="S12" s="328"/>
      <c r="T12" s="328"/>
      <c r="U12" s="328"/>
      <c r="V12" s="328"/>
      <c r="W12" s="328"/>
      <c r="X12" s="328"/>
      <c r="Y12" s="328"/>
      <c r="Z12" s="328"/>
      <c r="AA12" s="328"/>
      <c r="AB12" s="328"/>
    </row>
    <row r="13" spans="1:28" ht="22.5" customHeight="1">
      <c r="A13" s="328"/>
      <c r="B13" s="328"/>
      <c r="C13" s="328"/>
      <c r="D13" s="328"/>
      <c r="E13" s="328"/>
      <c r="F13" s="329"/>
      <c r="G13" s="328"/>
      <c r="H13" s="328"/>
      <c r="I13" s="328"/>
      <c r="J13" s="328"/>
      <c r="K13" s="328"/>
      <c r="L13" s="328"/>
      <c r="N13" s="328"/>
      <c r="O13" s="328"/>
      <c r="P13" s="328"/>
      <c r="Q13" s="328"/>
      <c r="R13" s="328"/>
      <c r="S13" s="328"/>
      <c r="T13" s="328"/>
      <c r="U13" s="328"/>
      <c r="V13" s="328"/>
      <c r="W13" s="328"/>
      <c r="X13" s="328"/>
      <c r="Y13" s="328"/>
      <c r="Z13" s="328"/>
      <c r="AA13" s="328"/>
      <c r="AB13" s="328"/>
    </row>
    <row r="14" spans="1:27" ht="22.5" customHeight="1">
      <c r="A14" s="328"/>
      <c r="B14" s="328"/>
      <c r="C14" s="328"/>
      <c r="D14" s="328"/>
      <c r="E14" s="328"/>
      <c r="F14" s="328"/>
      <c r="G14" s="328"/>
      <c r="H14" s="328"/>
      <c r="I14" s="328"/>
      <c r="J14" s="328"/>
      <c r="K14" s="328"/>
      <c r="L14" s="328"/>
      <c r="N14" s="328"/>
      <c r="O14" s="328"/>
      <c r="P14" s="328"/>
      <c r="Q14" s="328"/>
      <c r="R14" s="328"/>
      <c r="S14" s="328"/>
      <c r="T14" s="328"/>
      <c r="U14" s="328"/>
      <c r="V14" s="328"/>
      <c r="W14" s="328"/>
      <c r="X14" s="328"/>
      <c r="Y14" s="328"/>
      <c r="Z14" s="328"/>
      <c r="AA14" s="328"/>
    </row>
    <row r="15" spans="1:27" ht="22.5" customHeight="1">
      <c r="A15" s="328"/>
      <c r="B15" s="328"/>
      <c r="C15" s="328"/>
      <c r="D15" s="328"/>
      <c r="E15" s="328"/>
      <c r="F15" s="328"/>
      <c r="G15" s="328"/>
      <c r="H15" s="328"/>
      <c r="I15" s="328"/>
      <c r="J15" s="328"/>
      <c r="K15" s="328"/>
      <c r="L15" s="328"/>
      <c r="N15" s="328"/>
      <c r="O15" s="328"/>
      <c r="P15" s="328"/>
      <c r="Q15" s="328"/>
      <c r="R15" s="328"/>
      <c r="S15" s="328"/>
      <c r="T15" s="328"/>
      <c r="U15" s="328"/>
      <c r="V15" s="328"/>
      <c r="W15" s="328"/>
      <c r="X15" s="328"/>
      <c r="Y15" s="328"/>
      <c r="Z15" s="328"/>
      <c r="AA15" s="328"/>
    </row>
    <row r="16" spans="1:26" ht="22.5" customHeight="1">
      <c r="A16" s="328"/>
      <c r="B16" s="328"/>
      <c r="C16" s="328"/>
      <c r="D16" s="328"/>
      <c r="E16" s="328"/>
      <c r="F16" s="328"/>
      <c r="J16" s="328"/>
      <c r="K16" s="328"/>
      <c r="L16" s="328"/>
      <c r="N16" s="328"/>
      <c r="O16" s="328"/>
      <c r="P16" s="328"/>
      <c r="Q16" s="328"/>
      <c r="R16" s="328"/>
      <c r="S16" s="328"/>
      <c r="T16" s="328"/>
      <c r="U16" s="328"/>
      <c r="V16" s="328"/>
      <c r="W16" s="328"/>
      <c r="X16" s="328"/>
      <c r="Y16" s="328"/>
      <c r="Z16" s="328"/>
    </row>
    <row r="17" spans="1:25" ht="22.5" customHeight="1">
      <c r="A17" s="328"/>
      <c r="B17" s="328"/>
      <c r="C17" s="328"/>
      <c r="D17" s="328"/>
      <c r="E17" s="328"/>
      <c r="F17" s="328"/>
      <c r="O17" s="328"/>
      <c r="P17" s="328"/>
      <c r="Q17" s="328"/>
      <c r="R17" s="328"/>
      <c r="S17" s="328"/>
      <c r="T17" s="328"/>
      <c r="U17" s="328"/>
      <c r="V17" s="328"/>
      <c r="W17" s="328"/>
      <c r="X17" s="328"/>
      <c r="Y17" s="328"/>
    </row>
    <row r="18" spans="15:24" ht="22.5" customHeight="1">
      <c r="O18" s="328"/>
      <c r="P18" s="328"/>
      <c r="Q18" s="328"/>
      <c r="R18" s="328"/>
      <c r="S18" s="328"/>
      <c r="T18" s="328"/>
      <c r="U18" s="328"/>
      <c r="V18" s="328"/>
      <c r="W18" s="328"/>
      <c r="X18" s="328"/>
    </row>
    <row r="19" spans="15:17" ht="22.5" customHeight="1">
      <c r="O19" s="328"/>
      <c r="P19" s="328"/>
      <c r="Q19" s="328"/>
    </row>
    <row r="20" ht="22.5" customHeight="1"/>
  </sheetData>
  <sheetProtection formatCells="0" formatColumns="0" formatRows="0"/>
  <mergeCells count="34">
    <mergeCell ref="A2:AA2"/>
    <mergeCell ref="A3:E3"/>
    <mergeCell ref="Z3:AA3"/>
    <mergeCell ref="A4:C4"/>
    <mergeCell ref="G4:N4"/>
    <mergeCell ref="O4:V4"/>
    <mergeCell ref="X4:AA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4:W6"/>
    <mergeCell ref="X5:X6"/>
    <mergeCell ref="Y5:Y6"/>
    <mergeCell ref="Z5:Z6"/>
    <mergeCell ref="AA5:AA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9"/>
  <headerFooter scaleWithDoc="0"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showGridLines="0" showZeros="0" workbookViewId="0" topLeftCell="A1">
      <selection activeCell="F10" sqref="F10"/>
    </sheetView>
  </sheetViews>
  <sheetFormatPr defaultColWidth="9.00390625" defaultRowHeight="14.25"/>
  <cols>
    <col min="1" max="3" width="5.375" style="0" customWidth="1"/>
    <col min="5" max="5" width="19.375" style="0" customWidth="1"/>
    <col min="6" max="6" width="12.50390625" style="0" customWidth="1"/>
  </cols>
  <sheetData>
    <row r="1" ht="14.25" customHeight="1">
      <c r="N1" t="s">
        <v>233</v>
      </c>
    </row>
    <row r="2" spans="1:14" ht="33" customHeight="1">
      <c r="A2" s="307" t="s">
        <v>234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</row>
    <row r="3" spans="1:14" ht="14.25" customHeight="1">
      <c r="A3" s="129" t="s">
        <v>2</v>
      </c>
      <c r="B3" s="129"/>
      <c r="C3" s="129"/>
      <c r="D3" s="129"/>
      <c r="E3" s="129"/>
      <c r="M3" s="262" t="s">
        <v>78</v>
      </c>
      <c r="N3" s="262"/>
    </row>
    <row r="4" spans="1:14" ht="22.5" customHeight="1">
      <c r="A4" s="257" t="s">
        <v>97</v>
      </c>
      <c r="B4" s="257"/>
      <c r="C4" s="257"/>
      <c r="D4" s="59" t="s">
        <v>126</v>
      </c>
      <c r="E4" s="59" t="s">
        <v>80</v>
      </c>
      <c r="F4" s="59" t="s">
        <v>81</v>
      </c>
      <c r="G4" s="59" t="s">
        <v>128</v>
      </c>
      <c r="H4" s="59"/>
      <c r="I4" s="59"/>
      <c r="J4" s="59"/>
      <c r="K4" s="59"/>
      <c r="L4" s="59" t="s">
        <v>132</v>
      </c>
      <c r="M4" s="59"/>
      <c r="N4" s="59"/>
    </row>
    <row r="5" spans="1:14" ht="17.25" customHeight="1">
      <c r="A5" s="59" t="s">
        <v>100</v>
      </c>
      <c r="B5" s="65" t="s">
        <v>101</v>
      </c>
      <c r="C5" s="59" t="s">
        <v>102</v>
      </c>
      <c r="D5" s="59"/>
      <c r="E5" s="59"/>
      <c r="F5" s="59"/>
      <c r="G5" s="59" t="s">
        <v>162</v>
      </c>
      <c r="H5" s="59" t="s">
        <v>163</v>
      </c>
      <c r="I5" s="59" t="s">
        <v>141</v>
      </c>
      <c r="J5" s="59" t="s">
        <v>142</v>
      </c>
      <c r="K5" s="59" t="s">
        <v>143</v>
      </c>
      <c r="L5" s="59" t="s">
        <v>162</v>
      </c>
      <c r="M5" s="59" t="s">
        <v>114</v>
      </c>
      <c r="N5" s="59" t="s">
        <v>164</v>
      </c>
    </row>
    <row r="6" spans="1:14" ht="20.25" customHeight="1">
      <c r="A6" s="59"/>
      <c r="B6" s="65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</row>
    <row r="7" spans="1:14" ht="22.5" customHeight="1">
      <c r="A7" s="62" t="s">
        <v>81</v>
      </c>
      <c r="B7" s="62"/>
      <c r="C7" s="63"/>
      <c r="D7" s="62" t="str">
        <f>'15一般-工资福利'!D8</f>
        <v>003001</v>
      </c>
      <c r="E7" s="113" t="s">
        <v>104</v>
      </c>
      <c r="F7" s="66">
        <f>G7+L7</f>
        <v>150.1</v>
      </c>
      <c r="G7" s="66">
        <f>SUM(H7:K7)</f>
        <v>150.1</v>
      </c>
      <c r="H7" s="66">
        <f>'15一般-工资福利'!G8</f>
        <v>114.1</v>
      </c>
      <c r="I7" s="66">
        <f>'15一般-工资福利'!O8</f>
        <v>24.5</v>
      </c>
      <c r="J7" s="66">
        <f>'15一般-工资福利'!W8</f>
        <v>11.5</v>
      </c>
      <c r="K7" s="309">
        <f>'15一般-工资福利'!X8</f>
        <v>0</v>
      </c>
      <c r="L7" s="309"/>
      <c r="M7" s="309"/>
      <c r="N7" s="59"/>
    </row>
    <row r="8" spans="1:14" ht="22.5" customHeight="1">
      <c r="A8" s="62" t="str">
        <f>'15一般-工资福利'!A9</f>
        <v>201</v>
      </c>
      <c r="B8" s="62"/>
      <c r="C8" s="62"/>
      <c r="D8" s="62"/>
      <c r="E8" s="113" t="str">
        <f>'15一般-工资福利'!E9</f>
        <v>一般公共服务支出</v>
      </c>
      <c r="F8" s="66">
        <f>G8+L8</f>
        <v>150.1</v>
      </c>
      <c r="G8" s="66">
        <f>SUM(H8:K8)</f>
        <v>150.1</v>
      </c>
      <c r="H8" s="66">
        <f>'15一般-工资福利'!G9</f>
        <v>114.1</v>
      </c>
      <c r="I8" s="66">
        <f>'15一般-工资福利'!O9</f>
        <v>24.5</v>
      </c>
      <c r="J8" s="66">
        <f>'15一般-工资福利'!W9</f>
        <v>11.5</v>
      </c>
      <c r="K8" s="309">
        <f>'15一般-工资福利'!X9</f>
        <v>0</v>
      </c>
      <c r="L8" s="309"/>
      <c r="M8" s="309"/>
      <c r="N8" s="59"/>
    </row>
    <row r="9" spans="1:14" ht="22.5" customHeight="1">
      <c r="A9" s="62" t="str">
        <f>'15一般-工资福利'!A10</f>
        <v>201</v>
      </c>
      <c r="B9" s="62">
        <f>'15一般-工资福利'!B10</f>
        <v>31</v>
      </c>
      <c r="C9" s="62"/>
      <c r="D9" s="62"/>
      <c r="E9" s="113" t="str">
        <f>'15一般-工资福利'!E10</f>
        <v>党委办公厅（室）及相关机构事务</v>
      </c>
      <c r="F9" s="66">
        <f>G9+L9</f>
        <v>150.1</v>
      </c>
      <c r="G9" s="66">
        <f>SUM(H9:K9)</f>
        <v>150.1</v>
      </c>
      <c r="H9" s="66">
        <f>'15一般-工资福利'!G10</f>
        <v>114.1</v>
      </c>
      <c r="I9" s="66">
        <f>'15一般-工资福利'!O10</f>
        <v>24.5</v>
      </c>
      <c r="J9" s="66">
        <f>'15一般-工资福利'!W10</f>
        <v>11.5</v>
      </c>
      <c r="K9" s="309">
        <f>'15一般-工资福利'!X10</f>
        <v>0</v>
      </c>
      <c r="L9" s="309"/>
      <c r="M9" s="309"/>
      <c r="N9" s="59"/>
    </row>
    <row r="10" spans="1:14" s="27" customFormat="1" ht="29.25" customHeight="1">
      <c r="A10" s="62" t="str">
        <f>'15一般-工资福利'!A11</f>
        <v>201</v>
      </c>
      <c r="B10" s="62" t="str">
        <f>'15一般-工资福利'!B11</f>
        <v>31</v>
      </c>
      <c r="C10" s="62" t="str">
        <f>'15一般-工资福利'!C11</f>
        <v>99</v>
      </c>
      <c r="D10" s="308">
        <f>'15一般-工资福利'!D11</f>
        <v>0</v>
      </c>
      <c r="E10" s="113" t="str">
        <f>'15一般-工资福利'!E11</f>
        <v>其他党委办公厅（室）及相关机构事务支出</v>
      </c>
      <c r="F10" s="66">
        <f>G10+L10</f>
        <v>150.1</v>
      </c>
      <c r="G10" s="66">
        <f>SUM(H10:K10)</f>
        <v>150.1</v>
      </c>
      <c r="H10" s="66">
        <f>'15一般-工资福利'!G11</f>
        <v>114.1</v>
      </c>
      <c r="I10" s="66">
        <f>'15一般-工资福利'!O11</f>
        <v>24.5</v>
      </c>
      <c r="J10" s="66">
        <f>'15一般-工资福利'!W11</f>
        <v>11.5</v>
      </c>
      <c r="K10" s="309">
        <f>'15一般-工资福利'!X11</f>
        <v>0</v>
      </c>
      <c r="L10" s="309"/>
      <c r="M10" s="309"/>
      <c r="N10" s="258"/>
    </row>
  </sheetData>
  <sheetProtection formatCells="0" formatColumns="0" formatRows="0"/>
  <mergeCells count="19">
    <mergeCell ref="A2:N2"/>
    <mergeCell ref="M3:N3"/>
    <mergeCell ref="A4:C4"/>
    <mergeCell ref="G4:K4"/>
    <mergeCell ref="L4:N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95"/>
  <headerFooter scaleWithDoc="0"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"/>
  <sheetViews>
    <sheetView showGridLines="0" showZeros="0" workbookViewId="0" topLeftCell="A1">
      <selection activeCell="E9" sqref="E9"/>
    </sheetView>
  </sheetViews>
  <sheetFormatPr defaultColWidth="6.75390625" defaultRowHeight="22.5" customHeight="1"/>
  <cols>
    <col min="1" max="1" width="4.75390625" style="287" customWidth="1"/>
    <col min="2" max="3" width="4.00390625" style="287" customWidth="1"/>
    <col min="4" max="4" width="9.625" style="287" customWidth="1"/>
    <col min="5" max="5" width="21.875" style="287" customWidth="1"/>
    <col min="6" max="6" width="8.625" style="287" customWidth="1"/>
    <col min="7" max="14" width="7.25390625" style="287" customWidth="1"/>
    <col min="15" max="15" width="7.00390625" style="287" customWidth="1"/>
    <col min="16" max="24" width="7.25390625" style="287" customWidth="1"/>
    <col min="25" max="25" width="6.875" style="287" customWidth="1"/>
    <col min="26" max="26" width="7.25390625" style="287" customWidth="1"/>
    <col min="27" max="16384" width="6.75390625" style="287" customWidth="1"/>
  </cols>
  <sheetData>
    <row r="1" spans="2:26" ht="22.5" customHeight="1"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X1" s="301" t="s">
        <v>235</v>
      </c>
      <c r="Y1" s="301"/>
      <c r="Z1" s="301"/>
    </row>
    <row r="2" spans="1:26" ht="22.5" customHeight="1">
      <c r="A2" s="289" t="s">
        <v>236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</row>
    <row r="3" spans="1:26" ht="22.5" customHeight="1">
      <c r="A3" s="290" t="s">
        <v>2</v>
      </c>
      <c r="B3" s="290"/>
      <c r="C3" s="290"/>
      <c r="D3" s="290"/>
      <c r="E3" s="290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X3" s="302" t="s">
        <v>78</v>
      </c>
      <c r="Y3" s="302"/>
      <c r="Z3" s="302"/>
    </row>
    <row r="4" spans="1:26" ht="22.5" customHeight="1">
      <c r="A4" s="292" t="s">
        <v>97</v>
      </c>
      <c r="B4" s="292"/>
      <c r="C4" s="292"/>
      <c r="D4" s="293" t="s">
        <v>79</v>
      </c>
      <c r="E4" s="293" t="s">
        <v>98</v>
      </c>
      <c r="F4" s="293" t="s">
        <v>168</v>
      </c>
      <c r="G4" s="293" t="s">
        <v>169</v>
      </c>
      <c r="H4" s="293" t="s">
        <v>170</v>
      </c>
      <c r="I4" s="293" t="s">
        <v>171</v>
      </c>
      <c r="J4" s="293" t="s">
        <v>172</v>
      </c>
      <c r="K4" s="293" t="s">
        <v>173</v>
      </c>
      <c r="L4" s="293" t="s">
        <v>174</v>
      </c>
      <c r="M4" s="293" t="s">
        <v>175</v>
      </c>
      <c r="N4" s="293" t="s">
        <v>176</v>
      </c>
      <c r="O4" s="293" t="s">
        <v>177</v>
      </c>
      <c r="P4" s="293" t="s">
        <v>178</v>
      </c>
      <c r="Q4" s="293" t="s">
        <v>179</v>
      </c>
      <c r="R4" s="293" t="s">
        <v>180</v>
      </c>
      <c r="S4" s="293" t="s">
        <v>181</v>
      </c>
      <c r="T4" s="293" t="s">
        <v>182</v>
      </c>
      <c r="U4" s="293" t="s">
        <v>183</v>
      </c>
      <c r="V4" s="293" t="s">
        <v>184</v>
      </c>
      <c r="W4" s="293" t="s">
        <v>185</v>
      </c>
      <c r="X4" s="293" t="s">
        <v>186</v>
      </c>
      <c r="Y4" s="293" t="s">
        <v>187</v>
      </c>
      <c r="Z4" s="293" t="s">
        <v>188</v>
      </c>
    </row>
    <row r="5" spans="1:26" ht="22.5" customHeight="1">
      <c r="A5" s="293" t="s">
        <v>100</v>
      </c>
      <c r="B5" s="293" t="s">
        <v>101</v>
      </c>
      <c r="C5" s="293" t="s">
        <v>102</v>
      </c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  <c r="Q5" s="293"/>
      <c r="R5" s="293"/>
      <c r="S5" s="293"/>
      <c r="T5" s="293"/>
      <c r="U5" s="293"/>
      <c r="V5" s="293"/>
      <c r="W5" s="293"/>
      <c r="X5" s="293"/>
      <c r="Y5" s="293"/>
      <c r="Z5" s="293"/>
    </row>
    <row r="6" spans="1:26" ht="22.5" customHeight="1">
      <c r="A6" s="293"/>
      <c r="B6" s="293"/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3"/>
      <c r="W6" s="293"/>
      <c r="X6" s="293"/>
      <c r="Y6" s="293"/>
      <c r="Z6" s="293"/>
    </row>
    <row r="7" spans="1:26" ht="22.5" customHeight="1">
      <c r="A7" s="292"/>
      <c r="B7" s="292"/>
      <c r="C7" s="292"/>
      <c r="D7" s="292"/>
      <c r="E7" s="292"/>
      <c r="F7" s="292">
        <v>1</v>
      </c>
      <c r="G7" s="292">
        <v>2</v>
      </c>
      <c r="H7" s="292">
        <v>3</v>
      </c>
      <c r="I7" s="292">
        <v>4</v>
      </c>
      <c r="J7" s="292">
        <v>5</v>
      </c>
      <c r="K7" s="292">
        <v>6</v>
      </c>
      <c r="L7" s="292">
        <v>7</v>
      </c>
      <c r="M7" s="292">
        <v>8</v>
      </c>
      <c r="N7" s="292">
        <v>9</v>
      </c>
      <c r="O7" s="292">
        <v>10</v>
      </c>
      <c r="P7" s="292">
        <v>11</v>
      </c>
      <c r="Q7" s="292">
        <v>12</v>
      </c>
      <c r="R7" s="292">
        <v>13</v>
      </c>
      <c r="S7" s="292">
        <v>14</v>
      </c>
      <c r="T7" s="292">
        <v>15</v>
      </c>
      <c r="U7" s="292">
        <v>16</v>
      </c>
      <c r="V7" s="292">
        <v>17</v>
      </c>
      <c r="W7" s="292">
        <v>18</v>
      </c>
      <c r="X7" s="292">
        <v>19</v>
      </c>
      <c r="Y7" s="292">
        <v>20</v>
      </c>
      <c r="Z7" s="292">
        <v>21</v>
      </c>
    </row>
    <row r="8" spans="1:26" ht="22.5" customHeight="1">
      <c r="A8" s="62" t="s">
        <v>81</v>
      </c>
      <c r="B8" s="62"/>
      <c r="C8" s="63"/>
      <c r="D8" s="62" t="str">
        <f>'15一般-工资福利'!D8</f>
        <v>003001</v>
      </c>
      <c r="E8" s="113" t="s">
        <v>104</v>
      </c>
      <c r="F8" s="294">
        <f>F10</f>
        <v>27.8</v>
      </c>
      <c r="G8" s="294">
        <f aca="true" t="shared" si="0" ref="G8:Y8">G10</f>
        <v>2.08</v>
      </c>
      <c r="H8" s="294">
        <f t="shared" si="0"/>
        <v>0.64</v>
      </c>
      <c r="I8" s="294"/>
      <c r="J8" s="294">
        <f t="shared" si="0"/>
        <v>1.28</v>
      </c>
      <c r="K8" s="294">
        <f t="shared" si="0"/>
        <v>3.52</v>
      </c>
      <c r="L8" s="294"/>
      <c r="M8" s="294">
        <f t="shared" si="0"/>
        <v>3.2</v>
      </c>
      <c r="N8" s="294">
        <f t="shared" si="0"/>
        <v>0</v>
      </c>
      <c r="O8" s="294">
        <f t="shared" si="0"/>
        <v>0.32</v>
      </c>
      <c r="P8" s="294">
        <f t="shared" si="0"/>
        <v>0</v>
      </c>
      <c r="Q8" s="294">
        <f t="shared" si="0"/>
        <v>1.6</v>
      </c>
      <c r="R8" s="294">
        <v>4</v>
      </c>
      <c r="S8" s="294">
        <f t="shared" si="0"/>
        <v>0</v>
      </c>
      <c r="T8" s="294">
        <f t="shared" si="0"/>
        <v>0</v>
      </c>
      <c r="U8" s="294">
        <f t="shared" si="0"/>
        <v>0</v>
      </c>
      <c r="V8" s="294">
        <f t="shared" si="0"/>
        <v>10.66</v>
      </c>
      <c r="W8" s="294">
        <f t="shared" si="0"/>
        <v>0.5</v>
      </c>
      <c r="X8" s="303">
        <f t="shared" si="0"/>
        <v>0</v>
      </c>
      <c r="Y8" s="303">
        <f t="shared" si="0"/>
        <v>0</v>
      </c>
      <c r="Z8" s="303"/>
    </row>
    <row r="9" spans="1:26" ht="22.5" customHeight="1">
      <c r="A9" s="62" t="str">
        <f>'15一般-工资福利'!A9</f>
        <v>201</v>
      </c>
      <c r="B9" s="62"/>
      <c r="C9" s="62"/>
      <c r="D9" s="63"/>
      <c r="E9" s="113" t="str">
        <f>'15一般-工资福利'!E9</f>
        <v>一般公共服务支出</v>
      </c>
      <c r="F9" s="294">
        <f>F10</f>
        <v>27.8</v>
      </c>
      <c r="G9" s="294">
        <f aca="true" t="shared" si="1" ref="G9:Y9">G10</f>
        <v>2.08</v>
      </c>
      <c r="H9" s="294">
        <f t="shared" si="1"/>
        <v>0.64</v>
      </c>
      <c r="I9" s="294"/>
      <c r="J9" s="294">
        <f t="shared" si="1"/>
        <v>1.28</v>
      </c>
      <c r="K9" s="294">
        <f t="shared" si="1"/>
        <v>3.52</v>
      </c>
      <c r="L9" s="294"/>
      <c r="M9" s="294">
        <f t="shared" si="1"/>
        <v>3.2</v>
      </c>
      <c r="N9" s="294">
        <f t="shared" si="1"/>
        <v>0</v>
      </c>
      <c r="O9" s="294">
        <f t="shared" si="1"/>
        <v>0.32</v>
      </c>
      <c r="P9" s="294">
        <f t="shared" si="1"/>
        <v>0</v>
      </c>
      <c r="Q9" s="294">
        <f t="shared" si="1"/>
        <v>1.6</v>
      </c>
      <c r="R9" s="294">
        <v>4</v>
      </c>
      <c r="S9" s="294">
        <f t="shared" si="1"/>
        <v>0</v>
      </c>
      <c r="T9" s="294">
        <f t="shared" si="1"/>
        <v>0</v>
      </c>
      <c r="U9" s="294">
        <f t="shared" si="1"/>
        <v>0</v>
      </c>
      <c r="V9" s="294">
        <f t="shared" si="1"/>
        <v>10.66</v>
      </c>
      <c r="W9" s="294">
        <f t="shared" si="1"/>
        <v>0.5</v>
      </c>
      <c r="X9" s="303">
        <f t="shared" si="1"/>
        <v>0</v>
      </c>
      <c r="Y9" s="303">
        <f t="shared" si="1"/>
        <v>0</v>
      </c>
      <c r="Z9" s="303"/>
    </row>
    <row r="10" spans="1:26" ht="22.5" customHeight="1">
      <c r="A10" s="62" t="str">
        <f>'15一般-工资福利'!A10</f>
        <v>201</v>
      </c>
      <c r="B10" s="62">
        <f>'15一般-工资福利'!B10</f>
        <v>31</v>
      </c>
      <c r="C10" s="62"/>
      <c r="D10" s="63"/>
      <c r="E10" s="113" t="str">
        <f>'15一般-工资福利'!E10</f>
        <v>党委办公厅（室）及相关机构事务</v>
      </c>
      <c r="F10" s="294">
        <f>F11+F12</f>
        <v>27.8</v>
      </c>
      <c r="G10" s="294">
        <f aca="true" t="shared" si="2" ref="G10:Y10">G11+G12</f>
        <v>2.08</v>
      </c>
      <c r="H10" s="294">
        <f t="shared" si="2"/>
        <v>0.64</v>
      </c>
      <c r="I10" s="294"/>
      <c r="J10" s="294">
        <f t="shared" si="2"/>
        <v>1.28</v>
      </c>
      <c r="K10" s="294">
        <f t="shared" si="2"/>
        <v>3.52</v>
      </c>
      <c r="L10" s="294"/>
      <c r="M10" s="294">
        <f t="shared" si="2"/>
        <v>3.2</v>
      </c>
      <c r="N10" s="294">
        <f t="shared" si="2"/>
        <v>0</v>
      </c>
      <c r="O10" s="294">
        <f t="shared" si="2"/>
        <v>0.32</v>
      </c>
      <c r="P10" s="294">
        <f t="shared" si="2"/>
        <v>0</v>
      </c>
      <c r="Q10" s="294">
        <f t="shared" si="2"/>
        <v>1.6</v>
      </c>
      <c r="R10" s="294">
        <v>4</v>
      </c>
      <c r="S10" s="294">
        <f t="shared" si="2"/>
        <v>0</v>
      </c>
      <c r="T10" s="294">
        <f t="shared" si="2"/>
        <v>0</v>
      </c>
      <c r="U10" s="294">
        <f t="shared" si="2"/>
        <v>0</v>
      </c>
      <c r="V10" s="294">
        <f t="shared" si="2"/>
        <v>10.66</v>
      </c>
      <c r="W10" s="294">
        <f t="shared" si="2"/>
        <v>0.5</v>
      </c>
      <c r="X10" s="303">
        <f t="shared" si="2"/>
        <v>0</v>
      </c>
      <c r="Y10" s="303">
        <f t="shared" si="2"/>
        <v>0</v>
      </c>
      <c r="Z10" s="303"/>
    </row>
    <row r="11" spans="1:26" s="286" customFormat="1" ht="22.5" customHeight="1">
      <c r="A11" s="62" t="str">
        <f>'15一般-工资福利'!A11</f>
        <v>201</v>
      </c>
      <c r="B11" s="62" t="str">
        <f>'15一般-工资福利'!B11</f>
        <v>31</v>
      </c>
      <c r="C11" s="62" t="str">
        <f>'15一般-工资福利'!C11</f>
        <v>99</v>
      </c>
      <c r="D11" s="295"/>
      <c r="E11" s="113" t="str">
        <f>'15一般-工资福利'!E11</f>
        <v>其他党委办公厅（室）及相关机构事务支出</v>
      </c>
      <c r="F11" s="296">
        <f>SUM(G11:Z11)</f>
        <v>27.8</v>
      </c>
      <c r="G11" s="297">
        <v>2.08</v>
      </c>
      <c r="H11" s="297">
        <v>0.64</v>
      </c>
      <c r="I11" s="297"/>
      <c r="J11" s="297">
        <v>1.28</v>
      </c>
      <c r="K11" s="297">
        <v>3.52</v>
      </c>
      <c r="L11" s="297"/>
      <c r="M11" s="297">
        <v>3.2</v>
      </c>
      <c r="N11" s="300"/>
      <c r="O11" s="297">
        <v>0.32</v>
      </c>
      <c r="P11" s="297"/>
      <c r="Q11" s="297">
        <v>1.6</v>
      </c>
      <c r="R11" s="294">
        <v>4</v>
      </c>
      <c r="S11" s="300"/>
      <c r="T11" s="300"/>
      <c r="U11" s="300"/>
      <c r="V11" s="297">
        <v>10.66</v>
      </c>
      <c r="W11" s="300">
        <v>0.5</v>
      </c>
      <c r="X11" s="304"/>
      <c r="Y11" s="306"/>
      <c r="Z11" s="303"/>
    </row>
    <row r="12" spans="1:26" ht="28.5" customHeight="1">
      <c r="A12" s="298"/>
      <c r="B12" s="298"/>
      <c r="C12" s="298"/>
      <c r="D12" s="298"/>
      <c r="E12" s="298"/>
      <c r="F12" s="296"/>
      <c r="G12" s="299"/>
      <c r="H12" s="299"/>
      <c r="I12" s="299"/>
      <c r="J12" s="299"/>
      <c r="K12" s="299"/>
      <c r="L12" s="299"/>
      <c r="M12" s="299"/>
      <c r="N12" s="299"/>
      <c r="O12" s="299"/>
      <c r="P12" s="299"/>
      <c r="Q12" s="299"/>
      <c r="R12" s="299"/>
      <c r="S12" s="299"/>
      <c r="T12" s="299"/>
      <c r="U12" s="299"/>
      <c r="V12" s="299"/>
      <c r="W12" s="299"/>
      <c r="X12" s="305"/>
      <c r="Y12" s="305"/>
      <c r="Z12" s="305"/>
    </row>
    <row r="13" spans="11:19" ht="22.5" customHeight="1">
      <c r="K13" s="286"/>
      <c r="L13" s="286"/>
      <c r="M13" s="286"/>
      <c r="S13" s="286"/>
    </row>
    <row r="14" spans="11:13" ht="22.5" customHeight="1">
      <c r="K14" s="286"/>
      <c r="L14" s="286"/>
      <c r="M14" s="286"/>
    </row>
    <row r="15" ht="22.5" customHeight="1">
      <c r="K15" s="286"/>
    </row>
  </sheetData>
  <sheetProtection formatCells="0" formatColumns="0" formatRows="0"/>
  <mergeCells count="31">
    <mergeCell ref="X1:Z1"/>
    <mergeCell ref="A2:Z2"/>
    <mergeCell ref="A3:E3"/>
    <mergeCell ref="X3:Z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61"/>
  <headerFooter scaleWithDoc="0" alignWithMargins="0"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T11"/>
  <sheetViews>
    <sheetView showGridLines="0" showZeros="0" workbookViewId="0" topLeftCell="A1">
      <selection activeCell="H7" sqref="H7:P7"/>
    </sheetView>
  </sheetViews>
  <sheetFormatPr defaultColWidth="9.00390625" defaultRowHeight="14.25"/>
  <cols>
    <col min="1" max="3" width="5.75390625" style="0" customWidth="1"/>
    <col min="5" max="5" width="17.50390625" style="0" customWidth="1"/>
    <col min="6" max="6" width="12.75390625" style="0" customWidth="1"/>
    <col min="7" max="7" width="10.625" style="0" customWidth="1"/>
    <col min="18" max="18" width="11.50390625" style="0" customWidth="1"/>
  </cols>
  <sheetData>
    <row r="1" ht="14.25" customHeight="1">
      <c r="T1" t="s">
        <v>237</v>
      </c>
    </row>
    <row r="2" spans="1:20" ht="33.75" customHeight="1">
      <c r="A2" s="53" t="s">
        <v>238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spans="1:20" ht="14.25" customHeight="1">
      <c r="A3" s="129" t="s">
        <v>2</v>
      </c>
      <c r="B3" s="129"/>
      <c r="C3" s="129"/>
      <c r="D3" s="129"/>
      <c r="E3" s="129"/>
      <c r="S3" s="262" t="s">
        <v>78</v>
      </c>
      <c r="T3" s="262"/>
    </row>
    <row r="4" spans="1:20" ht="22.5" customHeight="1">
      <c r="A4" s="172" t="s">
        <v>97</v>
      </c>
      <c r="B4" s="172"/>
      <c r="C4" s="172"/>
      <c r="D4" s="59" t="s">
        <v>192</v>
      </c>
      <c r="E4" s="59" t="s">
        <v>127</v>
      </c>
      <c r="F4" s="58" t="s">
        <v>168</v>
      </c>
      <c r="G4" s="59" t="s">
        <v>129</v>
      </c>
      <c r="H4" s="59"/>
      <c r="I4" s="59"/>
      <c r="J4" s="59"/>
      <c r="K4" s="59"/>
      <c r="L4" s="59"/>
      <c r="M4" s="59"/>
      <c r="N4" s="59"/>
      <c r="O4" s="59"/>
      <c r="P4" s="59"/>
      <c r="Q4" s="59"/>
      <c r="R4" s="59" t="s">
        <v>132</v>
      </c>
      <c r="S4" s="59"/>
      <c r="T4" s="59"/>
    </row>
    <row r="5" spans="1:20" ht="14.25" customHeight="1">
      <c r="A5" s="172"/>
      <c r="B5" s="172"/>
      <c r="C5" s="172"/>
      <c r="D5" s="59"/>
      <c r="E5" s="59"/>
      <c r="F5" s="60"/>
      <c r="G5" s="59" t="s">
        <v>90</v>
      </c>
      <c r="H5" s="59" t="s">
        <v>193</v>
      </c>
      <c r="I5" s="59" t="s">
        <v>178</v>
      </c>
      <c r="J5" s="59" t="s">
        <v>179</v>
      </c>
      <c r="K5" s="59" t="s">
        <v>194</v>
      </c>
      <c r="L5" s="59" t="s">
        <v>195</v>
      </c>
      <c r="M5" s="59" t="s">
        <v>180</v>
      </c>
      <c r="N5" s="59" t="s">
        <v>196</v>
      </c>
      <c r="O5" s="59" t="s">
        <v>183</v>
      </c>
      <c r="P5" s="59" t="s">
        <v>197</v>
      </c>
      <c r="Q5" s="59" t="s">
        <v>198</v>
      </c>
      <c r="R5" s="59" t="s">
        <v>90</v>
      </c>
      <c r="S5" s="59" t="s">
        <v>199</v>
      </c>
      <c r="T5" s="59" t="s">
        <v>164</v>
      </c>
    </row>
    <row r="6" spans="1:20" ht="42.75" customHeight="1">
      <c r="A6" s="59" t="s">
        <v>100</v>
      </c>
      <c r="B6" s="59" t="s">
        <v>101</v>
      </c>
      <c r="C6" s="59" t="s">
        <v>102</v>
      </c>
      <c r="D6" s="59"/>
      <c r="E6" s="59"/>
      <c r="F6" s="61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</row>
    <row r="7" spans="1:20" ht="22.5" customHeight="1">
      <c r="A7" s="62" t="s">
        <v>81</v>
      </c>
      <c r="B7" s="62"/>
      <c r="C7" s="63"/>
      <c r="D7" s="62" t="str">
        <f>'15一般-工资福利'!D8</f>
        <v>003001</v>
      </c>
      <c r="E7" s="62" t="str">
        <f>'15一般-工资福利'!E8</f>
        <v>中共岳阳县委政法委员会</v>
      </c>
      <c r="F7" s="283">
        <f>F8</f>
        <v>27.8</v>
      </c>
      <c r="G7" s="283">
        <f aca="true" t="shared" si="0" ref="G7:T8">G8</f>
        <v>27.8</v>
      </c>
      <c r="H7" s="283">
        <f t="shared" si="0"/>
        <v>21.880000000000003</v>
      </c>
      <c r="I7" s="283">
        <f t="shared" si="0"/>
        <v>0</v>
      </c>
      <c r="J7" s="283">
        <f t="shared" si="0"/>
        <v>1.6</v>
      </c>
      <c r="K7" s="283">
        <f t="shared" si="0"/>
        <v>0</v>
      </c>
      <c r="L7" s="283">
        <f t="shared" si="0"/>
        <v>0</v>
      </c>
      <c r="M7" s="283">
        <f t="shared" si="0"/>
        <v>4</v>
      </c>
      <c r="N7" s="283">
        <f t="shared" si="0"/>
        <v>0</v>
      </c>
      <c r="O7" s="283">
        <f t="shared" si="0"/>
        <v>0</v>
      </c>
      <c r="P7" s="283">
        <f t="shared" si="0"/>
        <v>0.32</v>
      </c>
      <c r="Q7" s="285">
        <f t="shared" si="0"/>
        <v>0</v>
      </c>
      <c r="R7" s="285">
        <f t="shared" si="0"/>
        <v>0</v>
      </c>
      <c r="S7" s="285">
        <f t="shared" si="0"/>
        <v>0</v>
      </c>
      <c r="T7" s="285">
        <f t="shared" si="0"/>
        <v>0</v>
      </c>
    </row>
    <row r="8" spans="1:20" ht="22.5" customHeight="1">
      <c r="A8" s="62" t="str">
        <f>'15一般-工资福利'!A9</f>
        <v>201</v>
      </c>
      <c r="B8" s="62"/>
      <c r="C8" s="62"/>
      <c r="D8" s="62"/>
      <c r="E8" s="62" t="str">
        <f>'15一般-工资福利'!E9</f>
        <v>一般公共服务支出</v>
      </c>
      <c r="F8" s="283">
        <f>F9</f>
        <v>27.8</v>
      </c>
      <c r="G8" s="283">
        <f t="shared" si="0"/>
        <v>27.8</v>
      </c>
      <c r="H8" s="283">
        <f t="shared" si="0"/>
        <v>21.880000000000003</v>
      </c>
      <c r="I8" s="283">
        <f t="shared" si="0"/>
        <v>0</v>
      </c>
      <c r="J8" s="283">
        <f t="shared" si="0"/>
        <v>1.6</v>
      </c>
      <c r="K8" s="283">
        <f t="shared" si="0"/>
        <v>0</v>
      </c>
      <c r="L8" s="283">
        <f t="shared" si="0"/>
        <v>0</v>
      </c>
      <c r="M8" s="283">
        <f t="shared" si="0"/>
        <v>4</v>
      </c>
      <c r="N8" s="283">
        <f t="shared" si="0"/>
        <v>0</v>
      </c>
      <c r="O8" s="283">
        <f t="shared" si="0"/>
        <v>0</v>
      </c>
      <c r="P8" s="283">
        <f t="shared" si="0"/>
        <v>0.32</v>
      </c>
      <c r="Q8" s="285">
        <f t="shared" si="0"/>
        <v>0</v>
      </c>
      <c r="R8" s="285">
        <f t="shared" si="0"/>
        <v>0</v>
      </c>
      <c r="S8" s="285">
        <f t="shared" si="0"/>
        <v>0</v>
      </c>
      <c r="T8" s="285">
        <f t="shared" si="0"/>
        <v>0</v>
      </c>
    </row>
    <row r="9" spans="1:20" ht="22.5" customHeight="1">
      <c r="A9" s="62" t="str">
        <f>'15一般-工资福利'!A10</f>
        <v>201</v>
      </c>
      <c r="B9" s="62">
        <f>'15一般-工资福利'!B10</f>
        <v>31</v>
      </c>
      <c r="C9" s="62"/>
      <c r="D9" s="62"/>
      <c r="E9" s="62" t="str">
        <f>'15一般-工资福利'!E10</f>
        <v>党委办公厅（室）及相关机构事务</v>
      </c>
      <c r="F9" s="283">
        <f>SUM(F10:F11)</f>
        <v>27.8</v>
      </c>
      <c r="G9" s="283">
        <f aca="true" t="shared" si="1" ref="G9:T9">SUM(G10:G11)</f>
        <v>27.8</v>
      </c>
      <c r="H9" s="283">
        <f t="shared" si="1"/>
        <v>21.880000000000003</v>
      </c>
      <c r="I9" s="283">
        <f t="shared" si="1"/>
        <v>0</v>
      </c>
      <c r="J9" s="283">
        <f t="shared" si="1"/>
        <v>1.6</v>
      </c>
      <c r="K9" s="283">
        <f t="shared" si="1"/>
        <v>0</v>
      </c>
      <c r="L9" s="283">
        <f t="shared" si="1"/>
        <v>0</v>
      </c>
      <c r="M9" s="283">
        <f t="shared" si="1"/>
        <v>4</v>
      </c>
      <c r="N9" s="283">
        <f t="shared" si="1"/>
        <v>0</v>
      </c>
      <c r="O9" s="283">
        <f t="shared" si="1"/>
        <v>0</v>
      </c>
      <c r="P9" s="283">
        <f t="shared" si="1"/>
        <v>0.32</v>
      </c>
      <c r="Q9" s="285">
        <f t="shared" si="1"/>
        <v>0</v>
      </c>
      <c r="R9" s="285">
        <f t="shared" si="1"/>
        <v>0</v>
      </c>
      <c r="S9" s="285">
        <f t="shared" si="1"/>
        <v>0</v>
      </c>
      <c r="T9" s="285">
        <f t="shared" si="1"/>
        <v>0</v>
      </c>
    </row>
    <row r="10" spans="1:20" s="27" customFormat="1" ht="22.5" customHeight="1">
      <c r="A10" s="62" t="str">
        <f>'15一般-工资福利'!A11</f>
        <v>201</v>
      </c>
      <c r="B10" s="62" t="str">
        <f>'15一般-工资福利'!B11</f>
        <v>31</v>
      </c>
      <c r="C10" s="62" t="str">
        <f>'15一般-工资福利'!C11</f>
        <v>99</v>
      </c>
      <c r="D10" s="127">
        <f>'15一般-工资福利'!D11</f>
        <v>0</v>
      </c>
      <c r="E10" s="62" t="str">
        <f>'15一般-工资福利'!E11</f>
        <v>其他党委办公厅（室）及相关机构事务支出</v>
      </c>
      <c r="F10" s="258">
        <f>G10+R10</f>
        <v>27.8</v>
      </c>
      <c r="G10" s="258">
        <f>'17一般-商品和服务'!F11</f>
        <v>27.8</v>
      </c>
      <c r="H10" s="258">
        <f>G10-SUM(I10:Q10)</f>
        <v>21.880000000000003</v>
      </c>
      <c r="I10" s="258">
        <f>'17一般-商品和服务'!P11</f>
        <v>0</v>
      </c>
      <c r="J10" s="258">
        <f>'17一般-商品和服务'!Q11</f>
        <v>1.6</v>
      </c>
      <c r="K10" s="258"/>
      <c r="L10" s="258"/>
      <c r="M10" s="258">
        <f>'17一般-商品和服务'!R11</f>
        <v>4</v>
      </c>
      <c r="N10" s="258">
        <f>'17一般-商品和服务'!N11</f>
        <v>0</v>
      </c>
      <c r="O10" s="258">
        <f>'17一般-商品和服务'!U11</f>
        <v>0</v>
      </c>
      <c r="P10" s="258">
        <f>'17一般-商品和服务'!O11</f>
        <v>0.32</v>
      </c>
      <c r="Q10" s="284">
        <f>'17一般-商品和服务'!Z11+'17一般-商品和服务'!X11+'17一般-商品和服务'!Y11</f>
        <v>0</v>
      </c>
      <c r="R10" s="284">
        <f>'16工资福利(政府预算)(2)'!L10</f>
        <v>0</v>
      </c>
      <c r="S10" s="284"/>
      <c r="T10" s="284"/>
    </row>
    <row r="11" spans="1:20" ht="22.5" customHeight="1">
      <c r="A11" s="127"/>
      <c r="B11" s="127"/>
      <c r="C11" s="127"/>
      <c r="D11" s="127"/>
      <c r="E11" s="127"/>
      <c r="F11" s="284"/>
      <c r="G11" s="284"/>
      <c r="H11" s="284"/>
      <c r="I11" s="284"/>
      <c r="J11" s="284"/>
      <c r="K11" s="284"/>
      <c r="L11" s="284"/>
      <c r="M11" s="284"/>
      <c r="N11" s="284"/>
      <c r="O11" s="284"/>
      <c r="P11" s="284"/>
      <c r="Q11" s="258"/>
      <c r="R11" s="258"/>
      <c r="S11" s="258"/>
      <c r="T11" s="258"/>
    </row>
  </sheetData>
  <sheetProtection formatCells="0" formatColumns="0" formatRows="0"/>
  <mergeCells count="22">
    <mergeCell ref="A2:T2"/>
    <mergeCell ref="S3:T3"/>
    <mergeCell ref="G4:Q4"/>
    <mergeCell ref="R4:T4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A4:C5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65"/>
  <headerFooter scaleWithDoc="0" alignWithMargins="0"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22"/>
  <sheetViews>
    <sheetView showGridLines="0" showZeros="0" workbookViewId="0" topLeftCell="A3">
      <selection activeCell="D4" sqref="D4:D6"/>
    </sheetView>
  </sheetViews>
  <sheetFormatPr defaultColWidth="6.875" defaultRowHeight="22.5" customHeight="1"/>
  <cols>
    <col min="1" max="3" width="4.00390625" style="264" customWidth="1"/>
    <col min="4" max="4" width="11.125" style="264" customWidth="1"/>
    <col min="5" max="5" width="30.125" style="264" customWidth="1"/>
    <col min="6" max="6" width="11.375" style="264" customWidth="1"/>
    <col min="7" max="12" width="10.375" style="264" customWidth="1"/>
    <col min="13" max="246" width="6.75390625" style="264" customWidth="1"/>
    <col min="247" max="252" width="6.75390625" style="265" customWidth="1"/>
    <col min="253" max="253" width="6.875" style="266" customWidth="1"/>
    <col min="254" max="16384" width="6.875" style="266" customWidth="1"/>
  </cols>
  <sheetData>
    <row r="1" spans="12:253" ht="22.5" customHeight="1">
      <c r="L1" s="264" t="s">
        <v>239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ht="22.5" customHeight="1">
      <c r="A2" s="267" t="s">
        <v>240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1:253" ht="22.5" customHeight="1">
      <c r="A3" s="268" t="s">
        <v>2</v>
      </c>
      <c r="B3" s="268"/>
      <c r="C3" s="268"/>
      <c r="D3" s="268"/>
      <c r="E3" s="268"/>
      <c r="H3" s="269"/>
      <c r="J3" s="279" t="s">
        <v>78</v>
      </c>
      <c r="K3" s="279"/>
      <c r="L3" s="279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ht="23.25" customHeight="1">
      <c r="A4" s="270" t="s">
        <v>97</v>
      </c>
      <c r="B4" s="270"/>
      <c r="C4" s="270"/>
      <c r="D4" s="271" t="s">
        <v>126</v>
      </c>
      <c r="E4" s="271" t="s">
        <v>98</v>
      </c>
      <c r="F4" s="271" t="s">
        <v>168</v>
      </c>
      <c r="G4" s="272" t="s">
        <v>203</v>
      </c>
      <c r="H4" s="271" t="s">
        <v>204</v>
      </c>
      <c r="I4" s="271" t="s">
        <v>205</v>
      </c>
      <c r="J4" s="271" t="s">
        <v>206</v>
      </c>
      <c r="K4" s="271" t="s">
        <v>207</v>
      </c>
      <c r="L4" s="271" t="s">
        <v>188</v>
      </c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ht="22.5" customHeight="1">
      <c r="A5" s="271" t="s">
        <v>100</v>
      </c>
      <c r="B5" s="271" t="s">
        <v>101</v>
      </c>
      <c r="C5" s="271" t="s">
        <v>102</v>
      </c>
      <c r="D5" s="271"/>
      <c r="E5" s="271"/>
      <c r="F5" s="271"/>
      <c r="G5" s="272"/>
      <c r="H5" s="271"/>
      <c r="I5" s="271"/>
      <c r="J5" s="271"/>
      <c r="K5" s="271"/>
      <c r="L5" s="271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ht="22.5" customHeight="1">
      <c r="A6" s="271"/>
      <c r="B6" s="271"/>
      <c r="C6" s="271"/>
      <c r="D6" s="271"/>
      <c r="E6" s="271"/>
      <c r="F6" s="271"/>
      <c r="G6" s="272"/>
      <c r="H6" s="271"/>
      <c r="I6" s="271"/>
      <c r="J6" s="271"/>
      <c r="K6" s="271"/>
      <c r="L6" s="271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ht="22.5" customHeight="1">
      <c r="A7" s="273"/>
      <c r="B7" s="273"/>
      <c r="C7" s="273"/>
      <c r="D7" s="273"/>
      <c r="E7" s="273"/>
      <c r="F7" s="273">
        <v>1</v>
      </c>
      <c r="G7" s="270">
        <v>2</v>
      </c>
      <c r="H7" s="270">
        <v>3</v>
      </c>
      <c r="I7" s="270">
        <v>4</v>
      </c>
      <c r="J7" s="273">
        <v>5</v>
      </c>
      <c r="K7" s="273"/>
      <c r="L7" s="273">
        <v>6</v>
      </c>
      <c r="M7" s="269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spans="1:13" ht="22.5" customHeight="1">
      <c r="A8" s="62" t="s">
        <v>81</v>
      </c>
      <c r="B8" s="62"/>
      <c r="C8" s="63"/>
      <c r="D8" s="62" t="str">
        <f>'15一般-工资福利'!D8</f>
        <v>003001</v>
      </c>
      <c r="E8" s="113" t="s">
        <v>104</v>
      </c>
      <c r="F8" s="274">
        <v>18.2</v>
      </c>
      <c r="G8" s="275">
        <v>18.2</v>
      </c>
      <c r="H8" s="276"/>
      <c r="I8" s="276"/>
      <c r="J8" s="273"/>
      <c r="K8" s="273"/>
      <c r="L8" s="273"/>
      <c r="M8" s="269"/>
    </row>
    <row r="9" spans="1:13" ht="22.5" customHeight="1">
      <c r="A9" s="62" t="str">
        <f>'15一般-工资福利'!A9</f>
        <v>201</v>
      </c>
      <c r="B9" s="62"/>
      <c r="C9" s="62"/>
      <c r="D9" s="62"/>
      <c r="E9" s="113" t="str">
        <f>'15一般-工资福利'!E9</f>
        <v>一般公共服务支出</v>
      </c>
      <c r="F9" s="274">
        <v>18.2</v>
      </c>
      <c r="G9" s="275">
        <v>18.2</v>
      </c>
      <c r="H9" s="276"/>
      <c r="I9" s="276"/>
      <c r="J9" s="273"/>
      <c r="K9" s="273"/>
      <c r="L9" s="273"/>
      <c r="M9" s="269"/>
    </row>
    <row r="10" spans="1:13" ht="22.5" customHeight="1">
      <c r="A10" s="62" t="str">
        <f>'15一般-工资福利'!A10</f>
        <v>201</v>
      </c>
      <c r="B10" s="62">
        <f>'15一般-工资福利'!B10</f>
        <v>31</v>
      </c>
      <c r="C10" s="62"/>
      <c r="D10" s="62"/>
      <c r="E10" s="113" t="str">
        <f>'15一般-工资福利'!E10</f>
        <v>党委办公厅（室）及相关机构事务</v>
      </c>
      <c r="F10" s="274">
        <v>18.2</v>
      </c>
      <c r="G10" s="275">
        <v>18.2</v>
      </c>
      <c r="H10" s="276"/>
      <c r="I10" s="276"/>
      <c r="J10" s="273"/>
      <c r="K10" s="273"/>
      <c r="L10" s="273"/>
      <c r="M10" s="269"/>
    </row>
    <row r="11" spans="1:253" s="263" customFormat="1" ht="22.5" customHeight="1">
      <c r="A11" s="62" t="str">
        <f>'15一般-工资福利'!A11</f>
        <v>201</v>
      </c>
      <c r="B11" s="62" t="str">
        <f>'15一般-工资福利'!B11</f>
        <v>31</v>
      </c>
      <c r="C11" s="62" t="str">
        <f>'15一般-工资福利'!C11</f>
        <v>99</v>
      </c>
      <c r="D11" s="277">
        <f>'15一般-工资福利'!D11</f>
        <v>0</v>
      </c>
      <c r="E11" s="113" t="str">
        <f>'15一般-工资福利'!E11</f>
        <v>其他党委办公厅（室）及相关机构事务支出</v>
      </c>
      <c r="F11" s="274">
        <v>18.2</v>
      </c>
      <c r="G11" s="275">
        <v>18.2</v>
      </c>
      <c r="H11" s="278"/>
      <c r="I11" s="278"/>
      <c r="J11" s="280"/>
      <c r="K11" s="280"/>
      <c r="L11" s="280"/>
      <c r="M11" s="281"/>
      <c r="N11" s="269"/>
      <c r="O11" s="269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7"/>
    </row>
    <row r="12" spans="1:253" ht="26.25" customHeight="1">
      <c r="A12" s="269"/>
      <c r="B12" s="269"/>
      <c r="C12" s="269"/>
      <c r="D12" s="269"/>
      <c r="E12" s="269"/>
      <c r="F12" s="269"/>
      <c r="G12" s="269"/>
      <c r="H12" s="269"/>
      <c r="I12" s="269"/>
      <c r="J12" s="269"/>
      <c r="K12" s="269"/>
      <c r="L12" s="269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8:253" ht="22.5" customHeight="1">
      <c r="H13" s="269"/>
      <c r="M13" s="282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13:253" ht="22.5" customHeight="1">
      <c r="M14" s="282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13:253" ht="22.5" customHeight="1">
      <c r="M15" s="282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spans="13:253" ht="22.5" customHeight="1">
      <c r="M16" s="282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spans="13:253" ht="22.5" customHeight="1">
      <c r="M17" s="282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13:253" ht="22.5" customHeight="1">
      <c r="M18" s="282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spans="13:253" ht="22.5" customHeight="1">
      <c r="M19" s="282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  <row r="20" spans="1:253" ht="22.5" customHeight="1">
      <c r="A20"/>
      <c r="B20"/>
      <c r="C20"/>
      <c r="D20"/>
      <c r="E20"/>
      <c r="F20"/>
      <c r="G20"/>
      <c r="H20"/>
      <c r="I20"/>
      <c r="J20"/>
      <c r="K20"/>
      <c r="L20"/>
      <c r="M20" s="282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</row>
    <row r="21" spans="1:253" ht="22.5" customHeight="1">
      <c r="A21"/>
      <c r="B21"/>
      <c r="C21"/>
      <c r="D21"/>
      <c r="E21"/>
      <c r="F21"/>
      <c r="G21"/>
      <c r="H21"/>
      <c r="I21"/>
      <c r="J21"/>
      <c r="K21"/>
      <c r="L21"/>
      <c r="M21" s="282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</row>
    <row r="22" spans="1:253" ht="22.5" customHeight="1">
      <c r="A22"/>
      <c r="B22"/>
      <c r="C22"/>
      <c r="D22"/>
      <c r="E22"/>
      <c r="F22"/>
      <c r="G22"/>
      <c r="H22"/>
      <c r="I22"/>
      <c r="J22"/>
      <c r="K22"/>
      <c r="L22"/>
      <c r="M22" s="28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</row>
  </sheetData>
  <sheetProtection formatCells="0" formatColumns="0" formatRows="0"/>
  <mergeCells count="16">
    <mergeCell ref="A2:L2"/>
    <mergeCell ref="A3:E3"/>
    <mergeCell ref="J3:L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96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7"/>
  <sheetViews>
    <sheetView showGridLines="0" showZeros="0" workbookViewId="0" topLeftCell="A1">
      <selection activeCell="B7" sqref="B7"/>
    </sheetView>
  </sheetViews>
  <sheetFormatPr defaultColWidth="6.875" defaultRowHeight="22.5" customHeight="1"/>
  <cols>
    <col min="1" max="1" width="12.75390625" style="581" customWidth="1"/>
    <col min="2" max="2" width="25.50390625" style="581" customWidth="1"/>
    <col min="3" max="13" width="9.875" style="581" customWidth="1"/>
    <col min="14" max="255" width="6.75390625" style="581" customWidth="1"/>
    <col min="256" max="256" width="6.875" style="582" customWidth="1"/>
  </cols>
  <sheetData>
    <row r="1" spans="2:255" ht="22.5" customHeight="1">
      <c r="B1" s="583"/>
      <c r="C1" s="583"/>
      <c r="D1" s="583"/>
      <c r="E1" s="583"/>
      <c r="F1" s="583"/>
      <c r="G1" s="583"/>
      <c r="H1" s="583"/>
      <c r="I1" s="583"/>
      <c r="J1" s="583"/>
      <c r="M1" s="598" t="s">
        <v>76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584" t="s">
        <v>77</v>
      </c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22.5" customHeight="1">
      <c r="A3" s="585" t="s">
        <v>2</v>
      </c>
      <c r="B3" s="585"/>
      <c r="C3" s="586"/>
      <c r="D3" s="587"/>
      <c r="E3" s="587"/>
      <c r="F3" s="587"/>
      <c r="G3" s="586"/>
      <c r="H3" s="586"/>
      <c r="I3" s="586"/>
      <c r="J3" s="586"/>
      <c r="L3" s="599" t="s">
        <v>78</v>
      </c>
      <c r="M3" s="599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588" t="s">
        <v>79</v>
      </c>
      <c r="B4" s="588" t="s">
        <v>80</v>
      </c>
      <c r="C4" s="589" t="s">
        <v>81</v>
      </c>
      <c r="D4" s="590" t="s">
        <v>82</v>
      </c>
      <c r="E4" s="590"/>
      <c r="F4" s="590"/>
      <c r="G4" s="588" t="s">
        <v>83</v>
      </c>
      <c r="H4" s="588" t="s">
        <v>84</v>
      </c>
      <c r="I4" s="588" t="s">
        <v>85</v>
      </c>
      <c r="J4" s="588" t="s">
        <v>86</v>
      </c>
      <c r="K4" s="588" t="s">
        <v>87</v>
      </c>
      <c r="L4" s="600" t="s">
        <v>88</v>
      </c>
      <c r="M4" s="601" t="s">
        <v>89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588"/>
      <c r="B5" s="588"/>
      <c r="C5" s="588"/>
      <c r="D5" s="588" t="s">
        <v>90</v>
      </c>
      <c r="E5" s="588" t="s">
        <v>91</v>
      </c>
      <c r="F5" s="588" t="s">
        <v>92</v>
      </c>
      <c r="G5" s="588"/>
      <c r="H5" s="588"/>
      <c r="I5" s="588"/>
      <c r="J5" s="588"/>
      <c r="K5" s="588"/>
      <c r="L5" s="588"/>
      <c r="M5" s="602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2.5" customHeight="1">
      <c r="A6" s="591"/>
      <c r="B6" s="591"/>
      <c r="C6" s="591">
        <v>1</v>
      </c>
      <c r="D6" s="591">
        <v>2</v>
      </c>
      <c r="E6" s="591">
        <v>3</v>
      </c>
      <c r="F6" s="591">
        <v>4</v>
      </c>
      <c r="G6" s="591">
        <v>5</v>
      </c>
      <c r="H6" s="591">
        <v>6</v>
      </c>
      <c r="I6" s="591">
        <v>7</v>
      </c>
      <c r="J6" s="591">
        <v>8</v>
      </c>
      <c r="K6" s="591">
        <v>9</v>
      </c>
      <c r="L6" s="591">
        <v>10</v>
      </c>
      <c r="M6" s="603">
        <v>11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580" customFormat="1" ht="23.25" customHeight="1">
      <c r="A7" s="592" t="s">
        <v>93</v>
      </c>
      <c r="B7" s="486" t="s">
        <v>94</v>
      </c>
      <c r="C7" s="593">
        <f>SUM(E7:M7)</f>
        <v>356.1</v>
      </c>
      <c r="D7" s="594">
        <f>SUM(E7:F7)</f>
        <v>356.1</v>
      </c>
      <c r="E7" s="595">
        <v>356.1</v>
      </c>
      <c r="F7" s="593">
        <f>'12财政拨款收支总表'!B8</f>
        <v>0</v>
      </c>
      <c r="G7" s="593"/>
      <c r="H7" s="593">
        <f>'12财政拨款收支总表'!B9</f>
        <v>0</v>
      </c>
      <c r="I7" s="604"/>
      <c r="J7" s="604"/>
      <c r="K7" s="604"/>
      <c r="L7" s="604"/>
      <c r="M7" s="605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7"/>
      <c r="IU7" s="27"/>
    </row>
    <row r="8" spans="1:255" ht="29.25" customHeight="1">
      <c r="A8" s="596"/>
      <c r="B8" s="596"/>
      <c r="C8" s="596"/>
      <c r="D8" s="596"/>
      <c r="E8" s="596"/>
      <c r="F8" s="596"/>
      <c r="G8" s="596"/>
      <c r="H8" s="596"/>
      <c r="I8" s="596"/>
      <c r="J8" s="596"/>
      <c r="K8" s="596"/>
      <c r="L8" s="596"/>
      <c r="M8" s="596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2.5" customHeight="1">
      <c r="A9" s="596"/>
      <c r="B9" s="596"/>
      <c r="C9" s="596"/>
      <c r="D9" s="596"/>
      <c r="E9" s="596"/>
      <c r="F9" s="596"/>
      <c r="G9" s="596"/>
      <c r="H9" s="596"/>
      <c r="I9" s="596"/>
      <c r="J9" s="596"/>
      <c r="K9" s="596"/>
      <c r="L9" s="596"/>
      <c r="M9" s="596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2.5" customHeight="1">
      <c r="A10" s="596"/>
      <c r="B10" s="596"/>
      <c r="C10" s="597"/>
      <c r="D10" s="596"/>
      <c r="E10" s="596"/>
      <c r="F10" s="596"/>
      <c r="G10" s="596"/>
      <c r="H10" s="596"/>
      <c r="I10" s="596"/>
      <c r="J10" s="596"/>
      <c r="K10" s="596"/>
      <c r="L10" s="596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2:255" ht="22.5" customHeight="1">
      <c r="B11" s="596"/>
      <c r="C11" s="596"/>
      <c r="D11" s="596"/>
      <c r="E11" s="596"/>
      <c r="F11" s="596"/>
      <c r="G11" s="596"/>
      <c r="H11" s="596"/>
      <c r="I11" s="596"/>
      <c r="J11" s="596"/>
      <c r="K11" s="596"/>
      <c r="L11" s="596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2:255" ht="22.5" customHeight="1">
      <c r="B12" s="596"/>
      <c r="D12" s="596"/>
      <c r="G12" s="596"/>
      <c r="H12" s="596"/>
      <c r="I12" s="596"/>
      <c r="J12" s="596"/>
      <c r="K12" s="596"/>
      <c r="L12" s="596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6:255" ht="22.5" customHeight="1">
      <c r="F13" s="596"/>
      <c r="I13" s="596"/>
      <c r="J13" s="596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9:255" ht="22.5" customHeight="1">
      <c r="I14" s="596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2.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6:255" ht="22.5" customHeight="1">
      <c r="F16" s="59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22.5" customHeight="1">
      <c r="A17"/>
      <c r="B17"/>
      <c r="C17"/>
      <c r="D17"/>
      <c r="E17"/>
      <c r="F17" s="596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</sheetData>
  <sheetProtection formatCells="0" formatColumns="0" formatRows="0"/>
  <mergeCells count="14">
    <mergeCell ref="A2:M2"/>
    <mergeCell ref="A3:B3"/>
    <mergeCell ref="L3:M3"/>
    <mergeCell ref="D4:F4"/>
    <mergeCell ref="A4:A5"/>
    <mergeCell ref="B4:B5"/>
    <mergeCell ref="C4:C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85"/>
  <headerFooter scaleWithDoc="0" alignWithMargins="0"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showGridLines="0" showZeros="0" workbookViewId="0" topLeftCell="A3">
      <selection activeCell="S39" sqref="S39"/>
    </sheetView>
  </sheetViews>
  <sheetFormatPr defaultColWidth="9.00390625" defaultRowHeight="14.25"/>
  <cols>
    <col min="1" max="3" width="5.875" style="0" customWidth="1"/>
    <col min="5" max="5" width="25.125" style="0" customWidth="1"/>
    <col min="6" max="6" width="10.375" style="0" customWidth="1"/>
  </cols>
  <sheetData>
    <row r="1" ht="14.25" customHeight="1">
      <c r="K1" t="s">
        <v>241</v>
      </c>
    </row>
    <row r="2" spans="1:11" ht="31.5" customHeight="1">
      <c r="A2" s="53" t="s">
        <v>242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14.25" customHeight="1">
      <c r="A3" s="129" t="s">
        <v>2</v>
      </c>
      <c r="B3" s="129"/>
      <c r="C3" s="129"/>
      <c r="D3" s="129"/>
      <c r="E3" s="129"/>
      <c r="J3" s="262" t="s">
        <v>78</v>
      </c>
      <c r="K3" s="262"/>
    </row>
    <row r="4" spans="1:11" ht="33" customHeight="1">
      <c r="A4" s="257" t="s">
        <v>97</v>
      </c>
      <c r="B4" s="257"/>
      <c r="C4" s="257"/>
      <c r="D4" s="59" t="s">
        <v>192</v>
      </c>
      <c r="E4" s="59" t="s">
        <v>127</v>
      </c>
      <c r="F4" s="59" t="s">
        <v>116</v>
      </c>
      <c r="G4" s="59"/>
      <c r="H4" s="59"/>
      <c r="I4" s="59"/>
      <c r="J4" s="59"/>
      <c r="K4" s="59"/>
    </row>
    <row r="5" spans="1:11" ht="14.25" customHeight="1">
      <c r="A5" s="59" t="s">
        <v>100</v>
      </c>
      <c r="B5" s="59" t="s">
        <v>101</v>
      </c>
      <c r="C5" s="59" t="s">
        <v>102</v>
      </c>
      <c r="D5" s="59"/>
      <c r="E5" s="59"/>
      <c r="F5" s="59" t="s">
        <v>90</v>
      </c>
      <c r="G5" s="59" t="s">
        <v>210</v>
      </c>
      <c r="H5" s="59" t="s">
        <v>207</v>
      </c>
      <c r="I5" s="59" t="s">
        <v>211</v>
      </c>
      <c r="J5" s="59" t="s">
        <v>203</v>
      </c>
      <c r="K5" s="59" t="s">
        <v>212</v>
      </c>
    </row>
    <row r="6" spans="1:11" ht="32.25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</row>
    <row r="7" spans="1:11" ht="22.5" customHeight="1">
      <c r="A7" s="62" t="s">
        <v>81</v>
      </c>
      <c r="B7" s="62"/>
      <c r="C7" s="63"/>
      <c r="D7" s="62" t="str">
        <f>'15一般-工资福利'!D8</f>
        <v>003001</v>
      </c>
      <c r="E7" s="113" t="s">
        <v>104</v>
      </c>
      <c r="F7" s="258">
        <f>'19一般-个人和家庭'!F8</f>
        <v>18.2</v>
      </c>
      <c r="G7" s="259">
        <f>F7-SUM(H7:K7)</f>
        <v>0</v>
      </c>
      <c r="H7" s="260">
        <f>'19一般-个人和家庭'!K8</f>
        <v>0</v>
      </c>
      <c r="I7" s="260"/>
      <c r="J7" s="260">
        <f>'19一般-个人和家庭'!G8</f>
        <v>18.2</v>
      </c>
      <c r="K7" s="59"/>
    </row>
    <row r="8" spans="1:11" ht="22.5" customHeight="1">
      <c r="A8" s="62" t="str">
        <f>'15一般-工资福利'!A9</f>
        <v>201</v>
      </c>
      <c r="B8" s="62"/>
      <c r="C8" s="62"/>
      <c r="D8" s="62"/>
      <c r="E8" s="113" t="str">
        <f>'15一般-工资福利'!E9</f>
        <v>一般公共服务支出</v>
      </c>
      <c r="F8" s="258">
        <f>'19一般-个人和家庭'!F9</f>
        <v>18.2</v>
      </c>
      <c r="G8" s="259">
        <f>F8-SUM(H8:K8)</f>
        <v>0</v>
      </c>
      <c r="H8" s="260">
        <f>'19一般-个人和家庭'!K9</f>
        <v>0</v>
      </c>
      <c r="I8" s="260"/>
      <c r="J8" s="260">
        <f>'19一般-个人和家庭'!G9</f>
        <v>18.2</v>
      </c>
      <c r="K8" s="59"/>
    </row>
    <row r="9" spans="1:11" ht="22.5" customHeight="1">
      <c r="A9" s="62" t="str">
        <f>'15一般-工资福利'!A10</f>
        <v>201</v>
      </c>
      <c r="B9" s="62">
        <f>'15一般-工资福利'!B10</f>
        <v>31</v>
      </c>
      <c r="C9" s="62"/>
      <c r="D9" s="62"/>
      <c r="E9" s="113" t="str">
        <f>'15一般-工资福利'!E10</f>
        <v>党委办公厅（室）及相关机构事务</v>
      </c>
      <c r="F9" s="258">
        <f>'19一般-个人和家庭'!F10</f>
        <v>18.2</v>
      </c>
      <c r="G9" s="259">
        <f>F9-SUM(H9:K9)</f>
        <v>0</v>
      </c>
      <c r="H9" s="260">
        <f>'19一般-个人和家庭'!K10</f>
        <v>0</v>
      </c>
      <c r="I9" s="260"/>
      <c r="J9" s="260">
        <f>'19一般-个人和家庭'!G10</f>
        <v>18.2</v>
      </c>
      <c r="K9" s="59"/>
    </row>
    <row r="10" spans="1:11" s="27" customFormat="1" ht="22.5" customHeight="1">
      <c r="A10" s="62" t="str">
        <f>'15一般-工资福利'!A11</f>
        <v>201</v>
      </c>
      <c r="B10" s="62" t="str">
        <f>'15一般-工资福利'!B11</f>
        <v>31</v>
      </c>
      <c r="C10" s="62" t="str">
        <f>'15一般-工资福利'!C11</f>
        <v>99</v>
      </c>
      <c r="D10" s="127">
        <f>'15一般-工资福利'!D11</f>
        <v>0</v>
      </c>
      <c r="E10" s="113" t="str">
        <f>'15一般-工资福利'!E11</f>
        <v>其他党委办公厅（室）及相关机构事务支出</v>
      </c>
      <c r="F10" s="258">
        <f>'19一般-个人和家庭'!F11</f>
        <v>18.2</v>
      </c>
      <c r="G10" s="259">
        <f>F10-SUM(H10:K10)</f>
        <v>0</v>
      </c>
      <c r="H10" s="260">
        <f>'19一般-个人和家庭'!K11</f>
        <v>0</v>
      </c>
      <c r="I10" s="260"/>
      <c r="J10" s="260">
        <f>'19一般-个人和家庭'!G11</f>
        <v>18.2</v>
      </c>
      <c r="K10" s="260">
        <f>'19一般-个人和家庭'!L11</f>
        <v>0</v>
      </c>
    </row>
    <row r="13" ht="15">
      <c r="F13" s="261"/>
    </row>
  </sheetData>
  <sheetProtection formatCells="0" formatColumns="0" formatRows="0"/>
  <mergeCells count="15">
    <mergeCell ref="A2:K2"/>
    <mergeCell ref="J3:K3"/>
    <mergeCell ref="A4:C4"/>
    <mergeCell ref="F4:K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0"/>
  <sheetViews>
    <sheetView showGridLines="0" showZeros="0" workbookViewId="0" topLeftCell="A1">
      <selection activeCell="C11" sqref="C11"/>
    </sheetView>
  </sheetViews>
  <sheetFormatPr defaultColWidth="6.875" defaultRowHeight="12.75" customHeight="1"/>
  <cols>
    <col min="1" max="1" width="12.875" style="219" customWidth="1"/>
    <col min="2" max="2" width="15.875" style="219" customWidth="1"/>
    <col min="3" max="3" width="21.75390625" style="219" customWidth="1"/>
    <col min="4" max="5" width="11.125" style="219" customWidth="1"/>
    <col min="6" max="14" width="10.125" style="219" customWidth="1"/>
    <col min="15" max="256" width="6.875" style="219" customWidth="1"/>
  </cols>
  <sheetData>
    <row r="1" spans="1:255" ht="22.5" customHeight="1">
      <c r="A1" s="220"/>
      <c r="B1" s="220"/>
      <c r="C1" s="220"/>
      <c r="D1" s="220"/>
      <c r="E1" s="220"/>
      <c r="F1" s="220"/>
      <c r="G1" s="220"/>
      <c r="H1" s="220"/>
      <c r="I1" s="220"/>
      <c r="J1" s="220"/>
      <c r="K1" s="243"/>
      <c r="L1" s="245"/>
      <c r="N1" s="246" t="s">
        <v>243</v>
      </c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221" t="s">
        <v>244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22.5" customHeight="1">
      <c r="A3" s="222" t="str">
        <f>'1部门收支总表'!A3</f>
        <v>单位名称：中共岳阳县委政法委员会</v>
      </c>
      <c r="B3" s="222"/>
      <c r="C3" s="222"/>
      <c r="D3" s="223"/>
      <c r="E3" s="224"/>
      <c r="F3" s="224"/>
      <c r="G3" s="224"/>
      <c r="H3" s="223"/>
      <c r="I3" s="223"/>
      <c r="J3" s="223"/>
      <c r="K3" s="243"/>
      <c r="L3" s="247"/>
      <c r="N3" s="248" t="s">
        <v>78</v>
      </c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225" t="s">
        <v>245</v>
      </c>
      <c r="B4" s="225" t="s">
        <v>127</v>
      </c>
      <c r="C4" s="226" t="s">
        <v>246</v>
      </c>
      <c r="D4" s="227" t="s">
        <v>99</v>
      </c>
      <c r="E4" s="228" t="s">
        <v>82</v>
      </c>
      <c r="F4" s="228"/>
      <c r="G4" s="228"/>
      <c r="H4" s="229" t="s">
        <v>83</v>
      </c>
      <c r="I4" s="225" t="s">
        <v>84</v>
      </c>
      <c r="J4" s="225" t="s">
        <v>85</v>
      </c>
      <c r="K4" s="225" t="s">
        <v>86</v>
      </c>
      <c r="L4" s="249" t="s">
        <v>87</v>
      </c>
      <c r="M4" s="250" t="s">
        <v>88</v>
      </c>
      <c r="N4" s="251" t="s">
        <v>89</v>
      </c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225"/>
      <c r="B5" s="225"/>
      <c r="C5" s="226"/>
      <c r="D5" s="225"/>
      <c r="E5" s="230" t="s">
        <v>90</v>
      </c>
      <c r="F5" s="230" t="s">
        <v>91</v>
      </c>
      <c r="G5" s="230" t="s">
        <v>92</v>
      </c>
      <c r="H5" s="225"/>
      <c r="I5" s="225"/>
      <c r="J5" s="225"/>
      <c r="K5" s="225"/>
      <c r="L5" s="227"/>
      <c r="M5" s="250"/>
      <c r="N5" s="251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2.5" customHeight="1">
      <c r="A6" s="231"/>
      <c r="B6" s="231"/>
      <c r="C6" s="231"/>
      <c r="D6" s="231">
        <v>1</v>
      </c>
      <c r="E6" s="231">
        <v>2</v>
      </c>
      <c r="F6" s="231">
        <v>3</v>
      </c>
      <c r="G6" s="231">
        <v>4</v>
      </c>
      <c r="H6" s="231">
        <v>5</v>
      </c>
      <c r="I6" s="231">
        <v>6</v>
      </c>
      <c r="J6" s="231">
        <v>7</v>
      </c>
      <c r="K6" s="231">
        <v>8</v>
      </c>
      <c r="L6" s="231">
        <v>9</v>
      </c>
      <c r="M6" s="252">
        <v>10</v>
      </c>
      <c r="N6" s="253">
        <v>11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14" ht="22.5" customHeight="1">
      <c r="A7" s="232" t="s">
        <v>81</v>
      </c>
      <c r="B7" s="233"/>
      <c r="C7" s="234" t="s">
        <v>104</v>
      </c>
      <c r="D7" s="235">
        <f>SUM(F7:N7)</f>
        <v>160</v>
      </c>
      <c r="E7" s="236">
        <f>SUM(F7:G7)</f>
        <v>160</v>
      </c>
      <c r="F7" s="237">
        <v>160</v>
      </c>
      <c r="G7" s="232"/>
      <c r="H7" s="232"/>
      <c r="I7" s="232"/>
      <c r="J7" s="232"/>
      <c r="K7" s="232"/>
      <c r="L7" s="231"/>
      <c r="M7" s="254"/>
      <c r="N7" s="253"/>
    </row>
    <row r="8" spans="1:255" s="218" customFormat="1" ht="23.25" customHeight="1">
      <c r="A8" s="238" t="s">
        <v>247</v>
      </c>
      <c r="B8" s="233" t="s">
        <v>248</v>
      </c>
      <c r="C8" s="234" t="s">
        <v>249</v>
      </c>
      <c r="D8" s="235">
        <f>SUM(F8:N8)</f>
        <v>160</v>
      </c>
      <c r="E8" s="236">
        <f>SUM(F8:G8)</f>
        <v>160</v>
      </c>
      <c r="F8" s="237">
        <v>160</v>
      </c>
      <c r="G8" s="239"/>
      <c r="H8" s="239"/>
      <c r="I8" s="239"/>
      <c r="J8" s="239"/>
      <c r="K8" s="239"/>
      <c r="L8" s="255"/>
      <c r="M8" s="256"/>
      <c r="N8" s="255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  <c r="IU8" s="27"/>
    </row>
    <row r="9" spans="1:255" ht="22.5" customHeight="1">
      <c r="A9" s="240"/>
      <c r="B9" s="241"/>
      <c r="C9" s="241"/>
      <c r="D9" s="241"/>
      <c r="E9" s="241"/>
      <c r="F9" s="240"/>
      <c r="G9" s="242"/>
      <c r="H9" s="241"/>
      <c r="I9" s="241"/>
      <c r="J9" s="241"/>
      <c r="K9" s="241"/>
      <c r="L9" s="241"/>
      <c r="M9" s="241"/>
      <c r="N9" s="241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2.5" customHeight="1">
      <c r="A10" s="241"/>
      <c r="B10" s="241"/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22.5" customHeight="1">
      <c r="A11" s="241"/>
      <c r="B11" s="241"/>
      <c r="C11" s="241"/>
      <c r="D11" s="243"/>
      <c r="E11" s="241"/>
      <c r="F11" s="243"/>
      <c r="G11" s="241"/>
      <c r="H11" s="241"/>
      <c r="I11" s="241"/>
      <c r="J11" s="241"/>
      <c r="K11" s="241"/>
      <c r="L11" s="241"/>
      <c r="M11" s="241"/>
      <c r="N11" s="24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22.5" customHeight="1">
      <c r="A12" s="241"/>
      <c r="B12" s="241"/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22.5" customHeight="1">
      <c r="A13" s="241"/>
      <c r="B13" s="241"/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22.5" customHeight="1">
      <c r="A14" s="241"/>
      <c r="B14" s="241"/>
      <c r="C14" s="241"/>
      <c r="D14" s="243"/>
      <c r="E14" s="243"/>
      <c r="F14" s="241"/>
      <c r="G14" s="241"/>
      <c r="H14" s="241"/>
      <c r="I14" s="243"/>
      <c r="J14" s="241"/>
      <c r="K14" s="241"/>
      <c r="L14" s="241"/>
      <c r="M14" s="241"/>
      <c r="N14" s="243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2.5" customHeight="1">
      <c r="A15" s="241"/>
      <c r="B15" s="241"/>
      <c r="C15" s="244"/>
      <c r="D15" s="243"/>
      <c r="E15" s="243"/>
      <c r="F15" s="243"/>
      <c r="G15" s="241"/>
      <c r="H15" s="243"/>
      <c r="I15" s="243"/>
      <c r="J15" s="241"/>
      <c r="K15" s="241"/>
      <c r="L15" s="243"/>
      <c r="M15" s="241"/>
      <c r="N15" s="243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22.5" customHeight="1">
      <c r="A16" s="243"/>
      <c r="B16" s="243"/>
      <c r="C16" s="241"/>
      <c r="D16" s="243"/>
      <c r="E16" s="243"/>
      <c r="F16" s="243"/>
      <c r="G16" s="241"/>
      <c r="H16" s="243"/>
      <c r="I16" s="243"/>
      <c r="J16" s="241"/>
      <c r="K16" s="243"/>
      <c r="L16" s="243"/>
      <c r="M16" s="243"/>
      <c r="N16" s="243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22.5" customHeight="1">
      <c r="A17" s="243"/>
      <c r="B17" s="243"/>
      <c r="C17" s="243"/>
      <c r="D17" s="243"/>
      <c r="E17" s="243"/>
      <c r="F17" s="243"/>
      <c r="G17" s="241"/>
      <c r="H17" s="243"/>
      <c r="I17" s="243"/>
      <c r="J17" s="243"/>
      <c r="K17" s="243"/>
      <c r="L17" s="243"/>
      <c r="M17" s="243"/>
      <c r="N17" s="243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5:255" ht="22.5" customHeight="1"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5:255" ht="22.5" customHeight="1"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ht="22.5" customHeight="1">
      <c r="A20" s="243"/>
      <c r="B20" s="243"/>
      <c r="C20" s="243"/>
      <c r="D20" s="243"/>
      <c r="E20" s="243"/>
      <c r="F20" s="243"/>
      <c r="G20" s="243"/>
      <c r="H20" s="243"/>
      <c r="I20" s="241"/>
      <c r="J20" s="243"/>
      <c r="K20" s="243"/>
      <c r="L20" s="243"/>
      <c r="M20" s="243"/>
      <c r="N20" s="243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</sheetData>
  <sheetProtection formatCells="0" formatColumns="0" formatRows="0"/>
  <mergeCells count="14">
    <mergeCell ref="A2:N2"/>
    <mergeCell ref="A3:B3"/>
    <mergeCell ref="E4:G4"/>
    <mergeCell ref="A4:A5"/>
    <mergeCell ref="B4:B5"/>
    <mergeCell ref="C4:C5"/>
    <mergeCell ref="D4:D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showGridLines="0" showZeros="0" workbookViewId="0" topLeftCell="A2">
      <selection activeCell="F8" sqref="F8"/>
    </sheetView>
  </sheetViews>
  <sheetFormatPr defaultColWidth="6.875" defaultRowHeight="12.75" customHeight="1"/>
  <cols>
    <col min="1" max="3" width="4.00390625" style="175" customWidth="1"/>
    <col min="4" max="4" width="9.625" style="175" customWidth="1"/>
    <col min="5" max="5" width="23.125" style="175" customWidth="1"/>
    <col min="6" max="6" width="8.875" style="175" customWidth="1"/>
    <col min="7" max="7" width="8.125" style="175" customWidth="1"/>
    <col min="8" max="10" width="7.125" style="175" customWidth="1"/>
    <col min="11" max="11" width="7.75390625" style="175" customWidth="1"/>
    <col min="12" max="19" width="7.125" style="175" customWidth="1"/>
    <col min="20" max="21" width="7.25390625" style="175" customWidth="1"/>
    <col min="22" max="16384" width="6.875" style="175" customWidth="1"/>
  </cols>
  <sheetData>
    <row r="1" spans="1:21" ht="24.75" customHeight="1">
      <c r="A1" s="176"/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97"/>
      <c r="R1" s="197"/>
      <c r="S1" s="204"/>
      <c r="T1" s="204"/>
      <c r="U1" s="176" t="s">
        <v>250</v>
      </c>
    </row>
    <row r="2" spans="1:21" ht="24.75" customHeight="1">
      <c r="A2" s="177" t="s">
        <v>251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</row>
    <row r="3" spans="1:22" ht="24.75" customHeight="1">
      <c r="A3" s="178" t="str">
        <f>'21项目明细表'!A3</f>
        <v>单位名称：中共岳阳县委政法委员会</v>
      </c>
      <c r="B3" s="178"/>
      <c r="C3" s="178"/>
      <c r="D3" s="178"/>
      <c r="E3" s="178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205"/>
      <c r="R3" s="205"/>
      <c r="S3" s="206"/>
      <c r="T3" s="207" t="s">
        <v>78</v>
      </c>
      <c r="U3" s="207"/>
      <c r="V3" s="208"/>
    </row>
    <row r="4" spans="1:22" ht="24.75" customHeight="1">
      <c r="A4" s="179" t="s">
        <v>107</v>
      </c>
      <c r="B4" s="179"/>
      <c r="C4" s="180"/>
      <c r="D4" s="181" t="s">
        <v>79</v>
      </c>
      <c r="E4" s="181" t="s">
        <v>98</v>
      </c>
      <c r="F4" s="182" t="s">
        <v>108</v>
      </c>
      <c r="G4" s="183" t="s">
        <v>109</v>
      </c>
      <c r="H4" s="179"/>
      <c r="I4" s="179"/>
      <c r="J4" s="180"/>
      <c r="K4" s="184" t="s">
        <v>110</v>
      </c>
      <c r="L4" s="200"/>
      <c r="M4" s="200"/>
      <c r="N4" s="200"/>
      <c r="O4" s="200"/>
      <c r="P4" s="200"/>
      <c r="Q4" s="200"/>
      <c r="R4" s="209"/>
      <c r="S4" s="210" t="s">
        <v>111</v>
      </c>
      <c r="T4" s="211" t="s">
        <v>112</v>
      </c>
      <c r="U4" s="211" t="s">
        <v>113</v>
      </c>
      <c r="V4" s="208"/>
    </row>
    <row r="5" spans="1:22" ht="24.75" customHeight="1">
      <c r="A5" s="184" t="s">
        <v>100</v>
      </c>
      <c r="B5" s="181" t="s">
        <v>101</v>
      </c>
      <c r="C5" s="181" t="s">
        <v>102</v>
      </c>
      <c r="D5" s="181"/>
      <c r="E5" s="181"/>
      <c r="F5" s="182"/>
      <c r="G5" s="181" t="s">
        <v>81</v>
      </c>
      <c r="H5" s="181" t="s">
        <v>114</v>
      </c>
      <c r="I5" s="181" t="s">
        <v>115</v>
      </c>
      <c r="J5" s="182" t="s">
        <v>116</v>
      </c>
      <c r="K5" s="201" t="s">
        <v>81</v>
      </c>
      <c r="L5" s="157" t="s">
        <v>117</v>
      </c>
      <c r="M5" s="157" t="s">
        <v>118</v>
      </c>
      <c r="N5" s="157" t="s">
        <v>119</v>
      </c>
      <c r="O5" s="157" t="s">
        <v>120</v>
      </c>
      <c r="P5" s="157" t="s">
        <v>121</v>
      </c>
      <c r="Q5" s="157" t="s">
        <v>122</v>
      </c>
      <c r="R5" s="157" t="s">
        <v>123</v>
      </c>
      <c r="S5" s="212"/>
      <c r="T5" s="211"/>
      <c r="U5" s="211"/>
      <c r="V5" s="208"/>
    </row>
    <row r="6" spans="1:21" ht="30.75" customHeight="1">
      <c r="A6" s="184"/>
      <c r="B6" s="181"/>
      <c r="C6" s="181"/>
      <c r="D6" s="181"/>
      <c r="E6" s="182"/>
      <c r="F6" s="185" t="s">
        <v>99</v>
      </c>
      <c r="G6" s="181"/>
      <c r="H6" s="181"/>
      <c r="I6" s="181"/>
      <c r="J6" s="182"/>
      <c r="K6" s="202"/>
      <c r="L6" s="157"/>
      <c r="M6" s="157"/>
      <c r="N6" s="157"/>
      <c r="O6" s="157"/>
      <c r="P6" s="157"/>
      <c r="Q6" s="157"/>
      <c r="R6" s="157"/>
      <c r="S6" s="213"/>
      <c r="T6" s="211"/>
      <c r="U6" s="211"/>
    </row>
    <row r="7" spans="1:21" ht="24.75" customHeight="1">
      <c r="A7" s="186"/>
      <c r="B7" s="186"/>
      <c r="C7" s="186"/>
      <c r="D7" s="186"/>
      <c r="E7" s="186"/>
      <c r="F7" s="187">
        <v>1</v>
      </c>
      <c r="G7" s="186">
        <v>2</v>
      </c>
      <c r="H7" s="186">
        <v>3</v>
      </c>
      <c r="I7" s="186">
        <v>4</v>
      </c>
      <c r="J7" s="186">
        <v>5</v>
      </c>
      <c r="K7" s="186">
        <v>6</v>
      </c>
      <c r="L7" s="186">
        <v>7</v>
      </c>
      <c r="M7" s="186">
        <v>8</v>
      </c>
      <c r="N7" s="186">
        <v>9</v>
      </c>
      <c r="O7" s="186">
        <v>10</v>
      </c>
      <c r="P7" s="186">
        <v>11</v>
      </c>
      <c r="Q7" s="186">
        <v>12</v>
      </c>
      <c r="R7" s="186">
        <v>13</v>
      </c>
      <c r="S7" s="186">
        <v>14</v>
      </c>
      <c r="T7" s="187">
        <v>15</v>
      </c>
      <c r="U7" s="187">
        <v>16</v>
      </c>
    </row>
    <row r="8" spans="1:21" s="174" customFormat="1" ht="24.75" customHeight="1">
      <c r="A8" s="188"/>
      <c r="B8" s="188"/>
      <c r="C8" s="189"/>
      <c r="D8" s="190"/>
      <c r="E8" s="191"/>
      <c r="F8" s="192"/>
      <c r="G8" s="193"/>
      <c r="H8" s="193"/>
      <c r="I8" s="193"/>
      <c r="J8" s="193"/>
      <c r="K8" s="193"/>
      <c r="L8" s="193"/>
      <c r="M8" s="203"/>
      <c r="N8" s="193"/>
      <c r="O8" s="193"/>
      <c r="P8" s="193"/>
      <c r="Q8" s="193"/>
      <c r="R8" s="193"/>
      <c r="S8" s="214"/>
      <c r="T8" s="214"/>
      <c r="U8" s="215"/>
    </row>
    <row r="9" spans="1:21" ht="24.75" customHeight="1">
      <c r="A9" s="194"/>
      <c r="B9" s="194"/>
      <c r="C9" s="194"/>
      <c r="D9" s="194"/>
      <c r="E9" s="195" t="s">
        <v>252</v>
      </c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216"/>
      <c r="T9" s="216"/>
      <c r="U9" s="216"/>
    </row>
    <row r="10" spans="1:21" ht="18.75" customHeight="1">
      <c r="A10" s="194"/>
      <c r="B10" s="194"/>
      <c r="C10" s="194"/>
      <c r="D10" s="194"/>
      <c r="E10" s="195"/>
      <c r="F10" s="196"/>
      <c r="G10" s="197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216"/>
      <c r="T10" s="216"/>
      <c r="U10" s="216"/>
    </row>
    <row r="11" spans="1:21" ht="18.75" customHeight="1">
      <c r="A11" s="198"/>
      <c r="B11" s="194"/>
      <c r="C11" s="194"/>
      <c r="D11" s="194"/>
      <c r="E11" s="195"/>
      <c r="F11" s="196"/>
      <c r="G11" s="197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216"/>
      <c r="T11" s="216"/>
      <c r="U11" s="216"/>
    </row>
    <row r="12" spans="1:21" ht="18.75" customHeight="1">
      <c r="A12" s="198"/>
      <c r="B12" s="194"/>
      <c r="C12" s="194"/>
      <c r="D12" s="194"/>
      <c r="E12" s="195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216"/>
      <c r="T12" s="216"/>
      <c r="U12" s="217"/>
    </row>
    <row r="13" spans="1:21" ht="18.75" customHeight="1">
      <c r="A13" s="198"/>
      <c r="B13" s="198"/>
      <c r="C13" s="194"/>
      <c r="D13" s="194"/>
      <c r="E13" s="195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216"/>
      <c r="T13" s="216"/>
      <c r="U13" s="217"/>
    </row>
    <row r="14" spans="1:21" ht="18.75" customHeight="1">
      <c r="A14" s="198"/>
      <c r="B14" s="198"/>
      <c r="C14" s="198"/>
      <c r="D14" s="194"/>
      <c r="E14" s="195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216"/>
      <c r="T14" s="216"/>
      <c r="U14" s="217"/>
    </row>
    <row r="15" spans="1:21" ht="18.75" customHeight="1">
      <c r="A15" s="198"/>
      <c r="B15" s="198"/>
      <c r="C15" s="198"/>
      <c r="D15" s="194"/>
      <c r="E15" s="195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216"/>
      <c r="T15" s="217"/>
      <c r="U15" s="217"/>
    </row>
    <row r="16" spans="1:21" ht="18.75" customHeight="1">
      <c r="A16" s="198"/>
      <c r="B16" s="198"/>
      <c r="C16" s="198"/>
      <c r="D16" s="198"/>
      <c r="E16" s="199"/>
      <c r="F16" s="196"/>
      <c r="G16" s="197"/>
      <c r="H16" s="197"/>
      <c r="I16" s="197"/>
      <c r="J16" s="197"/>
      <c r="K16" s="197"/>
      <c r="L16" s="197"/>
      <c r="M16" s="197"/>
      <c r="N16" s="197"/>
      <c r="O16" s="197"/>
      <c r="P16" s="196"/>
      <c r="Q16" s="196"/>
      <c r="R16" s="196"/>
      <c r="S16" s="217"/>
      <c r="T16" s="217"/>
      <c r="U16" s="217"/>
    </row>
  </sheetData>
  <sheetProtection formatCells="0" formatColumns="0" formatRows="0"/>
  <mergeCells count="25">
    <mergeCell ref="A2:U2"/>
    <mergeCell ref="A3:E3"/>
    <mergeCell ref="T3:U3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"/>
  <sheetViews>
    <sheetView showGridLines="0" showZeros="0" workbookViewId="0" topLeftCell="A1">
      <selection activeCell="I16" sqref="I16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6.875" style="0" customWidth="1"/>
    <col min="6" max="6" width="10.625" style="0" customWidth="1"/>
    <col min="7" max="21" width="7.25390625" style="0" customWidth="1"/>
  </cols>
  <sheetData>
    <row r="1" spans="1:21" ht="14.2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4" t="s">
        <v>253</v>
      </c>
    </row>
    <row r="2" spans="1:21" ht="24.75" customHeight="1">
      <c r="A2" s="53" t="s">
        <v>254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</row>
    <row r="3" spans="1:21" ht="19.5" customHeight="1">
      <c r="A3" s="170" t="str">
        <f>'22政府性基金'!A3</f>
        <v>单位名称：中共岳阳县委政法委员会</v>
      </c>
      <c r="B3" s="170"/>
      <c r="C3" s="170"/>
      <c r="D3" s="170"/>
      <c r="E3" s="170"/>
      <c r="F3" s="170"/>
      <c r="G3" s="171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71" t="s">
        <v>78</v>
      </c>
      <c r="U3" s="71"/>
    </row>
    <row r="4" spans="1:21" ht="27.75" customHeight="1">
      <c r="A4" s="172" t="s">
        <v>107</v>
      </c>
      <c r="B4" s="172"/>
      <c r="C4" s="172"/>
      <c r="D4" s="59" t="s">
        <v>126</v>
      </c>
      <c r="E4" s="59" t="s">
        <v>127</v>
      </c>
      <c r="F4" s="59" t="s">
        <v>99</v>
      </c>
      <c r="G4" s="59" t="s">
        <v>128</v>
      </c>
      <c r="H4" s="59" t="s">
        <v>129</v>
      </c>
      <c r="I4" s="59" t="s">
        <v>130</v>
      </c>
      <c r="J4" s="59" t="s">
        <v>131</v>
      </c>
      <c r="K4" s="59" t="s">
        <v>132</v>
      </c>
      <c r="L4" s="59" t="s">
        <v>133</v>
      </c>
      <c r="M4" s="59" t="s">
        <v>118</v>
      </c>
      <c r="N4" s="59" t="s">
        <v>134</v>
      </c>
      <c r="O4" s="59" t="s">
        <v>116</v>
      </c>
      <c r="P4" s="59" t="s">
        <v>120</v>
      </c>
      <c r="Q4" s="59" t="s">
        <v>119</v>
      </c>
      <c r="R4" s="59" t="s">
        <v>135</v>
      </c>
      <c r="S4" s="59" t="s">
        <v>136</v>
      </c>
      <c r="T4" s="59" t="s">
        <v>137</v>
      </c>
      <c r="U4" s="59" t="s">
        <v>123</v>
      </c>
    </row>
    <row r="5" spans="1:21" ht="13.5" customHeight="1">
      <c r="A5" s="59" t="s">
        <v>100</v>
      </c>
      <c r="B5" s="59" t="s">
        <v>101</v>
      </c>
      <c r="C5" s="59" t="s">
        <v>102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</row>
    <row r="6" spans="1:21" ht="18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</row>
    <row r="7" spans="1:21" s="27" customFormat="1" ht="29.25" customHeight="1">
      <c r="A7" s="127"/>
      <c r="B7" s="127"/>
      <c r="C7" s="127"/>
      <c r="D7" s="127"/>
      <c r="E7" s="65"/>
      <c r="F7" s="173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</row>
    <row r="8" spans="5:11" ht="15">
      <c r="E8" s="129" t="s">
        <v>252</v>
      </c>
      <c r="F8" s="129"/>
      <c r="G8" s="129"/>
      <c r="H8" s="129"/>
      <c r="I8" s="129"/>
      <c r="J8" s="129"/>
      <c r="K8" s="129"/>
    </row>
    <row r="9" spans="5:11" ht="15">
      <c r="E9" s="129"/>
      <c r="F9" s="129"/>
      <c r="G9" s="129"/>
      <c r="H9" s="129"/>
      <c r="I9" s="129"/>
      <c r="J9" s="129"/>
      <c r="K9" s="129"/>
    </row>
  </sheetData>
  <sheetProtection sheet="1" formatCells="0" formatColumns="0" formatRows="0"/>
  <mergeCells count="25">
    <mergeCell ref="A2:U2"/>
    <mergeCell ref="A3:F3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showGridLines="0" showZeros="0" workbookViewId="0" topLeftCell="A1">
      <selection activeCell="H9" sqref="H9"/>
    </sheetView>
  </sheetViews>
  <sheetFormatPr defaultColWidth="6.875" defaultRowHeight="12.75" customHeight="1"/>
  <cols>
    <col min="1" max="3" width="4.00390625" style="131" customWidth="1"/>
    <col min="4" max="4" width="9.625" style="131" customWidth="1"/>
    <col min="5" max="5" width="22.50390625" style="131" customWidth="1"/>
    <col min="6" max="7" width="8.50390625" style="131" customWidth="1"/>
    <col min="8" max="10" width="7.25390625" style="131" customWidth="1"/>
    <col min="11" max="11" width="8.50390625" style="131" customWidth="1"/>
    <col min="12" max="19" width="7.25390625" style="131" customWidth="1"/>
    <col min="20" max="21" width="7.75390625" style="131" customWidth="1"/>
    <col min="22" max="16384" width="6.875" style="131" customWidth="1"/>
  </cols>
  <sheetData>
    <row r="1" spans="1:21" ht="24.75" customHeight="1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53"/>
      <c r="R1" s="153"/>
      <c r="S1" s="158"/>
      <c r="T1" s="158"/>
      <c r="U1" s="132" t="s">
        <v>255</v>
      </c>
    </row>
    <row r="2" spans="1:21" ht="24.75" customHeight="1">
      <c r="A2" s="133" t="s">
        <v>256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</row>
    <row r="3" spans="1:22" ht="24.75" customHeight="1">
      <c r="A3" s="134" t="str">
        <f>'21项目明细表'!A3</f>
        <v>单位名称：中共岳阳县委政法委员会</v>
      </c>
      <c r="B3" s="134"/>
      <c r="C3" s="134"/>
      <c r="D3" s="134"/>
      <c r="E3" s="134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59"/>
      <c r="R3" s="159"/>
      <c r="S3" s="160"/>
      <c r="T3" s="161" t="s">
        <v>78</v>
      </c>
      <c r="U3" s="161"/>
      <c r="V3" s="162"/>
    </row>
    <row r="4" spans="1:22" ht="24.75" customHeight="1">
      <c r="A4" s="135" t="s">
        <v>107</v>
      </c>
      <c r="B4" s="135"/>
      <c r="C4" s="135"/>
      <c r="D4" s="136" t="s">
        <v>79</v>
      </c>
      <c r="E4" s="137" t="s">
        <v>98</v>
      </c>
      <c r="F4" s="137" t="s">
        <v>108</v>
      </c>
      <c r="G4" s="135" t="s">
        <v>109</v>
      </c>
      <c r="H4" s="135"/>
      <c r="I4" s="135"/>
      <c r="J4" s="137"/>
      <c r="K4" s="137" t="s">
        <v>110</v>
      </c>
      <c r="L4" s="136"/>
      <c r="M4" s="136"/>
      <c r="N4" s="136"/>
      <c r="O4" s="136"/>
      <c r="P4" s="136"/>
      <c r="Q4" s="136"/>
      <c r="R4" s="163"/>
      <c r="S4" s="164" t="s">
        <v>111</v>
      </c>
      <c r="T4" s="165" t="s">
        <v>112</v>
      </c>
      <c r="U4" s="165" t="s">
        <v>113</v>
      </c>
      <c r="V4" s="162"/>
    </row>
    <row r="5" spans="1:22" ht="24.75" customHeight="1">
      <c r="A5" s="138" t="s">
        <v>100</v>
      </c>
      <c r="B5" s="138" t="s">
        <v>101</v>
      </c>
      <c r="C5" s="138" t="s">
        <v>102</v>
      </c>
      <c r="D5" s="137"/>
      <c r="E5" s="137"/>
      <c r="F5" s="135"/>
      <c r="G5" s="138" t="s">
        <v>81</v>
      </c>
      <c r="H5" s="138" t="s">
        <v>114</v>
      </c>
      <c r="I5" s="138" t="s">
        <v>115</v>
      </c>
      <c r="J5" s="155" t="s">
        <v>116</v>
      </c>
      <c r="K5" s="156" t="s">
        <v>81</v>
      </c>
      <c r="L5" s="157" t="s">
        <v>117</v>
      </c>
      <c r="M5" s="157" t="s">
        <v>118</v>
      </c>
      <c r="N5" s="157" t="s">
        <v>119</v>
      </c>
      <c r="O5" s="157" t="s">
        <v>120</v>
      </c>
      <c r="P5" s="157" t="s">
        <v>121</v>
      </c>
      <c r="Q5" s="157" t="s">
        <v>122</v>
      </c>
      <c r="R5" s="157" t="s">
        <v>123</v>
      </c>
      <c r="S5" s="165"/>
      <c r="T5" s="165"/>
      <c r="U5" s="165"/>
      <c r="V5" s="162"/>
    </row>
    <row r="6" spans="1:21" ht="30.75" customHeight="1">
      <c r="A6" s="137"/>
      <c r="B6" s="137"/>
      <c r="C6" s="137"/>
      <c r="D6" s="137"/>
      <c r="E6" s="135"/>
      <c r="F6" s="139" t="s">
        <v>99</v>
      </c>
      <c r="G6" s="137"/>
      <c r="H6" s="137"/>
      <c r="I6" s="137"/>
      <c r="J6" s="135"/>
      <c r="K6" s="136"/>
      <c r="L6" s="157"/>
      <c r="M6" s="157"/>
      <c r="N6" s="157"/>
      <c r="O6" s="157"/>
      <c r="P6" s="157"/>
      <c r="Q6" s="157"/>
      <c r="R6" s="157"/>
      <c r="S6" s="165"/>
      <c r="T6" s="165"/>
      <c r="U6" s="165"/>
    </row>
    <row r="7" spans="1:21" ht="24.75" customHeight="1">
      <c r="A7" s="140"/>
      <c r="B7" s="140"/>
      <c r="C7" s="140"/>
      <c r="D7" s="140"/>
      <c r="E7" s="140"/>
      <c r="F7" s="141">
        <v>1</v>
      </c>
      <c r="G7" s="140">
        <v>2</v>
      </c>
      <c r="H7" s="140">
        <v>3</v>
      </c>
      <c r="I7" s="140">
        <v>4</v>
      </c>
      <c r="J7" s="140">
        <v>5</v>
      </c>
      <c r="K7" s="140">
        <v>6</v>
      </c>
      <c r="L7" s="140">
        <v>7</v>
      </c>
      <c r="M7" s="140">
        <v>8</v>
      </c>
      <c r="N7" s="140">
        <v>9</v>
      </c>
      <c r="O7" s="140">
        <v>10</v>
      </c>
      <c r="P7" s="140">
        <v>11</v>
      </c>
      <c r="Q7" s="140">
        <v>12</v>
      </c>
      <c r="R7" s="140">
        <v>13</v>
      </c>
      <c r="S7" s="140">
        <v>14</v>
      </c>
      <c r="T7" s="141">
        <v>15</v>
      </c>
      <c r="U7" s="141">
        <v>16</v>
      </c>
    </row>
    <row r="8" spans="1:21" s="130" customFormat="1" ht="24.75" customHeight="1">
      <c r="A8" s="142"/>
      <c r="B8" s="142"/>
      <c r="C8" s="143"/>
      <c r="D8" s="144"/>
      <c r="E8" s="145"/>
      <c r="F8" s="146"/>
      <c r="G8" s="147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66"/>
      <c r="T8" s="166"/>
      <c r="U8" s="167"/>
    </row>
    <row r="9" spans="1:21" ht="27" customHeight="1">
      <c r="A9" s="149"/>
      <c r="B9" s="149"/>
      <c r="C9" s="149"/>
      <c r="D9" s="149"/>
      <c r="E9" s="150" t="s">
        <v>257</v>
      </c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68"/>
      <c r="T9" s="168"/>
      <c r="U9" s="168"/>
    </row>
    <row r="10" spans="1:21" ht="18.75" customHeight="1">
      <c r="A10" s="149"/>
      <c r="B10" s="149"/>
      <c r="C10" s="149"/>
      <c r="D10" s="149"/>
      <c r="E10" s="150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68"/>
      <c r="T10" s="168"/>
      <c r="U10" s="168"/>
    </row>
    <row r="11" spans="1:21" ht="18.75" customHeight="1">
      <c r="A11" s="149"/>
      <c r="B11" s="149"/>
      <c r="C11" s="149"/>
      <c r="D11" s="149"/>
      <c r="E11" s="150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68"/>
      <c r="T11" s="168"/>
      <c r="U11" s="168"/>
    </row>
    <row r="12" spans="1:21" ht="18.75" customHeight="1">
      <c r="A12" s="149"/>
      <c r="B12" s="149"/>
      <c r="C12" s="149"/>
      <c r="D12" s="149"/>
      <c r="E12" s="150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68"/>
      <c r="T12" s="168"/>
      <c r="U12" s="168"/>
    </row>
    <row r="13" spans="1:21" ht="18.75" customHeight="1">
      <c r="A13" s="149"/>
      <c r="B13" s="149"/>
      <c r="C13" s="149"/>
      <c r="D13" s="149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68"/>
      <c r="T13" s="168"/>
      <c r="U13" s="169"/>
    </row>
    <row r="14" spans="1:21" ht="18.75" customHeight="1">
      <c r="A14" s="152"/>
      <c r="B14" s="152"/>
      <c r="C14" s="152"/>
      <c r="D14" s="149"/>
      <c r="E14" s="150"/>
      <c r="F14" s="151"/>
      <c r="G14" s="153"/>
      <c r="H14" s="151"/>
      <c r="I14" s="151"/>
      <c r="J14" s="151"/>
      <c r="K14" s="153"/>
      <c r="L14" s="151"/>
      <c r="M14" s="151"/>
      <c r="N14" s="151"/>
      <c r="O14" s="151"/>
      <c r="P14" s="151"/>
      <c r="Q14" s="151"/>
      <c r="R14" s="151"/>
      <c r="S14" s="168"/>
      <c r="T14" s="168"/>
      <c r="U14" s="169"/>
    </row>
    <row r="15" spans="1:21" ht="18.75" customHeight="1">
      <c r="A15" s="152"/>
      <c r="B15" s="152"/>
      <c r="C15" s="152"/>
      <c r="D15" s="152"/>
      <c r="E15" s="154"/>
      <c r="F15" s="151"/>
      <c r="G15" s="153"/>
      <c r="H15" s="153"/>
      <c r="I15" s="153"/>
      <c r="J15" s="153"/>
      <c r="K15" s="153"/>
      <c r="L15" s="153"/>
      <c r="M15" s="151"/>
      <c r="N15" s="151"/>
      <c r="O15" s="151"/>
      <c r="P15" s="151"/>
      <c r="Q15" s="151"/>
      <c r="R15" s="151"/>
      <c r="S15" s="168"/>
      <c r="T15" s="169"/>
      <c r="U15" s="169"/>
    </row>
    <row r="16" spans="1:21" ht="18.75" customHeight="1">
      <c r="A16" s="152"/>
      <c r="B16" s="152"/>
      <c r="C16" s="152"/>
      <c r="D16" s="152"/>
      <c r="E16" s="154"/>
      <c r="F16" s="151"/>
      <c r="G16" s="153"/>
      <c r="H16" s="153"/>
      <c r="I16" s="153"/>
      <c r="J16" s="153"/>
      <c r="K16" s="153"/>
      <c r="L16" s="153"/>
      <c r="M16" s="151"/>
      <c r="N16" s="151"/>
      <c r="O16" s="151"/>
      <c r="P16" s="151"/>
      <c r="Q16" s="151"/>
      <c r="R16" s="151"/>
      <c r="S16" s="169"/>
      <c r="T16" s="169"/>
      <c r="U16" s="169"/>
    </row>
    <row r="17" spans="1:22" ht="12.75" customHeight="1">
      <c r="A17"/>
      <c r="B17"/>
      <c r="C17"/>
      <c r="D17"/>
      <c r="E17"/>
      <c r="F17"/>
      <c r="G17"/>
      <c r="H17"/>
      <c r="I17"/>
      <c r="J17"/>
      <c r="K17"/>
      <c r="L17" s="130"/>
      <c r="M17" s="130"/>
      <c r="N17"/>
      <c r="O17"/>
      <c r="P17"/>
      <c r="Q17"/>
      <c r="R17"/>
      <c r="S17"/>
      <c r="T17"/>
      <c r="U17"/>
      <c r="V17"/>
    </row>
  </sheetData>
  <sheetProtection formatCells="0" formatColumns="0" formatRows="0"/>
  <mergeCells count="27">
    <mergeCell ref="A2:U2"/>
    <mergeCell ref="A3:E3"/>
    <mergeCell ref="T3:U3"/>
    <mergeCell ref="A4:C4"/>
    <mergeCell ref="G4:J4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showGridLines="0" showZeros="0" workbookViewId="0" topLeftCell="A1">
      <selection activeCell="H21" sqref="H21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4" t="s">
        <v>258</v>
      </c>
    </row>
    <row r="2" spans="1:21" ht="24.75" customHeight="1">
      <c r="A2" s="53" t="s">
        <v>259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</row>
    <row r="3" spans="1:21" ht="19.5" customHeight="1">
      <c r="A3" s="126" t="str">
        <f>'21项目明细表'!A3</f>
        <v>单位名称：中共岳阳县委政法委员会</v>
      </c>
      <c r="B3" s="126"/>
      <c r="C3" s="126"/>
      <c r="D3" s="126"/>
      <c r="E3" s="126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71" t="s">
        <v>78</v>
      </c>
      <c r="U3" s="71"/>
    </row>
    <row r="4" spans="1:21" ht="27.75" customHeight="1">
      <c r="A4" s="55" t="s">
        <v>107</v>
      </c>
      <c r="B4" s="56"/>
      <c r="C4" s="57"/>
      <c r="D4" s="58" t="s">
        <v>126</v>
      </c>
      <c r="E4" s="58" t="s">
        <v>127</v>
      </c>
      <c r="F4" s="58" t="s">
        <v>99</v>
      </c>
      <c r="G4" s="59" t="s">
        <v>128</v>
      </c>
      <c r="H4" s="59" t="s">
        <v>129</v>
      </c>
      <c r="I4" s="59" t="s">
        <v>130</v>
      </c>
      <c r="J4" s="59" t="s">
        <v>131</v>
      </c>
      <c r="K4" s="59" t="s">
        <v>132</v>
      </c>
      <c r="L4" s="59" t="s">
        <v>133</v>
      </c>
      <c r="M4" s="59" t="s">
        <v>118</v>
      </c>
      <c r="N4" s="59" t="s">
        <v>134</v>
      </c>
      <c r="O4" s="59" t="s">
        <v>116</v>
      </c>
      <c r="P4" s="59" t="s">
        <v>120</v>
      </c>
      <c r="Q4" s="59" t="s">
        <v>119</v>
      </c>
      <c r="R4" s="59" t="s">
        <v>135</v>
      </c>
      <c r="S4" s="59" t="s">
        <v>136</v>
      </c>
      <c r="T4" s="59" t="s">
        <v>137</v>
      </c>
      <c r="U4" s="59" t="s">
        <v>123</v>
      </c>
    </row>
    <row r="5" spans="1:21" ht="13.5" customHeight="1">
      <c r="A5" s="58" t="s">
        <v>100</v>
      </c>
      <c r="B5" s="58" t="s">
        <v>101</v>
      </c>
      <c r="C5" s="58" t="s">
        <v>102</v>
      </c>
      <c r="D5" s="60"/>
      <c r="E5" s="60"/>
      <c r="F5" s="60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</row>
    <row r="6" spans="1:21" ht="18" customHeight="1">
      <c r="A6" s="61"/>
      <c r="B6" s="61"/>
      <c r="C6" s="61"/>
      <c r="D6" s="61"/>
      <c r="E6" s="61"/>
      <c r="F6" s="61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</row>
    <row r="7" spans="1:21" s="27" customFormat="1" ht="29.25" customHeight="1">
      <c r="A7" s="127"/>
      <c r="B7" s="127"/>
      <c r="C7" s="127"/>
      <c r="D7" s="127"/>
      <c r="E7" s="65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</row>
    <row r="8" spans="5:12" ht="15">
      <c r="E8" s="129" t="s">
        <v>257</v>
      </c>
      <c r="F8" s="129"/>
      <c r="G8" s="129"/>
      <c r="H8" s="129"/>
      <c r="I8" s="129"/>
      <c r="J8" s="129"/>
      <c r="K8" s="129"/>
      <c r="L8" s="129"/>
    </row>
  </sheetData>
  <sheetProtection sheet="1" formatCells="0" formatColumns="0" formatRows="0"/>
  <mergeCells count="25">
    <mergeCell ref="A2:U2"/>
    <mergeCell ref="A3:E3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6"/>
  <sheetViews>
    <sheetView showGridLines="0" showZeros="0" workbookViewId="0" topLeftCell="A1">
      <selection activeCell="H8" sqref="H8:K8"/>
    </sheetView>
  </sheetViews>
  <sheetFormatPr defaultColWidth="6.875" defaultRowHeight="12.75" customHeight="1"/>
  <cols>
    <col min="1" max="1" width="5.125" style="103" customWidth="1"/>
    <col min="2" max="3" width="3.625" style="103" customWidth="1"/>
    <col min="4" max="4" width="6.875" style="103" customWidth="1"/>
    <col min="5" max="5" width="22.625" style="103" customWidth="1"/>
    <col min="6" max="6" width="9.375" style="103" customWidth="1"/>
    <col min="7" max="7" width="8.625" style="103" customWidth="1"/>
    <col min="8" max="10" width="7.50390625" style="103" customWidth="1"/>
    <col min="11" max="11" width="8.375" style="103" customWidth="1"/>
    <col min="12" max="21" width="7.50390625" style="103" customWidth="1"/>
    <col min="22" max="41" width="6.875" style="103" customWidth="1"/>
    <col min="42" max="42" width="6.625" style="103" customWidth="1"/>
    <col min="43" max="253" width="6.875" style="103" customWidth="1"/>
    <col min="254" max="256" width="6.875" style="104" customWidth="1"/>
  </cols>
  <sheetData>
    <row r="1" spans="22:255" ht="27" customHeight="1">
      <c r="V1" s="122" t="s">
        <v>260</v>
      </c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IT1"/>
      <c r="IU1"/>
    </row>
    <row r="2" spans="1:255" ht="33" customHeight="1">
      <c r="A2" s="105" t="s">
        <v>261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IT2"/>
      <c r="IU2"/>
    </row>
    <row r="3" spans="1:255" ht="18.75" customHeight="1">
      <c r="A3" s="106" t="s">
        <v>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23"/>
      <c r="U3" s="124" t="s">
        <v>78</v>
      </c>
      <c r="V3" s="123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IT3"/>
      <c r="IU3"/>
    </row>
    <row r="4" spans="1:255" s="101" customFormat="1" ht="23.25" customHeight="1">
      <c r="A4" s="107" t="s">
        <v>107</v>
      </c>
      <c r="B4" s="107"/>
      <c r="C4" s="107"/>
      <c r="D4" s="108" t="s">
        <v>79</v>
      </c>
      <c r="E4" s="109" t="s">
        <v>98</v>
      </c>
      <c r="F4" s="108" t="s">
        <v>108</v>
      </c>
      <c r="G4" s="110" t="s">
        <v>109</v>
      </c>
      <c r="H4" s="110"/>
      <c r="I4" s="110"/>
      <c r="J4" s="110"/>
      <c r="K4" s="110" t="s">
        <v>110</v>
      </c>
      <c r="L4" s="110"/>
      <c r="M4" s="110"/>
      <c r="N4" s="110"/>
      <c r="O4" s="110"/>
      <c r="P4" s="110"/>
      <c r="Q4" s="110"/>
      <c r="R4" s="110"/>
      <c r="S4" s="111" t="s">
        <v>262</v>
      </c>
      <c r="T4" s="111"/>
      <c r="U4" s="111"/>
      <c r="V4" s="111"/>
      <c r="IT4"/>
      <c r="IU4"/>
    </row>
    <row r="5" spans="1:255" s="101" customFormat="1" ht="23.25" customHeight="1">
      <c r="A5" s="111" t="s">
        <v>100</v>
      </c>
      <c r="B5" s="108" t="s">
        <v>101</v>
      </c>
      <c r="C5" s="108" t="s">
        <v>102</v>
      </c>
      <c r="D5" s="108"/>
      <c r="E5" s="109"/>
      <c r="F5" s="108"/>
      <c r="G5" s="108" t="s">
        <v>81</v>
      </c>
      <c r="H5" s="108" t="s">
        <v>114</v>
      </c>
      <c r="I5" s="108" t="s">
        <v>115</v>
      </c>
      <c r="J5" s="108" t="s">
        <v>116</v>
      </c>
      <c r="K5" s="108" t="s">
        <v>81</v>
      </c>
      <c r="L5" s="108" t="s">
        <v>117</v>
      </c>
      <c r="M5" s="108" t="s">
        <v>118</v>
      </c>
      <c r="N5" s="108" t="s">
        <v>119</v>
      </c>
      <c r="O5" s="108" t="s">
        <v>120</v>
      </c>
      <c r="P5" s="108" t="s">
        <v>121</v>
      </c>
      <c r="Q5" s="108" t="s">
        <v>122</v>
      </c>
      <c r="R5" s="108" t="s">
        <v>123</v>
      </c>
      <c r="S5" s="111" t="s">
        <v>81</v>
      </c>
      <c r="T5" s="111" t="s">
        <v>263</v>
      </c>
      <c r="U5" s="111" t="s">
        <v>264</v>
      </c>
      <c r="V5" s="111" t="s">
        <v>265</v>
      </c>
      <c r="IT5"/>
      <c r="IU5"/>
    </row>
    <row r="6" spans="1:255" ht="31.5" customHeight="1">
      <c r="A6" s="111"/>
      <c r="B6" s="108"/>
      <c r="C6" s="108"/>
      <c r="D6" s="108"/>
      <c r="E6" s="109"/>
      <c r="F6" s="112" t="s">
        <v>99</v>
      </c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11"/>
      <c r="T6" s="111"/>
      <c r="U6" s="111"/>
      <c r="V6" s="111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  <c r="DE6" s="125"/>
      <c r="DF6" s="125"/>
      <c r="DG6" s="125"/>
      <c r="DH6" s="125"/>
      <c r="DI6" s="125"/>
      <c r="DJ6" s="125"/>
      <c r="DK6" s="125"/>
      <c r="DL6" s="125"/>
      <c r="DM6" s="125"/>
      <c r="DN6" s="125"/>
      <c r="DO6" s="125"/>
      <c r="DP6" s="125"/>
      <c r="DQ6" s="125"/>
      <c r="DR6" s="125"/>
      <c r="DS6" s="125"/>
      <c r="DT6" s="125"/>
      <c r="DU6" s="125"/>
      <c r="DV6" s="125"/>
      <c r="DW6" s="125"/>
      <c r="DX6" s="125"/>
      <c r="DY6" s="125"/>
      <c r="DZ6" s="125"/>
      <c r="EA6" s="125"/>
      <c r="EB6" s="125"/>
      <c r="EC6" s="125"/>
      <c r="ED6" s="125"/>
      <c r="EE6" s="125"/>
      <c r="EF6" s="125"/>
      <c r="EG6" s="125"/>
      <c r="EH6" s="125"/>
      <c r="EI6" s="125"/>
      <c r="EJ6" s="125"/>
      <c r="EK6" s="125"/>
      <c r="EL6" s="125"/>
      <c r="EM6" s="125"/>
      <c r="EN6" s="125"/>
      <c r="EO6" s="125"/>
      <c r="EP6" s="125"/>
      <c r="EQ6" s="125"/>
      <c r="ER6" s="125"/>
      <c r="ES6" s="125"/>
      <c r="ET6" s="125"/>
      <c r="EU6" s="125"/>
      <c r="EV6" s="125"/>
      <c r="EW6" s="125"/>
      <c r="EX6" s="125"/>
      <c r="EY6" s="125"/>
      <c r="EZ6" s="125"/>
      <c r="FA6" s="125"/>
      <c r="FB6" s="125"/>
      <c r="FC6" s="125"/>
      <c r="FD6" s="125"/>
      <c r="FE6" s="125"/>
      <c r="FF6" s="125"/>
      <c r="FG6" s="125"/>
      <c r="FH6" s="125"/>
      <c r="FI6" s="125"/>
      <c r="FJ6" s="125"/>
      <c r="FK6" s="125"/>
      <c r="FL6" s="125"/>
      <c r="FM6" s="125"/>
      <c r="FN6" s="125"/>
      <c r="FO6" s="125"/>
      <c r="FP6" s="125"/>
      <c r="FQ6" s="125"/>
      <c r="FR6" s="125"/>
      <c r="FS6" s="125"/>
      <c r="FT6" s="125"/>
      <c r="FU6" s="125"/>
      <c r="FV6" s="125"/>
      <c r="FW6" s="125"/>
      <c r="FX6" s="125"/>
      <c r="FY6" s="125"/>
      <c r="FZ6" s="125"/>
      <c r="GA6" s="125"/>
      <c r="GB6" s="125"/>
      <c r="GC6" s="125"/>
      <c r="GD6" s="125"/>
      <c r="GE6" s="125"/>
      <c r="GF6" s="125"/>
      <c r="GG6" s="125"/>
      <c r="GH6" s="125"/>
      <c r="GI6" s="125"/>
      <c r="GJ6" s="125"/>
      <c r="GK6" s="125"/>
      <c r="GL6" s="125"/>
      <c r="GM6" s="125"/>
      <c r="GN6" s="125"/>
      <c r="GO6" s="125"/>
      <c r="GP6" s="125"/>
      <c r="GQ6" s="125"/>
      <c r="GR6" s="125"/>
      <c r="GS6" s="125"/>
      <c r="GT6" s="125"/>
      <c r="GU6" s="125"/>
      <c r="GV6" s="125"/>
      <c r="GW6" s="125"/>
      <c r="GX6" s="125"/>
      <c r="GY6" s="125"/>
      <c r="GZ6" s="125"/>
      <c r="HA6" s="125"/>
      <c r="HB6" s="125"/>
      <c r="HC6" s="125"/>
      <c r="HD6" s="125"/>
      <c r="HE6" s="125"/>
      <c r="HF6" s="125"/>
      <c r="HG6" s="125"/>
      <c r="HH6" s="125"/>
      <c r="HI6" s="125"/>
      <c r="HJ6" s="125"/>
      <c r="HK6" s="125"/>
      <c r="HL6" s="125"/>
      <c r="HM6" s="125"/>
      <c r="HN6" s="125"/>
      <c r="HO6" s="125"/>
      <c r="HP6" s="125"/>
      <c r="HQ6" s="125"/>
      <c r="HR6" s="125"/>
      <c r="HS6" s="125"/>
      <c r="HT6" s="125"/>
      <c r="HU6" s="125"/>
      <c r="HV6" s="125"/>
      <c r="HW6" s="125"/>
      <c r="HX6" s="125"/>
      <c r="HY6" s="125"/>
      <c r="HZ6" s="125"/>
      <c r="IA6" s="125"/>
      <c r="IB6" s="125"/>
      <c r="IC6" s="125"/>
      <c r="ID6" s="125"/>
      <c r="IE6" s="125"/>
      <c r="IF6" s="125"/>
      <c r="IG6" s="125"/>
      <c r="IH6" s="125"/>
      <c r="II6" s="125"/>
      <c r="IJ6" s="125"/>
      <c r="IK6" s="125"/>
      <c r="IL6" s="125"/>
      <c r="IM6" s="125"/>
      <c r="IN6" s="125"/>
      <c r="IO6" s="125"/>
      <c r="IP6" s="125"/>
      <c r="IQ6" s="104"/>
      <c r="IR6" s="104"/>
      <c r="IS6" s="104"/>
      <c r="IT6"/>
      <c r="IU6"/>
    </row>
    <row r="7" spans="1:255" ht="23.25" customHeight="1">
      <c r="A7" s="112"/>
      <c r="B7" s="112"/>
      <c r="C7" s="112"/>
      <c r="D7" s="112"/>
      <c r="E7" s="112"/>
      <c r="F7" s="112">
        <v>1</v>
      </c>
      <c r="G7" s="112">
        <v>2</v>
      </c>
      <c r="H7" s="112">
        <v>3</v>
      </c>
      <c r="I7" s="120">
        <v>4</v>
      </c>
      <c r="J7" s="120">
        <v>5</v>
      </c>
      <c r="K7" s="112">
        <v>6</v>
      </c>
      <c r="L7" s="112">
        <v>7</v>
      </c>
      <c r="M7" s="112">
        <v>8</v>
      </c>
      <c r="N7" s="120">
        <v>9</v>
      </c>
      <c r="O7" s="120">
        <v>10</v>
      </c>
      <c r="P7" s="112">
        <v>11</v>
      </c>
      <c r="Q7" s="112">
        <v>12</v>
      </c>
      <c r="R7" s="112">
        <v>13</v>
      </c>
      <c r="S7" s="112">
        <v>14</v>
      </c>
      <c r="T7" s="112">
        <v>15</v>
      </c>
      <c r="U7" s="112">
        <v>16</v>
      </c>
      <c r="V7" s="112">
        <v>17</v>
      </c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  <c r="DQ7" s="125"/>
      <c r="DR7" s="125"/>
      <c r="DS7" s="125"/>
      <c r="DT7" s="125"/>
      <c r="DU7" s="125"/>
      <c r="DV7" s="125"/>
      <c r="DW7" s="125"/>
      <c r="DX7" s="125"/>
      <c r="DY7" s="125"/>
      <c r="DZ7" s="125"/>
      <c r="EA7" s="125"/>
      <c r="EB7" s="125"/>
      <c r="EC7" s="125"/>
      <c r="ED7" s="125"/>
      <c r="EE7" s="125"/>
      <c r="EF7" s="125"/>
      <c r="EG7" s="125"/>
      <c r="EH7" s="125"/>
      <c r="EI7" s="125"/>
      <c r="EJ7" s="125"/>
      <c r="EK7" s="125"/>
      <c r="EL7" s="125"/>
      <c r="EM7" s="125"/>
      <c r="EN7" s="125"/>
      <c r="EO7" s="125"/>
      <c r="EP7" s="125"/>
      <c r="EQ7" s="125"/>
      <c r="ER7" s="125"/>
      <c r="ES7" s="125"/>
      <c r="ET7" s="125"/>
      <c r="EU7" s="125"/>
      <c r="EV7" s="125"/>
      <c r="EW7" s="125"/>
      <c r="EX7" s="125"/>
      <c r="EY7" s="125"/>
      <c r="EZ7" s="125"/>
      <c r="FA7" s="125"/>
      <c r="FB7" s="125"/>
      <c r="FC7" s="125"/>
      <c r="FD7" s="125"/>
      <c r="FE7" s="125"/>
      <c r="FF7" s="125"/>
      <c r="FG7" s="125"/>
      <c r="FH7" s="125"/>
      <c r="FI7" s="125"/>
      <c r="FJ7" s="125"/>
      <c r="FK7" s="125"/>
      <c r="FL7" s="125"/>
      <c r="FM7" s="125"/>
      <c r="FN7" s="125"/>
      <c r="FO7" s="125"/>
      <c r="FP7" s="125"/>
      <c r="FQ7" s="125"/>
      <c r="FR7" s="125"/>
      <c r="FS7" s="125"/>
      <c r="FT7" s="125"/>
      <c r="FU7" s="125"/>
      <c r="FV7" s="125"/>
      <c r="FW7" s="125"/>
      <c r="FX7" s="125"/>
      <c r="FY7" s="125"/>
      <c r="FZ7" s="125"/>
      <c r="GA7" s="125"/>
      <c r="GB7" s="125"/>
      <c r="GC7" s="125"/>
      <c r="GD7" s="125"/>
      <c r="GE7" s="125"/>
      <c r="GF7" s="125"/>
      <c r="GG7" s="125"/>
      <c r="GH7" s="125"/>
      <c r="GI7" s="125"/>
      <c r="GJ7" s="125"/>
      <c r="GK7" s="125"/>
      <c r="GL7" s="125"/>
      <c r="GM7" s="125"/>
      <c r="GN7" s="125"/>
      <c r="GO7" s="125"/>
      <c r="GP7" s="125"/>
      <c r="GQ7" s="125"/>
      <c r="GR7" s="125"/>
      <c r="GS7" s="125"/>
      <c r="GT7" s="125"/>
      <c r="GU7" s="125"/>
      <c r="GV7" s="125"/>
      <c r="GW7" s="125"/>
      <c r="GX7" s="125"/>
      <c r="GY7" s="125"/>
      <c r="GZ7" s="125"/>
      <c r="HA7" s="125"/>
      <c r="HB7" s="125"/>
      <c r="HC7" s="125"/>
      <c r="HD7" s="125"/>
      <c r="HE7" s="125"/>
      <c r="HF7" s="125"/>
      <c r="HG7" s="125"/>
      <c r="HH7" s="125"/>
      <c r="HI7" s="125"/>
      <c r="HJ7" s="125"/>
      <c r="HK7" s="125"/>
      <c r="HL7" s="125"/>
      <c r="HM7" s="125"/>
      <c r="HN7" s="125"/>
      <c r="HO7" s="125"/>
      <c r="HP7" s="125"/>
      <c r="HQ7" s="125"/>
      <c r="HR7" s="125"/>
      <c r="HS7" s="125"/>
      <c r="HT7" s="125"/>
      <c r="HU7" s="125"/>
      <c r="HV7" s="125"/>
      <c r="HW7" s="125"/>
      <c r="HX7" s="125"/>
      <c r="HY7" s="125"/>
      <c r="HZ7" s="125"/>
      <c r="IA7" s="125"/>
      <c r="IB7" s="125"/>
      <c r="IC7" s="125"/>
      <c r="ID7" s="125"/>
      <c r="IE7" s="125"/>
      <c r="IF7" s="125"/>
      <c r="IG7" s="125"/>
      <c r="IH7" s="125"/>
      <c r="II7" s="125"/>
      <c r="IJ7" s="125"/>
      <c r="IK7" s="125"/>
      <c r="IL7" s="125"/>
      <c r="IM7" s="125"/>
      <c r="IN7" s="125"/>
      <c r="IO7" s="125"/>
      <c r="IP7" s="125"/>
      <c r="IQ7" s="104"/>
      <c r="IR7" s="104"/>
      <c r="IS7" s="104"/>
      <c r="IT7"/>
      <c r="IU7"/>
    </row>
    <row r="8" spans="1:253" ht="23.25" customHeight="1">
      <c r="A8" s="62" t="s">
        <v>81</v>
      </c>
      <c r="B8" s="62"/>
      <c r="C8" s="63"/>
      <c r="D8" s="62" t="str">
        <f>'15一般-工资福利'!D8</f>
        <v>003001</v>
      </c>
      <c r="E8" s="113" t="str">
        <f>'15一般-工资福利'!E8</f>
        <v>中共岳阳县委政法委员会</v>
      </c>
      <c r="F8" s="114">
        <f>F11+F12</f>
        <v>356.1</v>
      </c>
      <c r="G8" s="114">
        <f aca="true" t="shared" si="0" ref="G8:V8">G11+G12</f>
        <v>196.1</v>
      </c>
      <c r="H8" s="114">
        <f t="shared" si="0"/>
        <v>150.1</v>
      </c>
      <c r="I8" s="114">
        <f t="shared" si="0"/>
        <v>27.8</v>
      </c>
      <c r="J8" s="114">
        <f t="shared" si="0"/>
        <v>18.2</v>
      </c>
      <c r="K8" s="114">
        <f t="shared" si="0"/>
        <v>160</v>
      </c>
      <c r="L8" s="114">
        <f t="shared" si="0"/>
        <v>160</v>
      </c>
      <c r="M8" s="114">
        <f t="shared" si="0"/>
        <v>0</v>
      </c>
      <c r="N8" s="114">
        <f t="shared" si="0"/>
        <v>0</v>
      </c>
      <c r="O8" s="114">
        <f t="shared" si="0"/>
        <v>0</v>
      </c>
      <c r="P8" s="114">
        <f t="shared" si="0"/>
        <v>0</v>
      </c>
      <c r="Q8" s="114">
        <f t="shared" si="0"/>
        <v>0</v>
      </c>
      <c r="R8" s="114">
        <f t="shared" si="0"/>
        <v>0</v>
      </c>
      <c r="S8" s="114">
        <f t="shared" si="0"/>
        <v>356.1</v>
      </c>
      <c r="T8" s="114">
        <f t="shared" si="0"/>
        <v>337.9</v>
      </c>
      <c r="U8" s="114">
        <f t="shared" si="0"/>
        <v>0</v>
      </c>
      <c r="V8" s="114">
        <f t="shared" si="0"/>
        <v>18.2</v>
      </c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5"/>
      <c r="DU8" s="125"/>
      <c r="DV8" s="125"/>
      <c r="DW8" s="125"/>
      <c r="DX8" s="125"/>
      <c r="DY8" s="125"/>
      <c r="DZ8" s="125"/>
      <c r="EA8" s="125"/>
      <c r="EB8" s="125"/>
      <c r="EC8" s="125"/>
      <c r="ED8" s="125"/>
      <c r="EE8" s="125"/>
      <c r="EF8" s="125"/>
      <c r="EG8" s="125"/>
      <c r="EH8" s="125"/>
      <c r="EI8" s="125"/>
      <c r="EJ8" s="125"/>
      <c r="EK8" s="125"/>
      <c r="EL8" s="125"/>
      <c r="EM8" s="125"/>
      <c r="EN8" s="125"/>
      <c r="EO8" s="125"/>
      <c r="EP8" s="125"/>
      <c r="EQ8" s="125"/>
      <c r="ER8" s="125"/>
      <c r="ES8" s="125"/>
      <c r="ET8" s="125"/>
      <c r="EU8" s="125"/>
      <c r="EV8" s="125"/>
      <c r="EW8" s="125"/>
      <c r="EX8" s="125"/>
      <c r="EY8" s="125"/>
      <c r="EZ8" s="125"/>
      <c r="FA8" s="125"/>
      <c r="FB8" s="125"/>
      <c r="FC8" s="125"/>
      <c r="FD8" s="125"/>
      <c r="FE8" s="125"/>
      <c r="FF8" s="125"/>
      <c r="FG8" s="125"/>
      <c r="FH8" s="125"/>
      <c r="FI8" s="125"/>
      <c r="FJ8" s="125"/>
      <c r="FK8" s="125"/>
      <c r="FL8" s="125"/>
      <c r="FM8" s="125"/>
      <c r="FN8" s="125"/>
      <c r="FO8" s="125"/>
      <c r="FP8" s="125"/>
      <c r="FQ8" s="125"/>
      <c r="FR8" s="125"/>
      <c r="FS8" s="125"/>
      <c r="FT8" s="125"/>
      <c r="FU8" s="125"/>
      <c r="FV8" s="125"/>
      <c r="FW8" s="125"/>
      <c r="FX8" s="125"/>
      <c r="FY8" s="125"/>
      <c r="FZ8" s="125"/>
      <c r="GA8" s="125"/>
      <c r="GB8" s="125"/>
      <c r="GC8" s="125"/>
      <c r="GD8" s="125"/>
      <c r="GE8" s="125"/>
      <c r="GF8" s="125"/>
      <c r="GG8" s="125"/>
      <c r="GH8" s="125"/>
      <c r="GI8" s="125"/>
      <c r="GJ8" s="125"/>
      <c r="GK8" s="125"/>
      <c r="GL8" s="125"/>
      <c r="GM8" s="125"/>
      <c r="GN8" s="125"/>
      <c r="GO8" s="125"/>
      <c r="GP8" s="125"/>
      <c r="GQ8" s="125"/>
      <c r="GR8" s="125"/>
      <c r="GS8" s="125"/>
      <c r="GT8" s="125"/>
      <c r="GU8" s="125"/>
      <c r="GV8" s="125"/>
      <c r="GW8" s="125"/>
      <c r="GX8" s="125"/>
      <c r="GY8" s="125"/>
      <c r="GZ8" s="125"/>
      <c r="HA8" s="125"/>
      <c r="HB8" s="125"/>
      <c r="HC8" s="125"/>
      <c r="HD8" s="125"/>
      <c r="HE8" s="125"/>
      <c r="HF8" s="125"/>
      <c r="HG8" s="125"/>
      <c r="HH8" s="125"/>
      <c r="HI8" s="125"/>
      <c r="HJ8" s="125"/>
      <c r="HK8" s="125"/>
      <c r="HL8" s="125"/>
      <c r="HM8" s="125"/>
      <c r="HN8" s="125"/>
      <c r="HO8" s="125"/>
      <c r="HP8" s="125"/>
      <c r="HQ8" s="125"/>
      <c r="HR8" s="125"/>
      <c r="HS8" s="125"/>
      <c r="HT8" s="125"/>
      <c r="HU8" s="125"/>
      <c r="HV8" s="125"/>
      <c r="HW8" s="125"/>
      <c r="HX8" s="125"/>
      <c r="HY8" s="125"/>
      <c r="HZ8" s="125"/>
      <c r="IA8" s="125"/>
      <c r="IB8" s="125"/>
      <c r="IC8" s="125"/>
      <c r="ID8" s="125"/>
      <c r="IE8" s="125"/>
      <c r="IF8" s="125"/>
      <c r="IG8" s="125"/>
      <c r="IH8" s="125"/>
      <c r="II8" s="125"/>
      <c r="IJ8" s="125"/>
      <c r="IK8" s="125"/>
      <c r="IL8" s="125"/>
      <c r="IM8" s="125"/>
      <c r="IN8" s="125"/>
      <c r="IO8" s="125"/>
      <c r="IP8" s="125"/>
      <c r="IQ8" s="104"/>
      <c r="IR8" s="104"/>
      <c r="IS8" s="104"/>
    </row>
    <row r="9" spans="1:253" ht="23.25" customHeight="1">
      <c r="A9" s="62" t="str">
        <f>'15一般-工资福利'!A9</f>
        <v>201</v>
      </c>
      <c r="B9" s="62"/>
      <c r="C9" s="62"/>
      <c r="D9" s="62"/>
      <c r="E9" s="113" t="str">
        <f>'15一般-工资福利'!E9</f>
        <v>一般公共服务支出</v>
      </c>
      <c r="F9" s="114">
        <f>F10</f>
        <v>356.1</v>
      </c>
      <c r="G9" s="114">
        <f aca="true" t="shared" si="1" ref="G9:V9">G10</f>
        <v>196.1</v>
      </c>
      <c r="H9" s="114">
        <f t="shared" si="1"/>
        <v>150.1</v>
      </c>
      <c r="I9" s="114">
        <f t="shared" si="1"/>
        <v>27.8</v>
      </c>
      <c r="J9" s="114">
        <f t="shared" si="1"/>
        <v>18.2</v>
      </c>
      <c r="K9" s="114">
        <f t="shared" si="1"/>
        <v>160</v>
      </c>
      <c r="L9" s="114">
        <f t="shared" si="1"/>
        <v>160</v>
      </c>
      <c r="M9" s="114">
        <f t="shared" si="1"/>
        <v>0</v>
      </c>
      <c r="N9" s="114">
        <f t="shared" si="1"/>
        <v>0</v>
      </c>
      <c r="O9" s="114">
        <f t="shared" si="1"/>
        <v>0</v>
      </c>
      <c r="P9" s="114">
        <f t="shared" si="1"/>
        <v>0</v>
      </c>
      <c r="Q9" s="114">
        <f t="shared" si="1"/>
        <v>0</v>
      </c>
      <c r="R9" s="114">
        <f t="shared" si="1"/>
        <v>0</v>
      </c>
      <c r="S9" s="114">
        <f t="shared" si="1"/>
        <v>356.1</v>
      </c>
      <c r="T9" s="114">
        <f t="shared" si="1"/>
        <v>337.9</v>
      </c>
      <c r="U9" s="114">
        <f t="shared" si="1"/>
        <v>0</v>
      </c>
      <c r="V9" s="114">
        <f t="shared" si="1"/>
        <v>18.2</v>
      </c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5"/>
      <c r="DE9" s="125"/>
      <c r="DF9" s="125"/>
      <c r="DG9" s="125"/>
      <c r="DH9" s="125"/>
      <c r="DI9" s="125"/>
      <c r="DJ9" s="125"/>
      <c r="DK9" s="125"/>
      <c r="DL9" s="125"/>
      <c r="DM9" s="125"/>
      <c r="DN9" s="125"/>
      <c r="DO9" s="125"/>
      <c r="DP9" s="125"/>
      <c r="DQ9" s="125"/>
      <c r="DR9" s="125"/>
      <c r="DS9" s="125"/>
      <c r="DT9" s="125"/>
      <c r="DU9" s="125"/>
      <c r="DV9" s="125"/>
      <c r="DW9" s="125"/>
      <c r="DX9" s="125"/>
      <c r="DY9" s="125"/>
      <c r="DZ9" s="125"/>
      <c r="EA9" s="125"/>
      <c r="EB9" s="125"/>
      <c r="EC9" s="125"/>
      <c r="ED9" s="125"/>
      <c r="EE9" s="125"/>
      <c r="EF9" s="125"/>
      <c r="EG9" s="125"/>
      <c r="EH9" s="125"/>
      <c r="EI9" s="125"/>
      <c r="EJ9" s="125"/>
      <c r="EK9" s="125"/>
      <c r="EL9" s="125"/>
      <c r="EM9" s="125"/>
      <c r="EN9" s="125"/>
      <c r="EO9" s="125"/>
      <c r="EP9" s="125"/>
      <c r="EQ9" s="125"/>
      <c r="ER9" s="125"/>
      <c r="ES9" s="125"/>
      <c r="ET9" s="125"/>
      <c r="EU9" s="125"/>
      <c r="EV9" s="125"/>
      <c r="EW9" s="125"/>
      <c r="EX9" s="125"/>
      <c r="EY9" s="125"/>
      <c r="EZ9" s="125"/>
      <c r="FA9" s="125"/>
      <c r="FB9" s="125"/>
      <c r="FC9" s="125"/>
      <c r="FD9" s="125"/>
      <c r="FE9" s="125"/>
      <c r="FF9" s="125"/>
      <c r="FG9" s="125"/>
      <c r="FH9" s="125"/>
      <c r="FI9" s="125"/>
      <c r="FJ9" s="125"/>
      <c r="FK9" s="125"/>
      <c r="FL9" s="125"/>
      <c r="FM9" s="125"/>
      <c r="FN9" s="125"/>
      <c r="FO9" s="125"/>
      <c r="FP9" s="125"/>
      <c r="FQ9" s="125"/>
      <c r="FR9" s="125"/>
      <c r="FS9" s="125"/>
      <c r="FT9" s="125"/>
      <c r="FU9" s="125"/>
      <c r="FV9" s="125"/>
      <c r="FW9" s="125"/>
      <c r="FX9" s="125"/>
      <c r="FY9" s="125"/>
      <c r="FZ9" s="125"/>
      <c r="GA9" s="125"/>
      <c r="GB9" s="125"/>
      <c r="GC9" s="125"/>
      <c r="GD9" s="125"/>
      <c r="GE9" s="125"/>
      <c r="GF9" s="125"/>
      <c r="GG9" s="125"/>
      <c r="GH9" s="125"/>
      <c r="GI9" s="125"/>
      <c r="GJ9" s="125"/>
      <c r="GK9" s="125"/>
      <c r="GL9" s="125"/>
      <c r="GM9" s="125"/>
      <c r="GN9" s="125"/>
      <c r="GO9" s="125"/>
      <c r="GP9" s="125"/>
      <c r="GQ9" s="125"/>
      <c r="GR9" s="125"/>
      <c r="GS9" s="125"/>
      <c r="GT9" s="125"/>
      <c r="GU9" s="125"/>
      <c r="GV9" s="125"/>
      <c r="GW9" s="125"/>
      <c r="GX9" s="125"/>
      <c r="GY9" s="125"/>
      <c r="GZ9" s="125"/>
      <c r="HA9" s="125"/>
      <c r="HB9" s="125"/>
      <c r="HC9" s="125"/>
      <c r="HD9" s="125"/>
      <c r="HE9" s="125"/>
      <c r="HF9" s="125"/>
      <c r="HG9" s="125"/>
      <c r="HH9" s="125"/>
      <c r="HI9" s="125"/>
      <c r="HJ9" s="125"/>
      <c r="HK9" s="125"/>
      <c r="HL9" s="125"/>
      <c r="HM9" s="125"/>
      <c r="HN9" s="125"/>
      <c r="HO9" s="125"/>
      <c r="HP9" s="125"/>
      <c r="HQ9" s="125"/>
      <c r="HR9" s="125"/>
      <c r="HS9" s="125"/>
      <c r="HT9" s="125"/>
      <c r="HU9" s="125"/>
      <c r="HV9" s="125"/>
      <c r="HW9" s="125"/>
      <c r="HX9" s="125"/>
      <c r="HY9" s="125"/>
      <c r="HZ9" s="125"/>
      <c r="IA9" s="125"/>
      <c r="IB9" s="125"/>
      <c r="IC9" s="125"/>
      <c r="ID9" s="125"/>
      <c r="IE9" s="125"/>
      <c r="IF9" s="125"/>
      <c r="IG9" s="125"/>
      <c r="IH9" s="125"/>
      <c r="II9" s="125"/>
      <c r="IJ9" s="125"/>
      <c r="IK9" s="125"/>
      <c r="IL9" s="125"/>
      <c r="IM9" s="125"/>
      <c r="IN9" s="125"/>
      <c r="IO9" s="125"/>
      <c r="IP9" s="125"/>
      <c r="IQ9" s="104"/>
      <c r="IR9" s="104"/>
      <c r="IS9" s="104"/>
    </row>
    <row r="10" spans="1:253" ht="23.25" customHeight="1">
      <c r="A10" s="62" t="str">
        <f>'15一般-工资福利'!A10</f>
        <v>201</v>
      </c>
      <c r="B10" s="62">
        <f>'15一般-工资福利'!B10</f>
        <v>31</v>
      </c>
      <c r="C10" s="62"/>
      <c r="D10" s="62"/>
      <c r="E10" s="113" t="str">
        <f>'15一般-工资福利'!E10</f>
        <v>党委办公厅（室）及相关机构事务</v>
      </c>
      <c r="F10" s="114">
        <f>F11+F12</f>
        <v>356.1</v>
      </c>
      <c r="G10" s="114">
        <f aca="true" t="shared" si="2" ref="G10:V10">G11+G12</f>
        <v>196.1</v>
      </c>
      <c r="H10" s="114">
        <f t="shared" si="2"/>
        <v>150.1</v>
      </c>
      <c r="I10" s="114">
        <f t="shared" si="2"/>
        <v>27.8</v>
      </c>
      <c r="J10" s="114">
        <f t="shared" si="2"/>
        <v>18.2</v>
      </c>
      <c r="K10" s="114">
        <f t="shared" si="2"/>
        <v>160</v>
      </c>
      <c r="L10" s="114">
        <f t="shared" si="2"/>
        <v>160</v>
      </c>
      <c r="M10" s="114">
        <f t="shared" si="2"/>
        <v>0</v>
      </c>
      <c r="N10" s="114">
        <f t="shared" si="2"/>
        <v>0</v>
      </c>
      <c r="O10" s="114">
        <f t="shared" si="2"/>
        <v>0</v>
      </c>
      <c r="P10" s="114">
        <f t="shared" si="2"/>
        <v>0</v>
      </c>
      <c r="Q10" s="114">
        <f t="shared" si="2"/>
        <v>0</v>
      </c>
      <c r="R10" s="114">
        <f t="shared" si="2"/>
        <v>0</v>
      </c>
      <c r="S10" s="114">
        <f t="shared" si="2"/>
        <v>356.1</v>
      </c>
      <c r="T10" s="114">
        <f t="shared" si="2"/>
        <v>337.9</v>
      </c>
      <c r="U10" s="114">
        <f t="shared" si="2"/>
        <v>0</v>
      </c>
      <c r="V10" s="114">
        <f t="shared" si="2"/>
        <v>18.2</v>
      </c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5"/>
      <c r="DU10" s="125"/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  <c r="EF10" s="125"/>
      <c r="EG10" s="125"/>
      <c r="EH10" s="125"/>
      <c r="EI10" s="125"/>
      <c r="EJ10" s="125"/>
      <c r="EK10" s="125"/>
      <c r="EL10" s="125"/>
      <c r="EM10" s="125"/>
      <c r="EN10" s="125"/>
      <c r="EO10" s="125"/>
      <c r="EP10" s="125"/>
      <c r="EQ10" s="125"/>
      <c r="ER10" s="125"/>
      <c r="ES10" s="125"/>
      <c r="ET10" s="125"/>
      <c r="EU10" s="125"/>
      <c r="EV10" s="125"/>
      <c r="EW10" s="125"/>
      <c r="EX10" s="125"/>
      <c r="EY10" s="125"/>
      <c r="EZ10" s="125"/>
      <c r="FA10" s="125"/>
      <c r="FB10" s="125"/>
      <c r="FC10" s="125"/>
      <c r="FD10" s="125"/>
      <c r="FE10" s="125"/>
      <c r="FF10" s="125"/>
      <c r="FG10" s="125"/>
      <c r="FH10" s="125"/>
      <c r="FI10" s="125"/>
      <c r="FJ10" s="125"/>
      <c r="FK10" s="125"/>
      <c r="FL10" s="125"/>
      <c r="FM10" s="125"/>
      <c r="FN10" s="125"/>
      <c r="FO10" s="125"/>
      <c r="FP10" s="125"/>
      <c r="FQ10" s="125"/>
      <c r="FR10" s="125"/>
      <c r="FS10" s="125"/>
      <c r="FT10" s="125"/>
      <c r="FU10" s="125"/>
      <c r="FV10" s="125"/>
      <c r="FW10" s="125"/>
      <c r="FX10" s="125"/>
      <c r="FY10" s="125"/>
      <c r="FZ10" s="125"/>
      <c r="GA10" s="125"/>
      <c r="GB10" s="125"/>
      <c r="GC10" s="125"/>
      <c r="GD10" s="125"/>
      <c r="GE10" s="125"/>
      <c r="GF10" s="125"/>
      <c r="GG10" s="125"/>
      <c r="GH10" s="125"/>
      <c r="GI10" s="125"/>
      <c r="GJ10" s="125"/>
      <c r="GK10" s="125"/>
      <c r="GL10" s="125"/>
      <c r="GM10" s="125"/>
      <c r="GN10" s="125"/>
      <c r="GO10" s="125"/>
      <c r="GP10" s="125"/>
      <c r="GQ10" s="125"/>
      <c r="GR10" s="125"/>
      <c r="GS10" s="125"/>
      <c r="GT10" s="125"/>
      <c r="GU10" s="125"/>
      <c r="GV10" s="125"/>
      <c r="GW10" s="125"/>
      <c r="GX10" s="125"/>
      <c r="GY10" s="125"/>
      <c r="GZ10" s="125"/>
      <c r="HA10" s="125"/>
      <c r="HB10" s="125"/>
      <c r="HC10" s="125"/>
      <c r="HD10" s="125"/>
      <c r="HE10" s="125"/>
      <c r="HF10" s="125"/>
      <c r="HG10" s="125"/>
      <c r="HH10" s="125"/>
      <c r="HI10" s="125"/>
      <c r="HJ10" s="125"/>
      <c r="HK10" s="125"/>
      <c r="HL10" s="125"/>
      <c r="HM10" s="125"/>
      <c r="HN10" s="125"/>
      <c r="HO10" s="125"/>
      <c r="HP10" s="125"/>
      <c r="HQ10" s="125"/>
      <c r="HR10" s="125"/>
      <c r="HS10" s="125"/>
      <c r="HT10" s="125"/>
      <c r="HU10" s="125"/>
      <c r="HV10" s="125"/>
      <c r="HW10" s="125"/>
      <c r="HX10" s="125"/>
      <c r="HY10" s="125"/>
      <c r="HZ10" s="125"/>
      <c r="IA10" s="125"/>
      <c r="IB10" s="125"/>
      <c r="IC10" s="125"/>
      <c r="ID10" s="125"/>
      <c r="IE10" s="125"/>
      <c r="IF10" s="125"/>
      <c r="IG10" s="125"/>
      <c r="IH10" s="125"/>
      <c r="II10" s="125"/>
      <c r="IJ10" s="125"/>
      <c r="IK10" s="125"/>
      <c r="IL10" s="125"/>
      <c r="IM10" s="125"/>
      <c r="IN10" s="125"/>
      <c r="IO10" s="125"/>
      <c r="IP10" s="125"/>
      <c r="IQ10" s="104"/>
      <c r="IR10" s="104"/>
      <c r="IS10" s="104"/>
    </row>
    <row r="11" spans="1:255" s="102" customFormat="1" ht="23.25" customHeight="1">
      <c r="A11" s="62" t="str">
        <f>'15一般-工资福利'!A11</f>
        <v>201</v>
      </c>
      <c r="B11" s="62" t="str">
        <f>'15一般-工资福利'!B11</f>
        <v>31</v>
      </c>
      <c r="C11" s="62" t="str">
        <f>'15一般-工资福利'!C11</f>
        <v>99</v>
      </c>
      <c r="D11" s="115">
        <f>'13一般预算支出'!D11</f>
        <v>0</v>
      </c>
      <c r="E11" s="113" t="str">
        <f>'15一般-工资福利'!E11</f>
        <v>其他党委办公厅（室）及相关机构事务支出</v>
      </c>
      <c r="F11" s="114">
        <f>'13一般预算支出'!F11</f>
        <v>196.1</v>
      </c>
      <c r="G11" s="114">
        <f>'13一般预算支出'!G11</f>
        <v>196.1</v>
      </c>
      <c r="H11" s="114">
        <f>'13一般预算支出'!H11</f>
        <v>150.1</v>
      </c>
      <c r="I11" s="114">
        <f>'13一般预算支出'!I11</f>
        <v>27.8</v>
      </c>
      <c r="J11" s="114">
        <f>'13一般预算支出'!J11</f>
        <v>18.2</v>
      </c>
      <c r="K11" s="114">
        <f>'13一般预算支出'!K11</f>
        <v>0</v>
      </c>
      <c r="L11" s="114">
        <f>'13一般预算支出'!L11</f>
        <v>0</v>
      </c>
      <c r="M11" s="121">
        <f>'13一般预算支出'!M11</f>
        <v>0</v>
      </c>
      <c r="N11" s="121">
        <f>'13一般预算支出'!N11</f>
        <v>0</v>
      </c>
      <c r="O11" s="121">
        <f>'13一般预算支出'!O11</f>
        <v>0</v>
      </c>
      <c r="P11" s="121">
        <f>'13一般预算支出'!P11</f>
        <v>0</v>
      </c>
      <c r="Q11" s="121">
        <f>'13一般预算支出'!Q11</f>
        <v>0</v>
      </c>
      <c r="R11" s="121">
        <f>'13一般预算支出'!R11</f>
        <v>0</v>
      </c>
      <c r="S11" s="114">
        <f>SUM(T11:V11)</f>
        <v>196.1</v>
      </c>
      <c r="T11" s="114">
        <f>H11+I11</f>
        <v>177.9</v>
      </c>
      <c r="U11" s="114"/>
      <c r="V11" s="114">
        <f>J11</f>
        <v>18.2</v>
      </c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  <c r="CV11" s="119"/>
      <c r="CW11" s="119"/>
      <c r="CX11" s="119"/>
      <c r="CY11" s="119"/>
      <c r="CZ11" s="119"/>
      <c r="DA11" s="119"/>
      <c r="DB11" s="119"/>
      <c r="DC11" s="119"/>
      <c r="DD11" s="119"/>
      <c r="DE11" s="119"/>
      <c r="DF11" s="119"/>
      <c r="DG11" s="119"/>
      <c r="DH11" s="119"/>
      <c r="DI11" s="119"/>
      <c r="DJ11" s="119"/>
      <c r="DK11" s="119"/>
      <c r="DL11" s="119"/>
      <c r="DM11" s="119"/>
      <c r="DN11" s="119"/>
      <c r="DO11" s="119"/>
      <c r="DP11" s="119"/>
      <c r="DQ11" s="119"/>
      <c r="DR11" s="119"/>
      <c r="DS11" s="119"/>
      <c r="DT11" s="119"/>
      <c r="DU11" s="119"/>
      <c r="DV11" s="119"/>
      <c r="DW11" s="119"/>
      <c r="DX11" s="119"/>
      <c r="DY11" s="119"/>
      <c r="DZ11" s="119"/>
      <c r="EA11" s="119"/>
      <c r="EB11" s="119"/>
      <c r="EC11" s="119"/>
      <c r="ED11" s="119"/>
      <c r="EE11" s="119"/>
      <c r="EF11" s="119"/>
      <c r="EG11" s="119"/>
      <c r="EH11" s="119"/>
      <c r="EI11" s="119"/>
      <c r="EJ11" s="119"/>
      <c r="EK11" s="119"/>
      <c r="EL11" s="119"/>
      <c r="EM11" s="119"/>
      <c r="EN11" s="119"/>
      <c r="EO11" s="119"/>
      <c r="EP11" s="119"/>
      <c r="EQ11" s="119"/>
      <c r="ER11" s="119"/>
      <c r="ES11" s="119"/>
      <c r="ET11" s="119"/>
      <c r="EU11" s="119"/>
      <c r="EV11" s="119"/>
      <c r="EW11" s="119"/>
      <c r="EX11" s="119"/>
      <c r="EY11" s="119"/>
      <c r="EZ11" s="119"/>
      <c r="FA11" s="119"/>
      <c r="FB11" s="119"/>
      <c r="FC11" s="119"/>
      <c r="FD11" s="119"/>
      <c r="FE11" s="119"/>
      <c r="FF11" s="119"/>
      <c r="FG11" s="119"/>
      <c r="FH11" s="119"/>
      <c r="FI11" s="119"/>
      <c r="FJ11" s="119"/>
      <c r="FK11" s="119"/>
      <c r="FL11" s="119"/>
      <c r="FM11" s="119"/>
      <c r="FN11" s="119"/>
      <c r="FO11" s="119"/>
      <c r="FP11" s="119"/>
      <c r="FQ11" s="119"/>
      <c r="FR11" s="119"/>
      <c r="FS11" s="119"/>
      <c r="FT11" s="119"/>
      <c r="FU11" s="119"/>
      <c r="FV11" s="119"/>
      <c r="FW11" s="119"/>
      <c r="FX11" s="119"/>
      <c r="FY11" s="119"/>
      <c r="FZ11" s="119"/>
      <c r="GA11" s="119"/>
      <c r="GB11" s="119"/>
      <c r="GC11" s="119"/>
      <c r="GD11" s="119"/>
      <c r="GE11" s="119"/>
      <c r="GF11" s="119"/>
      <c r="GG11" s="119"/>
      <c r="GH11" s="119"/>
      <c r="GI11" s="119"/>
      <c r="GJ11" s="119"/>
      <c r="GK11" s="119"/>
      <c r="GL11" s="119"/>
      <c r="GM11" s="119"/>
      <c r="GN11" s="119"/>
      <c r="GO11" s="119"/>
      <c r="GP11" s="119"/>
      <c r="GQ11" s="119"/>
      <c r="GR11" s="119"/>
      <c r="GS11" s="119"/>
      <c r="GT11" s="119"/>
      <c r="GU11" s="119"/>
      <c r="GV11" s="119"/>
      <c r="GW11" s="119"/>
      <c r="GX11" s="119"/>
      <c r="GY11" s="119"/>
      <c r="GZ11" s="119"/>
      <c r="HA11" s="119"/>
      <c r="HB11" s="119"/>
      <c r="HC11" s="119"/>
      <c r="HD11" s="119"/>
      <c r="HE11" s="119"/>
      <c r="HF11" s="119"/>
      <c r="HG11" s="119"/>
      <c r="HH11" s="119"/>
      <c r="HI11" s="119"/>
      <c r="HJ11" s="119"/>
      <c r="HK11" s="119"/>
      <c r="HL11" s="119"/>
      <c r="HM11" s="119"/>
      <c r="HN11" s="119"/>
      <c r="HO11" s="119"/>
      <c r="HP11" s="119"/>
      <c r="HQ11" s="119"/>
      <c r="HR11" s="119"/>
      <c r="HS11" s="119"/>
      <c r="HT11" s="119"/>
      <c r="HU11" s="119"/>
      <c r="HV11" s="119"/>
      <c r="HW11" s="119"/>
      <c r="HX11" s="119"/>
      <c r="HY11" s="119"/>
      <c r="HZ11" s="119"/>
      <c r="IA11" s="119"/>
      <c r="IB11" s="119"/>
      <c r="IC11" s="119"/>
      <c r="ID11" s="119"/>
      <c r="IE11" s="119"/>
      <c r="IF11" s="119"/>
      <c r="IG11" s="119"/>
      <c r="IH11" s="119"/>
      <c r="II11" s="119"/>
      <c r="IJ11" s="119"/>
      <c r="IK11" s="119"/>
      <c r="IL11" s="119"/>
      <c r="IM11" s="119"/>
      <c r="IN11" s="119"/>
      <c r="IO11" s="119"/>
      <c r="IP11" s="119"/>
      <c r="IQ11" s="119"/>
      <c r="IR11" s="119"/>
      <c r="IS11" s="119"/>
      <c r="IT11" s="27"/>
      <c r="IU11" s="27"/>
    </row>
    <row r="12" spans="1:255" ht="26.25" customHeight="1">
      <c r="A12" s="116" t="str">
        <f>MID('21项目明细表'!A8,1,3)</f>
        <v>201</v>
      </c>
      <c r="B12" s="116" t="str">
        <f>MID('21项目明细表'!A8,4,2)</f>
        <v>31</v>
      </c>
      <c r="C12" s="62" t="str">
        <f>MID('21项目明细表'!A8,6,2)</f>
        <v>05</v>
      </c>
      <c r="D12" s="117">
        <f>D11</f>
        <v>0</v>
      </c>
      <c r="E12" s="118" t="str">
        <f>'21项目明细表'!B8</f>
        <v>专项业务</v>
      </c>
      <c r="F12" s="114">
        <f>'13一般预算支出'!F12</f>
        <v>160</v>
      </c>
      <c r="G12" s="114">
        <f>'13一般预算支出'!G12</f>
        <v>0</v>
      </c>
      <c r="H12" s="114">
        <f>'13一般预算支出'!H12</f>
        <v>0</v>
      </c>
      <c r="I12" s="114">
        <f>'13一般预算支出'!I12</f>
        <v>0</v>
      </c>
      <c r="J12" s="114">
        <f>'13一般预算支出'!J12</f>
        <v>0</v>
      </c>
      <c r="K12" s="114">
        <f>'13一般预算支出'!K12</f>
        <v>160</v>
      </c>
      <c r="L12" s="114">
        <f>'13一般预算支出'!L12</f>
        <v>160</v>
      </c>
      <c r="M12" s="121">
        <f>'13一般预算支出'!M12</f>
        <v>0</v>
      </c>
      <c r="N12" s="121">
        <f>'13一般预算支出'!N12</f>
        <v>0</v>
      </c>
      <c r="O12" s="121">
        <f>'13一般预算支出'!O12</f>
        <v>0</v>
      </c>
      <c r="P12" s="121">
        <f>'13一般预算支出'!P12</f>
        <v>0</v>
      </c>
      <c r="Q12" s="121">
        <f>'13一般预算支出'!Q12</f>
        <v>0</v>
      </c>
      <c r="R12" s="121">
        <f>'13一般预算支出'!R12</f>
        <v>0</v>
      </c>
      <c r="S12" s="114">
        <f>SUM(T12:V12)</f>
        <v>160</v>
      </c>
      <c r="T12" s="114">
        <f>F12</f>
        <v>160</v>
      </c>
      <c r="U12" s="114"/>
      <c r="V12" s="114"/>
      <c r="IT12"/>
      <c r="IU12"/>
    </row>
    <row r="13" spans="1:255" ht="12.75" customHeight="1">
      <c r="A13" s="119"/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IT13"/>
      <c r="IU13"/>
    </row>
    <row r="14" spans="1:255" ht="12.75" customHeight="1">
      <c r="A14" s="119"/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IT14"/>
      <c r="IU14"/>
    </row>
    <row r="15" spans="1:255" ht="12.75" customHeight="1">
      <c r="A15" s="119"/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IT15"/>
      <c r="IU15"/>
    </row>
    <row r="16" spans="1:255" ht="12.75" customHeight="1">
      <c r="A16" s="119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IT16"/>
      <c r="IU16"/>
    </row>
    <row r="34" ht="11.25" customHeight="1"/>
  </sheetData>
  <sheetProtection formatCells="0" formatColumns="0" formatRows="0"/>
  <mergeCells count="25">
    <mergeCell ref="A2:V2"/>
    <mergeCell ref="U3:V3"/>
    <mergeCell ref="S4:V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6"/>
  <sheetViews>
    <sheetView showGridLines="0" showZeros="0" tabSelected="1" workbookViewId="0" topLeftCell="A1">
      <selection activeCell="D9" sqref="D9"/>
    </sheetView>
  </sheetViews>
  <sheetFormatPr defaultColWidth="6.875" defaultRowHeight="12.75" customHeight="1"/>
  <cols>
    <col min="1" max="1" width="24.50390625" style="73" customWidth="1"/>
    <col min="2" max="2" width="9.125" style="73" customWidth="1"/>
    <col min="3" max="8" width="7.875" style="73" customWidth="1"/>
    <col min="9" max="9" width="9.125" style="73" customWidth="1"/>
    <col min="10" max="15" width="7.875" style="73" customWidth="1"/>
    <col min="16" max="250" width="6.875" style="73" customWidth="1"/>
    <col min="251" max="16384" width="6.875" style="73" customWidth="1"/>
  </cols>
  <sheetData>
    <row r="1" spans="15:250" ht="12.75" customHeight="1">
      <c r="O1" s="94" t="s">
        <v>266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</row>
    <row r="2" spans="1:250" ht="47.25" customHeight="1">
      <c r="A2" s="74" t="s">
        <v>267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</row>
    <row r="3" spans="1:250" ht="12.75" customHeight="1">
      <c r="A3" s="75" t="s">
        <v>2</v>
      </c>
      <c r="B3" s="75"/>
      <c r="F3" s="76"/>
      <c r="G3" s="76"/>
      <c r="H3" s="76"/>
      <c r="I3" s="76"/>
      <c r="J3" s="76"/>
      <c r="K3" s="76"/>
      <c r="L3" s="76"/>
      <c r="M3" s="76"/>
      <c r="N3" s="76"/>
      <c r="O3" s="76" t="s">
        <v>78</v>
      </c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</row>
    <row r="4" spans="1:250" ht="23.25" customHeight="1">
      <c r="A4" s="77" t="s">
        <v>268</v>
      </c>
      <c r="B4" s="78" t="s">
        <v>269</v>
      </c>
      <c r="C4" s="78"/>
      <c r="D4" s="78"/>
      <c r="E4" s="78"/>
      <c r="F4" s="78"/>
      <c r="G4" s="78"/>
      <c r="H4" s="78"/>
      <c r="I4" s="95" t="s">
        <v>270</v>
      </c>
      <c r="J4" s="96"/>
      <c r="K4" s="96"/>
      <c r="L4" s="96"/>
      <c r="M4" s="96"/>
      <c r="N4" s="96"/>
      <c r="O4" s="96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</row>
    <row r="5" spans="1:250" ht="23.25" customHeight="1">
      <c r="A5" s="77"/>
      <c r="B5" s="79" t="s">
        <v>81</v>
      </c>
      <c r="C5" s="79" t="s">
        <v>180</v>
      </c>
      <c r="D5" s="79" t="s">
        <v>271</v>
      </c>
      <c r="E5" s="80" t="s">
        <v>272</v>
      </c>
      <c r="F5" s="81" t="s">
        <v>183</v>
      </c>
      <c r="G5" s="81" t="s">
        <v>273</v>
      </c>
      <c r="H5" s="82" t="s">
        <v>185</v>
      </c>
      <c r="I5" s="84" t="s">
        <v>81</v>
      </c>
      <c r="J5" s="85" t="s">
        <v>180</v>
      </c>
      <c r="K5" s="85" t="s">
        <v>271</v>
      </c>
      <c r="L5" s="85" t="s">
        <v>272</v>
      </c>
      <c r="M5" s="85" t="s">
        <v>183</v>
      </c>
      <c r="N5" s="85" t="s">
        <v>273</v>
      </c>
      <c r="O5" s="85" t="s">
        <v>185</v>
      </c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</row>
    <row r="6" spans="1:250" ht="33" customHeight="1">
      <c r="A6" s="77"/>
      <c r="B6" s="83"/>
      <c r="C6" s="83"/>
      <c r="D6" s="83"/>
      <c r="E6" s="84"/>
      <c r="F6" s="85"/>
      <c r="G6" s="85"/>
      <c r="H6" s="86"/>
      <c r="I6" s="84"/>
      <c r="J6" s="85"/>
      <c r="K6" s="85"/>
      <c r="L6" s="85"/>
      <c r="M6" s="85"/>
      <c r="N6" s="85"/>
      <c r="O6" s="85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</row>
    <row r="7" spans="1:250" ht="12.75" customHeight="1">
      <c r="A7" s="87"/>
      <c r="B7" s="88">
        <v>7</v>
      </c>
      <c r="C7" s="88">
        <v>8</v>
      </c>
      <c r="D7" s="88">
        <v>9</v>
      </c>
      <c r="E7" s="88">
        <v>10</v>
      </c>
      <c r="F7" s="88">
        <v>11</v>
      </c>
      <c r="G7" s="88">
        <v>12</v>
      </c>
      <c r="H7" s="88">
        <v>13</v>
      </c>
      <c r="I7" s="88">
        <v>14</v>
      </c>
      <c r="J7" s="88">
        <v>15</v>
      </c>
      <c r="K7" s="88">
        <v>16</v>
      </c>
      <c r="L7" s="88">
        <v>17</v>
      </c>
      <c r="M7" s="88">
        <v>18</v>
      </c>
      <c r="N7" s="88">
        <v>19</v>
      </c>
      <c r="O7" s="88">
        <v>20</v>
      </c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</row>
    <row r="8" spans="1:250" s="72" customFormat="1" ht="28.5" customHeight="1">
      <c r="A8" s="89" t="s">
        <v>104</v>
      </c>
      <c r="B8" s="90">
        <f>SUM(C8:H8)</f>
        <v>4.1</v>
      </c>
      <c r="C8" s="91">
        <v>4.1</v>
      </c>
      <c r="D8" s="92"/>
      <c r="E8" s="92"/>
      <c r="F8" s="92"/>
      <c r="G8" s="92"/>
      <c r="H8" s="93"/>
      <c r="I8" s="97">
        <f>SUM(J8:O8)</f>
        <v>4</v>
      </c>
      <c r="J8" s="91">
        <v>4</v>
      </c>
      <c r="K8" s="92"/>
      <c r="L8" s="98"/>
      <c r="M8" s="98"/>
      <c r="N8" s="98"/>
      <c r="O8" s="99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</row>
    <row r="9" spans="1:250" ht="30.75" customHeight="1">
      <c r="A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</row>
    <row r="10" spans="3:250" ht="12.75" customHeight="1">
      <c r="C10" s="72"/>
      <c r="D10" s="72"/>
      <c r="E10" s="72"/>
      <c r="F10" s="72"/>
      <c r="G10" s="72"/>
      <c r="H10" s="72"/>
      <c r="I10" s="72"/>
      <c r="J10" s="72"/>
      <c r="L10" s="72"/>
      <c r="N10" s="100"/>
      <c r="O10" s="72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</row>
    <row r="11" spans="4:250" ht="12.75" customHeight="1">
      <c r="D11" s="72"/>
      <c r="G11" s="72"/>
      <c r="H11" s="72"/>
      <c r="I11" s="72"/>
      <c r="K11" s="72"/>
      <c r="O11" s="72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</row>
    <row r="12" spans="2:250" ht="12.75" customHeight="1">
      <c r="B12" s="7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</row>
    <row r="13" spans="15:250" ht="12.75" customHeight="1">
      <c r="O13" s="72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</row>
    <row r="14" spans="1:250" ht="12.7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</row>
    <row r="15" spans="1:250" ht="12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</row>
    <row r="16" spans="1:250" ht="12.75" customHeight="1">
      <c r="A16" s="72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</row>
  </sheetData>
  <sheetProtection formatCells="0" formatColumns="0" formatRows="0"/>
  <mergeCells count="19">
    <mergeCell ref="A2:O2"/>
    <mergeCell ref="A3:B3"/>
    <mergeCell ref="B4:H4"/>
    <mergeCell ref="I4:O4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"/>
  <sheetViews>
    <sheetView showGridLines="0" showZeros="0" workbookViewId="0" topLeftCell="A1">
      <selection activeCell="G7" sqref="G7:O7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9.75390625" style="0" customWidth="1"/>
    <col min="6" max="6" width="10.625" style="0" customWidth="1"/>
    <col min="7" max="21" width="7.25390625" style="0" customWidth="1"/>
  </cols>
  <sheetData>
    <row r="1" spans="1:21" ht="14.2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4" t="s">
        <v>274</v>
      </c>
    </row>
    <row r="2" spans="1:21" ht="24.75" customHeight="1">
      <c r="A2" s="53" t="s">
        <v>275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</row>
    <row r="3" spans="1:21" ht="19.5" customHeight="1">
      <c r="A3" s="54" t="s">
        <v>2</v>
      </c>
      <c r="B3" s="54"/>
      <c r="C3" s="54"/>
      <c r="D3" s="54"/>
      <c r="E3" s="54"/>
      <c r="F3" s="54"/>
      <c r="G3" s="54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71" t="s">
        <v>78</v>
      </c>
      <c r="U3" s="71"/>
    </row>
    <row r="4" spans="1:21" ht="27.75" customHeight="1">
      <c r="A4" s="55" t="s">
        <v>107</v>
      </c>
      <c r="B4" s="56"/>
      <c r="C4" s="57"/>
      <c r="D4" s="58" t="s">
        <v>126</v>
      </c>
      <c r="E4" s="58" t="s">
        <v>127</v>
      </c>
      <c r="F4" s="58" t="s">
        <v>99</v>
      </c>
      <c r="G4" s="59" t="s">
        <v>128</v>
      </c>
      <c r="H4" s="59" t="s">
        <v>129</v>
      </c>
      <c r="I4" s="59" t="s">
        <v>130</v>
      </c>
      <c r="J4" s="59" t="s">
        <v>131</v>
      </c>
      <c r="K4" s="59" t="s">
        <v>132</v>
      </c>
      <c r="L4" s="59" t="s">
        <v>133</v>
      </c>
      <c r="M4" s="59" t="s">
        <v>118</v>
      </c>
      <c r="N4" s="59" t="s">
        <v>134</v>
      </c>
      <c r="O4" s="59" t="s">
        <v>116</v>
      </c>
      <c r="P4" s="59" t="s">
        <v>120</v>
      </c>
      <c r="Q4" s="59" t="s">
        <v>119</v>
      </c>
      <c r="R4" s="59" t="s">
        <v>135</v>
      </c>
      <c r="S4" s="59" t="s">
        <v>136</v>
      </c>
      <c r="T4" s="59" t="s">
        <v>137</v>
      </c>
      <c r="U4" s="59" t="s">
        <v>123</v>
      </c>
    </row>
    <row r="5" spans="1:21" ht="13.5" customHeight="1">
      <c r="A5" s="58" t="s">
        <v>100</v>
      </c>
      <c r="B5" s="58" t="s">
        <v>101</v>
      </c>
      <c r="C5" s="58" t="s">
        <v>102</v>
      </c>
      <c r="D5" s="60"/>
      <c r="E5" s="60"/>
      <c r="F5" s="60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</row>
    <row r="6" spans="1:21" ht="18" customHeight="1">
      <c r="A6" s="61"/>
      <c r="B6" s="61"/>
      <c r="C6" s="61"/>
      <c r="D6" s="61"/>
      <c r="E6" s="61"/>
      <c r="F6" s="61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</row>
    <row r="7" spans="1:21" ht="22.5" customHeight="1">
      <c r="A7" s="62"/>
      <c r="B7" s="62"/>
      <c r="C7" s="63"/>
      <c r="D7" s="62" t="str">
        <f>'15一般-工资福利'!D8</f>
        <v>003001</v>
      </c>
      <c r="E7" s="62" t="s">
        <v>104</v>
      </c>
      <c r="F7" s="64">
        <f>F10+F11</f>
        <v>356.1</v>
      </c>
      <c r="G7" s="64">
        <f aca="true" t="shared" si="0" ref="G7:U7">G10+G11</f>
        <v>150.1</v>
      </c>
      <c r="H7" s="64">
        <f t="shared" si="0"/>
        <v>187.8</v>
      </c>
      <c r="I7" s="64">
        <f t="shared" si="0"/>
        <v>0</v>
      </c>
      <c r="J7" s="64">
        <f t="shared" si="0"/>
        <v>0</v>
      </c>
      <c r="K7" s="64">
        <f t="shared" si="0"/>
        <v>0</v>
      </c>
      <c r="L7" s="64">
        <f t="shared" si="0"/>
        <v>0</v>
      </c>
      <c r="M7" s="64">
        <f t="shared" si="0"/>
        <v>0</v>
      </c>
      <c r="N7" s="64">
        <f t="shared" si="0"/>
        <v>0</v>
      </c>
      <c r="O7" s="64">
        <f t="shared" si="0"/>
        <v>18.2</v>
      </c>
      <c r="P7" s="68">
        <f t="shared" si="0"/>
        <v>0</v>
      </c>
      <c r="Q7" s="68">
        <f t="shared" si="0"/>
        <v>0</v>
      </c>
      <c r="R7" s="68">
        <f t="shared" si="0"/>
        <v>0</v>
      </c>
      <c r="S7" s="68">
        <f t="shared" si="0"/>
        <v>0</v>
      </c>
      <c r="T7" s="68">
        <f t="shared" si="0"/>
        <v>0</v>
      </c>
      <c r="U7" s="68">
        <f t="shared" si="0"/>
        <v>0</v>
      </c>
    </row>
    <row r="8" spans="1:21" ht="22.5" customHeight="1">
      <c r="A8" s="62" t="str">
        <f>'15一般-工资福利'!A9</f>
        <v>201</v>
      </c>
      <c r="B8" s="62"/>
      <c r="C8" s="62"/>
      <c r="D8" s="62"/>
      <c r="E8" s="62" t="str">
        <f>'15一般-工资福利'!E9</f>
        <v>一般公共服务支出</v>
      </c>
      <c r="F8" s="64">
        <f>F9</f>
        <v>356.1</v>
      </c>
      <c r="G8" s="64">
        <f aca="true" t="shared" si="1" ref="G8:U8">G9</f>
        <v>150.1</v>
      </c>
      <c r="H8" s="64">
        <f t="shared" si="1"/>
        <v>187.8</v>
      </c>
      <c r="I8" s="64">
        <f t="shared" si="1"/>
        <v>0</v>
      </c>
      <c r="J8" s="64">
        <f t="shared" si="1"/>
        <v>0</v>
      </c>
      <c r="K8" s="64">
        <f t="shared" si="1"/>
        <v>0</v>
      </c>
      <c r="L8" s="64">
        <f t="shared" si="1"/>
        <v>0</v>
      </c>
      <c r="M8" s="64">
        <f t="shared" si="1"/>
        <v>0</v>
      </c>
      <c r="N8" s="64">
        <f t="shared" si="1"/>
        <v>0</v>
      </c>
      <c r="O8" s="64">
        <f t="shared" si="1"/>
        <v>18.2</v>
      </c>
      <c r="P8" s="68">
        <f t="shared" si="1"/>
        <v>0</v>
      </c>
      <c r="Q8" s="68">
        <f t="shared" si="1"/>
        <v>0</v>
      </c>
      <c r="R8" s="68">
        <f t="shared" si="1"/>
        <v>0</v>
      </c>
      <c r="S8" s="68">
        <f t="shared" si="1"/>
        <v>0</v>
      </c>
      <c r="T8" s="68">
        <f t="shared" si="1"/>
        <v>0</v>
      </c>
      <c r="U8" s="68">
        <f t="shared" si="1"/>
        <v>0</v>
      </c>
    </row>
    <row r="9" spans="1:21" ht="22.5" customHeight="1">
      <c r="A9" s="62" t="str">
        <f>'15一般-工资福利'!A10</f>
        <v>201</v>
      </c>
      <c r="B9" s="62">
        <f>'15一般-工资福利'!B10</f>
        <v>31</v>
      </c>
      <c r="C9" s="62"/>
      <c r="D9" s="62"/>
      <c r="E9" s="62" t="str">
        <f>'15一般-工资福利'!E10</f>
        <v>党委办公厅（室）及相关机构事务</v>
      </c>
      <c r="F9" s="64">
        <f>F10+F11</f>
        <v>356.1</v>
      </c>
      <c r="G9" s="64">
        <f aca="true" t="shared" si="2" ref="G9:U9">G10+G11</f>
        <v>150.1</v>
      </c>
      <c r="H9" s="64">
        <f t="shared" si="2"/>
        <v>187.8</v>
      </c>
      <c r="I9" s="64">
        <f t="shared" si="2"/>
        <v>0</v>
      </c>
      <c r="J9" s="64">
        <f t="shared" si="2"/>
        <v>0</v>
      </c>
      <c r="K9" s="64">
        <f t="shared" si="2"/>
        <v>0</v>
      </c>
      <c r="L9" s="64">
        <f t="shared" si="2"/>
        <v>0</v>
      </c>
      <c r="M9" s="64">
        <f t="shared" si="2"/>
        <v>0</v>
      </c>
      <c r="N9" s="64">
        <f t="shared" si="2"/>
        <v>0</v>
      </c>
      <c r="O9" s="64">
        <f t="shared" si="2"/>
        <v>18.2</v>
      </c>
      <c r="P9" s="68">
        <f t="shared" si="2"/>
        <v>0</v>
      </c>
      <c r="Q9" s="68">
        <f t="shared" si="2"/>
        <v>0</v>
      </c>
      <c r="R9" s="68">
        <f t="shared" si="2"/>
        <v>0</v>
      </c>
      <c r="S9" s="68">
        <f t="shared" si="2"/>
        <v>0</v>
      </c>
      <c r="T9" s="68">
        <f t="shared" si="2"/>
        <v>0</v>
      </c>
      <c r="U9" s="68">
        <f t="shared" si="2"/>
        <v>0</v>
      </c>
    </row>
    <row r="10" spans="1:21" s="27" customFormat="1" ht="22.5" customHeight="1">
      <c r="A10" s="62" t="str">
        <f>'15一般-工资福利'!A11</f>
        <v>201</v>
      </c>
      <c r="B10" s="62" t="str">
        <f>'15一般-工资福利'!B11</f>
        <v>31</v>
      </c>
      <c r="C10" s="62" t="str">
        <f>'15一般-工资福利'!C11</f>
        <v>99</v>
      </c>
      <c r="D10" s="65">
        <f>'26经费拔款'!D11</f>
        <v>0</v>
      </c>
      <c r="E10" s="62" t="str">
        <f>'15一般-工资福利'!E11</f>
        <v>其他党委办公厅（室）及相关机构事务支出</v>
      </c>
      <c r="F10" s="66">
        <f>SUM(G10:U10)</f>
        <v>196.1</v>
      </c>
      <c r="G10" s="66">
        <f>'26经费拔款'!H11</f>
        <v>150.1</v>
      </c>
      <c r="H10" s="66">
        <f>'26经费拔款'!I11</f>
        <v>27.8</v>
      </c>
      <c r="I10" s="66"/>
      <c r="J10" s="66"/>
      <c r="K10" s="66"/>
      <c r="L10" s="66"/>
      <c r="M10" s="66"/>
      <c r="N10" s="66"/>
      <c r="O10" s="66">
        <f>'26经费拔款'!J11</f>
        <v>18.2</v>
      </c>
      <c r="P10" s="69"/>
      <c r="Q10" s="69"/>
      <c r="R10" s="69"/>
      <c r="S10" s="69"/>
      <c r="T10" s="69"/>
      <c r="U10" s="69"/>
    </row>
    <row r="11" spans="1:21" ht="22.5" customHeight="1">
      <c r="A11" s="65" t="str">
        <f>'26经费拔款'!A12</f>
        <v>201</v>
      </c>
      <c r="B11" s="65" t="str">
        <f>'26经费拔款'!B12</f>
        <v>31</v>
      </c>
      <c r="C11" s="65" t="str">
        <f>'26经费拔款'!C12</f>
        <v>05</v>
      </c>
      <c r="D11" s="65">
        <f>'26经费拔款'!D12</f>
        <v>0</v>
      </c>
      <c r="E11" s="65" t="str">
        <f>'26经费拔款'!E12</f>
        <v>专项业务</v>
      </c>
      <c r="F11" s="66">
        <f>SUM(G11:U11)</f>
        <v>160</v>
      </c>
      <c r="G11" s="67"/>
      <c r="H11" s="66">
        <f>'26经费拔款'!L12</f>
        <v>160</v>
      </c>
      <c r="I11" s="67">
        <f>'26经费拔款'!Q12</f>
        <v>0</v>
      </c>
      <c r="J11" s="67"/>
      <c r="K11" s="67"/>
      <c r="L11" s="67"/>
      <c r="M11" s="67"/>
      <c r="N11" s="67"/>
      <c r="O11" s="67"/>
      <c r="P11" s="70"/>
      <c r="Q11" s="70"/>
      <c r="R11" s="70"/>
      <c r="S11" s="70"/>
      <c r="T11" s="70"/>
      <c r="U11" s="70"/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showGridLines="0" showZeros="0" workbookViewId="0" topLeftCell="A1">
      <selection activeCell="D7" sqref="D7:E7"/>
    </sheetView>
  </sheetViews>
  <sheetFormatPr defaultColWidth="6.875" defaultRowHeight="12.75" customHeight="1"/>
  <cols>
    <col min="1" max="1" width="8.75390625" style="29" customWidth="1"/>
    <col min="2" max="2" width="16.625" style="29" customWidth="1"/>
    <col min="3" max="3" width="9.50390625" style="29" customWidth="1"/>
    <col min="4" max="4" width="9.25390625" style="29" customWidth="1"/>
    <col min="5" max="5" width="10.625" style="29" customWidth="1"/>
    <col min="6" max="7" width="23.625" style="29" customWidth="1"/>
    <col min="8" max="8" width="23.50390625" style="29" customWidth="1"/>
    <col min="9" max="9" width="20.625" style="29" customWidth="1"/>
    <col min="10" max="10" width="8.75390625" style="29" customWidth="1"/>
    <col min="11" max="16384" width="6.875" style="29" customWidth="1"/>
  </cols>
  <sheetData>
    <row r="1" spans="1:10" ht="18.75" customHeight="1">
      <c r="A1" s="30"/>
      <c r="B1" s="30"/>
      <c r="C1" s="30"/>
      <c r="D1" s="30"/>
      <c r="E1" s="31"/>
      <c r="F1" s="30"/>
      <c r="G1" s="30"/>
      <c r="H1" s="30"/>
      <c r="I1" s="30" t="s">
        <v>276</v>
      </c>
      <c r="J1" s="30"/>
    </row>
    <row r="2" spans="1:10" ht="18.75" customHeight="1">
      <c r="A2" s="32" t="s">
        <v>277</v>
      </c>
      <c r="B2" s="32"/>
      <c r="C2" s="32"/>
      <c r="D2" s="32"/>
      <c r="E2" s="32"/>
      <c r="F2" s="32"/>
      <c r="G2" s="32"/>
      <c r="H2" s="32"/>
      <c r="I2" s="32"/>
      <c r="J2" s="30"/>
    </row>
    <row r="3" spans="1:9" ht="18.75" customHeight="1">
      <c r="A3" s="33" t="s">
        <v>2</v>
      </c>
      <c r="I3" s="49" t="s">
        <v>78</v>
      </c>
    </row>
    <row r="4" spans="1:10" ht="32.25" customHeight="1">
      <c r="A4" s="34" t="s">
        <v>126</v>
      </c>
      <c r="B4" s="35" t="s">
        <v>80</v>
      </c>
      <c r="C4" s="36" t="s">
        <v>278</v>
      </c>
      <c r="D4" s="37"/>
      <c r="E4" s="38"/>
      <c r="F4" s="37" t="s">
        <v>279</v>
      </c>
      <c r="G4" s="36" t="s">
        <v>280</v>
      </c>
      <c r="H4" s="36" t="s">
        <v>281</v>
      </c>
      <c r="I4" s="37"/>
      <c r="J4" s="30"/>
    </row>
    <row r="5" spans="1:10" ht="24.75" customHeight="1">
      <c r="A5" s="34"/>
      <c r="B5" s="35"/>
      <c r="C5" s="39" t="s">
        <v>282</v>
      </c>
      <c r="D5" s="40" t="s">
        <v>109</v>
      </c>
      <c r="E5" s="41" t="s">
        <v>110</v>
      </c>
      <c r="F5" s="37"/>
      <c r="G5" s="36"/>
      <c r="H5" s="42" t="s">
        <v>283</v>
      </c>
      <c r="I5" s="50" t="s">
        <v>284</v>
      </c>
      <c r="J5" s="30"/>
    </row>
    <row r="6" spans="1:10" ht="24.75" customHeight="1">
      <c r="A6" s="43"/>
      <c r="B6" s="43"/>
      <c r="C6" s="44"/>
      <c r="D6" s="44"/>
      <c r="E6" s="44"/>
      <c r="F6" s="43"/>
      <c r="G6" s="43"/>
      <c r="H6" s="44"/>
      <c r="I6" s="43"/>
      <c r="J6" s="30"/>
    </row>
    <row r="7" spans="1:10" s="28" customFormat="1" ht="307.5" customHeight="1">
      <c r="A7" s="45" t="str">
        <f>'26经费拔款'!D8</f>
        <v>003001</v>
      </c>
      <c r="B7" s="45" t="str">
        <f>'26经费拔款'!E8</f>
        <v>中共岳阳县委政法委员会</v>
      </c>
      <c r="C7" s="46">
        <f>SUM(D7:E7)</f>
        <v>356.1</v>
      </c>
      <c r="D7" s="46">
        <f>'1部门收支总表'!F6</f>
        <v>196.1</v>
      </c>
      <c r="E7" s="46">
        <f>'1部门收支总表'!F10</f>
        <v>160</v>
      </c>
      <c r="F7" s="25" t="s">
        <v>285</v>
      </c>
      <c r="G7" s="25" t="s">
        <v>286</v>
      </c>
      <c r="H7" s="25" t="s">
        <v>287</v>
      </c>
      <c r="I7" s="51" t="s">
        <v>288</v>
      </c>
      <c r="J7" s="47"/>
    </row>
    <row r="8" spans="1:10" ht="49.5" customHeight="1">
      <c r="A8" s="47"/>
      <c r="B8" s="47"/>
      <c r="C8" s="47"/>
      <c r="D8" s="47"/>
      <c r="E8" s="48"/>
      <c r="F8" s="47"/>
      <c r="G8" s="47"/>
      <c r="H8" s="47"/>
      <c r="I8" s="47"/>
      <c r="J8" s="30"/>
    </row>
    <row r="9" spans="1:10" ht="18.75" customHeight="1">
      <c r="A9" s="30"/>
      <c r="B9" s="47"/>
      <c r="C9" s="47"/>
      <c r="D9" s="47"/>
      <c r="E9" s="31"/>
      <c r="F9" s="30"/>
      <c r="G9" s="30"/>
      <c r="H9" s="47"/>
      <c r="I9" s="47"/>
      <c r="J9" s="30"/>
    </row>
    <row r="10" spans="1:10" ht="18.75" customHeight="1">
      <c r="A10" s="30"/>
      <c r="B10" s="47"/>
      <c r="C10" s="47"/>
      <c r="D10" s="47"/>
      <c r="E10" s="48"/>
      <c r="F10" s="30"/>
      <c r="G10" s="30"/>
      <c r="H10" s="30"/>
      <c r="I10" s="30"/>
      <c r="J10" s="30"/>
    </row>
    <row r="11" spans="1:10" ht="18.75" customHeight="1">
      <c r="A11" s="30"/>
      <c r="B11" s="47"/>
      <c r="C11" s="30"/>
      <c r="D11" s="47"/>
      <c r="E11" s="31"/>
      <c r="F11" s="30"/>
      <c r="G11" s="30"/>
      <c r="H11" s="47"/>
      <c r="I11" s="47"/>
      <c r="J11" s="30"/>
    </row>
    <row r="12" spans="1:10" ht="18.75" customHeight="1">
      <c r="A12" s="30"/>
      <c r="B12" s="30"/>
      <c r="C12" s="47"/>
      <c r="D12" s="47"/>
      <c r="E12" s="31"/>
      <c r="F12" s="30"/>
      <c r="G12" s="30"/>
      <c r="H12" s="30"/>
      <c r="I12" s="30"/>
      <c r="J12" s="30"/>
    </row>
    <row r="13" spans="1:10" ht="18.75" customHeight="1">
      <c r="A13" s="30"/>
      <c r="B13" s="30"/>
      <c r="C13" s="47"/>
      <c r="D13" s="47"/>
      <c r="E13" s="48"/>
      <c r="F13" s="30"/>
      <c r="G13" s="47"/>
      <c r="H13" s="47"/>
      <c r="I13" s="30"/>
      <c r="J13" s="30"/>
    </row>
    <row r="14" spans="1:10" ht="18.75" customHeight="1">
      <c r="A14" s="30"/>
      <c r="B14" s="30"/>
      <c r="C14" s="30"/>
      <c r="D14" s="30"/>
      <c r="E14" s="31"/>
      <c r="F14" s="30"/>
      <c r="G14" s="30"/>
      <c r="H14" s="30"/>
      <c r="I14" s="30"/>
      <c r="J14" s="30"/>
    </row>
  </sheetData>
  <sheetProtection formatCells="0" formatColumns="0" formatRows="0"/>
  <mergeCells count="7">
    <mergeCell ref="A2:I2"/>
    <mergeCell ref="C4:E4"/>
    <mergeCell ref="H4:I4"/>
    <mergeCell ref="A4:A5"/>
    <mergeCell ref="B4:B5"/>
    <mergeCell ref="F4:F5"/>
    <mergeCell ref="G4:G5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"/>
  <sheetViews>
    <sheetView showGridLines="0" showZeros="0" workbookViewId="0" topLeftCell="A1">
      <selection activeCell="H8" sqref="H8"/>
    </sheetView>
  </sheetViews>
  <sheetFormatPr defaultColWidth="6.875" defaultRowHeight="22.5" customHeight="1"/>
  <cols>
    <col min="1" max="1" width="4.50390625" style="551" customWidth="1"/>
    <col min="2" max="3" width="3.375" style="551" customWidth="1"/>
    <col min="4" max="4" width="8.00390625" style="551" customWidth="1"/>
    <col min="5" max="5" width="31.50390625" style="551" customWidth="1"/>
    <col min="6" max="6" width="12.50390625" style="551" customWidth="1"/>
    <col min="7" max="7" width="11.625" style="551" customWidth="1"/>
    <col min="8" max="16" width="10.50390625" style="551" customWidth="1"/>
    <col min="17" max="247" width="6.75390625" style="551" customWidth="1"/>
    <col min="248" max="16384" width="6.875" style="552" customWidth="1"/>
  </cols>
  <sheetData>
    <row r="1" spans="2:247" ht="22.5" customHeight="1"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P1" s="568" t="s">
        <v>95</v>
      </c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22.5" customHeight="1">
      <c r="A2" s="554" t="s">
        <v>96</v>
      </c>
      <c r="B2" s="554"/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4"/>
      <c r="P2" s="554"/>
      <c r="Q2" s="579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22.5" customHeight="1">
      <c r="A3" s="397" t="s">
        <v>2</v>
      </c>
      <c r="B3" s="397"/>
      <c r="C3" s="397"/>
      <c r="D3" s="555"/>
      <c r="E3" s="556"/>
      <c r="F3" s="557"/>
      <c r="G3" s="558"/>
      <c r="H3" s="558"/>
      <c r="I3" s="558"/>
      <c r="J3" s="557"/>
      <c r="K3" s="557"/>
      <c r="L3" s="557"/>
      <c r="O3" s="569" t="s">
        <v>78</v>
      </c>
      <c r="P3" s="569"/>
      <c r="Q3" s="558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24.75" customHeight="1">
      <c r="A4" s="469" t="s">
        <v>97</v>
      </c>
      <c r="B4" s="469"/>
      <c r="C4" s="469"/>
      <c r="D4" s="464" t="s">
        <v>79</v>
      </c>
      <c r="E4" s="559" t="s">
        <v>98</v>
      </c>
      <c r="F4" s="560" t="s">
        <v>99</v>
      </c>
      <c r="G4" s="561" t="s">
        <v>82</v>
      </c>
      <c r="H4" s="561"/>
      <c r="I4" s="561"/>
      <c r="J4" s="464" t="s">
        <v>83</v>
      </c>
      <c r="K4" s="464" t="s">
        <v>84</v>
      </c>
      <c r="L4" s="464" t="s">
        <v>85</v>
      </c>
      <c r="M4" s="464" t="s">
        <v>86</v>
      </c>
      <c r="N4" s="464" t="s">
        <v>87</v>
      </c>
      <c r="O4" s="570" t="s">
        <v>88</v>
      </c>
      <c r="P4" s="571" t="s">
        <v>89</v>
      </c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ht="39" customHeight="1">
      <c r="A5" s="464" t="s">
        <v>100</v>
      </c>
      <c r="B5" s="464" t="s">
        <v>101</v>
      </c>
      <c r="C5" s="464" t="s">
        <v>102</v>
      </c>
      <c r="D5" s="464"/>
      <c r="E5" s="559"/>
      <c r="F5" s="464"/>
      <c r="G5" s="464" t="s">
        <v>90</v>
      </c>
      <c r="H5" s="464" t="s">
        <v>91</v>
      </c>
      <c r="I5" s="464" t="s">
        <v>92</v>
      </c>
      <c r="J5" s="464"/>
      <c r="K5" s="464"/>
      <c r="L5" s="464"/>
      <c r="M5" s="464"/>
      <c r="N5" s="464"/>
      <c r="O5" s="572"/>
      <c r="P5" s="573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47" ht="22.5" customHeight="1">
      <c r="A6" s="481"/>
      <c r="B6" s="481"/>
      <c r="C6" s="481"/>
      <c r="D6" s="481"/>
      <c r="E6" s="481"/>
      <c r="F6" s="481">
        <v>1</v>
      </c>
      <c r="G6" s="481">
        <v>2</v>
      </c>
      <c r="H6" s="481">
        <v>3</v>
      </c>
      <c r="I6" s="481">
        <v>4</v>
      </c>
      <c r="J6" s="481">
        <v>5</v>
      </c>
      <c r="K6" s="481">
        <v>6</v>
      </c>
      <c r="L6" s="481">
        <v>7</v>
      </c>
      <c r="M6" s="481">
        <v>8</v>
      </c>
      <c r="N6" s="481">
        <v>9</v>
      </c>
      <c r="O6" s="574">
        <v>10</v>
      </c>
      <c r="P6" s="575">
        <v>11</v>
      </c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</row>
    <row r="7" spans="1:17" ht="22.5" customHeight="1">
      <c r="A7" s="481" t="s">
        <v>81</v>
      </c>
      <c r="B7" s="481"/>
      <c r="C7" s="481"/>
      <c r="D7" s="465" t="s">
        <v>103</v>
      </c>
      <c r="E7" s="486" t="s">
        <v>104</v>
      </c>
      <c r="F7" s="562">
        <f>F8</f>
        <v>356.1</v>
      </c>
      <c r="G7" s="562">
        <f aca="true" t="shared" si="0" ref="G7:P8">G8</f>
        <v>356.1</v>
      </c>
      <c r="H7" s="562">
        <f t="shared" si="0"/>
        <v>356.1</v>
      </c>
      <c r="I7" s="576">
        <f t="shared" si="0"/>
        <v>0</v>
      </c>
      <c r="J7" s="576">
        <f t="shared" si="0"/>
        <v>0</v>
      </c>
      <c r="K7" s="576">
        <f t="shared" si="0"/>
        <v>0</v>
      </c>
      <c r="L7" s="576">
        <f t="shared" si="0"/>
        <v>0</v>
      </c>
      <c r="M7" s="576">
        <f t="shared" si="0"/>
        <v>0</v>
      </c>
      <c r="N7" s="576">
        <f t="shared" si="0"/>
        <v>0</v>
      </c>
      <c r="O7" s="576">
        <f t="shared" si="0"/>
        <v>0</v>
      </c>
      <c r="P7" s="576">
        <f t="shared" si="0"/>
        <v>0</v>
      </c>
      <c r="Q7" s="551"/>
    </row>
    <row r="8" spans="1:256" s="27" customFormat="1" ht="22.5" customHeight="1">
      <c r="A8" s="485" t="str">
        <f>'15一般-工资福利'!A9</f>
        <v>201</v>
      </c>
      <c r="B8" s="468"/>
      <c r="C8" s="485"/>
      <c r="D8" s="468"/>
      <c r="E8" s="563" t="str">
        <f>'15一般-工资福利'!E9</f>
        <v>一般公共服务支出</v>
      </c>
      <c r="F8" s="564">
        <f>F9</f>
        <v>356.1</v>
      </c>
      <c r="G8" s="564">
        <f t="shared" si="0"/>
        <v>356.1</v>
      </c>
      <c r="H8" s="564">
        <f t="shared" si="0"/>
        <v>356.1</v>
      </c>
      <c r="I8" s="577">
        <f t="shared" si="0"/>
        <v>0</v>
      </c>
      <c r="J8" s="577">
        <f t="shared" si="0"/>
        <v>0</v>
      </c>
      <c r="K8" s="577">
        <f t="shared" si="0"/>
        <v>0</v>
      </c>
      <c r="L8" s="577">
        <f t="shared" si="0"/>
        <v>0</v>
      </c>
      <c r="M8" s="577">
        <f t="shared" si="0"/>
        <v>0</v>
      </c>
      <c r="N8" s="577">
        <f t="shared" si="0"/>
        <v>0</v>
      </c>
      <c r="O8" s="577">
        <f t="shared" si="0"/>
        <v>0</v>
      </c>
      <c r="P8" s="577">
        <f t="shared" si="0"/>
        <v>0</v>
      </c>
      <c r="Q8" s="567"/>
      <c r="R8" s="567"/>
      <c r="S8" s="567"/>
      <c r="T8" s="567"/>
      <c r="U8" s="567"/>
      <c r="V8" s="567"/>
      <c r="W8" s="567"/>
      <c r="X8" s="567"/>
      <c r="Y8" s="567"/>
      <c r="Z8" s="567"/>
      <c r="AA8" s="567"/>
      <c r="AB8" s="567"/>
      <c r="AC8" s="567"/>
      <c r="AD8" s="567"/>
      <c r="AE8" s="567"/>
      <c r="AF8" s="567"/>
      <c r="AG8" s="567"/>
      <c r="AH8" s="567"/>
      <c r="AI8" s="567"/>
      <c r="AJ8" s="567"/>
      <c r="AK8" s="567"/>
      <c r="AL8" s="567"/>
      <c r="AM8" s="567"/>
      <c r="AN8" s="567"/>
      <c r="AO8" s="567"/>
      <c r="AP8" s="567"/>
      <c r="AQ8" s="567"/>
      <c r="AR8" s="567"/>
      <c r="AS8" s="567"/>
      <c r="AT8" s="567"/>
      <c r="AU8" s="567"/>
      <c r="AV8" s="567"/>
      <c r="AW8" s="567"/>
      <c r="AX8" s="567"/>
      <c r="AY8" s="567"/>
      <c r="AZ8" s="567"/>
      <c r="BA8" s="567"/>
      <c r="BB8" s="567"/>
      <c r="BC8" s="567"/>
      <c r="BD8" s="567"/>
      <c r="BE8" s="567"/>
      <c r="BF8" s="567"/>
      <c r="BG8" s="567"/>
      <c r="BH8" s="567"/>
      <c r="BI8" s="567"/>
      <c r="BJ8" s="567"/>
      <c r="BK8" s="567"/>
      <c r="BL8" s="567"/>
      <c r="BM8" s="567"/>
      <c r="BN8" s="567"/>
      <c r="BO8" s="567"/>
      <c r="BP8" s="567"/>
      <c r="BQ8" s="567"/>
      <c r="BR8" s="567"/>
      <c r="BS8" s="567"/>
      <c r="BT8" s="567"/>
      <c r="BU8" s="567"/>
      <c r="BV8" s="567"/>
      <c r="BW8" s="567"/>
      <c r="BX8" s="567"/>
      <c r="BY8" s="567"/>
      <c r="BZ8" s="567"/>
      <c r="CA8" s="567"/>
      <c r="CB8" s="567"/>
      <c r="CC8" s="567"/>
      <c r="CD8" s="567"/>
      <c r="CE8" s="567"/>
      <c r="CF8" s="567"/>
      <c r="CG8" s="567"/>
      <c r="CH8" s="567"/>
      <c r="CI8" s="567"/>
      <c r="CJ8" s="567"/>
      <c r="CK8" s="567"/>
      <c r="CL8" s="567"/>
      <c r="CM8" s="567"/>
      <c r="CN8" s="567"/>
      <c r="CO8" s="567"/>
      <c r="CP8" s="567"/>
      <c r="CQ8" s="567"/>
      <c r="CR8" s="567"/>
      <c r="CS8" s="567"/>
      <c r="CT8" s="567"/>
      <c r="CU8" s="567"/>
      <c r="CV8" s="567"/>
      <c r="CW8" s="567"/>
      <c r="CX8" s="567"/>
      <c r="CY8" s="567"/>
      <c r="CZ8" s="567"/>
      <c r="DA8" s="567"/>
      <c r="DB8" s="567"/>
      <c r="DC8" s="567"/>
      <c r="DD8" s="567"/>
      <c r="DE8" s="567"/>
      <c r="DF8" s="567"/>
      <c r="DG8" s="567"/>
      <c r="DH8" s="567"/>
      <c r="DI8" s="567"/>
      <c r="DJ8" s="567"/>
      <c r="DK8" s="567"/>
      <c r="DL8" s="567"/>
      <c r="DM8" s="567"/>
      <c r="DN8" s="567"/>
      <c r="DO8" s="567"/>
      <c r="DP8" s="567"/>
      <c r="DQ8" s="567"/>
      <c r="DR8" s="567"/>
      <c r="DS8" s="567"/>
      <c r="DT8" s="567"/>
      <c r="DU8" s="567"/>
      <c r="DV8" s="567"/>
      <c r="DW8" s="567"/>
      <c r="DX8" s="567"/>
      <c r="DY8" s="567"/>
      <c r="DZ8" s="567"/>
      <c r="EA8" s="567"/>
      <c r="EB8" s="567"/>
      <c r="EC8" s="567"/>
      <c r="ED8" s="567"/>
      <c r="EE8" s="567"/>
      <c r="EF8" s="567"/>
      <c r="EG8" s="567"/>
      <c r="EH8" s="567"/>
      <c r="EI8" s="567"/>
      <c r="EJ8" s="567"/>
      <c r="EK8" s="567"/>
      <c r="EL8" s="567"/>
      <c r="EM8" s="567"/>
      <c r="EN8" s="567"/>
      <c r="EO8" s="567"/>
      <c r="EP8" s="567"/>
      <c r="EQ8" s="567"/>
      <c r="ER8" s="567"/>
      <c r="ES8" s="567"/>
      <c r="ET8" s="567"/>
      <c r="EU8" s="567"/>
      <c r="EV8" s="567"/>
      <c r="EW8" s="567"/>
      <c r="EX8" s="567"/>
      <c r="EY8" s="567"/>
      <c r="EZ8" s="567"/>
      <c r="FA8" s="567"/>
      <c r="FB8" s="567"/>
      <c r="FC8" s="567"/>
      <c r="FD8" s="567"/>
      <c r="FE8" s="567"/>
      <c r="FF8" s="567"/>
      <c r="FG8" s="567"/>
      <c r="FH8" s="567"/>
      <c r="FI8" s="567"/>
      <c r="FJ8" s="567"/>
      <c r="FK8" s="567"/>
      <c r="FL8" s="567"/>
      <c r="FM8" s="567"/>
      <c r="FN8" s="567"/>
      <c r="FO8" s="567"/>
      <c r="FP8" s="567"/>
      <c r="FQ8" s="567"/>
      <c r="FR8" s="567"/>
      <c r="FS8" s="567"/>
      <c r="FT8" s="567"/>
      <c r="FU8" s="567"/>
      <c r="FV8" s="567"/>
      <c r="FW8" s="567"/>
      <c r="FX8" s="567"/>
      <c r="FY8" s="567"/>
      <c r="FZ8" s="567"/>
      <c r="GA8" s="567"/>
      <c r="GB8" s="567"/>
      <c r="GC8" s="567"/>
      <c r="GD8" s="567"/>
      <c r="GE8" s="567"/>
      <c r="GF8" s="567"/>
      <c r="GG8" s="567"/>
      <c r="GH8" s="567"/>
      <c r="GI8" s="567"/>
      <c r="GJ8" s="567"/>
      <c r="GK8" s="567"/>
      <c r="GL8" s="567"/>
      <c r="GM8" s="567"/>
      <c r="GN8" s="567"/>
      <c r="GO8" s="567"/>
      <c r="GP8" s="567"/>
      <c r="GQ8" s="567"/>
      <c r="GR8" s="567"/>
      <c r="GS8" s="567"/>
      <c r="GT8" s="567"/>
      <c r="GU8" s="567"/>
      <c r="GV8" s="567"/>
      <c r="GW8" s="567"/>
      <c r="GX8" s="567"/>
      <c r="GY8" s="567"/>
      <c r="GZ8" s="567"/>
      <c r="HA8" s="567"/>
      <c r="HB8" s="567"/>
      <c r="HC8" s="567"/>
      <c r="HD8" s="567"/>
      <c r="HE8" s="567"/>
      <c r="HF8" s="567"/>
      <c r="HG8" s="567"/>
      <c r="HH8" s="567"/>
      <c r="HI8" s="567"/>
      <c r="HJ8" s="567"/>
      <c r="HK8" s="567"/>
      <c r="HL8" s="567"/>
      <c r="HM8" s="567"/>
      <c r="HN8" s="567"/>
      <c r="HO8" s="567"/>
      <c r="HP8" s="567"/>
      <c r="HQ8" s="567"/>
      <c r="HR8" s="567"/>
      <c r="HS8" s="567"/>
      <c r="HT8" s="567"/>
      <c r="HU8" s="567"/>
      <c r="HV8" s="567"/>
      <c r="HW8" s="567"/>
      <c r="HX8" s="567"/>
      <c r="HY8" s="567"/>
      <c r="HZ8" s="567"/>
      <c r="IA8" s="567"/>
      <c r="IB8" s="567"/>
      <c r="IC8" s="567"/>
      <c r="ID8" s="567"/>
      <c r="IE8" s="567"/>
      <c r="IF8" s="567"/>
      <c r="IG8" s="567"/>
      <c r="IH8" s="567"/>
      <c r="II8" s="567"/>
      <c r="IJ8" s="567"/>
      <c r="IK8" s="567"/>
      <c r="IL8" s="567"/>
      <c r="IM8" s="567"/>
      <c r="IN8" s="550"/>
      <c r="IO8" s="550"/>
      <c r="IP8" s="550"/>
      <c r="IQ8" s="550"/>
      <c r="IR8" s="550"/>
      <c r="IS8" s="550"/>
      <c r="IT8" s="550"/>
      <c r="IU8" s="550"/>
      <c r="IV8" s="550"/>
    </row>
    <row r="9" spans="1:256" s="27" customFormat="1" ht="22.5" customHeight="1">
      <c r="A9" s="485" t="str">
        <f>'15一般-工资福利'!A10</f>
        <v>201</v>
      </c>
      <c r="B9" s="485">
        <f>'15一般-工资福利'!B10</f>
        <v>31</v>
      </c>
      <c r="C9" s="485"/>
      <c r="D9" s="468"/>
      <c r="E9" s="563" t="str">
        <f>'15一般-工资福利'!E10</f>
        <v>党委办公厅（室）及相关机构事务</v>
      </c>
      <c r="F9" s="564">
        <f>F10+F11</f>
        <v>356.1</v>
      </c>
      <c r="G9" s="564">
        <f aca="true" t="shared" si="1" ref="G9:P9">G10+G11</f>
        <v>356.1</v>
      </c>
      <c r="H9" s="564">
        <f t="shared" si="1"/>
        <v>356.1</v>
      </c>
      <c r="I9" s="577">
        <f t="shared" si="1"/>
        <v>0</v>
      </c>
      <c r="J9" s="577">
        <f t="shared" si="1"/>
        <v>0</v>
      </c>
      <c r="K9" s="577">
        <f t="shared" si="1"/>
        <v>0</v>
      </c>
      <c r="L9" s="577">
        <f t="shared" si="1"/>
        <v>0</v>
      </c>
      <c r="M9" s="577">
        <f t="shared" si="1"/>
        <v>0</v>
      </c>
      <c r="N9" s="577">
        <f t="shared" si="1"/>
        <v>0</v>
      </c>
      <c r="O9" s="577">
        <f t="shared" si="1"/>
        <v>0</v>
      </c>
      <c r="P9" s="577">
        <f t="shared" si="1"/>
        <v>0</v>
      </c>
      <c r="Q9" s="567"/>
      <c r="R9" s="567"/>
      <c r="S9" s="567"/>
      <c r="T9" s="567"/>
      <c r="U9" s="567"/>
      <c r="V9" s="567"/>
      <c r="W9" s="567"/>
      <c r="X9" s="567"/>
      <c r="Y9" s="567"/>
      <c r="Z9" s="567"/>
      <c r="AA9" s="567"/>
      <c r="AB9" s="567"/>
      <c r="AC9" s="567"/>
      <c r="AD9" s="567"/>
      <c r="AE9" s="567"/>
      <c r="AF9" s="567"/>
      <c r="AG9" s="567"/>
      <c r="AH9" s="567"/>
      <c r="AI9" s="567"/>
      <c r="AJ9" s="567"/>
      <c r="AK9" s="567"/>
      <c r="AL9" s="567"/>
      <c r="AM9" s="567"/>
      <c r="AN9" s="567"/>
      <c r="AO9" s="567"/>
      <c r="AP9" s="567"/>
      <c r="AQ9" s="567"/>
      <c r="AR9" s="567"/>
      <c r="AS9" s="567"/>
      <c r="AT9" s="567"/>
      <c r="AU9" s="567"/>
      <c r="AV9" s="567"/>
      <c r="AW9" s="567"/>
      <c r="AX9" s="567"/>
      <c r="AY9" s="567"/>
      <c r="AZ9" s="567"/>
      <c r="BA9" s="567"/>
      <c r="BB9" s="567"/>
      <c r="BC9" s="567"/>
      <c r="BD9" s="567"/>
      <c r="BE9" s="567"/>
      <c r="BF9" s="567"/>
      <c r="BG9" s="567"/>
      <c r="BH9" s="567"/>
      <c r="BI9" s="567"/>
      <c r="BJ9" s="567"/>
      <c r="BK9" s="567"/>
      <c r="BL9" s="567"/>
      <c r="BM9" s="567"/>
      <c r="BN9" s="567"/>
      <c r="BO9" s="567"/>
      <c r="BP9" s="567"/>
      <c r="BQ9" s="567"/>
      <c r="BR9" s="567"/>
      <c r="BS9" s="567"/>
      <c r="BT9" s="567"/>
      <c r="BU9" s="567"/>
      <c r="BV9" s="567"/>
      <c r="BW9" s="567"/>
      <c r="BX9" s="567"/>
      <c r="BY9" s="567"/>
      <c r="BZ9" s="567"/>
      <c r="CA9" s="567"/>
      <c r="CB9" s="567"/>
      <c r="CC9" s="567"/>
      <c r="CD9" s="567"/>
      <c r="CE9" s="567"/>
      <c r="CF9" s="567"/>
      <c r="CG9" s="567"/>
      <c r="CH9" s="567"/>
      <c r="CI9" s="567"/>
      <c r="CJ9" s="567"/>
      <c r="CK9" s="567"/>
      <c r="CL9" s="567"/>
      <c r="CM9" s="567"/>
      <c r="CN9" s="567"/>
      <c r="CO9" s="567"/>
      <c r="CP9" s="567"/>
      <c r="CQ9" s="567"/>
      <c r="CR9" s="567"/>
      <c r="CS9" s="567"/>
      <c r="CT9" s="567"/>
      <c r="CU9" s="567"/>
      <c r="CV9" s="567"/>
      <c r="CW9" s="567"/>
      <c r="CX9" s="567"/>
      <c r="CY9" s="567"/>
      <c r="CZ9" s="567"/>
      <c r="DA9" s="567"/>
      <c r="DB9" s="567"/>
      <c r="DC9" s="567"/>
      <c r="DD9" s="567"/>
      <c r="DE9" s="567"/>
      <c r="DF9" s="567"/>
      <c r="DG9" s="567"/>
      <c r="DH9" s="567"/>
      <c r="DI9" s="567"/>
      <c r="DJ9" s="567"/>
      <c r="DK9" s="567"/>
      <c r="DL9" s="567"/>
      <c r="DM9" s="567"/>
      <c r="DN9" s="567"/>
      <c r="DO9" s="567"/>
      <c r="DP9" s="567"/>
      <c r="DQ9" s="567"/>
      <c r="DR9" s="567"/>
      <c r="DS9" s="567"/>
      <c r="DT9" s="567"/>
      <c r="DU9" s="567"/>
      <c r="DV9" s="567"/>
      <c r="DW9" s="567"/>
      <c r="DX9" s="567"/>
      <c r="DY9" s="567"/>
      <c r="DZ9" s="567"/>
      <c r="EA9" s="567"/>
      <c r="EB9" s="567"/>
      <c r="EC9" s="567"/>
      <c r="ED9" s="567"/>
      <c r="EE9" s="567"/>
      <c r="EF9" s="567"/>
      <c r="EG9" s="567"/>
      <c r="EH9" s="567"/>
      <c r="EI9" s="567"/>
      <c r="EJ9" s="567"/>
      <c r="EK9" s="567"/>
      <c r="EL9" s="567"/>
      <c r="EM9" s="567"/>
      <c r="EN9" s="567"/>
      <c r="EO9" s="567"/>
      <c r="EP9" s="567"/>
      <c r="EQ9" s="567"/>
      <c r="ER9" s="567"/>
      <c r="ES9" s="567"/>
      <c r="ET9" s="567"/>
      <c r="EU9" s="567"/>
      <c r="EV9" s="567"/>
      <c r="EW9" s="567"/>
      <c r="EX9" s="567"/>
      <c r="EY9" s="567"/>
      <c r="EZ9" s="567"/>
      <c r="FA9" s="567"/>
      <c r="FB9" s="567"/>
      <c r="FC9" s="567"/>
      <c r="FD9" s="567"/>
      <c r="FE9" s="567"/>
      <c r="FF9" s="567"/>
      <c r="FG9" s="567"/>
      <c r="FH9" s="567"/>
      <c r="FI9" s="567"/>
      <c r="FJ9" s="567"/>
      <c r="FK9" s="567"/>
      <c r="FL9" s="567"/>
      <c r="FM9" s="567"/>
      <c r="FN9" s="567"/>
      <c r="FO9" s="567"/>
      <c r="FP9" s="567"/>
      <c r="FQ9" s="567"/>
      <c r="FR9" s="567"/>
      <c r="FS9" s="567"/>
      <c r="FT9" s="567"/>
      <c r="FU9" s="567"/>
      <c r="FV9" s="567"/>
      <c r="FW9" s="567"/>
      <c r="FX9" s="567"/>
      <c r="FY9" s="567"/>
      <c r="FZ9" s="567"/>
      <c r="GA9" s="567"/>
      <c r="GB9" s="567"/>
      <c r="GC9" s="567"/>
      <c r="GD9" s="567"/>
      <c r="GE9" s="567"/>
      <c r="GF9" s="567"/>
      <c r="GG9" s="567"/>
      <c r="GH9" s="567"/>
      <c r="GI9" s="567"/>
      <c r="GJ9" s="567"/>
      <c r="GK9" s="567"/>
      <c r="GL9" s="567"/>
      <c r="GM9" s="567"/>
      <c r="GN9" s="567"/>
      <c r="GO9" s="567"/>
      <c r="GP9" s="567"/>
      <c r="GQ9" s="567"/>
      <c r="GR9" s="567"/>
      <c r="GS9" s="567"/>
      <c r="GT9" s="567"/>
      <c r="GU9" s="567"/>
      <c r="GV9" s="567"/>
      <c r="GW9" s="567"/>
      <c r="GX9" s="567"/>
      <c r="GY9" s="567"/>
      <c r="GZ9" s="567"/>
      <c r="HA9" s="567"/>
      <c r="HB9" s="567"/>
      <c r="HC9" s="567"/>
      <c r="HD9" s="567"/>
      <c r="HE9" s="567"/>
      <c r="HF9" s="567"/>
      <c r="HG9" s="567"/>
      <c r="HH9" s="567"/>
      <c r="HI9" s="567"/>
      <c r="HJ9" s="567"/>
      <c r="HK9" s="567"/>
      <c r="HL9" s="567"/>
      <c r="HM9" s="567"/>
      <c r="HN9" s="567"/>
      <c r="HO9" s="567"/>
      <c r="HP9" s="567"/>
      <c r="HQ9" s="567"/>
      <c r="HR9" s="567"/>
      <c r="HS9" s="567"/>
      <c r="HT9" s="567"/>
      <c r="HU9" s="567"/>
      <c r="HV9" s="567"/>
      <c r="HW9" s="567"/>
      <c r="HX9" s="567"/>
      <c r="HY9" s="567"/>
      <c r="HZ9" s="567"/>
      <c r="IA9" s="567"/>
      <c r="IB9" s="567"/>
      <c r="IC9" s="567"/>
      <c r="ID9" s="567"/>
      <c r="IE9" s="567"/>
      <c r="IF9" s="567"/>
      <c r="IG9" s="567"/>
      <c r="IH9" s="567"/>
      <c r="II9" s="567"/>
      <c r="IJ9" s="567"/>
      <c r="IK9" s="567"/>
      <c r="IL9" s="567"/>
      <c r="IM9" s="567"/>
      <c r="IN9" s="550"/>
      <c r="IO9" s="550"/>
      <c r="IP9" s="550"/>
      <c r="IQ9" s="550"/>
      <c r="IR9" s="550"/>
      <c r="IS9" s="550"/>
      <c r="IT9" s="550"/>
      <c r="IU9" s="550"/>
      <c r="IV9" s="550"/>
    </row>
    <row r="10" spans="1:247" s="550" customFormat="1" ht="22.5" customHeight="1">
      <c r="A10" s="485" t="str">
        <f>'15一般-工资福利'!A11</f>
        <v>201</v>
      </c>
      <c r="B10" s="485" t="str">
        <f>'15一般-工资福利'!B11</f>
        <v>31</v>
      </c>
      <c r="C10" s="485" t="str">
        <f>'15一般-工资福利'!C11</f>
        <v>99</v>
      </c>
      <c r="D10" s="468"/>
      <c r="E10" s="563" t="str">
        <f>'15一般-工资福利'!E11</f>
        <v>其他党委办公厅（室）及相关机构事务支出</v>
      </c>
      <c r="F10" s="565">
        <v>196.1</v>
      </c>
      <c r="G10" s="565">
        <v>196.1</v>
      </c>
      <c r="H10" s="565">
        <v>196.1</v>
      </c>
      <c r="I10" s="565">
        <f>'12财政拨款收支总表'!B8</f>
        <v>0</v>
      </c>
      <c r="J10" s="565"/>
      <c r="K10" s="565"/>
      <c r="L10" s="565"/>
      <c r="M10" s="565"/>
      <c r="N10" s="565"/>
      <c r="O10" s="565"/>
      <c r="P10" s="565"/>
      <c r="Q10" s="56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</row>
    <row r="11" spans="1:247" ht="22.5" customHeight="1">
      <c r="A11" s="469" t="str">
        <f>MID('21项目明细表'!A8,1,3)</f>
        <v>201</v>
      </c>
      <c r="B11" s="469" t="str">
        <f>MID('21项目明细表'!A8,4,2)</f>
        <v>31</v>
      </c>
      <c r="C11" s="469" t="str">
        <f>MID('21项目明细表'!A8,6,2)</f>
        <v>05</v>
      </c>
      <c r="D11" s="468"/>
      <c r="E11" s="566" t="str">
        <f>'21项目明细表'!B8</f>
        <v>专项业务</v>
      </c>
      <c r="F11" s="565">
        <f>SUM(H11:P11)</f>
        <v>160</v>
      </c>
      <c r="G11" s="565">
        <f>SUM(H11:I11)</f>
        <v>160</v>
      </c>
      <c r="H11" s="565">
        <f>'13一般预算支出'!F12</f>
        <v>160</v>
      </c>
      <c r="I11" s="578"/>
      <c r="J11" s="578"/>
      <c r="K11" s="578"/>
      <c r="L11" s="578"/>
      <c r="M11" s="578"/>
      <c r="N11" s="578"/>
      <c r="O11" s="578"/>
      <c r="P11" s="578"/>
      <c r="Q11" s="567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</row>
    <row r="12" spans="1:247" ht="22.5" customHeight="1">
      <c r="A12" s="567"/>
      <c r="B12" s="567"/>
      <c r="C12" s="567"/>
      <c r="D12" s="567"/>
      <c r="E12" s="567"/>
      <c r="F12" s="567"/>
      <c r="G12" s="567"/>
      <c r="H12" s="567"/>
      <c r="I12" s="567"/>
      <c r="J12" s="567"/>
      <c r="K12" s="567"/>
      <c r="L12" s="567"/>
      <c r="M12" s="567"/>
      <c r="N12" s="567"/>
      <c r="O12" s="567"/>
      <c r="P12" s="567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</row>
    <row r="13" spans="1:247" ht="22.5" customHeight="1">
      <c r="A13" s="567"/>
      <c r="B13" s="567"/>
      <c r="C13" s="567"/>
      <c r="D13" s="567"/>
      <c r="E13" s="567"/>
      <c r="H13" s="567"/>
      <c r="I13" s="567"/>
      <c r="J13" s="567"/>
      <c r="K13" s="567"/>
      <c r="L13" s="567"/>
      <c r="M13" s="567"/>
      <c r="N13" s="567"/>
      <c r="O13" s="567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</row>
    <row r="14" spans="1:247" ht="22.5" customHeight="1">
      <c r="A14" s="567"/>
      <c r="B14" s="567"/>
      <c r="C14" s="567"/>
      <c r="D14" s="567"/>
      <c r="E14" s="567"/>
      <c r="F14" s="567"/>
      <c r="H14" s="567"/>
      <c r="I14" s="567"/>
      <c r="J14" s="567"/>
      <c r="K14" s="567"/>
      <c r="L14" s="567"/>
      <c r="M14" s="567"/>
      <c r="N14" s="567"/>
      <c r="O14" s="567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</row>
    <row r="15" spans="2:247" ht="22.5" customHeight="1">
      <c r="B15" s="567"/>
      <c r="C15" s="567"/>
      <c r="D15" s="567"/>
      <c r="E15" s="567"/>
      <c r="H15" s="567"/>
      <c r="I15" s="567"/>
      <c r="J15" s="567"/>
      <c r="K15" s="567"/>
      <c r="L15" s="567"/>
      <c r="M15" s="567"/>
      <c r="N15" s="567"/>
      <c r="O15" s="567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</row>
    <row r="16" spans="3:247" ht="22.5" customHeight="1">
      <c r="C16" s="567"/>
      <c r="D16" s="567"/>
      <c r="E16" s="567"/>
      <c r="I16" s="567"/>
      <c r="L16" s="567"/>
      <c r="M16" s="567"/>
      <c r="N16" s="567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</row>
    <row r="17" spans="4:247" ht="22.5" customHeight="1">
      <c r="D17" s="567"/>
      <c r="E17" s="567"/>
      <c r="M17" s="56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</row>
    <row r="18" spans="5:247" ht="22.5" customHeight="1">
      <c r="E18" s="567"/>
      <c r="L18" s="567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</row>
  </sheetData>
  <sheetProtection formatCells="0" formatColumns="0" formatRows="0"/>
  <mergeCells count="14">
    <mergeCell ref="A2:P2"/>
    <mergeCell ref="O3:P3"/>
    <mergeCell ref="A4:C4"/>
    <mergeCell ref="G4:I4"/>
    <mergeCell ref="D4:D5"/>
    <mergeCell ref="E4:E5"/>
    <mergeCell ref="F4:F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77"/>
  <headerFooter scaleWithDoc="0" alignWithMargins="0">
    <oddFooter>&amp;C第 &amp;P 页，共 &amp;N 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showGridLines="0" showZeros="0" workbookViewId="0" topLeftCell="A1">
      <selection activeCell="G9" sqref="G9"/>
    </sheetView>
  </sheetViews>
  <sheetFormatPr defaultColWidth="6.875" defaultRowHeight="12.75" customHeight="1"/>
  <cols>
    <col min="1" max="1" width="8.75390625" style="2" customWidth="1"/>
    <col min="2" max="2" width="20.375" style="2" customWidth="1"/>
    <col min="3" max="3" width="13.50390625" style="2" customWidth="1"/>
    <col min="4" max="5" width="15.125" style="2" customWidth="1"/>
    <col min="6" max="6" width="14.125" style="2" customWidth="1"/>
    <col min="7" max="7" width="10.75390625" style="2" customWidth="1"/>
    <col min="8" max="8" width="17.125" style="2" customWidth="1"/>
    <col min="9" max="13" width="16.625" style="2" customWidth="1"/>
    <col min="14" max="14" width="20.625" style="2" customWidth="1"/>
    <col min="15" max="15" width="8.75390625" style="2" customWidth="1"/>
    <col min="16" max="16" width="17.125" style="2" customWidth="1"/>
    <col min="17" max="17" width="11.125" style="2" customWidth="1"/>
    <col min="18" max="18" width="11.375" style="2" customWidth="1"/>
    <col min="19" max="19" width="8.75390625" style="2" customWidth="1"/>
    <col min="20" max="16384" width="6.875" style="2" customWidth="1"/>
  </cols>
  <sheetData>
    <row r="1" spans="1:19" ht="18.75" customHeight="1">
      <c r="A1" s="3"/>
      <c r="B1" s="3"/>
      <c r="C1" s="3"/>
      <c r="D1" s="3"/>
      <c r="E1" s="3"/>
      <c r="F1" s="3"/>
      <c r="G1" s="4"/>
      <c r="H1" s="3"/>
      <c r="I1" s="3"/>
      <c r="J1" s="3"/>
      <c r="K1" s="3"/>
      <c r="L1" s="3"/>
      <c r="M1" s="3"/>
      <c r="N1" s="3" t="s">
        <v>289</v>
      </c>
      <c r="O1" s="3"/>
      <c r="P1"/>
      <c r="Q1"/>
      <c r="R1"/>
      <c r="S1"/>
    </row>
    <row r="2" spans="1:19" ht="18.75" customHeight="1">
      <c r="A2" s="5" t="s">
        <v>290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3"/>
      <c r="P2"/>
      <c r="Q2"/>
      <c r="R2"/>
      <c r="S2"/>
    </row>
    <row r="3" spans="1:19" ht="18.75" customHeight="1">
      <c r="A3" s="6" t="s">
        <v>2</v>
      </c>
      <c r="N3" s="24" t="s">
        <v>78</v>
      </c>
      <c r="P3"/>
      <c r="Q3"/>
      <c r="R3"/>
      <c r="S3"/>
    </row>
    <row r="4" spans="1:19" ht="32.25" customHeight="1">
      <c r="A4" s="7" t="s">
        <v>126</v>
      </c>
      <c r="B4" s="8" t="s">
        <v>80</v>
      </c>
      <c r="C4" s="9" t="s">
        <v>291</v>
      </c>
      <c r="D4" s="7" t="s">
        <v>292</v>
      </c>
      <c r="E4" s="7" t="s">
        <v>293</v>
      </c>
      <c r="F4" s="7"/>
      <c r="G4" s="7" t="s">
        <v>294</v>
      </c>
      <c r="H4" s="10" t="s">
        <v>295</v>
      </c>
      <c r="I4" s="7" t="s">
        <v>296</v>
      </c>
      <c r="J4" s="7" t="s">
        <v>297</v>
      </c>
      <c r="K4" s="7" t="s">
        <v>298</v>
      </c>
      <c r="L4" s="7" t="s">
        <v>299</v>
      </c>
      <c r="M4" s="7" t="s">
        <v>300</v>
      </c>
      <c r="N4" s="7" t="s">
        <v>301</v>
      </c>
      <c r="O4" s="3"/>
      <c r="P4"/>
      <c r="Q4"/>
      <c r="R4"/>
      <c r="S4"/>
    </row>
    <row r="5" spans="1:19" ht="24.75" customHeight="1">
      <c r="A5" s="7"/>
      <c r="B5" s="11"/>
      <c r="C5" s="9"/>
      <c r="D5" s="7"/>
      <c r="E5" s="7" t="s">
        <v>168</v>
      </c>
      <c r="F5" s="12" t="s">
        <v>302</v>
      </c>
      <c r="G5" s="7"/>
      <c r="H5" s="10"/>
      <c r="I5" s="7"/>
      <c r="J5" s="7"/>
      <c r="K5" s="7"/>
      <c r="L5" s="7"/>
      <c r="M5" s="7"/>
      <c r="N5" s="7"/>
      <c r="O5" s="3"/>
      <c r="P5"/>
      <c r="Q5"/>
      <c r="R5"/>
      <c r="S5"/>
    </row>
    <row r="6" spans="1:19" ht="9.75" customHeight="1" hidden="1">
      <c r="A6" s="13"/>
      <c r="B6" s="13"/>
      <c r="C6" s="13"/>
      <c r="D6" s="14"/>
      <c r="E6" s="15"/>
      <c r="F6" s="15"/>
      <c r="G6" s="14"/>
      <c r="H6" s="13"/>
      <c r="I6" s="13"/>
      <c r="J6" s="13"/>
      <c r="K6" s="14"/>
      <c r="L6" s="14"/>
      <c r="M6" s="14"/>
      <c r="N6" s="13"/>
      <c r="O6" s="3"/>
      <c r="P6"/>
      <c r="Q6"/>
      <c r="R6"/>
      <c r="S6"/>
    </row>
    <row r="7" spans="1:19" s="1" customFormat="1" ht="184.5" customHeight="1">
      <c r="A7" s="16" t="str">
        <f>'29整体绩效'!A7</f>
        <v>003001</v>
      </c>
      <c r="B7" s="16" t="str">
        <f>'29整体绩效'!B7</f>
        <v>中共岳阳县委政法委员会</v>
      </c>
      <c r="C7" s="16" t="str">
        <f>'21项目明细表'!C8</f>
        <v>综治民调及平安创建等项目</v>
      </c>
      <c r="D7" s="17" t="s">
        <v>303</v>
      </c>
      <c r="E7" s="18">
        <f>F7</f>
        <v>160</v>
      </c>
      <c r="F7" s="19">
        <f>'21项目明细表'!E8</f>
        <v>160</v>
      </c>
      <c r="G7" s="20" t="s">
        <v>304</v>
      </c>
      <c r="H7" s="21"/>
      <c r="I7" s="21"/>
      <c r="J7" s="21"/>
      <c r="K7" s="25" t="s">
        <v>305</v>
      </c>
      <c r="L7" s="25" t="s">
        <v>305</v>
      </c>
      <c r="M7" s="26"/>
      <c r="N7" s="26"/>
      <c r="O7" s="22"/>
      <c r="P7" s="27"/>
      <c r="Q7" s="27"/>
      <c r="R7" s="27"/>
      <c r="S7" s="27"/>
    </row>
    <row r="8" spans="1:19" ht="45" customHeight="1">
      <c r="A8" s="22"/>
      <c r="B8" s="22"/>
      <c r="C8" s="22"/>
      <c r="D8" s="22"/>
      <c r="E8" s="22"/>
      <c r="F8" s="22"/>
      <c r="G8" s="23"/>
      <c r="H8" s="22"/>
      <c r="I8" s="22"/>
      <c r="J8" s="22"/>
      <c r="K8" s="22"/>
      <c r="L8" s="22"/>
      <c r="M8" s="22"/>
      <c r="N8" s="22"/>
      <c r="O8" s="3"/>
      <c r="P8"/>
      <c r="Q8"/>
      <c r="R8"/>
      <c r="S8"/>
    </row>
    <row r="9" spans="1:19" ht="18.75" customHeight="1">
      <c r="A9" s="3"/>
      <c r="B9" s="3"/>
      <c r="C9" s="22"/>
      <c r="D9" s="22"/>
      <c r="E9" s="22"/>
      <c r="F9" s="22"/>
      <c r="G9" s="23"/>
      <c r="H9" s="22"/>
      <c r="I9" s="22"/>
      <c r="J9" s="22"/>
      <c r="K9" s="22"/>
      <c r="L9" s="22"/>
      <c r="M9" s="22"/>
      <c r="N9" s="22"/>
      <c r="O9" s="3"/>
      <c r="P9"/>
      <c r="Q9"/>
      <c r="R9"/>
      <c r="S9"/>
    </row>
    <row r="10" spans="1:19" ht="18.75" customHeight="1">
      <c r="A10" s="3"/>
      <c r="B10" s="3"/>
      <c r="C10" s="22"/>
      <c r="D10" s="22"/>
      <c r="E10" s="22"/>
      <c r="F10" s="22"/>
      <c r="G10" s="23"/>
      <c r="H10" s="3"/>
      <c r="I10" s="3"/>
      <c r="J10" s="3"/>
      <c r="K10" s="22"/>
      <c r="L10" s="3"/>
      <c r="M10" s="3"/>
      <c r="N10" s="3"/>
      <c r="O10" s="3"/>
      <c r="P10"/>
      <c r="Q10"/>
      <c r="R10"/>
      <c r="S10"/>
    </row>
    <row r="11" spans="1:19" ht="18.75" customHeight="1">
      <c r="A11" s="3"/>
      <c r="B11" s="3"/>
      <c r="C11" s="22"/>
      <c r="D11" s="22"/>
      <c r="E11" s="22"/>
      <c r="F11" s="22"/>
      <c r="G11" s="23"/>
      <c r="H11" s="3"/>
      <c r="I11" s="3"/>
      <c r="J11" s="3"/>
      <c r="K11" s="22"/>
      <c r="L11" s="3"/>
      <c r="M11" s="3"/>
      <c r="N11" s="22"/>
      <c r="O11" s="3"/>
      <c r="P11"/>
      <c r="Q11"/>
      <c r="R11"/>
      <c r="S11"/>
    </row>
    <row r="12" spans="1:19" ht="18.75" customHeight="1">
      <c r="A12" s="3"/>
      <c r="B12" s="3"/>
      <c r="C12" s="3"/>
      <c r="D12" s="22"/>
      <c r="E12" s="22"/>
      <c r="F12" s="22"/>
      <c r="G12" s="4"/>
      <c r="H12" s="3"/>
      <c r="I12" s="3"/>
      <c r="J12" s="3"/>
      <c r="K12" s="3"/>
      <c r="L12" s="3"/>
      <c r="M12" s="3"/>
      <c r="N12" s="3"/>
      <c r="O12" s="3"/>
      <c r="P12"/>
      <c r="Q12"/>
      <c r="R12"/>
      <c r="S12"/>
    </row>
    <row r="13" spans="1:19" ht="18.75" customHeight="1">
      <c r="A13" s="3"/>
      <c r="B13" s="3"/>
      <c r="C13" s="3"/>
      <c r="D13" s="3"/>
      <c r="E13" s="3"/>
      <c r="F13" s="3"/>
      <c r="G13" s="23"/>
      <c r="H13" s="3"/>
      <c r="I13" s="3"/>
      <c r="J13" s="3"/>
      <c r="K13" s="3"/>
      <c r="L13" s="3"/>
      <c r="M13" s="22"/>
      <c r="N13" s="3"/>
      <c r="O13" s="3"/>
      <c r="P13"/>
      <c r="Q13"/>
      <c r="R13"/>
      <c r="S13"/>
    </row>
    <row r="14" spans="1:19" ht="18.75" customHeight="1">
      <c r="A14" s="3"/>
      <c r="B14" s="3"/>
      <c r="C14" s="3"/>
      <c r="D14" s="3"/>
      <c r="E14" s="3"/>
      <c r="F14" s="3"/>
      <c r="G14" s="4"/>
      <c r="H14" s="3"/>
      <c r="I14" s="3"/>
      <c r="J14" s="3"/>
      <c r="K14" s="3"/>
      <c r="L14" s="3"/>
      <c r="M14" s="3"/>
      <c r="N14" s="3"/>
      <c r="O14" s="3"/>
      <c r="P14"/>
      <c r="Q14"/>
      <c r="R14"/>
      <c r="S14"/>
    </row>
    <row r="15" spans="1:19" ht="12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2:19" ht="12.75" customHeight="1">
      <c r="L16" s="1"/>
      <c r="P16"/>
      <c r="Q16"/>
      <c r="R16"/>
      <c r="S16"/>
    </row>
    <row r="17" spans="1:19" ht="12.75" customHeight="1">
      <c r="A17"/>
      <c r="B17"/>
      <c r="C17"/>
      <c r="D17"/>
      <c r="E17"/>
      <c r="F17"/>
      <c r="G17"/>
      <c r="H17"/>
      <c r="I17"/>
      <c r="J17"/>
      <c r="K17"/>
      <c r="L17" s="1"/>
      <c r="M17"/>
      <c r="N17"/>
      <c r="O17"/>
      <c r="P17"/>
      <c r="Q17"/>
      <c r="R17"/>
      <c r="S17"/>
    </row>
  </sheetData>
  <sheetProtection formatCells="0" formatColumns="0" formatRows="0"/>
  <mergeCells count="14">
    <mergeCell ref="A2:N2"/>
    <mergeCell ref="E4:F4"/>
    <mergeCell ref="A4:A5"/>
    <mergeCell ref="B4:B5"/>
    <mergeCell ref="C4:C5"/>
    <mergeCell ref="D4:D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showGridLines="0" showZeros="0" workbookViewId="0" topLeftCell="A1">
      <selection activeCell="G11" sqref="G11"/>
    </sheetView>
  </sheetViews>
  <sheetFormatPr defaultColWidth="6.875" defaultRowHeight="18.75" customHeight="1"/>
  <cols>
    <col min="1" max="1" width="4.50390625" style="503" customWidth="1"/>
    <col min="2" max="2" width="3.50390625" style="503" customWidth="1"/>
    <col min="3" max="3" width="5.50390625" style="503" customWidth="1"/>
    <col min="4" max="4" width="7.125" style="503" customWidth="1"/>
    <col min="5" max="5" width="25.625" style="504" customWidth="1"/>
    <col min="6" max="6" width="9.75390625" style="505" customWidth="1"/>
    <col min="7" max="10" width="8.50390625" style="505" customWidth="1"/>
    <col min="11" max="12" width="8.625" style="505" customWidth="1"/>
    <col min="13" max="17" width="8.00390625" style="505" customWidth="1"/>
    <col min="18" max="18" width="8.00390625" style="506" customWidth="1"/>
    <col min="19" max="21" width="8.00390625" style="507" customWidth="1"/>
    <col min="22" max="16384" width="6.875" style="506" customWidth="1"/>
  </cols>
  <sheetData>
    <row r="1" spans="1:21" ht="24.75" customHeight="1">
      <c r="A1" s="470"/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S1" s="539"/>
      <c r="T1" s="539"/>
      <c r="U1" s="470" t="s">
        <v>105</v>
      </c>
    </row>
    <row r="2" spans="1:21" ht="24.75" customHeight="1">
      <c r="A2" s="508" t="s">
        <v>106</v>
      </c>
      <c r="B2" s="508"/>
      <c r="C2" s="508"/>
      <c r="D2" s="508"/>
      <c r="E2" s="508"/>
      <c r="F2" s="508"/>
      <c r="G2" s="508"/>
      <c r="H2" s="508"/>
      <c r="I2" s="508"/>
      <c r="J2" s="508"/>
      <c r="K2" s="508"/>
      <c r="L2" s="508"/>
      <c r="M2" s="508"/>
      <c r="N2" s="508"/>
      <c r="O2" s="508"/>
      <c r="P2" s="508"/>
      <c r="Q2" s="508"/>
      <c r="R2" s="508"/>
      <c r="S2" s="508"/>
      <c r="T2" s="508"/>
      <c r="U2" s="508"/>
    </row>
    <row r="3" spans="1:21" s="501" customFormat="1" ht="24.75" customHeight="1">
      <c r="A3" s="509" t="s">
        <v>2</v>
      </c>
      <c r="B3" s="509"/>
      <c r="C3" s="509"/>
      <c r="D3" s="509"/>
      <c r="E3" s="509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530"/>
      <c r="Q3" s="530"/>
      <c r="S3" s="540"/>
      <c r="T3" s="541" t="s">
        <v>78</v>
      </c>
      <c r="U3" s="541"/>
    </row>
    <row r="4" spans="1:21" s="501" customFormat="1" ht="21.75" customHeight="1">
      <c r="A4" s="510" t="s">
        <v>107</v>
      </c>
      <c r="B4" s="510"/>
      <c r="C4" s="511"/>
      <c r="D4" s="512" t="s">
        <v>79</v>
      </c>
      <c r="E4" s="513" t="s">
        <v>98</v>
      </c>
      <c r="F4" s="514" t="s">
        <v>108</v>
      </c>
      <c r="G4" s="515" t="s">
        <v>109</v>
      </c>
      <c r="H4" s="510"/>
      <c r="I4" s="510"/>
      <c r="J4" s="511"/>
      <c r="K4" s="531" t="s">
        <v>110</v>
      </c>
      <c r="L4" s="531"/>
      <c r="M4" s="531"/>
      <c r="N4" s="531"/>
      <c r="O4" s="531"/>
      <c r="P4" s="531"/>
      <c r="Q4" s="531"/>
      <c r="R4" s="531"/>
      <c r="S4" s="542" t="s">
        <v>111</v>
      </c>
      <c r="T4" s="543" t="s">
        <v>112</v>
      </c>
      <c r="U4" s="543" t="s">
        <v>113</v>
      </c>
    </row>
    <row r="5" spans="1:21" s="501" customFormat="1" ht="21.75" customHeight="1">
      <c r="A5" s="516" t="s">
        <v>100</v>
      </c>
      <c r="B5" s="512" t="s">
        <v>101</v>
      </c>
      <c r="C5" s="512" t="s">
        <v>102</v>
      </c>
      <c r="D5" s="512"/>
      <c r="E5" s="513"/>
      <c r="F5" s="514"/>
      <c r="G5" s="512" t="s">
        <v>81</v>
      </c>
      <c r="H5" s="512" t="s">
        <v>114</v>
      </c>
      <c r="I5" s="512" t="s">
        <v>115</v>
      </c>
      <c r="J5" s="514" t="s">
        <v>116</v>
      </c>
      <c r="K5" s="532" t="s">
        <v>81</v>
      </c>
      <c r="L5" s="533" t="s">
        <v>117</v>
      </c>
      <c r="M5" s="533" t="s">
        <v>118</v>
      </c>
      <c r="N5" s="532" t="s">
        <v>119</v>
      </c>
      <c r="O5" s="534" t="s">
        <v>120</v>
      </c>
      <c r="P5" s="534" t="s">
        <v>121</v>
      </c>
      <c r="Q5" s="534" t="s">
        <v>122</v>
      </c>
      <c r="R5" s="534" t="s">
        <v>123</v>
      </c>
      <c r="S5" s="544"/>
      <c r="T5" s="545"/>
      <c r="U5" s="545"/>
    </row>
    <row r="6" spans="1:21" ht="29.25" customHeight="1">
      <c r="A6" s="516"/>
      <c r="B6" s="512"/>
      <c r="C6" s="512"/>
      <c r="D6" s="512"/>
      <c r="E6" s="517"/>
      <c r="F6" s="518" t="s">
        <v>99</v>
      </c>
      <c r="G6" s="512"/>
      <c r="H6" s="512"/>
      <c r="I6" s="512"/>
      <c r="J6" s="514"/>
      <c r="K6" s="514"/>
      <c r="L6" s="535"/>
      <c r="M6" s="535"/>
      <c r="N6" s="514"/>
      <c r="O6" s="532"/>
      <c r="P6" s="532"/>
      <c r="Q6" s="532"/>
      <c r="R6" s="532"/>
      <c r="S6" s="545"/>
      <c r="T6" s="545"/>
      <c r="U6" s="545"/>
    </row>
    <row r="7" spans="1:21" ht="22.5" customHeight="1">
      <c r="A7" s="519"/>
      <c r="B7" s="519"/>
      <c r="C7" s="519"/>
      <c r="D7" s="519"/>
      <c r="E7" s="519"/>
      <c r="F7" s="520">
        <v>1</v>
      </c>
      <c r="G7" s="519">
        <v>2</v>
      </c>
      <c r="H7" s="519">
        <v>3</v>
      </c>
      <c r="I7" s="519">
        <v>4</v>
      </c>
      <c r="J7" s="519">
        <v>5</v>
      </c>
      <c r="K7" s="519">
        <v>6</v>
      </c>
      <c r="L7" s="519">
        <v>7</v>
      </c>
      <c r="M7" s="519">
        <v>8</v>
      </c>
      <c r="N7" s="519">
        <v>9</v>
      </c>
      <c r="O7" s="519">
        <v>10</v>
      </c>
      <c r="P7" s="519">
        <v>11</v>
      </c>
      <c r="Q7" s="519">
        <v>12</v>
      </c>
      <c r="R7" s="519">
        <v>13</v>
      </c>
      <c r="S7" s="520">
        <v>14</v>
      </c>
      <c r="T7" s="520">
        <v>15</v>
      </c>
      <c r="U7" s="520">
        <v>16</v>
      </c>
    </row>
    <row r="8" spans="1:21" ht="22.5" customHeight="1">
      <c r="A8" s="481" t="s">
        <v>81</v>
      </c>
      <c r="B8" s="481"/>
      <c r="C8" s="481"/>
      <c r="D8" s="465" t="s">
        <v>93</v>
      </c>
      <c r="E8" s="486" t="s">
        <v>104</v>
      </c>
      <c r="F8" s="521">
        <v>356.1</v>
      </c>
      <c r="G8" s="521">
        <v>196.1</v>
      </c>
      <c r="H8" s="521">
        <v>150.1</v>
      </c>
      <c r="I8" s="521">
        <v>27.8</v>
      </c>
      <c r="J8" s="521">
        <v>18.2</v>
      </c>
      <c r="K8" s="521">
        <f aca="true" t="shared" si="0" ref="K8:U9">K9</f>
        <v>160</v>
      </c>
      <c r="L8" s="521">
        <f t="shared" si="0"/>
        <v>160</v>
      </c>
      <c r="M8" s="536">
        <f t="shared" si="0"/>
        <v>0</v>
      </c>
      <c r="N8" s="536">
        <f t="shared" si="0"/>
        <v>0</v>
      </c>
      <c r="O8" s="536">
        <f t="shared" si="0"/>
        <v>0</v>
      </c>
      <c r="P8" s="536">
        <f t="shared" si="0"/>
        <v>0</v>
      </c>
      <c r="Q8" s="536">
        <f t="shared" si="0"/>
        <v>0</v>
      </c>
      <c r="R8" s="536">
        <f t="shared" si="0"/>
        <v>0</v>
      </c>
      <c r="S8" s="536">
        <f t="shared" si="0"/>
        <v>0</v>
      </c>
      <c r="T8" s="536">
        <f t="shared" si="0"/>
        <v>0</v>
      </c>
      <c r="U8" s="536">
        <f t="shared" si="0"/>
        <v>0</v>
      </c>
    </row>
    <row r="9" spans="1:21" ht="22.5" customHeight="1">
      <c r="A9" s="486" t="str">
        <f>'15一般-工资福利'!A9</f>
        <v>201</v>
      </c>
      <c r="B9" s="468"/>
      <c r="C9" s="469"/>
      <c r="D9" s="469"/>
      <c r="E9" s="522" t="str">
        <f>'15一般-工资福利'!E9</f>
        <v>一般公共服务支出</v>
      </c>
      <c r="F9" s="521">
        <v>356.1</v>
      </c>
      <c r="G9" s="521">
        <v>196.1</v>
      </c>
      <c r="H9" s="521">
        <v>150.1</v>
      </c>
      <c r="I9" s="521">
        <v>27.8</v>
      </c>
      <c r="J9" s="521">
        <v>18.2</v>
      </c>
      <c r="K9" s="521">
        <f t="shared" si="0"/>
        <v>160</v>
      </c>
      <c r="L9" s="521">
        <f t="shared" si="0"/>
        <v>160</v>
      </c>
      <c r="M9" s="536">
        <f t="shared" si="0"/>
        <v>0</v>
      </c>
      <c r="N9" s="536">
        <f t="shared" si="0"/>
        <v>0</v>
      </c>
      <c r="O9" s="536">
        <f t="shared" si="0"/>
        <v>0</v>
      </c>
      <c r="P9" s="536">
        <f t="shared" si="0"/>
        <v>0</v>
      </c>
      <c r="Q9" s="536">
        <f t="shared" si="0"/>
        <v>0</v>
      </c>
      <c r="R9" s="536">
        <f t="shared" si="0"/>
        <v>0</v>
      </c>
      <c r="S9" s="536">
        <f t="shared" si="0"/>
        <v>0</v>
      </c>
      <c r="T9" s="536">
        <f t="shared" si="0"/>
        <v>0</v>
      </c>
      <c r="U9" s="536">
        <f t="shared" si="0"/>
        <v>0</v>
      </c>
    </row>
    <row r="10" spans="1:21" ht="22.5" customHeight="1">
      <c r="A10" s="486" t="str">
        <f>'15一般-工资福利'!A10</f>
        <v>201</v>
      </c>
      <c r="B10" s="486">
        <f>'15一般-工资福利'!B10</f>
        <v>31</v>
      </c>
      <c r="C10" s="469"/>
      <c r="D10" s="469"/>
      <c r="E10" s="522" t="str">
        <f>'15一般-工资福利'!E10</f>
        <v>党委办公厅（室）及相关机构事务</v>
      </c>
      <c r="F10" s="521">
        <v>356.1</v>
      </c>
      <c r="G10" s="521">
        <v>196.1</v>
      </c>
      <c r="H10" s="521">
        <v>150.1</v>
      </c>
      <c r="I10" s="521">
        <v>27.8</v>
      </c>
      <c r="J10" s="521">
        <v>18.2</v>
      </c>
      <c r="K10" s="521">
        <f aca="true" t="shared" si="1" ref="K10:U10">K11+K12</f>
        <v>160</v>
      </c>
      <c r="L10" s="521">
        <f t="shared" si="1"/>
        <v>160</v>
      </c>
      <c r="M10" s="536">
        <f t="shared" si="1"/>
        <v>0</v>
      </c>
      <c r="N10" s="536">
        <f t="shared" si="1"/>
        <v>0</v>
      </c>
      <c r="O10" s="536">
        <f t="shared" si="1"/>
        <v>0</v>
      </c>
      <c r="P10" s="536">
        <f t="shared" si="1"/>
        <v>0</v>
      </c>
      <c r="Q10" s="536">
        <f t="shared" si="1"/>
        <v>0</v>
      </c>
      <c r="R10" s="536">
        <f t="shared" si="1"/>
        <v>0</v>
      </c>
      <c r="S10" s="536">
        <f t="shared" si="1"/>
        <v>0</v>
      </c>
      <c r="T10" s="536">
        <f t="shared" si="1"/>
        <v>0</v>
      </c>
      <c r="U10" s="536">
        <f t="shared" si="1"/>
        <v>0</v>
      </c>
    </row>
    <row r="11" spans="1:21" s="502" customFormat="1" ht="22.5" customHeight="1">
      <c r="A11" s="486" t="str">
        <f>'15一般-工资福利'!A11</f>
        <v>201</v>
      </c>
      <c r="B11" s="486" t="str">
        <f>'15一般-工资福利'!B11</f>
        <v>31</v>
      </c>
      <c r="C11" s="486" t="str">
        <f>'15一般-工资福利'!C11</f>
        <v>99</v>
      </c>
      <c r="D11" s="523"/>
      <c r="E11" s="522" t="str">
        <f>'15一般-工资福利'!E11</f>
        <v>其他党委办公厅（室）及相关机构事务支出</v>
      </c>
      <c r="F11" s="524">
        <f>'13一般预算支出'!F11</f>
        <v>196.1</v>
      </c>
      <c r="G11" s="521">
        <v>196.1</v>
      </c>
      <c r="H11" s="521">
        <v>150.1</v>
      </c>
      <c r="I11" s="521">
        <v>27.8</v>
      </c>
      <c r="J11" s="521">
        <v>18.2</v>
      </c>
      <c r="K11" s="524">
        <f>'13一般预算支出'!K11</f>
        <v>0</v>
      </c>
      <c r="L11" s="524">
        <f>'13一般预算支出'!L11</f>
        <v>0</v>
      </c>
      <c r="M11" s="537">
        <f>'13一般预算支出'!M11</f>
        <v>0</v>
      </c>
      <c r="N11" s="537">
        <f>'13一般预算支出'!N11</f>
        <v>0</v>
      </c>
      <c r="O11" s="537">
        <f>'13一般预算支出'!O11</f>
        <v>0</v>
      </c>
      <c r="P11" s="537">
        <f>'13一般预算支出'!P11</f>
        <v>0</v>
      </c>
      <c r="Q11" s="537">
        <f>'13一般预算支出'!Q11</f>
        <v>0</v>
      </c>
      <c r="R11" s="537">
        <f>'13一般预算支出'!R11</f>
        <v>0</v>
      </c>
      <c r="S11" s="537">
        <f>'13一般预算支出'!S11</f>
        <v>0</v>
      </c>
      <c r="T11" s="537">
        <f>'13一般预算支出'!T11</f>
        <v>0</v>
      </c>
      <c r="U11" s="546">
        <f>'13一般预算支出'!S11</f>
        <v>0</v>
      </c>
    </row>
    <row r="12" spans="1:21" ht="22.5" customHeight="1">
      <c r="A12" s="469" t="str">
        <f>MID('21项目明细表'!A8,1,3)</f>
        <v>201</v>
      </c>
      <c r="B12" s="469" t="str">
        <f>MID('21项目明细表'!A8,4,2)</f>
        <v>31</v>
      </c>
      <c r="C12" s="469" t="str">
        <f>MID('21项目明细表'!A8,6,2)</f>
        <v>05</v>
      </c>
      <c r="D12" s="468"/>
      <c r="E12" s="525" t="str">
        <f>'21项目明细表'!B8</f>
        <v>专项业务</v>
      </c>
      <c r="F12" s="526">
        <f>K12</f>
        <v>160</v>
      </c>
      <c r="G12" s="526"/>
      <c r="H12" s="526"/>
      <c r="I12" s="526"/>
      <c r="J12" s="526"/>
      <c r="K12" s="526">
        <f>SUM(L12:R12)</f>
        <v>160</v>
      </c>
      <c r="L12" s="526">
        <f>'13一般预算支出'!L12</f>
        <v>160</v>
      </c>
      <c r="M12" s="538">
        <f>'13一般预算支出'!M12</f>
        <v>0</v>
      </c>
      <c r="N12" s="538">
        <f>'13一般预算支出'!N12</f>
        <v>0</v>
      </c>
      <c r="O12" s="538">
        <f>'13一般预算支出'!O12</f>
        <v>0</v>
      </c>
      <c r="P12" s="538">
        <f>'13一般预算支出'!P12</f>
        <v>0</v>
      </c>
      <c r="Q12" s="538">
        <f>'13一般预算支出'!Q12</f>
        <v>0</v>
      </c>
      <c r="R12" s="538">
        <f>'13一般预算支出'!R12</f>
        <v>0</v>
      </c>
      <c r="S12" s="538"/>
      <c r="T12" s="538"/>
      <c r="U12" s="547">
        <f>'13一般预算支出'!U12</f>
        <v>0</v>
      </c>
    </row>
    <row r="13" spans="1:21" ht="18.75" customHeight="1">
      <c r="A13" s="527"/>
      <c r="B13" s="527"/>
      <c r="C13" s="527"/>
      <c r="D13" s="527"/>
      <c r="E13" s="528"/>
      <c r="F13" s="529"/>
      <c r="G13" s="529"/>
      <c r="H13" s="529"/>
      <c r="I13" s="529"/>
      <c r="J13" s="529"/>
      <c r="K13" s="529"/>
      <c r="L13" s="529"/>
      <c r="M13" s="529"/>
      <c r="N13" s="529"/>
      <c r="O13" s="529"/>
      <c r="P13" s="529"/>
      <c r="Q13" s="529"/>
      <c r="R13" s="548"/>
      <c r="S13" s="549"/>
      <c r="T13" s="549"/>
      <c r="U13" s="549"/>
    </row>
    <row r="14" spans="1:21" ht="18.75" customHeight="1">
      <c r="A14" s="527"/>
      <c r="B14" s="527"/>
      <c r="C14" s="527"/>
      <c r="D14" s="527"/>
      <c r="E14" s="528"/>
      <c r="F14" s="529"/>
      <c r="G14" s="529"/>
      <c r="H14" s="529"/>
      <c r="I14" s="529"/>
      <c r="J14" s="529"/>
      <c r="K14" s="529"/>
      <c r="L14" s="529"/>
      <c r="M14" s="529"/>
      <c r="N14" s="529"/>
      <c r="O14" s="529"/>
      <c r="P14" s="529"/>
      <c r="Q14" s="529"/>
      <c r="R14" s="548"/>
      <c r="S14" s="549"/>
      <c r="T14" s="549"/>
      <c r="U14" s="549"/>
    </row>
    <row r="15" spans="4:21" ht="18.75" customHeight="1">
      <c r="D15" s="527"/>
      <c r="E15" s="528"/>
      <c r="F15" s="529"/>
      <c r="H15" s="529"/>
      <c r="I15" s="529"/>
      <c r="J15" s="529"/>
      <c r="K15" s="529"/>
      <c r="L15" s="529"/>
      <c r="M15" s="529"/>
      <c r="N15" s="529"/>
      <c r="O15" s="529"/>
      <c r="P15" s="529"/>
      <c r="Q15" s="529"/>
      <c r="R15" s="548"/>
      <c r="S15" s="549"/>
      <c r="T15" s="549"/>
      <c r="U15" s="549"/>
    </row>
    <row r="16" spans="4:20" ht="18.75" customHeight="1">
      <c r="D16" s="527"/>
      <c r="E16" s="528"/>
      <c r="F16" s="529"/>
      <c r="J16" s="529"/>
      <c r="K16" s="529"/>
      <c r="L16" s="529"/>
      <c r="M16" s="529"/>
      <c r="N16" s="529"/>
      <c r="O16" s="529"/>
      <c r="P16" s="529"/>
      <c r="Q16" s="529"/>
      <c r="R16" s="548"/>
      <c r="S16" s="549"/>
      <c r="T16" s="549"/>
    </row>
    <row r="17" spans="4:20" ht="18.75" customHeight="1">
      <c r="D17" s="527"/>
      <c r="F17" s="529"/>
      <c r="J17" s="529"/>
      <c r="L17" s="529"/>
      <c r="M17" s="529"/>
      <c r="N17" s="529"/>
      <c r="O17" s="529"/>
      <c r="P17" s="529"/>
      <c r="Q17" s="529"/>
      <c r="R17" s="548"/>
      <c r="S17" s="549"/>
      <c r="T17" s="549"/>
    </row>
    <row r="18" spans="6:19" ht="18.75" customHeight="1">
      <c r="F18" s="529"/>
      <c r="O18" s="529"/>
      <c r="P18" s="529"/>
      <c r="Q18" s="529"/>
      <c r="S18" s="549"/>
    </row>
    <row r="19" spans="6:17" ht="18.75" customHeight="1">
      <c r="F19" s="529"/>
      <c r="O19" s="529"/>
      <c r="P19" s="529"/>
      <c r="Q19" s="529"/>
    </row>
    <row r="20" spans="1:22" ht="18.75" customHeight="1">
      <c r="A20"/>
      <c r="B20"/>
      <c r="C20"/>
      <c r="D20"/>
      <c r="E20"/>
      <c r="F20"/>
      <c r="O20" s="529"/>
      <c r="P20"/>
      <c r="Q20"/>
      <c r="R20"/>
      <c r="S20"/>
      <c r="T20"/>
      <c r="U20"/>
      <c r="V20"/>
    </row>
    <row r="21" spans="1:22" ht="18.75" customHeight="1">
      <c r="A21"/>
      <c r="B21"/>
      <c r="C21"/>
      <c r="D21"/>
      <c r="E21"/>
      <c r="F21"/>
      <c r="G21" s="529"/>
      <c r="P21"/>
      <c r="Q21"/>
      <c r="R21"/>
      <c r="S21"/>
      <c r="T21"/>
      <c r="U21"/>
      <c r="V21"/>
    </row>
  </sheetData>
  <sheetProtection formatCells="0" formatColumns="0" formatRows="0"/>
  <mergeCells count="25">
    <mergeCell ref="A2:U2"/>
    <mergeCell ref="A3:E3"/>
    <mergeCell ref="T3:U3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69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"/>
  <sheetViews>
    <sheetView showGridLines="0" showZeros="0" workbookViewId="0" topLeftCell="A1">
      <selection activeCell="D7" sqref="D7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20.50390625" style="0" customWidth="1"/>
    <col min="6" max="6" width="10.625" style="0" customWidth="1"/>
    <col min="7" max="10" width="7.25390625" style="0" customWidth="1"/>
    <col min="11" max="11" width="8.75390625" style="0" customWidth="1"/>
    <col min="12" max="12" width="9.25390625" style="0" customWidth="1"/>
    <col min="13" max="21" width="7.25390625" style="0" customWidth="1"/>
  </cols>
  <sheetData>
    <row r="1" spans="1:21" ht="14.2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470" t="s">
        <v>124</v>
      </c>
    </row>
    <row r="2" spans="1:21" ht="24.75" customHeight="1">
      <c r="A2" s="53" t="s">
        <v>125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</row>
    <row r="3" spans="1:21" ht="19.5" customHeight="1">
      <c r="A3" s="498" t="s">
        <v>2</v>
      </c>
      <c r="B3" s="498"/>
      <c r="C3" s="498"/>
      <c r="D3" s="498"/>
      <c r="E3" s="498"/>
      <c r="F3" s="499"/>
      <c r="G3" s="499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00" t="s">
        <v>78</v>
      </c>
      <c r="U3" s="500"/>
    </row>
    <row r="4" spans="1:21" ht="27.75" customHeight="1">
      <c r="A4" s="55" t="s">
        <v>107</v>
      </c>
      <c r="B4" s="56"/>
      <c r="C4" s="57"/>
      <c r="D4" s="58" t="s">
        <v>126</v>
      </c>
      <c r="E4" s="58" t="s">
        <v>127</v>
      </c>
      <c r="F4" s="58" t="s">
        <v>99</v>
      </c>
      <c r="G4" s="59" t="s">
        <v>128</v>
      </c>
      <c r="H4" s="59" t="s">
        <v>129</v>
      </c>
      <c r="I4" s="59" t="s">
        <v>130</v>
      </c>
      <c r="J4" s="59" t="s">
        <v>131</v>
      </c>
      <c r="K4" s="59" t="s">
        <v>132</v>
      </c>
      <c r="L4" s="59" t="s">
        <v>133</v>
      </c>
      <c r="M4" s="59" t="s">
        <v>118</v>
      </c>
      <c r="N4" s="59" t="s">
        <v>134</v>
      </c>
      <c r="O4" s="59" t="s">
        <v>116</v>
      </c>
      <c r="P4" s="59" t="s">
        <v>120</v>
      </c>
      <c r="Q4" s="59" t="s">
        <v>119</v>
      </c>
      <c r="R4" s="59" t="s">
        <v>135</v>
      </c>
      <c r="S4" s="59" t="s">
        <v>136</v>
      </c>
      <c r="T4" s="59" t="s">
        <v>137</v>
      </c>
      <c r="U4" s="59" t="s">
        <v>123</v>
      </c>
    </row>
    <row r="5" spans="1:21" ht="13.5" customHeight="1">
      <c r="A5" s="58" t="s">
        <v>100</v>
      </c>
      <c r="B5" s="58" t="s">
        <v>101</v>
      </c>
      <c r="C5" s="58" t="s">
        <v>102</v>
      </c>
      <c r="D5" s="60"/>
      <c r="E5" s="60"/>
      <c r="F5" s="60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</row>
    <row r="6" spans="1:21" ht="18" customHeight="1">
      <c r="A6" s="61"/>
      <c r="B6" s="61"/>
      <c r="C6" s="61"/>
      <c r="D6" s="61"/>
      <c r="E6" s="61"/>
      <c r="F6" s="61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</row>
    <row r="7" spans="1:21" ht="22.5" customHeight="1">
      <c r="A7" s="464" t="s">
        <v>81</v>
      </c>
      <c r="B7" s="464"/>
      <c r="C7" s="464"/>
      <c r="D7" s="465" t="s">
        <v>93</v>
      </c>
      <c r="E7" s="466" t="s">
        <v>104</v>
      </c>
      <c r="F7" s="64">
        <f>F8</f>
        <v>356.09999999999997</v>
      </c>
      <c r="G7" s="64">
        <v>150.1</v>
      </c>
      <c r="H7" s="64">
        <f aca="true" t="shared" si="0" ref="H7:U9">H8</f>
        <v>187.8</v>
      </c>
      <c r="I7" s="64">
        <f t="shared" si="0"/>
        <v>0</v>
      </c>
      <c r="J7" s="64">
        <f t="shared" si="0"/>
        <v>0</v>
      </c>
      <c r="K7" s="64">
        <f t="shared" si="0"/>
        <v>0</v>
      </c>
      <c r="L7" s="64">
        <f t="shared" si="0"/>
        <v>0</v>
      </c>
      <c r="M7" s="64">
        <f t="shared" si="0"/>
        <v>0</v>
      </c>
      <c r="N7" s="64">
        <f t="shared" si="0"/>
        <v>0</v>
      </c>
      <c r="O7" s="64">
        <v>18.2</v>
      </c>
      <c r="P7" s="68">
        <f t="shared" si="0"/>
        <v>0</v>
      </c>
      <c r="Q7" s="68">
        <f t="shared" si="0"/>
        <v>0</v>
      </c>
      <c r="R7" s="68">
        <f t="shared" si="0"/>
        <v>0</v>
      </c>
      <c r="S7" s="68">
        <f t="shared" si="0"/>
        <v>0</v>
      </c>
      <c r="T7" s="68">
        <f t="shared" si="0"/>
        <v>0</v>
      </c>
      <c r="U7" s="68">
        <f t="shared" si="0"/>
        <v>0</v>
      </c>
    </row>
    <row r="8" spans="1:21" ht="22.5" customHeight="1">
      <c r="A8" s="486" t="str">
        <f>'15一般-工资福利'!A9</f>
        <v>201</v>
      </c>
      <c r="B8" s="468"/>
      <c r="C8" s="469"/>
      <c r="D8" s="469"/>
      <c r="E8" s="466" t="str">
        <f>'15一般-工资福利'!E9</f>
        <v>一般公共服务支出</v>
      </c>
      <c r="F8" s="64">
        <f>F9</f>
        <v>356.09999999999997</v>
      </c>
      <c r="G8" s="64">
        <v>150.1</v>
      </c>
      <c r="H8" s="64">
        <f t="shared" si="0"/>
        <v>187.8</v>
      </c>
      <c r="I8" s="64">
        <f t="shared" si="0"/>
        <v>0</v>
      </c>
      <c r="J8" s="64">
        <f t="shared" si="0"/>
        <v>0</v>
      </c>
      <c r="K8" s="64">
        <f t="shared" si="0"/>
        <v>0</v>
      </c>
      <c r="L8" s="64">
        <f t="shared" si="0"/>
        <v>0</v>
      </c>
      <c r="M8" s="64">
        <f t="shared" si="0"/>
        <v>0</v>
      </c>
      <c r="N8" s="64">
        <f t="shared" si="0"/>
        <v>0</v>
      </c>
      <c r="O8" s="64">
        <v>18.2</v>
      </c>
      <c r="P8" s="68">
        <f t="shared" si="0"/>
        <v>0</v>
      </c>
      <c r="Q8" s="68">
        <f t="shared" si="0"/>
        <v>0</v>
      </c>
      <c r="R8" s="68">
        <f t="shared" si="0"/>
        <v>0</v>
      </c>
      <c r="S8" s="68">
        <f t="shared" si="0"/>
        <v>0</v>
      </c>
      <c r="T8" s="68">
        <f t="shared" si="0"/>
        <v>0</v>
      </c>
      <c r="U8" s="68">
        <f t="shared" si="0"/>
        <v>0</v>
      </c>
    </row>
    <row r="9" spans="1:21" ht="22.5" customHeight="1">
      <c r="A9" s="486" t="str">
        <f>'15一般-工资福利'!A10</f>
        <v>201</v>
      </c>
      <c r="B9" s="486">
        <f>'15一般-工资福利'!B10</f>
        <v>31</v>
      </c>
      <c r="C9" s="469"/>
      <c r="D9" s="469"/>
      <c r="E9" s="466" t="str">
        <f>'15一般-工资福利'!E10</f>
        <v>党委办公厅（室）及相关机构事务</v>
      </c>
      <c r="F9" s="64">
        <f>F10</f>
        <v>356.09999999999997</v>
      </c>
      <c r="G9" s="64">
        <v>150.1</v>
      </c>
      <c r="H9" s="64">
        <f t="shared" si="0"/>
        <v>187.8</v>
      </c>
      <c r="I9" s="64">
        <f t="shared" si="0"/>
        <v>0</v>
      </c>
      <c r="J9" s="64">
        <f t="shared" si="0"/>
        <v>0</v>
      </c>
      <c r="K9" s="64">
        <f t="shared" si="0"/>
        <v>0</v>
      </c>
      <c r="L9" s="64">
        <f t="shared" si="0"/>
        <v>0</v>
      </c>
      <c r="M9" s="64">
        <f t="shared" si="0"/>
        <v>0</v>
      </c>
      <c r="N9" s="64">
        <f t="shared" si="0"/>
        <v>0</v>
      </c>
      <c r="O9" s="64">
        <v>18.2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</row>
    <row r="10" spans="1:21" s="27" customFormat="1" ht="22.5" customHeight="1">
      <c r="A10" s="486" t="str">
        <f>'15一般-工资福利'!A11</f>
        <v>201</v>
      </c>
      <c r="B10" s="486" t="str">
        <f>'15一般-工资福利'!B11</f>
        <v>31</v>
      </c>
      <c r="C10" s="486" t="str">
        <f>'15一般-工资福利'!C11</f>
        <v>99</v>
      </c>
      <c r="D10" s="127"/>
      <c r="E10" s="466" t="str">
        <f>'15一般-工资福利'!E11</f>
        <v>其他党委办公厅（室）及相关机构事务支出</v>
      </c>
      <c r="F10" s="66">
        <f>SUM(G10:U10)</f>
        <v>356.09999999999997</v>
      </c>
      <c r="G10" s="64">
        <v>150.1</v>
      </c>
      <c r="H10" s="66">
        <f>'4部门支出总表（分类）'!I11+'4部门支出总表（分类）'!L12</f>
        <v>187.8</v>
      </c>
      <c r="I10" s="66">
        <f>'13一般预算支出'!Q11</f>
        <v>0</v>
      </c>
      <c r="J10" s="66">
        <f>'13一般预算支出'!P11</f>
        <v>0</v>
      </c>
      <c r="K10" s="66"/>
      <c r="L10" s="66">
        <f>'13一般预算支出'!M11</f>
        <v>0</v>
      </c>
      <c r="M10" s="66">
        <f>'13一般预算支出'!N11</f>
        <v>0</v>
      </c>
      <c r="N10" s="66">
        <f>'13一般预算支出'!O11</f>
        <v>0</v>
      </c>
      <c r="O10" s="64">
        <v>18.2</v>
      </c>
      <c r="P10" s="309">
        <f>'13一般预算支出'!Q11</f>
        <v>0</v>
      </c>
      <c r="Q10" s="65">
        <f>'13一般预算支出'!R11</f>
        <v>0</v>
      </c>
      <c r="R10" s="65">
        <f>'13一般预算支出'!S11</f>
        <v>0</v>
      </c>
      <c r="S10" s="65">
        <f>'13一般预算支出'!T11</f>
        <v>0</v>
      </c>
      <c r="T10" s="65">
        <f>'13一般预算支出'!U11</f>
        <v>0</v>
      </c>
      <c r="U10" s="65">
        <f>'13一般预算支出'!V11</f>
        <v>0</v>
      </c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77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9"/>
  <sheetViews>
    <sheetView showGridLines="0" showZeros="0" workbookViewId="0" topLeftCell="A3">
      <selection activeCell="P8" sqref="P8:T8"/>
    </sheetView>
  </sheetViews>
  <sheetFormatPr defaultColWidth="6.75390625" defaultRowHeight="22.5" customHeight="1"/>
  <cols>
    <col min="1" max="1" width="4.875" style="472" customWidth="1"/>
    <col min="2" max="3" width="3.625" style="472" customWidth="1"/>
    <col min="4" max="4" width="7.25390625" style="472" customWidth="1"/>
    <col min="5" max="5" width="23.25390625" style="472" customWidth="1"/>
    <col min="6" max="6" width="9.00390625" style="472" customWidth="1"/>
    <col min="7" max="7" width="8.50390625" style="472" customWidth="1"/>
    <col min="8" max="12" width="7.50390625" style="472" customWidth="1"/>
    <col min="13" max="13" width="7.50390625" style="473" customWidth="1"/>
    <col min="14" max="14" width="8.50390625" style="472" customWidth="1"/>
    <col min="15" max="23" width="7.50390625" style="472" customWidth="1"/>
    <col min="24" max="24" width="8.125" style="472" customWidth="1"/>
    <col min="25" max="27" width="7.50390625" style="472" customWidth="1"/>
    <col min="28" max="16384" width="6.75390625" style="472" customWidth="1"/>
  </cols>
  <sheetData>
    <row r="1" spans="2:28" ht="22.5" customHeight="1"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N1" s="474"/>
      <c r="O1" s="474"/>
      <c r="P1" s="474"/>
      <c r="Q1" s="474"/>
      <c r="R1" s="474"/>
      <c r="S1" s="474"/>
      <c r="T1" s="474"/>
      <c r="U1" s="474"/>
      <c r="V1" s="474"/>
      <c r="W1" s="474"/>
      <c r="AA1" s="493" t="s">
        <v>138</v>
      </c>
      <c r="AB1" s="494"/>
    </row>
    <row r="2" spans="1:27" ht="22.5" customHeight="1">
      <c r="A2" s="475" t="s">
        <v>139</v>
      </c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  <c r="O2" s="475"/>
      <c r="P2" s="475"/>
      <c r="Q2" s="475"/>
      <c r="R2" s="475"/>
      <c r="S2" s="475"/>
      <c r="T2" s="475"/>
      <c r="U2" s="475"/>
      <c r="V2" s="475"/>
      <c r="W2" s="475"/>
      <c r="X2" s="475"/>
      <c r="Y2" s="475"/>
      <c r="Z2" s="475"/>
      <c r="AA2" s="475"/>
    </row>
    <row r="3" spans="1:28" ht="22.5" customHeight="1">
      <c r="A3" s="476" t="s">
        <v>2</v>
      </c>
      <c r="B3" s="476"/>
      <c r="C3" s="476"/>
      <c r="D3" s="476"/>
      <c r="E3" s="476"/>
      <c r="F3" s="477"/>
      <c r="G3" s="477"/>
      <c r="H3" s="477"/>
      <c r="I3" s="477"/>
      <c r="J3" s="477"/>
      <c r="K3" s="477"/>
      <c r="L3" s="477"/>
      <c r="N3" s="477"/>
      <c r="O3" s="477"/>
      <c r="P3" s="477"/>
      <c r="Q3" s="477"/>
      <c r="R3" s="477"/>
      <c r="S3" s="477"/>
      <c r="T3" s="477"/>
      <c r="U3" s="477"/>
      <c r="V3" s="477"/>
      <c r="W3" s="477"/>
      <c r="Z3" s="495" t="s">
        <v>78</v>
      </c>
      <c r="AA3" s="495"/>
      <c r="AB3" s="496"/>
    </row>
    <row r="4" spans="1:27" ht="27" customHeight="1">
      <c r="A4" s="478" t="s">
        <v>97</v>
      </c>
      <c r="B4" s="478"/>
      <c r="C4" s="478"/>
      <c r="D4" s="479" t="s">
        <v>79</v>
      </c>
      <c r="E4" s="479" t="s">
        <v>98</v>
      </c>
      <c r="F4" s="479" t="s">
        <v>99</v>
      </c>
      <c r="G4" s="480" t="s">
        <v>140</v>
      </c>
      <c r="H4" s="480"/>
      <c r="I4" s="480"/>
      <c r="J4" s="480"/>
      <c r="K4" s="480"/>
      <c r="L4" s="480"/>
      <c r="M4" s="480"/>
      <c r="N4" s="480"/>
      <c r="O4" s="480" t="s">
        <v>141</v>
      </c>
      <c r="P4" s="480"/>
      <c r="Q4" s="480"/>
      <c r="R4" s="480"/>
      <c r="S4" s="480"/>
      <c r="T4" s="480"/>
      <c r="U4" s="480"/>
      <c r="V4" s="480"/>
      <c r="W4" s="333" t="s">
        <v>142</v>
      </c>
      <c r="X4" s="479" t="s">
        <v>143</v>
      </c>
      <c r="Y4" s="479"/>
      <c r="Z4" s="479"/>
      <c r="AA4" s="479"/>
    </row>
    <row r="5" spans="1:27" ht="27" customHeight="1">
      <c r="A5" s="479" t="s">
        <v>100</v>
      </c>
      <c r="B5" s="479" t="s">
        <v>101</v>
      </c>
      <c r="C5" s="479" t="s">
        <v>102</v>
      </c>
      <c r="D5" s="479"/>
      <c r="E5" s="479"/>
      <c r="F5" s="479"/>
      <c r="G5" s="479" t="s">
        <v>81</v>
      </c>
      <c r="H5" s="479" t="s">
        <v>144</v>
      </c>
      <c r="I5" s="479" t="s">
        <v>145</v>
      </c>
      <c r="J5" s="479" t="s">
        <v>146</v>
      </c>
      <c r="K5" s="479" t="s">
        <v>147</v>
      </c>
      <c r="L5" s="330" t="s">
        <v>148</v>
      </c>
      <c r="M5" s="479" t="s">
        <v>149</v>
      </c>
      <c r="N5" s="479" t="s">
        <v>150</v>
      </c>
      <c r="O5" s="479" t="s">
        <v>81</v>
      </c>
      <c r="P5" s="479" t="s">
        <v>151</v>
      </c>
      <c r="Q5" s="479" t="s">
        <v>152</v>
      </c>
      <c r="R5" s="479" t="s">
        <v>153</v>
      </c>
      <c r="S5" s="330" t="s">
        <v>154</v>
      </c>
      <c r="T5" s="479" t="s">
        <v>155</v>
      </c>
      <c r="U5" s="479" t="s">
        <v>156</v>
      </c>
      <c r="V5" s="479" t="s">
        <v>157</v>
      </c>
      <c r="W5" s="334"/>
      <c r="X5" s="479" t="s">
        <v>81</v>
      </c>
      <c r="Y5" s="479" t="s">
        <v>158</v>
      </c>
      <c r="Z5" s="479" t="s">
        <v>159</v>
      </c>
      <c r="AA5" s="479" t="s">
        <v>143</v>
      </c>
    </row>
    <row r="6" spans="1:27" ht="27" customHeight="1">
      <c r="A6" s="479"/>
      <c r="B6" s="479"/>
      <c r="C6" s="479"/>
      <c r="D6" s="479"/>
      <c r="E6" s="479"/>
      <c r="F6" s="479"/>
      <c r="G6" s="479"/>
      <c r="H6" s="479"/>
      <c r="I6" s="479"/>
      <c r="J6" s="479"/>
      <c r="K6" s="479"/>
      <c r="L6" s="330"/>
      <c r="M6" s="479"/>
      <c r="N6" s="479"/>
      <c r="O6" s="479"/>
      <c r="P6" s="479"/>
      <c r="Q6" s="479"/>
      <c r="R6" s="479"/>
      <c r="S6" s="330"/>
      <c r="T6" s="479"/>
      <c r="U6" s="479"/>
      <c r="V6" s="479"/>
      <c r="W6" s="335"/>
      <c r="X6" s="479"/>
      <c r="Y6" s="479"/>
      <c r="Z6" s="479"/>
      <c r="AA6" s="479"/>
    </row>
    <row r="7" spans="1:27" ht="22.5" customHeight="1">
      <c r="A7" s="478"/>
      <c r="B7" s="478"/>
      <c r="C7" s="478"/>
      <c r="D7" s="478"/>
      <c r="E7" s="478"/>
      <c r="F7" s="478">
        <v>1</v>
      </c>
      <c r="G7" s="478">
        <v>2</v>
      </c>
      <c r="H7" s="478">
        <v>3</v>
      </c>
      <c r="I7" s="478">
        <v>4</v>
      </c>
      <c r="J7" s="478">
        <v>5</v>
      </c>
      <c r="K7" s="478">
        <v>6</v>
      </c>
      <c r="L7" s="478">
        <v>7</v>
      </c>
      <c r="M7" s="478">
        <v>8</v>
      </c>
      <c r="N7" s="478">
        <v>9</v>
      </c>
      <c r="O7" s="478">
        <v>10</v>
      </c>
      <c r="P7" s="478">
        <v>11</v>
      </c>
      <c r="Q7" s="478">
        <v>12</v>
      </c>
      <c r="R7" s="478">
        <v>13</v>
      </c>
      <c r="S7" s="478">
        <v>14</v>
      </c>
      <c r="T7" s="478">
        <v>15</v>
      </c>
      <c r="U7" s="478">
        <v>16</v>
      </c>
      <c r="V7" s="478">
        <v>17</v>
      </c>
      <c r="W7" s="478">
        <v>18</v>
      </c>
      <c r="X7" s="478">
        <v>19</v>
      </c>
      <c r="Y7" s="478">
        <v>20</v>
      </c>
      <c r="Z7" s="478">
        <v>21</v>
      </c>
      <c r="AA7" s="478">
        <v>22</v>
      </c>
    </row>
    <row r="8" spans="1:27" ht="22.5" customHeight="1">
      <c r="A8" s="481" t="s">
        <v>81</v>
      </c>
      <c r="B8" s="481"/>
      <c r="C8" s="481"/>
      <c r="D8" s="465" t="s">
        <v>93</v>
      </c>
      <c r="E8" s="482" t="s">
        <v>104</v>
      </c>
      <c r="F8" s="483">
        <v>150.1</v>
      </c>
      <c r="G8" s="483">
        <v>114.1</v>
      </c>
      <c r="H8" s="483">
        <v>60.3</v>
      </c>
      <c r="I8" s="483">
        <f aca="true" t="shared" si="0" ref="I8:AA10">I9</f>
        <v>0</v>
      </c>
      <c r="J8" s="483">
        <f t="shared" si="0"/>
        <v>35.9</v>
      </c>
      <c r="K8" s="483">
        <v>12.9</v>
      </c>
      <c r="L8" s="483">
        <f t="shared" si="0"/>
        <v>0</v>
      </c>
      <c r="M8" s="483">
        <v>5</v>
      </c>
      <c r="N8" s="483">
        <f t="shared" si="0"/>
        <v>0</v>
      </c>
      <c r="O8" s="483">
        <f t="shared" si="0"/>
        <v>24.5</v>
      </c>
      <c r="P8" s="483">
        <f t="shared" si="0"/>
        <v>15.3</v>
      </c>
      <c r="Q8" s="483">
        <f t="shared" si="0"/>
        <v>7.2</v>
      </c>
      <c r="R8" s="483">
        <f t="shared" si="0"/>
        <v>1</v>
      </c>
      <c r="S8" s="483">
        <f t="shared" si="0"/>
        <v>0</v>
      </c>
      <c r="T8" s="483">
        <f t="shared" si="0"/>
        <v>1</v>
      </c>
      <c r="U8" s="483">
        <f t="shared" si="0"/>
        <v>0</v>
      </c>
      <c r="V8" s="483">
        <f t="shared" si="0"/>
        <v>0</v>
      </c>
      <c r="W8" s="483">
        <f t="shared" si="0"/>
        <v>11.5</v>
      </c>
      <c r="X8" s="491">
        <f t="shared" si="0"/>
        <v>0</v>
      </c>
      <c r="Y8" s="491">
        <f t="shared" si="0"/>
        <v>0</v>
      </c>
      <c r="Z8" s="491">
        <f t="shared" si="0"/>
        <v>0</v>
      </c>
      <c r="AA8" s="491">
        <f t="shared" si="0"/>
        <v>0</v>
      </c>
    </row>
    <row r="9" spans="1:27" ht="22.5" customHeight="1">
      <c r="A9" s="484" t="str">
        <f>'15一般-工资福利'!A9</f>
        <v>201</v>
      </c>
      <c r="B9" s="468"/>
      <c r="C9" s="485"/>
      <c r="D9" s="469"/>
      <c r="E9" s="482" t="str">
        <f>'15一般-工资福利'!E9</f>
        <v>一般公共服务支出</v>
      </c>
      <c r="F9" s="483">
        <v>150.1</v>
      </c>
      <c r="G9" s="483">
        <v>114.1</v>
      </c>
      <c r="H9" s="483">
        <v>60.3</v>
      </c>
      <c r="I9" s="483">
        <f t="shared" si="0"/>
        <v>0</v>
      </c>
      <c r="J9" s="483">
        <f t="shared" si="0"/>
        <v>35.9</v>
      </c>
      <c r="K9" s="483">
        <f t="shared" si="0"/>
        <v>12.9</v>
      </c>
      <c r="L9" s="483">
        <f t="shared" si="0"/>
        <v>0</v>
      </c>
      <c r="M9" s="483">
        <v>5</v>
      </c>
      <c r="N9" s="483">
        <f t="shared" si="0"/>
        <v>0</v>
      </c>
      <c r="O9" s="483">
        <f t="shared" si="0"/>
        <v>24.5</v>
      </c>
      <c r="P9" s="483">
        <f t="shared" si="0"/>
        <v>15.3</v>
      </c>
      <c r="Q9" s="483">
        <f t="shared" si="0"/>
        <v>7.2</v>
      </c>
      <c r="R9" s="483">
        <f t="shared" si="0"/>
        <v>1</v>
      </c>
      <c r="S9" s="483">
        <f t="shared" si="0"/>
        <v>0</v>
      </c>
      <c r="T9" s="483">
        <f t="shared" si="0"/>
        <v>1</v>
      </c>
      <c r="U9" s="483">
        <f t="shared" si="0"/>
        <v>0</v>
      </c>
      <c r="V9" s="483">
        <f t="shared" si="0"/>
        <v>0</v>
      </c>
      <c r="W9" s="483">
        <f t="shared" si="0"/>
        <v>11.5</v>
      </c>
      <c r="X9" s="491">
        <f t="shared" si="0"/>
        <v>0</v>
      </c>
      <c r="Y9" s="491">
        <f t="shared" si="0"/>
        <v>0</v>
      </c>
      <c r="Z9" s="491">
        <f t="shared" si="0"/>
        <v>0</v>
      </c>
      <c r="AA9" s="491">
        <f t="shared" si="0"/>
        <v>0</v>
      </c>
    </row>
    <row r="10" spans="1:27" ht="22.5" customHeight="1">
      <c r="A10" s="484" t="str">
        <f>'15一般-工资福利'!A10</f>
        <v>201</v>
      </c>
      <c r="B10" s="486">
        <f>'15一般-工资福利'!B10</f>
        <v>31</v>
      </c>
      <c r="C10" s="469"/>
      <c r="D10" s="469"/>
      <c r="E10" s="482" t="str">
        <f>'15一般-工资福利'!E10</f>
        <v>党委办公厅（室）及相关机构事务</v>
      </c>
      <c r="F10" s="483">
        <v>150.1</v>
      </c>
      <c r="G10" s="483">
        <v>114.1</v>
      </c>
      <c r="H10" s="483">
        <v>60.3</v>
      </c>
      <c r="I10" s="483">
        <f t="shared" si="0"/>
        <v>0</v>
      </c>
      <c r="J10" s="483">
        <f t="shared" si="0"/>
        <v>35.9</v>
      </c>
      <c r="K10" s="483">
        <f t="shared" si="0"/>
        <v>12.9</v>
      </c>
      <c r="L10" s="483">
        <f t="shared" si="0"/>
        <v>0</v>
      </c>
      <c r="M10" s="483">
        <v>5</v>
      </c>
      <c r="N10" s="483">
        <f t="shared" si="0"/>
        <v>0</v>
      </c>
      <c r="O10" s="483">
        <f t="shared" si="0"/>
        <v>24.5</v>
      </c>
      <c r="P10" s="483">
        <f t="shared" si="0"/>
        <v>15.3</v>
      </c>
      <c r="Q10" s="483">
        <f t="shared" si="0"/>
        <v>7.2</v>
      </c>
      <c r="R10" s="483">
        <f t="shared" si="0"/>
        <v>1</v>
      </c>
      <c r="S10" s="483">
        <f t="shared" si="0"/>
        <v>0</v>
      </c>
      <c r="T10" s="483">
        <f t="shared" si="0"/>
        <v>1</v>
      </c>
      <c r="U10" s="483">
        <f t="shared" si="0"/>
        <v>0</v>
      </c>
      <c r="V10" s="483">
        <f t="shared" si="0"/>
        <v>0</v>
      </c>
      <c r="W10" s="483">
        <f t="shared" si="0"/>
        <v>11.5</v>
      </c>
      <c r="X10" s="491">
        <f t="shared" si="0"/>
        <v>0</v>
      </c>
      <c r="Y10" s="491">
        <f t="shared" si="0"/>
        <v>0</v>
      </c>
      <c r="Z10" s="491">
        <f t="shared" si="0"/>
        <v>0</v>
      </c>
      <c r="AA10" s="491">
        <f t="shared" si="0"/>
        <v>0</v>
      </c>
    </row>
    <row r="11" spans="1:256" s="27" customFormat="1" ht="22.5" customHeight="1">
      <c r="A11" s="484" t="str">
        <f>'15一般-工资福利'!A11</f>
        <v>201</v>
      </c>
      <c r="B11" s="486" t="str">
        <f>'15一般-工资福利'!B11</f>
        <v>31</v>
      </c>
      <c r="C11" s="486" t="str">
        <f>'15一般-工资福利'!C11</f>
        <v>99</v>
      </c>
      <c r="D11" s="487"/>
      <c r="E11" s="482" t="str">
        <f>'15一般-工资福利'!E11</f>
        <v>其他党委办公厅（室）及相关机构事务支出</v>
      </c>
      <c r="F11" s="483">
        <v>150.1</v>
      </c>
      <c r="G11" s="483">
        <v>114.1</v>
      </c>
      <c r="H11" s="483">
        <v>60.3</v>
      </c>
      <c r="I11" s="489">
        <f>'15一般-工资福利'!I11</f>
        <v>0</v>
      </c>
      <c r="J11" s="489">
        <f>'15一般-工资福利'!J11</f>
        <v>35.9</v>
      </c>
      <c r="K11" s="489">
        <f>'15一般-工资福利'!K11</f>
        <v>12.9</v>
      </c>
      <c r="L11" s="489">
        <f>'15一般-工资福利'!L11</f>
        <v>0</v>
      </c>
      <c r="M11" s="483">
        <v>5</v>
      </c>
      <c r="N11" s="489">
        <f>'15一般-工资福利'!N11</f>
        <v>0</v>
      </c>
      <c r="O11" s="489">
        <f>'15一般-工资福利'!O11</f>
        <v>24.5</v>
      </c>
      <c r="P11" s="489">
        <f>'15一般-工资福利'!P11</f>
        <v>15.3</v>
      </c>
      <c r="Q11" s="489">
        <f>'15一般-工资福利'!Q11</f>
        <v>7.2</v>
      </c>
      <c r="R11" s="489">
        <f>'15一般-工资福利'!R11</f>
        <v>1</v>
      </c>
      <c r="S11" s="489">
        <f>'15一般-工资福利'!S11</f>
        <v>0</v>
      </c>
      <c r="T11" s="489">
        <f>'15一般-工资福利'!T11</f>
        <v>1</v>
      </c>
      <c r="U11" s="489">
        <f>'15一般-工资福利'!U11</f>
        <v>0</v>
      </c>
      <c r="V11" s="489">
        <f>'15一般-工资福利'!V11</f>
        <v>0</v>
      </c>
      <c r="W11" s="489">
        <f>'15一般-工资福利'!W11</f>
        <v>11.5</v>
      </c>
      <c r="X11" s="492">
        <f>'15一般-工资福利'!X11</f>
        <v>0</v>
      </c>
      <c r="Y11" s="492">
        <f>'15一般-工资福利'!Y11</f>
        <v>0</v>
      </c>
      <c r="Z11" s="492">
        <f>'15一般-工资福利'!Z11</f>
        <v>0</v>
      </c>
      <c r="AA11" s="492">
        <f>'15一般-工资福利'!AA11</f>
        <v>0</v>
      </c>
      <c r="AB11" s="497"/>
      <c r="AC11" s="497"/>
      <c r="AD11" s="497"/>
      <c r="AE11" s="497"/>
      <c r="AF11" s="497"/>
      <c r="AG11" s="497"/>
      <c r="AH11" s="497"/>
      <c r="AI11" s="497"/>
      <c r="AJ11" s="497"/>
      <c r="AK11" s="497"/>
      <c r="AL11" s="497"/>
      <c r="AM11" s="497"/>
      <c r="AN11" s="497"/>
      <c r="AO11" s="497"/>
      <c r="AP11" s="497"/>
      <c r="AQ11" s="497"/>
      <c r="AR11" s="497"/>
      <c r="AS11" s="497"/>
      <c r="AT11" s="497"/>
      <c r="AU11" s="497"/>
      <c r="AV11" s="497"/>
      <c r="AW11" s="497"/>
      <c r="AX11" s="497"/>
      <c r="AY11" s="497"/>
      <c r="AZ11" s="497"/>
      <c r="BA11" s="497"/>
      <c r="BB11" s="497"/>
      <c r="BC11" s="497"/>
      <c r="BD11" s="497"/>
      <c r="BE11" s="497"/>
      <c r="BF11" s="497"/>
      <c r="BG11" s="497"/>
      <c r="BH11" s="497"/>
      <c r="BI11" s="497"/>
      <c r="BJ11" s="497"/>
      <c r="BK11" s="497"/>
      <c r="BL11" s="497"/>
      <c r="BM11" s="497"/>
      <c r="BN11" s="497"/>
      <c r="BO11" s="497"/>
      <c r="BP11" s="497"/>
      <c r="BQ11" s="497"/>
      <c r="BR11" s="497"/>
      <c r="BS11" s="497"/>
      <c r="BT11" s="497"/>
      <c r="BU11" s="497"/>
      <c r="BV11" s="497"/>
      <c r="BW11" s="497"/>
      <c r="BX11" s="497"/>
      <c r="BY11" s="497"/>
      <c r="BZ11" s="497"/>
      <c r="CA11" s="497"/>
      <c r="CB11" s="497"/>
      <c r="CC11" s="497"/>
      <c r="CD11" s="497"/>
      <c r="CE11" s="497"/>
      <c r="CF11" s="497"/>
      <c r="CG11" s="497"/>
      <c r="CH11" s="497"/>
      <c r="CI11" s="497"/>
      <c r="CJ11" s="497"/>
      <c r="CK11" s="497"/>
      <c r="CL11" s="497"/>
      <c r="CM11" s="497"/>
      <c r="CN11" s="497"/>
      <c r="CO11" s="497"/>
      <c r="CP11" s="497"/>
      <c r="CQ11" s="497"/>
      <c r="CR11" s="497"/>
      <c r="CS11" s="497"/>
      <c r="CT11" s="497"/>
      <c r="CU11" s="497"/>
      <c r="CV11" s="497"/>
      <c r="CW11" s="497"/>
      <c r="CX11" s="497"/>
      <c r="CY11" s="497"/>
      <c r="CZ11" s="497"/>
      <c r="DA11" s="497"/>
      <c r="DB11" s="497"/>
      <c r="DC11" s="497"/>
      <c r="DD11" s="497"/>
      <c r="DE11" s="497"/>
      <c r="DF11" s="497"/>
      <c r="DG11" s="497"/>
      <c r="DH11" s="497"/>
      <c r="DI11" s="497"/>
      <c r="DJ11" s="497"/>
      <c r="DK11" s="497"/>
      <c r="DL11" s="497"/>
      <c r="DM11" s="497"/>
      <c r="DN11" s="497"/>
      <c r="DO11" s="497"/>
      <c r="DP11" s="497"/>
      <c r="DQ11" s="497"/>
      <c r="DR11" s="497"/>
      <c r="DS11" s="497"/>
      <c r="DT11" s="497"/>
      <c r="DU11" s="497"/>
      <c r="DV11" s="497"/>
      <c r="DW11" s="497"/>
      <c r="DX11" s="497"/>
      <c r="DY11" s="497"/>
      <c r="DZ11" s="497"/>
      <c r="EA11" s="497"/>
      <c r="EB11" s="497"/>
      <c r="EC11" s="497"/>
      <c r="ED11" s="497"/>
      <c r="EE11" s="497"/>
      <c r="EF11" s="497"/>
      <c r="EG11" s="497"/>
      <c r="EH11" s="497"/>
      <c r="EI11" s="497"/>
      <c r="EJ11" s="497"/>
      <c r="EK11" s="497"/>
      <c r="EL11" s="497"/>
      <c r="EM11" s="497"/>
      <c r="EN11" s="497"/>
      <c r="EO11" s="497"/>
      <c r="EP11" s="497"/>
      <c r="EQ11" s="497"/>
      <c r="ER11" s="497"/>
      <c r="ES11" s="497"/>
      <c r="ET11" s="497"/>
      <c r="EU11" s="497"/>
      <c r="EV11" s="497"/>
      <c r="EW11" s="497"/>
      <c r="EX11" s="497"/>
      <c r="EY11" s="497"/>
      <c r="EZ11" s="497"/>
      <c r="FA11" s="497"/>
      <c r="FB11" s="497"/>
      <c r="FC11" s="497"/>
      <c r="FD11" s="497"/>
      <c r="FE11" s="497"/>
      <c r="FF11" s="497"/>
      <c r="FG11" s="497"/>
      <c r="FH11" s="497"/>
      <c r="FI11" s="497"/>
      <c r="FJ11" s="497"/>
      <c r="FK11" s="497"/>
      <c r="FL11" s="497"/>
      <c r="FM11" s="497"/>
      <c r="FN11" s="497"/>
      <c r="FO11" s="497"/>
      <c r="FP11" s="497"/>
      <c r="FQ11" s="497"/>
      <c r="FR11" s="497"/>
      <c r="FS11" s="497"/>
      <c r="FT11" s="497"/>
      <c r="FU11" s="497"/>
      <c r="FV11" s="497"/>
      <c r="FW11" s="497"/>
      <c r="FX11" s="497"/>
      <c r="FY11" s="497"/>
      <c r="FZ11" s="497"/>
      <c r="GA11" s="497"/>
      <c r="GB11" s="497"/>
      <c r="GC11" s="497"/>
      <c r="GD11" s="497"/>
      <c r="GE11" s="497"/>
      <c r="GF11" s="497"/>
      <c r="GG11" s="497"/>
      <c r="GH11" s="497"/>
      <c r="GI11" s="497"/>
      <c r="GJ11" s="497"/>
      <c r="GK11" s="497"/>
      <c r="GL11" s="497"/>
      <c r="GM11" s="497"/>
      <c r="GN11" s="497"/>
      <c r="GO11" s="497"/>
      <c r="GP11" s="497"/>
      <c r="GQ11" s="497"/>
      <c r="GR11" s="497"/>
      <c r="GS11" s="497"/>
      <c r="GT11" s="497"/>
      <c r="GU11" s="497"/>
      <c r="GV11" s="497"/>
      <c r="GW11" s="497"/>
      <c r="GX11" s="497"/>
      <c r="GY11" s="497"/>
      <c r="GZ11" s="497"/>
      <c r="HA11" s="497"/>
      <c r="HB11" s="497"/>
      <c r="HC11" s="497"/>
      <c r="HD11" s="497"/>
      <c r="HE11" s="497"/>
      <c r="HF11" s="497"/>
      <c r="HG11" s="497"/>
      <c r="HH11" s="497"/>
      <c r="HI11" s="497"/>
      <c r="HJ11" s="497"/>
      <c r="HK11" s="497"/>
      <c r="HL11" s="497"/>
      <c r="HM11" s="497"/>
      <c r="HN11" s="497"/>
      <c r="HO11" s="497"/>
      <c r="HP11" s="497"/>
      <c r="HQ11" s="497"/>
      <c r="HR11" s="497"/>
      <c r="HS11" s="497"/>
      <c r="HT11" s="497"/>
      <c r="HU11" s="497"/>
      <c r="HV11" s="497"/>
      <c r="HW11" s="497"/>
      <c r="HX11" s="497"/>
      <c r="HY11" s="497"/>
      <c r="HZ11" s="497"/>
      <c r="IA11" s="497"/>
      <c r="IB11" s="497"/>
      <c r="IC11" s="497"/>
      <c r="ID11" s="497"/>
      <c r="IE11" s="497"/>
      <c r="IF11" s="497"/>
      <c r="IG11" s="497"/>
      <c r="IH11" s="497"/>
      <c r="II11" s="497"/>
      <c r="IJ11" s="497"/>
      <c r="IK11" s="497"/>
      <c r="IL11" s="497"/>
      <c r="IM11" s="497"/>
      <c r="IN11" s="497"/>
      <c r="IO11" s="497"/>
      <c r="IP11" s="497"/>
      <c r="IQ11" s="497"/>
      <c r="IR11" s="497"/>
      <c r="IS11" s="497"/>
      <c r="IT11" s="497"/>
      <c r="IU11" s="497"/>
      <c r="IV11" s="497"/>
    </row>
    <row r="12" spans="1:28" ht="22.5" customHeight="1">
      <c r="A12" s="488"/>
      <c r="B12" s="488"/>
      <c r="C12" s="488"/>
      <c r="D12" s="488"/>
      <c r="E12" s="488"/>
      <c r="F12" s="488"/>
      <c r="G12" s="488"/>
      <c r="H12" s="488"/>
      <c r="I12" s="488"/>
      <c r="J12" s="488"/>
      <c r="K12" s="488"/>
      <c r="L12" s="488"/>
      <c r="M12" s="490"/>
      <c r="N12" s="488"/>
      <c r="O12" s="488"/>
      <c r="P12" s="488"/>
      <c r="Q12" s="488"/>
      <c r="R12" s="488"/>
      <c r="S12" s="488"/>
      <c r="T12" s="488"/>
      <c r="U12" s="488"/>
      <c r="V12" s="488"/>
      <c r="W12" s="488"/>
      <c r="X12" s="488"/>
      <c r="Y12" s="488"/>
      <c r="Z12" s="488"/>
      <c r="AA12" s="488"/>
      <c r="AB12" s="488"/>
    </row>
    <row r="13" spans="1:28" ht="22.5" customHeight="1">
      <c r="A13" s="488"/>
      <c r="B13" s="488"/>
      <c r="C13" s="488"/>
      <c r="D13" s="488"/>
      <c r="E13" s="488"/>
      <c r="F13" s="488"/>
      <c r="G13" s="488"/>
      <c r="H13" s="488"/>
      <c r="I13" s="488"/>
      <c r="J13" s="488"/>
      <c r="K13" s="488"/>
      <c r="L13" s="488"/>
      <c r="N13" s="488"/>
      <c r="O13" s="488"/>
      <c r="P13" s="488"/>
      <c r="Q13" s="488"/>
      <c r="R13" s="488"/>
      <c r="S13" s="488"/>
      <c r="T13" s="488"/>
      <c r="U13" s="488"/>
      <c r="V13" s="488"/>
      <c r="W13" s="488"/>
      <c r="X13" s="488"/>
      <c r="Y13" s="488"/>
      <c r="Z13" s="488"/>
      <c r="AA13" s="488"/>
      <c r="AB13" s="488"/>
    </row>
    <row r="14" spans="1:27" ht="22.5" customHeight="1">
      <c r="A14" s="488"/>
      <c r="B14" s="488"/>
      <c r="C14" s="488"/>
      <c r="D14" s="488"/>
      <c r="E14" s="488"/>
      <c r="F14" s="488"/>
      <c r="G14" s="488"/>
      <c r="H14" s="488"/>
      <c r="I14" s="488"/>
      <c r="J14" s="488"/>
      <c r="K14" s="488"/>
      <c r="L14" s="488"/>
      <c r="N14" s="488"/>
      <c r="O14" s="488"/>
      <c r="P14" s="488"/>
      <c r="Q14" s="488"/>
      <c r="R14" s="488"/>
      <c r="S14" s="488"/>
      <c r="T14" s="488"/>
      <c r="U14" s="488"/>
      <c r="V14" s="488"/>
      <c r="W14" s="488"/>
      <c r="X14" s="488"/>
      <c r="Y14" s="488"/>
      <c r="Z14" s="488"/>
      <c r="AA14" s="488"/>
    </row>
    <row r="15" spans="1:27" ht="22.5" customHeight="1">
      <c r="A15" s="488"/>
      <c r="B15" s="488"/>
      <c r="C15" s="488"/>
      <c r="D15" s="488"/>
      <c r="E15" s="488"/>
      <c r="F15" s="488"/>
      <c r="G15" s="488"/>
      <c r="H15" s="488"/>
      <c r="I15" s="488"/>
      <c r="J15" s="488"/>
      <c r="K15" s="488"/>
      <c r="L15" s="488"/>
      <c r="N15" s="488"/>
      <c r="O15" s="488"/>
      <c r="P15" s="488"/>
      <c r="Q15" s="488"/>
      <c r="R15" s="488"/>
      <c r="S15" s="488"/>
      <c r="T15" s="488"/>
      <c r="U15" s="488"/>
      <c r="V15" s="488"/>
      <c r="W15" s="488"/>
      <c r="X15" s="488"/>
      <c r="Y15" s="488"/>
      <c r="Z15" s="488"/>
      <c r="AA15" s="488"/>
    </row>
    <row r="16" spans="1:26" ht="22.5" customHeight="1">
      <c r="A16" s="488"/>
      <c r="B16" s="488"/>
      <c r="C16" s="488"/>
      <c r="D16" s="488"/>
      <c r="E16" s="488"/>
      <c r="F16" s="488"/>
      <c r="J16" s="488"/>
      <c r="K16" s="488"/>
      <c r="L16" s="488"/>
      <c r="N16" s="488"/>
      <c r="O16" s="488"/>
      <c r="P16" s="488"/>
      <c r="Q16" s="488"/>
      <c r="R16" s="488"/>
      <c r="S16" s="488"/>
      <c r="T16" s="488"/>
      <c r="U16" s="488"/>
      <c r="V16" s="488"/>
      <c r="W16" s="488"/>
      <c r="X16" s="488"/>
      <c r="Y16" s="488"/>
      <c r="Z16" s="488"/>
    </row>
    <row r="17" spans="1:25" ht="22.5" customHeight="1">
      <c r="A17" s="488"/>
      <c r="B17" s="488"/>
      <c r="C17" s="488"/>
      <c r="D17" s="488"/>
      <c r="E17" s="488"/>
      <c r="F17" s="488"/>
      <c r="O17" s="488"/>
      <c r="P17" s="488"/>
      <c r="Q17" s="488"/>
      <c r="R17" s="488"/>
      <c r="S17" s="488"/>
      <c r="T17" s="488"/>
      <c r="U17" s="488"/>
      <c r="V17" s="488"/>
      <c r="W17" s="488"/>
      <c r="X17" s="488"/>
      <c r="Y17" s="488"/>
    </row>
    <row r="18" spans="15:24" ht="22.5" customHeight="1">
      <c r="O18" s="488"/>
      <c r="P18" s="488"/>
      <c r="Q18" s="488"/>
      <c r="R18" s="488"/>
      <c r="S18" s="488"/>
      <c r="T18" s="488"/>
      <c r="U18" s="488"/>
      <c r="V18" s="488"/>
      <c r="W18" s="488"/>
      <c r="X18" s="488"/>
    </row>
    <row r="19" spans="15:17" ht="22.5" customHeight="1">
      <c r="O19" s="488"/>
      <c r="P19" s="488"/>
      <c r="Q19" s="488"/>
    </row>
    <row r="20" ht="22.5" customHeight="1"/>
  </sheetData>
  <sheetProtection formatCells="0" formatColumns="0" formatRows="0"/>
  <mergeCells count="34">
    <mergeCell ref="A2:AA2"/>
    <mergeCell ref="A3:E3"/>
    <mergeCell ref="Z3:AA3"/>
    <mergeCell ref="A4:C4"/>
    <mergeCell ref="G4:N4"/>
    <mergeCell ref="O4:V4"/>
    <mergeCell ref="X4:AA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4:W6"/>
    <mergeCell ref="X5:X6"/>
    <mergeCell ref="Y5:Y6"/>
    <mergeCell ref="Z5:Z6"/>
    <mergeCell ref="AA5:AA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9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showGridLines="0" showZeros="0" workbookViewId="0" topLeftCell="A1">
      <selection activeCell="C10" sqref="C10"/>
    </sheetView>
  </sheetViews>
  <sheetFormatPr defaultColWidth="9.00390625" defaultRowHeight="14.25"/>
  <cols>
    <col min="1" max="3" width="5.375" style="0" customWidth="1"/>
    <col min="5" max="5" width="22.25390625" style="0" customWidth="1"/>
    <col min="6" max="6" width="12.50390625" style="0" customWidth="1"/>
  </cols>
  <sheetData>
    <row r="1" ht="14.25" customHeight="1">
      <c r="N1" s="470" t="s">
        <v>160</v>
      </c>
    </row>
    <row r="2" spans="1:14" ht="33" customHeight="1">
      <c r="A2" s="463" t="s">
        <v>161</v>
      </c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</row>
    <row r="3" spans="1:14" ht="14.25" customHeight="1">
      <c r="A3" s="129" t="s">
        <v>2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471" t="s">
        <v>78</v>
      </c>
      <c r="N3" s="471"/>
    </row>
    <row r="4" spans="1:14" ht="22.5" customHeight="1">
      <c r="A4" s="257" t="s">
        <v>97</v>
      </c>
      <c r="B4" s="257"/>
      <c r="C4" s="257"/>
      <c r="D4" s="59" t="s">
        <v>126</v>
      </c>
      <c r="E4" s="59" t="s">
        <v>80</v>
      </c>
      <c r="F4" s="59" t="s">
        <v>81</v>
      </c>
      <c r="G4" s="59" t="s">
        <v>128</v>
      </c>
      <c r="H4" s="59"/>
      <c r="I4" s="59"/>
      <c r="J4" s="59"/>
      <c r="K4" s="59"/>
      <c r="L4" s="59" t="s">
        <v>132</v>
      </c>
      <c r="M4" s="59"/>
      <c r="N4" s="59"/>
    </row>
    <row r="5" spans="1:14" ht="17.25" customHeight="1">
      <c r="A5" s="59" t="s">
        <v>100</v>
      </c>
      <c r="B5" s="65" t="s">
        <v>101</v>
      </c>
      <c r="C5" s="59" t="s">
        <v>102</v>
      </c>
      <c r="D5" s="59"/>
      <c r="E5" s="59"/>
      <c r="F5" s="59"/>
      <c r="G5" s="59" t="s">
        <v>162</v>
      </c>
      <c r="H5" s="59" t="s">
        <v>163</v>
      </c>
      <c r="I5" s="59" t="s">
        <v>141</v>
      </c>
      <c r="J5" s="59" t="s">
        <v>142</v>
      </c>
      <c r="K5" s="59" t="s">
        <v>143</v>
      </c>
      <c r="L5" s="59" t="s">
        <v>162</v>
      </c>
      <c r="M5" s="59" t="s">
        <v>114</v>
      </c>
      <c r="N5" s="59" t="s">
        <v>164</v>
      </c>
    </row>
    <row r="6" spans="1:14" ht="20.25" customHeight="1">
      <c r="A6" s="59"/>
      <c r="B6" s="65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</row>
    <row r="7" spans="1:14" ht="22.5" customHeight="1">
      <c r="A7" s="464" t="s">
        <v>81</v>
      </c>
      <c r="B7" s="464"/>
      <c r="C7" s="464"/>
      <c r="D7" s="465" t="s">
        <v>93</v>
      </c>
      <c r="E7" s="466" t="s">
        <v>104</v>
      </c>
      <c r="F7" s="66">
        <f>F8</f>
        <v>150.1</v>
      </c>
      <c r="G7" s="66">
        <f aca="true" t="shared" si="0" ref="G7:N9">G8</f>
        <v>150.1</v>
      </c>
      <c r="H7" s="66">
        <f t="shared" si="0"/>
        <v>114.1</v>
      </c>
      <c r="I7" s="66">
        <f t="shared" si="0"/>
        <v>24.5</v>
      </c>
      <c r="J7" s="66">
        <f t="shared" si="0"/>
        <v>11.5</v>
      </c>
      <c r="K7" s="66">
        <f t="shared" si="0"/>
        <v>0</v>
      </c>
      <c r="L7" s="309">
        <f t="shared" si="0"/>
        <v>0</v>
      </c>
      <c r="M7" s="309">
        <f t="shared" si="0"/>
        <v>0</v>
      </c>
      <c r="N7" s="309">
        <f t="shared" si="0"/>
        <v>0</v>
      </c>
    </row>
    <row r="8" spans="1:14" ht="22.5" customHeight="1">
      <c r="A8" s="467" t="str">
        <f>'15一般-工资福利'!A9</f>
        <v>201</v>
      </c>
      <c r="B8" s="468"/>
      <c r="C8" s="469"/>
      <c r="D8" s="469"/>
      <c r="E8" s="466" t="str">
        <f>'15一般-工资福利'!E9</f>
        <v>一般公共服务支出</v>
      </c>
      <c r="F8" s="66">
        <f>F9</f>
        <v>150.1</v>
      </c>
      <c r="G8" s="66">
        <f t="shared" si="0"/>
        <v>150.1</v>
      </c>
      <c r="H8" s="66">
        <f t="shared" si="0"/>
        <v>114.1</v>
      </c>
      <c r="I8" s="66">
        <f t="shared" si="0"/>
        <v>24.5</v>
      </c>
      <c r="J8" s="66">
        <f t="shared" si="0"/>
        <v>11.5</v>
      </c>
      <c r="K8" s="66">
        <f t="shared" si="0"/>
        <v>0</v>
      </c>
      <c r="L8" s="309">
        <f t="shared" si="0"/>
        <v>0</v>
      </c>
      <c r="M8" s="309">
        <f t="shared" si="0"/>
        <v>0</v>
      </c>
      <c r="N8" s="309">
        <f t="shared" si="0"/>
        <v>0</v>
      </c>
    </row>
    <row r="9" spans="1:14" ht="22.5" customHeight="1">
      <c r="A9" s="467" t="str">
        <f>'15一般-工资福利'!A10</f>
        <v>201</v>
      </c>
      <c r="B9" s="468" t="s">
        <v>165</v>
      </c>
      <c r="C9" s="469"/>
      <c r="D9" s="469"/>
      <c r="E9" s="466" t="str">
        <f>'15一般-工资福利'!E10</f>
        <v>党委办公厅（室）及相关机构事务</v>
      </c>
      <c r="F9" s="66">
        <f>F10</f>
        <v>150.1</v>
      </c>
      <c r="G9" s="66">
        <f t="shared" si="0"/>
        <v>150.1</v>
      </c>
      <c r="H9" s="66">
        <f t="shared" si="0"/>
        <v>114.1</v>
      </c>
      <c r="I9" s="66">
        <f t="shared" si="0"/>
        <v>24.5</v>
      </c>
      <c r="J9" s="66">
        <f t="shared" si="0"/>
        <v>11.5</v>
      </c>
      <c r="K9" s="66">
        <f t="shared" si="0"/>
        <v>0</v>
      </c>
      <c r="L9" s="309">
        <f t="shared" si="0"/>
        <v>0</v>
      </c>
      <c r="M9" s="309">
        <f t="shared" si="0"/>
        <v>0</v>
      </c>
      <c r="N9" s="309">
        <f t="shared" si="0"/>
        <v>0</v>
      </c>
    </row>
    <row r="10" spans="1:14" s="27" customFormat="1" ht="22.5" customHeight="1">
      <c r="A10" s="467" t="str">
        <f>'15一般-工资福利'!A11</f>
        <v>201</v>
      </c>
      <c r="B10" s="467" t="str">
        <f>'15一般-工资福利'!B11</f>
        <v>31</v>
      </c>
      <c r="C10" s="467" t="str">
        <f>'15一般-工资福利'!C11</f>
        <v>99</v>
      </c>
      <c r="D10" s="127"/>
      <c r="E10" s="466" t="str">
        <f>'15一般-工资福利'!E11</f>
        <v>其他党委办公厅（室）及相关机构事务支出</v>
      </c>
      <c r="F10" s="66">
        <f>G10+L10</f>
        <v>150.1</v>
      </c>
      <c r="G10" s="66">
        <f>SUM(H10:K10)</f>
        <v>150.1</v>
      </c>
      <c r="H10" s="66">
        <f>'6基本-工资福利'!G11</f>
        <v>114.1</v>
      </c>
      <c r="I10" s="66">
        <f>'6基本-工资福利'!O11</f>
        <v>24.5</v>
      </c>
      <c r="J10" s="66">
        <f>'6基本-工资福利'!W11</f>
        <v>11.5</v>
      </c>
      <c r="K10" s="66">
        <f>'6基本-工资福利'!X11</f>
        <v>0</v>
      </c>
      <c r="L10" s="127">
        <v>0</v>
      </c>
      <c r="M10" s="127">
        <v>0</v>
      </c>
      <c r="N10" s="127">
        <v>0</v>
      </c>
    </row>
  </sheetData>
  <sheetProtection formatCells="0" formatColumns="0" formatRows="0"/>
  <mergeCells count="19">
    <mergeCell ref="A2:N2"/>
    <mergeCell ref="M3:N3"/>
    <mergeCell ref="A4:C4"/>
    <mergeCell ref="G4:K4"/>
    <mergeCell ref="L4:N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95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0"/>
  <sheetViews>
    <sheetView showGridLines="0" showZeros="0" workbookViewId="0" topLeftCell="A1">
      <selection activeCell="W11" sqref="W11"/>
    </sheetView>
  </sheetViews>
  <sheetFormatPr defaultColWidth="6.75390625" defaultRowHeight="22.5" customHeight="1"/>
  <cols>
    <col min="1" max="1" width="4.75390625" style="446" customWidth="1"/>
    <col min="2" max="3" width="3.625" style="446" customWidth="1"/>
    <col min="4" max="4" width="10.00390625" style="446" customWidth="1"/>
    <col min="5" max="5" width="20.875" style="446" customWidth="1"/>
    <col min="6" max="6" width="8.125" style="446" customWidth="1"/>
    <col min="7" max="21" width="6.50390625" style="446" customWidth="1"/>
    <col min="22" max="25" width="6.875" style="446" customWidth="1"/>
    <col min="26" max="26" width="6.50390625" style="446" customWidth="1"/>
    <col min="27" max="16384" width="6.75390625" style="446" customWidth="1"/>
  </cols>
  <sheetData>
    <row r="1" spans="2:26" ht="22.5" customHeight="1"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  <c r="R1" s="447"/>
      <c r="T1" s="458"/>
      <c r="V1" s="458"/>
      <c r="W1" s="458"/>
      <c r="X1" s="458"/>
      <c r="Y1" s="460" t="s">
        <v>166</v>
      </c>
      <c r="Z1" s="460"/>
    </row>
    <row r="2" spans="1:26" ht="22.5" customHeight="1">
      <c r="A2" s="448" t="s">
        <v>167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8"/>
      <c r="U2" s="448"/>
      <c r="V2" s="448"/>
      <c r="W2" s="448"/>
      <c r="X2" s="448"/>
      <c r="Y2" s="448"/>
      <c r="Z2" s="448"/>
    </row>
    <row r="3" spans="1:26" ht="22.5" customHeight="1">
      <c r="A3" s="449" t="s">
        <v>2</v>
      </c>
      <c r="B3" s="449"/>
      <c r="C3" s="449"/>
      <c r="D3" s="449"/>
      <c r="E3" s="449"/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  <c r="Q3" s="450"/>
      <c r="R3" s="450"/>
      <c r="V3" s="459"/>
      <c r="W3" s="459"/>
      <c r="X3" s="459"/>
      <c r="Y3" s="461" t="s">
        <v>3</v>
      </c>
      <c r="Z3" s="461"/>
    </row>
    <row r="4" spans="1:26" ht="22.5" customHeight="1">
      <c r="A4" s="62" t="s">
        <v>97</v>
      </c>
      <c r="B4" s="62"/>
      <c r="C4" s="62"/>
      <c r="D4" s="451" t="s">
        <v>79</v>
      </c>
      <c r="E4" s="451" t="s">
        <v>98</v>
      </c>
      <c r="F4" s="451" t="s">
        <v>168</v>
      </c>
      <c r="G4" s="451" t="s">
        <v>169</v>
      </c>
      <c r="H4" s="451" t="s">
        <v>170</v>
      </c>
      <c r="I4" s="451" t="s">
        <v>171</v>
      </c>
      <c r="J4" s="451" t="s">
        <v>172</v>
      </c>
      <c r="K4" s="451" t="s">
        <v>173</v>
      </c>
      <c r="L4" s="451" t="s">
        <v>174</v>
      </c>
      <c r="M4" s="451" t="s">
        <v>175</v>
      </c>
      <c r="N4" s="451" t="s">
        <v>176</v>
      </c>
      <c r="O4" s="451" t="s">
        <v>177</v>
      </c>
      <c r="P4" s="451" t="s">
        <v>178</v>
      </c>
      <c r="Q4" s="451" t="s">
        <v>179</v>
      </c>
      <c r="R4" s="451" t="s">
        <v>180</v>
      </c>
      <c r="S4" s="451" t="s">
        <v>181</v>
      </c>
      <c r="T4" s="451" t="s">
        <v>182</v>
      </c>
      <c r="U4" s="451" t="s">
        <v>183</v>
      </c>
      <c r="V4" s="451" t="s">
        <v>184</v>
      </c>
      <c r="W4" s="451" t="s">
        <v>185</v>
      </c>
      <c r="X4" s="451" t="s">
        <v>186</v>
      </c>
      <c r="Y4" s="451" t="s">
        <v>187</v>
      </c>
      <c r="Z4" s="462" t="s">
        <v>188</v>
      </c>
    </row>
    <row r="5" spans="1:26" ht="13.5" customHeight="1">
      <c r="A5" s="451" t="s">
        <v>100</v>
      </c>
      <c r="B5" s="451" t="s">
        <v>101</v>
      </c>
      <c r="C5" s="451" t="s">
        <v>102</v>
      </c>
      <c r="D5" s="451"/>
      <c r="E5" s="451"/>
      <c r="F5" s="451"/>
      <c r="G5" s="451"/>
      <c r="H5" s="451"/>
      <c r="I5" s="451"/>
      <c r="J5" s="451"/>
      <c r="K5" s="451"/>
      <c r="L5" s="451"/>
      <c r="M5" s="451"/>
      <c r="N5" s="451"/>
      <c r="O5" s="451"/>
      <c r="P5" s="451"/>
      <c r="Q5" s="451"/>
      <c r="R5" s="451"/>
      <c r="S5" s="451"/>
      <c r="T5" s="451"/>
      <c r="U5" s="451"/>
      <c r="V5" s="451"/>
      <c r="W5" s="451"/>
      <c r="X5" s="451"/>
      <c r="Y5" s="451"/>
      <c r="Z5" s="462"/>
    </row>
    <row r="6" spans="1:26" ht="13.5" customHeight="1">
      <c r="A6" s="451"/>
      <c r="B6" s="451"/>
      <c r="C6" s="451"/>
      <c r="D6" s="451"/>
      <c r="E6" s="451"/>
      <c r="F6" s="451"/>
      <c r="G6" s="451"/>
      <c r="H6" s="451"/>
      <c r="I6" s="451"/>
      <c r="J6" s="451"/>
      <c r="K6" s="451"/>
      <c r="L6" s="451"/>
      <c r="M6" s="451"/>
      <c r="N6" s="451"/>
      <c r="O6" s="451"/>
      <c r="P6" s="451"/>
      <c r="Q6" s="451"/>
      <c r="R6" s="451"/>
      <c r="S6" s="451"/>
      <c r="T6" s="451"/>
      <c r="U6" s="451"/>
      <c r="V6" s="451"/>
      <c r="W6" s="451"/>
      <c r="X6" s="451"/>
      <c r="Y6" s="451"/>
      <c r="Z6" s="462"/>
    </row>
    <row r="7" spans="1:26" ht="22.5" customHeight="1">
      <c r="A7" s="62"/>
      <c r="B7" s="62"/>
      <c r="C7" s="62"/>
      <c r="D7" s="62"/>
      <c r="E7" s="62"/>
      <c r="F7" s="62">
        <v>1</v>
      </c>
      <c r="G7" s="62">
        <v>2</v>
      </c>
      <c r="H7" s="62">
        <v>3</v>
      </c>
      <c r="I7" s="62">
        <v>4</v>
      </c>
      <c r="J7" s="62">
        <v>5</v>
      </c>
      <c r="K7" s="62">
        <v>6</v>
      </c>
      <c r="L7" s="62">
        <v>7</v>
      </c>
      <c r="M7" s="62">
        <v>8</v>
      </c>
      <c r="N7" s="62">
        <v>9</v>
      </c>
      <c r="O7" s="62">
        <v>10</v>
      </c>
      <c r="P7" s="62">
        <v>11</v>
      </c>
      <c r="Q7" s="62">
        <v>12</v>
      </c>
      <c r="R7" s="62">
        <v>13</v>
      </c>
      <c r="S7" s="62">
        <v>14</v>
      </c>
      <c r="T7" s="62">
        <v>15</v>
      </c>
      <c r="U7" s="62">
        <v>16</v>
      </c>
      <c r="V7" s="62">
        <v>17</v>
      </c>
      <c r="W7" s="62">
        <v>18</v>
      </c>
      <c r="X7" s="62">
        <v>19</v>
      </c>
      <c r="Y7" s="62">
        <v>20</v>
      </c>
      <c r="Z7" s="62">
        <v>21</v>
      </c>
    </row>
    <row r="8" spans="1:26" ht="22.5" customHeight="1">
      <c r="A8" s="452" t="s">
        <v>81</v>
      </c>
      <c r="B8" s="452"/>
      <c r="C8" s="452"/>
      <c r="D8" s="453" t="s">
        <v>93</v>
      </c>
      <c r="E8" s="454" t="s">
        <v>189</v>
      </c>
      <c r="F8" s="455">
        <v>27.8</v>
      </c>
      <c r="G8" s="455">
        <f aca="true" t="shared" si="0" ref="G8:Y8">G10</f>
        <v>2.08</v>
      </c>
      <c r="H8" s="455">
        <f t="shared" si="0"/>
        <v>0.64</v>
      </c>
      <c r="I8" s="455"/>
      <c r="J8" s="455">
        <f t="shared" si="0"/>
        <v>1.28</v>
      </c>
      <c r="K8" s="455">
        <f t="shared" si="0"/>
        <v>3.52</v>
      </c>
      <c r="L8" s="455"/>
      <c r="M8" s="455">
        <f t="shared" si="0"/>
        <v>3.2</v>
      </c>
      <c r="N8" s="455">
        <f t="shared" si="0"/>
        <v>0</v>
      </c>
      <c r="O8" s="455">
        <f t="shared" si="0"/>
        <v>0.32</v>
      </c>
      <c r="P8" s="455">
        <f t="shared" si="0"/>
        <v>0</v>
      </c>
      <c r="Q8" s="455">
        <f t="shared" si="0"/>
        <v>1.6</v>
      </c>
      <c r="R8" s="455">
        <v>4</v>
      </c>
      <c r="S8" s="455">
        <f t="shared" si="0"/>
        <v>0</v>
      </c>
      <c r="T8" s="455">
        <f t="shared" si="0"/>
        <v>0</v>
      </c>
      <c r="U8" s="455">
        <f t="shared" si="0"/>
        <v>0</v>
      </c>
      <c r="V8" s="455">
        <f t="shared" si="0"/>
        <v>10.66</v>
      </c>
      <c r="W8" s="455">
        <f t="shared" si="0"/>
        <v>0.5</v>
      </c>
      <c r="X8" s="455">
        <f t="shared" si="0"/>
        <v>0</v>
      </c>
      <c r="Y8" s="455">
        <f t="shared" si="0"/>
        <v>0</v>
      </c>
      <c r="Z8" s="455"/>
    </row>
    <row r="9" spans="1:26" ht="22.5" customHeight="1">
      <c r="A9" s="452" t="str">
        <f>'15一般-工资福利'!A9</f>
        <v>201</v>
      </c>
      <c r="B9" s="452"/>
      <c r="C9" s="452"/>
      <c r="D9" s="452"/>
      <c r="E9" s="454" t="str">
        <f>'15一般-工资福利'!E9</f>
        <v>一般公共服务支出</v>
      </c>
      <c r="F9" s="455">
        <v>27.8</v>
      </c>
      <c r="G9" s="455">
        <f aca="true" t="shared" si="1" ref="G9:Y9">G10</f>
        <v>2.08</v>
      </c>
      <c r="H9" s="455">
        <f t="shared" si="1"/>
        <v>0.64</v>
      </c>
      <c r="I9" s="455"/>
      <c r="J9" s="455">
        <f t="shared" si="1"/>
        <v>1.28</v>
      </c>
      <c r="K9" s="455">
        <f t="shared" si="1"/>
        <v>3.52</v>
      </c>
      <c r="L9" s="455"/>
      <c r="M9" s="455">
        <f t="shared" si="1"/>
        <v>3.2</v>
      </c>
      <c r="N9" s="455">
        <f t="shared" si="1"/>
        <v>0</v>
      </c>
      <c r="O9" s="455">
        <f t="shared" si="1"/>
        <v>0.32</v>
      </c>
      <c r="P9" s="455">
        <f t="shared" si="1"/>
        <v>0</v>
      </c>
      <c r="Q9" s="455">
        <f t="shared" si="1"/>
        <v>1.6</v>
      </c>
      <c r="R9" s="455">
        <v>4</v>
      </c>
      <c r="S9" s="455">
        <f t="shared" si="1"/>
        <v>0</v>
      </c>
      <c r="T9" s="455">
        <f t="shared" si="1"/>
        <v>0</v>
      </c>
      <c r="U9" s="455">
        <f t="shared" si="1"/>
        <v>0</v>
      </c>
      <c r="V9" s="455">
        <f t="shared" si="1"/>
        <v>10.66</v>
      </c>
      <c r="W9" s="455">
        <f t="shared" si="1"/>
        <v>0.5</v>
      </c>
      <c r="X9" s="455">
        <f t="shared" si="1"/>
        <v>0</v>
      </c>
      <c r="Y9" s="455">
        <f t="shared" si="1"/>
        <v>0</v>
      </c>
      <c r="Z9" s="455"/>
    </row>
    <row r="10" spans="1:26" ht="22.5" customHeight="1">
      <c r="A10" s="452" t="str">
        <f>'15一般-工资福利'!A10</f>
        <v>201</v>
      </c>
      <c r="B10" s="452">
        <f>'15一般-工资福利'!B10</f>
        <v>31</v>
      </c>
      <c r="C10" s="452"/>
      <c r="D10" s="452"/>
      <c r="E10" s="454" t="str">
        <f>'15一般-工资福利'!E10</f>
        <v>党委办公厅（室）及相关机构事务</v>
      </c>
      <c r="F10" s="455">
        <v>27.8</v>
      </c>
      <c r="G10" s="455">
        <f aca="true" t="shared" si="2" ref="G10:Y10">G11+G12</f>
        <v>2.08</v>
      </c>
      <c r="H10" s="455">
        <f t="shared" si="2"/>
        <v>0.64</v>
      </c>
      <c r="I10" s="455"/>
      <c r="J10" s="455">
        <f t="shared" si="2"/>
        <v>1.28</v>
      </c>
      <c r="K10" s="455">
        <f t="shared" si="2"/>
        <v>3.52</v>
      </c>
      <c r="L10" s="455"/>
      <c r="M10" s="455">
        <f t="shared" si="2"/>
        <v>3.2</v>
      </c>
      <c r="N10" s="455">
        <f t="shared" si="2"/>
        <v>0</v>
      </c>
      <c r="O10" s="455">
        <f t="shared" si="2"/>
        <v>0.32</v>
      </c>
      <c r="P10" s="455">
        <f t="shared" si="2"/>
        <v>0</v>
      </c>
      <c r="Q10" s="455">
        <f t="shared" si="2"/>
        <v>1.6</v>
      </c>
      <c r="R10" s="455">
        <v>4</v>
      </c>
      <c r="S10" s="455">
        <f t="shared" si="2"/>
        <v>0</v>
      </c>
      <c r="T10" s="455">
        <f t="shared" si="2"/>
        <v>0</v>
      </c>
      <c r="U10" s="455">
        <f t="shared" si="2"/>
        <v>0</v>
      </c>
      <c r="V10" s="455">
        <f t="shared" si="2"/>
        <v>10.66</v>
      </c>
      <c r="W10" s="455">
        <f t="shared" si="2"/>
        <v>0.5</v>
      </c>
      <c r="X10" s="455">
        <f t="shared" si="2"/>
        <v>0</v>
      </c>
      <c r="Y10" s="455">
        <f t="shared" si="2"/>
        <v>0</v>
      </c>
      <c r="Z10" s="455"/>
    </row>
    <row r="11" spans="1:26" s="445" customFormat="1" ht="22.5" customHeight="1">
      <c r="A11" s="452" t="str">
        <f>'15一般-工资福利'!A11</f>
        <v>201</v>
      </c>
      <c r="B11" s="452" t="str">
        <f>'15一般-工资福利'!B11</f>
        <v>31</v>
      </c>
      <c r="C11" s="452" t="str">
        <f>'15一般-工资福利'!C11</f>
        <v>99</v>
      </c>
      <c r="D11" s="456"/>
      <c r="E11" s="454" t="str">
        <f>'15一般-工资福利'!E11</f>
        <v>其他党委办公厅（室）及相关机构事务支出</v>
      </c>
      <c r="F11" s="455">
        <v>27.8</v>
      </c>
      <c r="G11" s="455">
        <f>'17一般-商品和服务'!G11</f>
        <v>2.08</v>
      </c>
      <c r="H11" s="455">
        <f>'17一般-商品和服务'!H11</f>
        <v>0.64</v>
      </c>
      <c r="I11" s="455"/>
      <c r="J11" s="455">
        <f>'17一般-商品和服务'!J11</f>
        <v>1.28</v>
      </c>
      <c r="K11" s="455">
        <f>'17一般-商品和服务'!K11</f>
        <v>3.52</v>
      </c>
      <c r="L11" s="455"/>
      <c r="M11" s="455">
        <f>'17一般-商品和服务'!M11</f>
        <v>3.2</v>
      </c>
      <c r="N11" s="455">
        <f>'17一般-商品和服务'!N11</f>
        <v>0</v>
      </c>
      <c r="O11" s="455">
        <f>'17一般-商品和服务'!O11</f>
        <v>0.32</v>
      </c>
      <c r="P11" s="455">
        <f>'17一般-商品和服务'!P11</f>
        <v>0</v>
      </c>
      <c r="Q11" s="455">
        <f>'17一般-商品和服务'!Q11</f>
        <v>1.6</v>
      </c>
      <c r="R11" s="455">
        <v>4</v>
      </c>
      <c r="S11" s="455">
        <f>'17一般-商品和服务'!S11</f>
        <v>0</v>
      </c>
      <c r="T11" s="455">
        <f>'17一般-商品和服务'!T11</f>
        <v>0</v>
      </c>
      <c r="U11" s="455">
        <f>'17一般-商品和服务'!U11</f>
        <v>0</v>
      </c>
      <c r="V11" s="455">
        <f>'17一般-商品和服务'!V11</f>
        <v>10.66</v>
      </c>
      <c r="W11" s="455">
        <f>'17一般-商品和服务'!W11</f>
        <v>0.5</v>
      </c>
      <c r="X11" s="455">
        <f>'17一般-商品和服务'!X11</f>
        <v>0</v>
      </c>
      <c r="Y11" s="455">
        <f>'17一般-商品和服务'!Y11</f>
        <v>0</v>
      </c>
      <c r="Z11" s="455"/>
    </row>
    <row r="12" spans="1:26" ht="22.5" customHeight="1">
      <c r="A12" s="298"/>
      <c r="B12" s="298"/>
      <c r="C12" s="298"/>
      <c r="D12" s="298"/>
      <c r="E12" s="457"/>
      <c r="F12" s="296"/>
      <c r="G12" s="299"/>
      <c r="H12" s="299"/>
      <c r="I12" s="299"/>
      <c r="J12" s="299"/>
      <c r="K12" s="299"/>
      <c r="L12" s="299"/>
      <c r="M12" s="299"/>
      <c r="N12" s="299"/>
      <c r="O12" s="299"/>
      <c r="P12" s="299"/>
      <c r="Q12" s="299"/>
      <c r="R12" s="299"/>
      <c r="S12" s="299"/>
      <c r="T12" s="299"/>
      <c r="U12" s="299"/>
      <c r="V12" s="299"/>
      <c r="W12" s="299"/>
      <c r="X12" s="299"/>
      <c r="Y12" s="299"/>
      <c r="Z12" s="299"/>
    </row>
    <row r="13" spans="1:27" ht="22.5" customHeight="1">
      <c r="A13" s="445"/>
      <c r="B13" s="445"/>
      <c r="C13" s="445"/>
      <c r="D13" s="445"/>
      <c r="E13" s="445"/>
      <c r="F13" s="445"/>
      <c r="G13" s="445"/>
      <c r="H13" s="445"/>
      <c r="I13" s="445"/>
      <c r="J13" s="445"/>
      <c r="K13" s="445"/>
      <c r="L13" s="445"/>
      <c r="M13" s="445"/>
      <c r="N13" s="445"/>
      <c r="P13" s="445"/>
      <c r="Q13" s="445"/>
      <c r="R13" s="445"/>
      <c r="S13" s="445"/>
      <c r="T13" s="445"/>
      <c r="U13" s="445"/>
      <c r="V13" s="445"/>
      <c r="W13" s="445"/>
      <c r="X13" s="445"/>
      <c r="Y13" s="445"/>
      <c r="Z13" s="445"/>
      <c r="AA13" s="445"/>
    </row>
    <row r="14" spans="3:27" ht="22.5" customHeight="1">
      <c r="C14" s="445"/>
      <c r="D14" s="445"/>
      <c r="E14" s="445"/>
      <c r="F14" s="445"/>
      <c r="G14" s="445"/>
      <c r="I14" s="445"/>
      <c r="J14" s="445"/>
      <c r="K14" s="445"/>
      <c r="L14" s="445"/>
      <c r="M14" s="445"/>
      <c r="N14" s="445"/>
      <c r="P14" s="445"/>
      <c r="Q14" s="445"/>
      <c r="R14" s="445"/>
      <c r="S14" s="445"/>
      <c r="T14" s="445"/>
      <c r="U14" s="445"/>
      <c r="V14" s="445"/>
      <c r="W14" s="445"/>
      <c r="X14" s="445"/>
      <c r="Y14" s="445"/>
      <c r="Z14" s="445"/>
      <c r="AA14" s="445"/>
    </row>
    <row r="15" spans="1:26" ht="22.5" customHeight="1">
      <c r="A15" s="445"/>
      <c r="C15" s="445"/>
      <c r="D15" s="445"/>
      <c r="E15" s="445"/>
      <c r="F15" s="445"/>
      <c r="J15" s="445"/>
      <c r="K15" s="445"/>
      <c r="L15" s="445"/>
      <c r="M15" s="445"/>
      <c r="P15" s="445"/>
      <c r="Q15" s="445"/>
      <c r="R15" s="445"/>
      <c r="S15" s="445"/>
      <c r="T15" s="445"/>
      <c r="Z15" s="445"/>
    </row>
    <row r="16" spans="1:26" ht="22.5" customHeight="1">
      <c r="A16" s="445"/>
      <c r="B16" s="445"/>
      <c r="D16" s="445"/>
      <c r="E16" s="445"/>
      <c r="K16" s="445"/>
      <c r="L16" s="445"/>
      <c r="M16" s="445"/>
      <c r="P16" s="445"/>
      <c r="Q16" s="445"/>
      <c r="R16" s="445"/>
      <c r="S16" s="445"/>
      <c r="T16" s="445"/>
      <c r="Z16" s="445"/>
    </row>
    <row r="17" spans="2:26" ht="22.5" customHeight="1">
      <c r="B17" s="445"/>
      <c r="C17" s="445"/>
      <c r="E17" s="445"/>
      <c r="K17" s="445"/>
      <c r="L17" s="445"/>
      <c r="M17" s="445"/>
      <c r="P17" s="445"/>
      <c r="Q17" s="445"/>
      <c r="R17" s="445"/>
      <c r="S17" s="445"/>
      <c r="Z17" s="445"/>
    </row>
    <row r="18" spans="11:19" ht="22.5" customHeight="1">
      <c r="K18" s="445"/>
      <c r="L18" s="445"/>
      <c r="M18" s="445"/>
      <c r="S18" s="445"/>
    </row>
    <row r="19" spans="11:13" ht="22.5" customHeight="1">
      <c r="K19" s="445"/>
      <c r="L19" s="445"/>
      <c r="M19" s="445"/>
    </row>
    <row r="20" spans="1:27" ht="22.5" customHeight="1">
      <c r="A20"/>
      <c r="B20"/>
      <c r="C20"/>
      <c r="D20"/>
      <c r="E20"/>
      <c r="F20"/>
      <c r="G20"/>
      <c r="H20"/>
      <c r="I20"/>
      <c r="J20"/>
      <c r="K20" s="445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</row>
  </sheetData>
  <sheetProtection formatCells="0" formatColumns="0" formatRows="0"/>
  <mergeCells count="31">
    <mergeCell ref="Y1:Z1"/>
    <mergeCell ref="A2:Z2"/>
    <mergeCell ref="A3:E3"/>
    <mergeCell ref="Y3:Z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68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T12"/>
  <sheetViews>
    <sheetView showGridLines="0" showZeros="0" workbookViewId="0" topLeftCell="A1">
      <selection activeCell="A7" sqref="A7"/>
    </sheetView>
  </sheetViews>
  <sheetFormatPr defaultColWidth="9.00390625" defaultRowHeight="14.25"/>
  <cols>
    <col min="1" max="3" width="5.75390625" style="0" customWidth="1"/>
    <col min="4" max="4" width="9.75390625" style="0" customWidth="1"/>
    <col min="5" max="5" width="21.375" style="0" customWidth="1"/>
    <col min="6" max="6" width="12.75390625" style="0" customWidth="1"/>
    <col min="7" max="7" width="10.625" style="0" customWidth="1"/>
    <col min="18" max="18" width="11.50390625" style="0" customWidth="1"/>
  </cols>
  <sheetData>
    <row r="1" ht="14.25" customHeight="1">
      <c r="T1" t="s">
        <v>190</v>
      </c>
    </row>
    <row r="2" spans="1:20" ht="33.75" customHeight="1">
      <c r="A2" s="53" t="s">
        <v>191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spans="1:20" ht="14.25" customHeight="1">
      <c r="A3" s="129" t="s">
        <v>2</v>
      </c>
      <c r="B3" s="129"/>
      <c r="C3" s="129"/>
      <c r="D3" s="129"/>
      <c r="E3" s="129"/>
      <c r="S3" s="443" t="s">
        <v>78</v>
      </c>
      <c r="T3" s="443"/>
    </row>
    <row r="4" spans="1:20" ht="22.5" customHeight="1">
      <c r="A4" s="172" t="s">
        <v>97</v>
      </c>
      <c r="B4" s="172"/>
      <c r="C4" s="172"/>
      <c r="D4" s="59" t="s">
        <v>192</v>
      </c>
      <c r="E4" s="59" t="s">
        <v>127</v>
      </c>
      <c r="F4" s="58" t="s">
        <v>168</v>
      </c>
      <c r="G4" s="59" t="s">
        <v>129</v>
      </c>
      <c r="H4" s="59"/>
      <c r="I4" s="59"/>
      <c r="J4" s="59"/>
      <c r="K4" s="59"/>
      <c r="L4" s="59"/>
      <c r="M4" s="59"/>
      <c r="N4" s="59"/>
      <c r="O4" s="59"/>
      <c r="P4" s="59"/>
      <c r="Q4" s="59"/>
      <c r="R4" s="59" t="s">
        <v>132</v>
      </c>
      <c r="S4" s="59"/>
      <c r="T4" s="59"/>
    </row>
    <row r="5" spans="1:20" ht="14.25" customHeight="1">
      <c r="A5" s="172"/>
      <c r="B5" s="172"/>
      <c r="C5" s="172"/>
      <c r="D5" s="59"/>
      <c r="E5" s="59"/>
      <c r="F5" s="60"/>
      <c r="G5" s="59" t="s">
        <v>90</v>
      </c>
      <c r="H5" s="59" t="s">
        <v>193</v>
      </c>
      <c r="I5" s="59" t="s">
        <v>178</v>
      </c>
      <c r="J5" s="59" t="s">
        <v>179</v>
      </c>
      <c r="K5" s="59" t="s">
        <v>194</v>
      </c>
      <c r="L5" s="59" t="s">
        <v>195</v>
      </c>
      <c r="M5" s="59" t="s">
        <v>180</v>
      </c>
      <c r="N5" s="59" t="s">
        <v>196</v>
      </c>
      <c r="O5" s="59" t="s">
        <v>183</v>
      </c>
      <c r="P5" s="59" t="s">
        <v>197</v>
      </c>
      <c r="Q5" s="59" t="s">
        <v>198</v>
      </c>
      <c r="R5" s="59" t="s">
        <v>90</v>
      </c>
      <c r="S5" s="59" t="s">
        <v>199</v>
      </c>
      <c r="T5" s="59" t="s">
        <v>164</v>
      </c>
    </row>
    <row r="6" spans="1:20" ht="42.75" customHeight="1">
      <c r="A6" s="59" t="s">
        <v>100</v>
      </c>
      <c r="B6" s="59" t="s">
        <v>101</v>
      </c>
      <c r="C6" s="59" t="s">
        <v>102</v>
      </c>
      <c r="D6" s="59"/>
      <c r="E6" s="59"/>
      <c r="F6" s="61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</row>
    <row r="7" spans="1:20" ht="22.5" customHeight="1">
      <c r="A7" s="437" t="s">
        <v>81</v>
      </c>
      <c r="B7" s="437"/>
      <c r="C7" s="437"/>
      <c r="D7" s="438" t="s">
        <v>200</v>
      </c>
      <c r="E7" s="439" t="s">
        <v>104</v>
      </c>
      <c r="F7" s="64">
        <v>27.8</v>
      </c>
      <c r="G7" s="64">
        <v>27.8</v>
      </c>
      <c r="H7" s="64">
        <v>21.88</v>
      </c>
      <c r="I7" s="64">
        <f aca="true" t="shared" si="0" ref="I7:T7">I9</f>
        <v>0</v>
      </c>
      <c r="J7" s="64">
        <f t="shared" si="0"/>
        <v>1.6</v>
      </c>
      <c r="K7" s="64">
        <f t="shared" si="0"/>
        <v>0</v>
      </c>
      <c r="L7" s="64">
        <f t="shared" si="0"/>
        <v>0</v>
      </c>
      <c r="M7" s="64">
        <v>4</v>
      </c>
      <c r="N7" s="64">
        <f t="shared" si="0"/>
        <v>0</v>
      </c>
      <c r="O7" s="64">
        <f t="shared" si="0"/>
        <v>0</v>
      </c>
      <c r="P7" s="64">
        <f t="shared" si="0"/>
        <v>0.32</v>
      </c>
      <c r="Q7" s="64"/>
      <c r="R7" s="444">
        <f t="shared" si="0"/>
        <v>0</v>
      </c>
      <c r="S7" s="444">
        <f t="shared" si="0"/>
        <v>0</v>
      </c>
      <c r="T7" s="444">
        <f t="shared" si="0"/>
        <v>0</v>
      </c>
    </row>
    <row r="8" spans="1:20" ht="22.5" customHeight="1">
      <c r="A8" s="437" t="str">
        <f>'15一般-工资福利'!A9</f>
        <v>201</v>
      </c>
      <c r="B8" s="437"/>
      <c r="C8" s="437"/>
      <c r="D8" s="437"/>
      <c r="E8" s="439" t="str">
        <f>'15一般-工资福利'!E9</f>
        <v>一般公共服务支出</v>
      </c>
      <c r="F8" s="64">
        <v>27.8</v>
      </c>
      <c r="G8" s="64">
        <v>27.8</v>
      </c>
      <c r="H8" s="64">
        <v>21.88</v>
      </c>
      <c r="I8" s="64">
        <f aca="true" t="shared" si="1" ref="I8:T8">I9</f>
        <v>0</v>
      </c>
      <c r="J8" s="64">
        <f t="shared" si="1"/>
        <v>1.6</v>
      </c>
      <c r="K8" s="64">
        <f t="shared" si="1"/>
        <v>0</v>
      </c>
      <c r="L8" s="64">
        <f t="shared" si="1"/>
        <v>0</v>
      </c>
      <c r="M8" s="64">
        <v>4</v>
      </c>
      <c r="N8" s="64">
        <f t="shared" si="1"/>
        <v>0</v>
      </c>
      <c r="O8" s="64">
        <f t="shared" si="1"/>
        <v>0</v>
      </c>
      <c r="P8" s="64">
        <f t="shared" si="1"/>
        <v>0.32</v>
      </c>
      <c r="Q8" s="64"/>
      <c r="R8" s="444">
        <f t="shared" si="1"/>
        <v>0</v>
      </c>
      <c r="S8" s="444">
        <f t="shared" si="1"/>
        <v>0</v>
      </c>
      <c r="T8" s="444">
        <f t="shared" si="1"/>
        <v>0</v>
      </c>
    </row>
    <row r="9" spans="1:20" ht="22.5" customHeight="1">
      <c r="A9" s="437" t="str">
        <f>'15一般-工资福利'!A10</f>
        <v>201</v>
      </c>
      <c r="B9" s="437">
        <f>'15一般-工资福利'!B10</f>
        <v>31</v>
      </c>
      <c r="C9" s="437"/>
      <c r="D9" s="437"/>
      <c r="E9" s="439" t="str">
        <f>'15一般-工资福利'!E10</f>
        <v>党委办公厅（室）及相关机构事务</v>
      </c>
      <c r="F9" s="64">
        <v>27.8</v>
      </c>
      <c r="G9" s="64">
        <v>27.8</v>
      </c>
      <c r="H9" s="64">
        <v>21.88</v>
      </c>
      <c r="I9" s="64">
        <f aca="true" t="shared" si="2" ref="I9:T9">I10+I11</f>
        <v>0</v>
      </c>
      <c r="J9" s="64">
        <f t="shared" si="2"/>
        <v>1.6</v>
      </c>
      <c r="K9" s="442">
        <f t="shared" si="2"/>
        <v>0</v>
      </c>
      <c r="L9" s="64">
        <f t="shared" si="2"/>
        <v>0</v>
      </c>
      <c r="M9" s="64">
        <v>4</v>
      </c>
      <c r="N9" s="64">
        <f t="shared" si="2"/>
        <v>0</v>
      </c>
      <c r="O9" s="64">
        <f t="shared" si="2"/>
        <v>0</v>
      </c>
      <c r="P9" s="64">
        <f t="shared" si="2"/>
        <v>0.32</v>
      </c>
      <c r="Q9" s="64"/>
      <c r="R9" s="444">
        <f t="shared" si="2"/>
        <v>0</v>
      </c>
      <c r="S9" s="444">
        <f t="shared" si="2"/>
        <v>0</v>
      </c>
      <c r="T9" s="444">
        <f t="shared" si="2"/>
        <v>0</v>
      </c>
    </row>
    <row r="10" spans="1:20" s="27" customFormat="1" ht="22.5" customHeight="1">
      <c r="A10" s="437" t="str">
        <f>'15一般-工资福利'!A11</f>
        <v>201</v>
      </c>
      <c r="B10" s="437" t="str">
        <f>'15一般-工资福利'!B11</f>
        <v>31</v>
      </c>
      <c r="C10" s="437" t="str">
        <f>'15一般-工资福利'!C11</f>
        <v>99</v>
      </c>
      <c r="D10" s="437"/>
      <c r="E10" s="439" t="str">
        <f>'15一般-工资福利'!E11</f>
        <v>其他党委办公厅（室）及相关机构事务支出</v>
      </c>
      <c r="F10" s="64">
        <v>27.8</v>
      </c>
      <c r="G10" s="64">
        <v>27.8</v>
      </c>
      <c r="H10" s="64">
        <v>21.88</v>
      </c>
      <c r="I10" s="66">
        <f>'18商品服务(政府预算)(2)'!I10</f>
        <v>0</v>
      </c>
      <c r="J10" s="66">
        <f>'18商品服务(政府预算)(2)'!J10</f>
        <v>1.6</v>
      </c>
      <c r="K10" s="66">
        <f>'18商品服务(政府预算)(2)'!K10</f>
        <v>0</v>
      </c>
      <c r="L10" s="66">
        <f>'18商品服务(政府预算)(2)'!L10</f>
        <v>0</v>
      </c>
      <c r="M10" s="64">
        <v>4</v>
      </c>
      <c r="N10" s="66">
        <f>'18商品服务(政府预算)(2)'!N10</f>
        <v>0</v>
      </c>
      <c r="O10" s="66">
        <f>'18商品服务(政府预算)(2)'!O10</f>
        <v>0</v>
      </c>
      <c r="P10" s="66">
        <f>'18商品服务(政府预算)(2)'!P10</f>
        <v>0.32</v>
      </c>
      <c r="Q10" s="64"/>
      <c r="R10" s="127">
        <f>'18商品服务(政府预算)(2)'!R10</f>
        <v>0</v>
      </c>
      <c r="S10" s="127">
        <f>'18商品服务(政府预算)(2)'!S10</f>
        <v>0</v>
      </c>
      <c r="T10" s="127">
        <f>'18商品服务(政府预算)(2)'!T10</f>
        <v>0</v>
      </c>
    </row>
    <row r="11" spans="1:20" ht="22.5" customHeight="1">
      <c r="A11" s="127"/>
      <c r="B11" s="127"/>
      <c r="C11" s="127"/>
      <c r="D11" s="127"/>
      <c r="E11" s="440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258"/>
      <c r="S11" s="258"/>
      <c r="T11" s="258"/>
    </row>
    <row r="12" spans="6:17" ht="15">
      <c r="F12" s="441"/>
      <c r="G12" s="441"/>
      <c r="H12" s="441"/>
      <c r="I12" s="441"/>
      <c r="J12" s="441"/>
      <c r="K12" s="441"/>
      <c r="L12" s="441"/>
      <c r="M12" s="441"/>
      <c r="N12" s="441"/>
      <c r="O12" s="441"/>
      <c r="P12" s="441"/>
      <c r="Q12" s="441"/>
    </row>
  </sheetData>
  <sheetProtection formatCells="0" formatColumns="0" formatRows="0"/>
  <mergeCells count="22">
    <mergeCell ref="A2:T2"/>
    <mergeCell ref="S3:T3"/>
    <mergeCell ref="G4:Q4"/>
    <mergeCell ref="R4:T4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A4:C5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6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86186</cp:lastModifiedBy>
  <cp:lastPrinted>2018-04-04T08:51:43Z</cp:lastPrinted>
  <dcterms:created xsi:type="dcterms:W3CDTF">1996-12-17T01:32:42Z</dcterms:created>
  <dcterms:modified xsi:type="dcterms:W3CDTF">2021-01-15T07:53:27Z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31720898</vt:r8>
  </property>
  <property fmtid="{D5CDD505-2E9C-101B-9397-08002B2CF9AE}" pid="4" name="KSOProductBuildV">
    <vt:lpwstr>2052-11.1.0.10314</vt:lpwstr>
  </property>
</Properties>
</file>