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97" firstSheet="22" activeTab="29"/>
  </bookViews>
  <sheets>
    <sheet name="1.部门收支总表" sheetId="1" r:id="rId1"/>
    <sheet name="2.部门收入总表" sheetId="2" r:id="rId2"/>
    <sheet name="3.部门支出总表 " sheetId="3" r:id="rId3"/>
    <sheet name="4.部门支出总表（分类）" sheetId="4" r:id="rId4"/>
    <sheet name="5.支出分类(政府预算)" sheetId="5" r:id="rId5"/>
    <sheet name="6.基本-工资福利" sheetId="6" r:id="rId6"/>
    <sheet name="7.工资福利(政府预算)" sheetId="7" r:id="rId7"/>
    <sheet name="8.基本-一般商品服务" sheetId="8" r:id="rId8"/>
    <sheet name="9.商品服务(政府预算)" sheetId="9" r:id="rId9"/>
    <sheet name="10.基本-个人和家庭" sheetId="10" r:id="rId10"/>
    <sheet name="11.个人家庭(政府预算)" sheetId="11" r:id="rId11"/>
    <sheet name="12.财政拨款收支总表" sheetId="12" r:id="rId12"/>
    <sheet name="13.一般预算支出" sheetId="13" r:id="rId13"/>
    <sheet name="14.一般预算基本支出表" sheetId="14" r:id="rId14"/>
    <sheet name="15.一般-工资福利" sheetId="15" r:id="rId15"/>
    <sheet name="16.工资福利(政府预算)(2)" sheetId="16" r:id="rId16"/>
    <sheet name="17.一般-商品和服务" sheetId="17" r:id="rId17"/>
    <sheet name="18.商品服务(政府预算)(2)" sheetId="18" r:id="rId18"/>
    <sheet name="19.一般-个人和家庭" sheetId="19" r:id="rId19"/>
    <sheet name="20..个人家庭(政府预算)(2)" sheetId="20" r:id="rId20"/>
    <sheet name="21.项目明细表" sheetId="21" r:id="rId21"/>
    <sheet name="22.政府性基金" sheetId="22" r:id="rId22"/>
    <sheet name="23.政府性基金(政府预算)" sheetId="23" r:id="rId23"/>
    <sheet name="24.专户" sheetId="24" r:id="rId24"/>
    <sheet name="25.专户(政府预算)" sheetId="25" r:id="rId25"/>
    <sheet name="26.经费拔款" sheetId="26" r:id="rId26"/>
    <sheet name="27.经费拨款(政府预算)" sheetId="27" r:id="rId27"/>
    <sheet name="28.三公" sheetId="28" r:id="rId28"/>
    <sheet name="29.整体绩效" sheetId="29" r:id="rId29"/>
    <sheet name="30.项目绩效" sheetId="30" r:id="rId30"/>
  </sheets>
  <definedNames>
    <definedName name="_xlnm.Print_Area" localSheetId="0">'1.部门收支总表'!$A$1:$H$28</definedName>
    <definedName name="_xlnm.Print_Area" localSheetId="9">'10.基本-个人和家庭'!$A$1:$L$11</definedName>
    <definedName name="_xlnm.Print_Area" localSheetId="10">'11.个人家庭(政府预算)'!$A$1:$K$10</definedName>
    <definedName name="_xlnm.Print_Area" localSheetId="11">'12.财政拨款收支总表'!$A$1:$F$26</definedName>
    <definedName name="_xlnm.Print_Area" localSheetId="12">'13.一般预算支出'!$A$1:$R$11</definedName>
    <definedName name="_xlnm.Print_Area" localSheetId="13">'14.一般预算基本支出表'!$A$1:$H$11</definedName>
    <definedName name="_xlnm.Print_Area" localSheetId="14">'15.一般-工资福利'!$A$1:$AA$11</definedName>
    <definedName name="_xlnm.Print_Area" localSheetId="15">'16.工资福利(政府预算)(2)'!$A$1:$N$10</definedName>
    <definedName name="_xlnm.Print_Area" localSheetId="16">'17.一般-商品和服务'!$A$1:$Z$11</definedName>
    <definedName name="_xlnm.Print_Area" localSheetId="17">'18.商品服务(政府预算)(2)'!$A$1:$T$10</definedName>
    <definedName name="_xlnm.Print_Area" localSheetId="18">'19.一般-个人和家庭'!$A$1:$L$11</definedName>
    <definedName name="_xlnm.Print_Area" localSheetId="1">'2.部门收入总表'!$A$1:$M$7</definedName>
    <definedName name="_xlnm.Print_Area" localSheetId="19">'20..个人家庭(政府预算)(2)'!$A$1:$K$10</definedName>
    <definedName name="_xlnm.Print_Area" localSheetId="20">'21.项目明细表'!$A$1:$N$10</definedName>
    <definedName name="_xlnm.Print_Area" localSheetId="21">'22.政府性基金'!$A$1:$T$8</definedName>
    <definedName name="_xlnm.Print_Area" localSheetId="22">'23.政府性基金(政府预算)'!$A$1:$U$7</definedName>
    <definedName name="_xlnm.Print_Area" localSheetId="23">'24.专户'!$A$1:$U$8</definedName>
    <definedName name="_xlnm.Print_Area" localSheetId="24">'25.专户(政府预算)'!$A$1:$U$7</definedName>
    <definedName name="_xlnm.Print_Area" localSheetId="25">'26.经费拔款'!$A$1:$V$11</definedName>
    <definedName name="_xlnm.Print_Area" localSheetId="26">'27.经费拨款(政府预算)'!$A$1:$U$10</definedName>
    <definedName name="_xlnm.Print_Area" localSheetId="27">'28.三公'!$A$1:$O$8</definedName>
    <definedName name="_xlnm.Print_Area" localSheetId="28">'29.整体绩效'!$A$1:$I$7</definedName>
    <definedName name="_xlnm.Print_Area" localSheetId="2">'3.部门支出总表 '!$A$1:$P$10</definedName>
    <definedName name="_xlnm.Print_Area" localSheetId="29">'30.项目绩效'!$A$1:$N$7</definedName>
    <definedName name="_xlnm.Print_Area" localSheetId="3">'4.部门支出总表（分类）'!$A$1:$U$11</definedName>
    <definedName name="_xlnm.Print_Area" localSheetId="4">'5.支出分类(政府预算)'!$1:$10</definedName>
    <definedName name="_xlnm.Print_Area" localSheetId="5">'6.基本-工资福利'!$A$1:$AA$11</definedName>
    <definedName name="_xlnm.Print_Area" localSheetId="6">'7.工资福利(政府预算)'!$A$1:$N$10</definedName>
    <definedName name="_xlnm.Print_Area" localSheetId="7">'8.基本-一般商品服务'!$A$1:$Z$11</definedName>
    <definedName name="_xlnm.Print_Area" localSheetId="8">'9.商品服务(政府预算)'!$A$1:$T$10</definedName>
    <definedName name="_xlnm.Print_Area">#N/A</definedName>
    <definedName name="_xlnm.Print_Titles" localSheetId="0">'1.部门收支总表'!$1:$5</definedName>
    <definedName name="_xlnm.Print_Titles" localSheetId="10">'11.个人家庭(政府预算)'!$1:$6</definedName>
    <definedName name="_xlnm.Print_Titles" localSheetId="11">'12.财政拨款收支总表'!$1:$5</definedName>
    <definedName name="_xlnm.Print_Titles" localSheetId="15">'16.工资福利(政府预算)(2)'!$1:$6</definedName>
    <definedName name="_xlnm.Print_Titles" localSheetId="17">'18.商品服务(政府预算)(2)'!$1:$6</definedName>
    <definedName name="_xlnm.Print_Titles" localSheetId="1">'2.部门收入总表'!$1:$6</definedName>
    <definedName name="_xlnm.Print_Titles" localSheetId="19">'20..个人家庭(政府预算)(2)'!$1:$6</definedName>
    <definedName name="_xlnm.Print_Titles" localSheetId="22">'23.政府性基金(政府预算)'!$1:$6</definedName>
    <definedName name="_xlnm.Print_Titles" localSheetId="24">'25.专户(政府预算)'!$2:$6</definedName>
    <definedName name="_xlnm.Print_Titles" localSheetId="26">'27.经费拨款(政府预算)'!$1:$6</definedName>
    <definedName name="_xlnm.Print_Titles" localSheetId="4">'5.支出分类(政府预算)'!$1:$6</definedName>
    <definedName name="_xlnm.Print_Titles" localSheetId="6">'7.工资福利(政府预算)'!$1:$6</definedName>
    <definedName name="_xlnm.Print_Titles" localSheetId="8">'9.商品服务(政府预算)'!$1:$6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<sst xmlns="http://schemas.openxmlformats.org/spreadsheetml/2006/main" count="1365" uniqueCount="317">
  <si>
    <t>表-01</t>
  </si>
  <si>
    <t>部门收支总表</t>
  </si>
  <si>
    <t>单位名称：岳阳县人力资源和社会保障局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</si>
  <si>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</si>
  <si>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</si>
  <si>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</si>
  <si>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</si>
  <si>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</si>
  <si>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</si>
  <si>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</si>
  <si>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</si>
  <si>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</si>
  <si>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</si>
  <si>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</si>
  <si>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</si>
  <si>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</si>
  <si>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</si>
  <si>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</si>
  <si>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</si>
  <si>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</si>
  <si>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</si>
  <si>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</si>
  <si>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</si>
  <si>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</si>
  <si>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</si>
  <si>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</si>
  <si>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</si>
  <si>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</si>
  <si>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</si>
  <si>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</si>
  <si>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</si>
  <si>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</si>
  <si>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</si>
  <si>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</si>
  <si>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</si>
  <si>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</si>
  <si>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</si>
  <si>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</si>
  <si>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</si>
  <si>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</si>
  <si>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</si>
  <si>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</si>
  <si>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</si>
  <si>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</si>
  <si>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</si>
  <si>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</si>
  <si>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</si>
  <si>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</si>
  <si>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</si>
  <si>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</si>
  <si>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</si>
  <si>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</si>
  <si>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</si>
  <si>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</si>
  <si>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</si>
  <si>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</si>
  <si>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</si>
  <si>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</si>
  <si>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</si>
  <si>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</si>
  <si>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</si>
  <si>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</si>
  <si>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</si>
  <si>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</si>
  <si>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</si>
  <si>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</si>
  <si>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</si>
  <si>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</si>
  <si>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</si>
  <si>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</si>
  <si>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</si>
  <si>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</si>
  <si>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</si>
  <si>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</si>
  <si>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</si>
  <si>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</si>
  <si>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</si>
  <si>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</si>
  <si>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</si>
  <si>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</si>
  <si>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</si>
  <si>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</si>
  <si>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</si>
  <si>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</si>
  <si>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</si>
  <si>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</si>
  <si>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</si>
  <si>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</si>
  <si>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</si>
  <si>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</si>
  <si>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</si>
  <si>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</si>
  <si>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</si>
  <si>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068</t>
  </si>
  <si>
    <t>人社局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</si>
  <si>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</si>
  <si>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</si>
  <si>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</si>
  <si>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</si>
  <si>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</si>
  <si>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</si>
  <si>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</si>
  <si>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</si>
  <si>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社会保障和就业支出</t>
  </si>
  <si>
    <t>01</t>
  </si>
  <si>
    <t>人力资源和社会保障管理事务</t>
  </si>
  <si>
    <t>208</t>
  </si>
  <si>
    <t>岳阳县人社局（行政运行）</t>
  </si>
  <si>
    <t>06</t>
  </si>
  <si>
    <t>岳阳县人社局(就业管理事务)</t>
  </si>
  <si>
    <t>07</t>
  </si>
  <si>
    <t>岳阳县人社局(社会保险业务管理事务)</t>
  </si>
  <si>
    <t>09</t>
  </si>
  <si>
    <t>岳阳县人社局(社会保险经办机构)</t>
  </si>
  <si>
    <t>99</t>
  </si>
  <si>
    <t>岳阳县人社局(其他人力资源和
社会保障管理事务支出)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</si>
  <si>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</si>
  <si>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</si>
  <si>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</si>
  <si>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</si>
  <si>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</si>
  <si>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</si>
  <si>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</si>
  <si>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</si>
  <si>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</si>
  <si>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</si>
  <si>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</si>
  <si>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</si>
  <si>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</si>
  <si>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</si>
  <si>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</si>
  <si>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</si>
  <si>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</si>
  <si>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</si>
  <si>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</si>
  <si>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</si>
  <si>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</si>
  <si>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</si>
  <si>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</si>
  <si>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</si>
  <si>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</si>
  <si>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</si>
  <si>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</si>
  <si>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</si>
  <si>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</si>
  <si>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</si>
  <si>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</si>
  <si>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</si>
  <si>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</si>
  <si>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行政运行</t>
  </si>
  <si>
    <t>就业管理事务</t>
  </si>
  <si>
    <t>社会保险业务管理事务</t>
  </si>
  <si>
    <t>社会保险经办机构</t>
  </si>
  <si>
    <t>其他人力资源和
社会保障管理事务支出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</si>
  <si>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</si>
  <si>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</si>
  <si>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</si>
  <si>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</si>
  <si>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</si>
  <si>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</si>
  <si>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</si>
  <si>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</si>
  <si>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</si>
  <si>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</si>
  <si>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</si>
  <si>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</si>
  <si>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</si>
  <si>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</si>
  <si>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</si>
  <si>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</si>
  <si>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</si>
  <si>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</si>
  <si>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</si>
  <si>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</si>
  <si>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</si>
  <si>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</si>
  <si>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</si>
  <si>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</si>
  <si>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</si>
  <si>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</si>
  <si>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</si>
  <si>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</si>
  <si>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</si>
  <si>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</si>
  <si>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</si>
  <si>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</si>
  <si>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</si>
  <si>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</si>
  <si>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</si>
  <si>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</si>
  <si>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</si>
  <si>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</si>
  <si>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</si>
  <si>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</si>
  <si>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</si>
  <si>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</si>
  <si>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</si>
  <si>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</si>
  <si>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</si>
  <si>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</si>
  <si>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</si>
  <si>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</si>
  <si>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</si>
  <si>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</si>
  <si>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</si>
  <si>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</si>
  <si>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</si>
  <si>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</si>
  <si>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</si>
  <si>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</si>
  <si>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</si>
  <si>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</si>
  <si>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</si>
  <si>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</si>
  <si>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</si>
  <si>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</si>
  <si>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</si>
  <si>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</si>
  <si>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</si>
  <si>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</si>
  <si>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</si>
  <si>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</si>
  <si>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</si>
  <si>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</si>
  <si>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</si>
  <si>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</si>
  <si>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</si>
  <si>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</si>
  <si>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</si>
  <si>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</si>
  <si>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</si>
  <si>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</si>
  <si>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</si>
  <si>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</si>
  <si>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</si>
  <si>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</si>
  <si>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</si>
  <si>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</si>
  <si>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</si>
  <si>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</si>
  <si>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</si>
  <si>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</si>
  <si>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</si>
  <si>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</si>
  <si>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</si>
  <si>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</si>
  <si>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</si>
  <si>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</si>
  <si>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</si>
  <si>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</si>
  <si>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</si>
  <si>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</si>
  <si>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</si>
  <si>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</si>
  <si>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（岳阳县人社局）工资年报经费</t>
  </si>
  <si>
    <t>（岳阳县人社局）招聘工作经费</t>
  </si>
  <si>
    <t>（岳阳县人社局）四海揽才</t>
  </si>
  <si>
    <t>（岳阳县人社局）执法仲裁</t>
  </si>
  <si>
    <t>（岳阳县人社局）档案管理经费</t>
  </si>
  <si>
    <t>（岳阳县农保中心）农保专项工作经费</t>
  </si>
  <si>
    <t>（岳阳县社保所）退休人员身份认证工作经费</t>
  </si>
  <si>
    <t>（岳阳县社保所）网络维护</t>
  </si>
  <si>
    <t>（岳阳县机关事保）退休人员身份认证工作经费及网络维护</t>
  </si>
  <si>
    <t>（岳阳县就业服务中心）就业专项工作经费</t>
  </si>
  <si>
    <t>（岳阳县工伤中心）工伤保险专项工作</t>
  </si>
  <si>
    <t>表-22</t>
  </si>
  <si>
    <t>政府性基金拨款支出预算表</t>
  </si>
  <si>
    <t>无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</si>
  <si>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</si>
  <si>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</si>
  <si>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</si>
  <si>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</si>
  <si>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</si>
  <si>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</si>
  <si>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</si>
  <si>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</si>
  <si>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</si>
  <si>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</si>
  <si>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</si>
  <si>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</si>
  <si>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</si>
  <si>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</si>
  <si>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</si>
  <si>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</si>
  <si>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</si>
  <si>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</si>
  <si>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</si>
  <si>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</si>
  <si>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</si>
  <si>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</si>
  <si>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 xml:space="preserve">    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</si>
  <si>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</si>
  <si>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</si>
  <si>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</si>
  <si>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</si>
  <si>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</si>
  <si>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</si>
  <si>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</si>
  <si>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</si>
  <si>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</si>
  <si>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**</t>
  </si>
  <si>
    <t>负责全县社会养老保险、农村和城居养老保险、就业工作、工伤保险的组织、协调、综合、指导与管理工作。</t>
  </si>
  <si>
    <t>1：全年预算申请到位和下达数量在95%以上，三公经费变动率≤0。
2：社会效益、经济效益、社会公众满意度达到预期目标。
3：争取省级文明窗口挂牌示范单位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</si>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</sst>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14" fillId="6" borderId="0" applyNumberFormat="0" applyBorder="0" applyAlignment="0" applyProtection="0"/>
    <xf numFmtId="0" fontId="1" fillId="0" borderId="0">
      <alignment vertical="center"/>
      <protection/>
    </xf>
    <xf numFmtId="0" fontId="11" fillId="0" borderId="4" applyNumberFormat="0" applyFill="0" applyAlignment="0" applyProtection="0"/>
    <xf numFmtId="0" fontId="14" fillId="6" borderId="0" applyNumberFormat="0" applyBorder="0" applyAlignment="0" applyProtection="0"/>
    <xf numFmtId="0" fontId="18" fillId="8" borderId="5" applyNumberFormat="0" applyAlignment="0" applyProtection="0"/>
    <xf numFmtId="0" fontId="26" fillId="8" borderId="1" applyNumberFormat="0" applyAlignment="0" applyProtection="0"/>
    <xf numFmtId="0" fontId="1" fillId="0" borderId="0">
      <alignment vertical="center"/>
      <protection/>
    </xf>
    <xf numFmtId="0" fontId="12" fillId="9" borderId="6" applyNumberFormat="0" applyAlignment="0" applyProtection="0"/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9" fillId="4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16" borderId="0" applyNumberFormat="0" applyBorder="0" applyAlignment="0" applyProtection="0"/>
    <xf numFmtId="0" fontId="13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97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4" fillId="8" borderId="10" xfId="80" applyNumberFormat="1" applyFont="1" applyFill="1" applyBorder="1" applyAlignment="1" applyProtection="1">
      <alignment horizontal="center" vertical="center" wrapText="1"/>
      <protection/>
    </xf>
    <xf numFmtId="0" fontId="4" fillId="8" borderId="11" xfId="80" applyNumberFormat="1" applyFont="1" applyFill="1" applyBorder="1" applyAlignment="1" applyProtection="1">
      <alignment horizontal="center" vertical="center" wrapText="1"/>
      <protection/>
    </xf>
    <xf numFmtId="0" fontId="4" fillId="8" borderId="12" xfId="80" applyNumberFormat="1" applyFont="1" applyFill="1" applyBorder="1" applyAlignment="1" applyProtection="1">
      <alignment horizontal="center" vertical="center" wrapText="1"/>
      <protection/>
    </xf>
    <xf numFmtId="0" fontId="4" fillId="8" borderId="13" xfId="80" applyNumberFormat="1" applyFont="1" applyFill="1" applyBorder="1" applyAlignment="1" applyProtection="1">
      <alignment horizontal="center" vertical="center" wrapText="1"/>
      <protection/>
    </xf>
    <xf numFmtId="0" fontId="4" fillId="8" borderId="14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NumberFormat="1" applyFont="1" applyFill="1" applyBorder="1" applyAlignment="1" applyProtection="1">
      <alignment vertical="center" wrapText="1"/>
      <protection/>
    </xf>
    <xf numFmtId="0" fontId="2" fillId="8" borderId="15" xfId="80" applyFont="1" applyFill="1" applyBorder="1" applyAlignment="1">
      <alignment horizontal="center"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49" fontId="2" fillId="0" borderId="10" xfId="80" applyNumberFormat="1" applyFont="1" applyFill="1" applyBorder="1" applyAlignment="1" applyProtection="1">
      <alignment horizontal="center" vertical="center" wrapText="1"/>
      <protection/>
    </xf>
    <xf numFmtId="49" fontId="2" fillId="0" borderId="10" xfId="80" applyNumberFormat="1" applyFont="1" applyFill="1" applyBorder="1" applyAlignment="1" applyProtection="1">
      <alignment horizontal="left" vertical="center" wrapText="1"/>
      <protection/>
    </xf>
    <xf numFmtId="49" fontId="2" fillId="0" borderId="16" xfId="80" applyNumberFormat="1" applyFont="1" applyFill="1" applyBorder="1" applyAlignment="1" applyProtection="1">
      <alignment horizontal="left" vertical="center" wrapText="1"/>
      <protection/>
    </xf>
    <xf numFmtId="176" fontId="2" fillId="0" borderId="12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2" fillId="0" borderId="0" xfId="61" applyFont="1" applyAlignment="1">
      <alignment horizontal="centerContinuous" vertical="center"/>
      <protection/>
    </xf>
    <xf numFmtId="0" fontId="4" fillId="8" borderId="10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 wrapText="1"/>
      <protection/>
    </xf>
    <xf numFmtId="0" fontId="4" fillId="8" borderId="15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5" xfId="19" applyFont="1" applyFill="1" applyBorder="1" applyAlignment="1">
      <alignment horizontal="center" vertical="center"/>
      <protection/>
    </xf>
    <xf numFmtId="0" fontId="2" fillId="8" borderId="11" xfId="19" applyFont="1" applyFill="1" applyBorder="1" applyAlignment="1">
      <alignment horizontal="center" vertical="center"/>
      <protection/>
    </xf>
    <xf numFmtId="49" fontId="2" fillId="0" borderId="16" xfId="19" applyNumberFormat="1" applyFont="1" applyFill="1" applyBorder="1" applyAlignment="1" applyProtection="1">
      <alignment horizontal="center" vertical="center" wrapText="1"/>
      <protection/>
    </xf>
    <xf numFmtId="49" fontId="2" fillId="0" borderId="12" xfId="19" applyNumberFormat="1" applyFont="1" applyFill="1" applyBorder="1" applyAlignment="1" applyProtection="1">
      <alignment horizontal="left" vertical="center" wrapText="1"/>
      <protection/>
    </xf>
    <xf numFmtId="49" fontId="2" fillId="0" borderId="10" xfId="19" applyNumberFormat="1" applyFont="1" applyFill="1" applyBorder="1" applyAlignment="1" applyProtection="1">
      <alignment horizontal="center" vertical="center" wrapText="1"/>
      <protection/>
    </xf>
    <xf numFmtId="176" fontId="2" fillId="0" borderId="10" xfId="19" applyNumberFormat="1" applyFont="1" applyFill="1" applyBorder="1" applyAlignment="1" applyProtection="1">
      <alignment horizontal="right" vertical="center" wrapText="1"/>
      <protection/>
    </xf>
    <xf numFmtId="176" fontId="2" fillId="0" borderId="10" xfId="19" applyNumberFormat="1" applyFont="1" applyFill="1" applyBorder="1" applyAlignment="1" applyProtection="1">
      <alignment horizontal="center" vertical="center" wrapText="1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1" fillId="0" borderId="0" xfId="72" applyAlignment="1">
      <alignment horizontal="center" vertical="center"/>
      <protection/>
    </xf>
    <xf numFmtId="0" fontId="1" fillId="0" borderId="12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0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6" xfId="72" applyNumberFormat="1" applyFont="1" applyFill="1" applyBorder="1" applyAlignment="1" applyProtection="1">
      <alignment horizontal="center" vertical="center" wrapText="1"/>
      <protection/>
    </xf>
    <xf numFmtId="0" fontId="1" fillId="8" borderId="11" xfId="72" applyFill="1" applyBorder="1" applyAlignment="1">
      <alignment horizontal="center" vertical="center" wrapText="1"/>
      <protection/>
    </xf>
    <xf numFmtId="0" fontId="1" fillId="8" borderId="15" xfId="72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 wrapText="1"/>
      <protection/>
    </xf>
    <xf numFmtId="176" fontId="2" fillId="0" borderId="12" xfId="72" applyNumberFormat="1" applyFont="1" applyFill="1" applyBorder="1" applyAlignment="1" applyProtection="1">
      <alignment horizontal="right" vertical="center" wrapText="1"/>
      <protection/>
    </xf>
    <xf numFmtId="176" fontId="2" fillId="0" borderId="10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177" fontId="2" fillId="0" borderId="16" xfId="72" applyNumberFormat="1" applyFont="1" applyFill="1" applyBorder="1" applyAlignment="1" applyProtection="1">
      <alignment horizontal="right" vertical="center" wrapText="1"/>
      <protection/>
    </xf>
    <xf numFmtId="177" fontId="2" fillId="0" borderId="12" xfId="72" applyNumberFormat="1" applyFont="1" applyFill="1" applyBorder="1" applyAlignment="1" applyProtection="1">
      <alignment horizontal="right" vertical="center" wrapText="1"/>
      <protection/>
    </xf>
    <xf numFmtId="177" fontId="1" fillId="0" borderId="10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right" vertical="center"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left" vertical="center" wrapText="1"/>
      <protection/>
    </xf>
    <xf numFmtId="49" fontId="2" fillId="0" borderId="10" xfId="78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10" xfId="20" applyFont="1" applyFill="1" applyBorder="1" applyAlignment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8" borderId="10" xfId="20" applyNumberFormat="1" applyFont="1" applyFill="1" applyBorder="1" applyAlignment="1" applyProtection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/>
      <protection/>
    </xf>
    <xf numFmtId="0" fontId="2" fillId="8" borderId="10" xfId="20" applyFont="1" applyFill="1" applyBorder="1" applyAlignment="1">
      <alignment horizontal="center" vertical="center" wrapText="1"/>
      <protection/>
    </xf>
    <xf numFmtId="0" fontId="2" fillId="0" borderId="10" xfId="77" applyNumberFormat="1" applyFont="1" applyFill="1" applyBorder="1" applyAlignment="1" applyProtection="1">
      <alignment horizontal="right" vertical="center" wrapText="1"/>
      <protection/>
    </xf>
    <xf numFmtId="0" fontId="2" fillId="0" borderId="10" xfId="77" applyNumberFormat="1" applyFont="1" applyFill="1" applyBorder="1" applyAlignment="1">
      <alignment horizontal="right" vertical="center" wrapText="1"/>
      <protection/>
    </xf>
    <xf numFmtId="49" fontId="2" fillId="0" borderId="10" xfId="77" applyNumberFormat="1" applyFont="1" applyFill="1" applyBorder="1" applyAlignment="1" applyProtection="1">
      <alignment horizontal="center" vertical="center" wrapText="1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/>
    </xf>
    <xf numFmtId="49" fontId="2" fillId="0" borderId="10" xfId="77" applyNumberFormat="1" applyFont="1" applyFill="1" applyBorder="1" applyAlignment="1">
      <alignment horizontal="center" vertical="center"/>
      <protection/>
    </xf>
    <xf numFmtId="49" fontId="2" fillId="8" borderId="10" xfId="77" applyNumberFormat="1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78" fontId="1" fillId="0" borderId="10" xfId="20" applyNumberFormat="1" applyFont="1" applyFill="1" applyBorder="1" applyAlignment="1" applyProtection="1">
      <alignment horizontal="right" vertical="center" wrapText="1"/>
      <protection/>
    </xf>
    <xf numFmtId="178" fontId="1" fillId="0" borderId="10" xfId="20" applyNumberFormat="1" applyFont="1" applyFill="1" applyBorder="1" applyAlignment="1" applyProtection="1">
      <alignment horizontal="center" vertical="center" wrapText="1"/>
      <protection/>
    </xf>
    <xf numFmtId="0" fontId="1" fillId="0" borderId="10" xfId="20" applyFill="1" applyBorder="1" applyAlignment="1">
      <alignment horizontal="right" vertical="center" wrapText="1"/>
      <protection/>
    </xf>
    <xf numFmtId="0" fontId="1" fillId="0" borderId="10" xfId="20" applyFill="1" applyBorder="1" applyAlignment="1">
      <alignment horizontal="center" vertical="center" wrapText="1"/>
      <protection/>
    </xf>
    <xf numFmtId="0" fontId="1" fillId="0" borderId="10" xfId="20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9" xfId="20" applyBorder="1" applyAlignment="1">
      <alignment horizontal="right" vertical="center"/>
      <protection/>
    </xf>
    <xf numFmtId="0" fontId="1" fillId="0" borderId="9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10" xfId="20" applyNumberFormat="1" applyFill="1" applyBorder="1" applyAlignment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176" fontId="2" fillId="0" borderId="10" xfId="27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6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0" fontId="2" fillId="8" borderId="15" xfId="27" applyFont="1" applyFill="1" applyBorder="1" applyAlignment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49" fontId="2" fillId="0" borderId="12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9" fontId="2" fillId="0" borderId="16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 applyProtection="1">
      <alignment horizontal="lef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9" xfId="27" applyFont="1" applyBorder="1" applyAlignment="1">
      <alignment horizontal="left" vertical="center" wrapText="1"/>
      <protection/>
    </xf>
    <xf numFmtId="0" fontId="2" fillId="0" borderId="9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1" fillId="8" borderId="13" xfId="27" applyFont="1" applyFill="1" applyBorder="1" applyAlignment="1">
      <alignment horizontal="center" vertical="center" wrapText="1"/>
      <protection/>
    </xf>
    <xf numFmtId="0" fontId="1" fillId="8" borderId="10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10" xfId="0" applyNumberFormat="1" applyFont="1" applyFill="1" applyBorder="1" applyAlignment="1">
      <alignment wrapText="1"/>
    </xf>
    <xf numFmtId="176" fontId="2" fillId="0" borderId="10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8" borderId="11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2" xfId="61" applyNumberFormat="1" applyFont="1" applyFill="1" applyBorder="1" applyAlignment="1" applyProtection="1">
      <alignment horizontal="center" vertical="center" wrapText="1"/>
      <protection/>
    </xf>
    <xf numFmtId="0" fontId="2" fillId="8" borderId="10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15" xfId="61" applyFont="1" applyFill="1" applyBorder="1" applyAlignment="1">
      <alignment horizontal="center" vertical="center" wrapText="1"/>
      <protection/>
    </xf>
    <xf numFmtId="0" fontId="2" fillId="8" borderId="11" xfId="61" applyFont="1" applyFill="1" applyBorder="1" applyAlignment="1">
      <alignment horizontal="center" vertical="center" wrapText="1"/>
      <protection/>
    </xf>
    <xf numFmtId="49" fontId="2" fillId="0" borderId="12" xfId="61" applyNumberFormat="1" applyFont="1" applyFill="1" applyBorder="1" applyAlignment="1" applyProtection="1">
      <alignment horizontal="center" vertical="center" wrapText="1"/>
      <protection/>
    </xf>
    <xf numFmtId="49" fontId="2" fillId="0" borderId="10" xfId="61" applyNumberFormat="1" applyFont="1" applyFill="1" applyBorder="1" applyAlignment="1" applyProtection="1">
      <alignment horizontal="center" vertical="center" wrapText="1"/>
      <protection/>
    </xf>
    <xf numFmtId="49" fontId="2" fillId="0" borderId="16" xfId="61" applyNumberFormat="1" applyFont="1" applyFill="1" applyBorder="1" applyAlignment="1" applyProtection="1">
      <alignment horizontal="left" vertical="center" wrapText="1"/>
      <protection/>
    </xf>
    <xf numFmtId="0" fontId="2" fillId="0" borderId="10" xfId="61" applyNumberFormat="1" applyFont="1" applyFill="1" applyBorder="1" applyAlignment="1" applyProtection="1">
      <alignment horizontal="lef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0" fontId="2" fillId="8" borderId="16" xfId="61" applyNumberFormat="1" applyFont="1" applyFill="1" applyBorder="1" applyAlignment="1" applyProtection="1">
      <alignment horizontal="center" vertical="center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16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9" xfId="61" applyFont="1" applyBorder="1" applyAlignment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right" vertical="center"/>
      <protection/>
    </xf>
    <xf numFmtId="0" fontId="2" fillId="8" borderId="13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10" xfId="61" applyFont="1" applyFill="1" applyBorder="1" applyAlignment="1">
      <alignment horizontal="center" vertical="center" wrapText="1"/>
      <protection/>
    </xf>
    <xf numFmtId="0" fontId="1" fillId="8" borderId="17" xfId="61" applyFont="1" applyFill="1" applyBorder="1" applyAlignment="1" applyProtection="1">
      <alignment horizontal="center" vertical="center" wrapText="1"/>
      <protection locked="0"/>
    </xf>
    <xf numFmtId="0" fontId="1" fillId="8" borderId="20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4" applyFont="1" applyAlignment="1">
      <alignment horizontal="center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Border="1" applyAlignment="1">
      <alignment horizontal="left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49" fontId="2" fillId="8" borderId="10" xfId="76" applyNumberFormat="1" applyFont="1" applyFill="1" applyBorder="1" applyAlignment="1" applyProtection="1">
      <alignment horizontal="center" vertical="center" wrapText="1"/>
      <protection/>
    </xf>
    <xf numFmtId="0" fontId="2" fillId="8" borderId="10" xfId="76" applyNumberFormat="1" applyFont="1" applyFill="1" applyBorder="1" applyAlignment="1" applyProtection="1">
      <alignment horizontal="center" vertical="center" wrapText="1"/>
      <protection/>
    </xf>
    <xf numFmtId="176" fontId="2" fillId="0" borderId="10" xfId="76" applyNumberFormat="1" applyFont="1" applyFill="1" applyBorder="1" applyAlignment="1" applyProtection="1">
      <alignment horizontal="right" vertical="center" wrapText="1"/>
      <protection/>
    </xf>
    <xf numFmtId="0" fontId="2" fillId="0" borderId="10" xfId="76" applyNumberFormat="1" applyFont="1" applyFill="1" applyBorder="1" applyAlignment="1" applyProtection="1">
      <alignment horizontal="center" vertical="center" wrapText="1"/>
      <protection/>
    </xf>
    <xf numFmtId="0" fontId="2" fillId="0" borderId="10" xfId="76" applyNumberFormat="1" applyFont="1" applyFill="1" applyBorder="1" applyAlignment="1" applyProtection="1">
      <alignment horizontal="left" vertical="center"/>
      <protection/>
    </xf>
    <xf numFmtId="49" fontId="2" fillId="0" borderId="10" xfId="76" applyNumberFormat="1" applyFont="1" applyFill="1" applyBorder="1" applyAlignment="1" applyProtection="1">
      <alignment horizontal="left" vertical="center"/>
      <protection/>
    </xf>
    <xf numFmtId="180" fontId="2" fillId="0" borderId="10" xfId="76" applyNumberFormat="1" applyFont="1" applyFill="1" applyBorder="1" applyAlignment="1" applyProtection="1">
      <alignment horizontal="centerContinuous" vertical="center"/>
      <protection/>
    </xf>
    <xf numFmtId="0" fontId="2" fillId="0" borderId="10" xfId="76" applyFont="1" applyFill="1" applyBorder="1" applyAlignment="1">
      <alignment horizontal="centerContinuous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0" xfId="70" applyFont="1" applyBorder="1" applyAlignment="1">
      <alignment horizontal="left" vertical="center"/>
      <protection/>
    </xf>
    <xf numFmtId="0" fontId="2" fillId="0" borderId="10" xfId="76" applyNumberFormat="1" applyFont="1" applyFill="1" applyBorder="1" applyAlignment="1" applyProtection="1">
      <alignment horizontal="right" vertical="center" wrapText="1"/>
      <protection/>
    </xf>
    <xf numFmtId="0" fontId="2" fillId="0" borderId="10" xfId="76" applyFont="1" applyBorder="1" applyAlignment="1">
      <alignment horizontal="centerContinuous" vertical="center"/>
      <protection/>
    </xf>
    <xf numFmtId="0" fontId="1" fillId="0" borderId="10" xfId="76" applyBorder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9" xfId="76" applyNumberFormat="1" applyFont="1" applyFill="1" applyBorder="1" applyAlignment="1" applyProtection="1">
      <alignment wrapText="1"/>
      <protection/>
    </xf>
    <xf numFmtId="0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8" borderId="10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10" xfId="76" applyFont="1" applyFill="1" applyBorder="1" applyAlignment="1">
      <alignment horizontal="center" vertical="center"/>
      <protection/>
    </xf>
    <xf numFmtId="176" fontId="1" fillId="0" borderId="10" xfId="76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8" borderId="10" xfId="54" applyNumberFormat="1" applyFont="1" applyFill="1" applyBorder="1" applyAlignment="1" applyProtection="1">
      <alignment horizontal="center" vertical="center" wrapText="1"/>
      <protection/>
    </xf>
    <xf numFmtId="0" fontId="2" fillId="8" borderId="10" xfId="54" applyNumberFormat="1" applyFont="1" applyFill="1" applyBorder="1" applyAlignment="1" applyProtection="1">
      <alignment horizontal="center" vertical="center"/>
      <protection/>
    </xf>
    <xf numFmtId="0" fontId="2" fillId="8" borderId="11" xfId="54" applyFont="1" applyFill="1" applyBorder="1" applyAlignment="1">
      <alignment horizontal="center" vertical="center" wrapText="1"/>
      <protection/>
    </xf>
    <xf numFmtId="176" fontId="2" fillId="0" borderId="10" xfId="54" applyNumberFormat="1" applyFont="1" applyFill="1" applyBorder="1" applyAlignment="1">
      <alignment horizontal="right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NumberFormat="1" applyFont="1" applyFill="1" applyBorder="1" applyAlignment="1" applyProtection="1">
      <alignment horizontal="left" vertical="center" wrapText="1"/>
      <protection/>
    </xf>
    <xf numFmtId="176" fontId="1" fillId="0" borderId="10" xfId="54" applyNumberForma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right" vertical="center"/>
      <protection/>
    </xf>
    <xf numFmtId="0" fontId="2" fillId="0" borderId="9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10" xfId="71" applyFont="1" applyFill="1" applyBorder="1" applyAlignment="1">
      <alignment horizontal="center" vertical="center" wrapText="1"/>
      <protection/>
    </xf>
    <xf numFmtId="0" fontId="2" fillId="8" borderId="10" xfId="71" applyNumberFormat="1" applyFont="1" applyFill="1" applyBorder="1" applyAlignment="1" applyProtection="1">
      <alignment horizontal="center" vertical="center" wrapText="1"/>
      <protection/>
    </xf>
    <xf numFmtId="176" fontId="2" fillId="0" borderId="10" xfId="71" applyNumberFormat="1" applyFont="1" applyFill="1" applyBorder="1" applyAlignment="1" applyProtection="1">
      <alignment horizontal="right" vertical="center" wrapText="1"/>
      <protection/>
    </xf>
    <xf numFmtId="49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left" vertical="center" wrapText="1"/>
      <protection/>
    </xf>
    <xf numFmtId="181" fontId="2" fillId="0" borderId="10" xfId="71" applyNumberFormat="1" applyFont="1" applyFill="1" applyBorder="1" applyAlignment="1" applyProtection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left" vertical="center"/>
      <protection/>
    </xf>
    <xf numFmtId="0" fontId="2" fillId="0" borderId="10" xfId="71" applyFont="1" applyFill="1" applyBorder="1" applyAlignment="1">
      <alignment horizontal="right" vertical="center"/>
      <protection/>
    </xf>
    <xf numFmtId="0" fontId="2" fillId="0" borderId="10" xfId="71" applyFont="1" applyBorder="1" applyAlignment="1">
      <alignment horizontal="right" vertical="center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left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9" xfId="7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8" borderId="10" xfId="39" applyFont="1" applyFill="1" applyBorder="1" applyAlignment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/>
      <protection/>
    </xf>
    <xf numFmtId="176" fontId="2" fillId="0" borderId="10" xfId="39" applyNumberFormat="1" applyFont="1" applyFill="1" applyBorder="1" applyAlignment="1" applyProtection="1">
      <alignment horizontal="right" vertical="center" wrapText="1"/>
      <protection/>
    </xf>
    <xf numFmtId="178" fontId="2" fillId="0" borderId="10" xfId="39" applyNumberFormat="1" applyFont="1" applyFill="1" applyBorder="1" applyAlignment="1" applyProtection="1">
      <alignment horizontal="right" vertical="center" wrapText="1"/>
      <protection/>
    </xf>
    <xf numFmtId="49" fontId="2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0" borderId="10" xfId="39" applyNumberFormat="1" applyFont="1" applyFill="1" applyBorder="1" applyAlignment="1" applyProtection="1">
      <alignment horizontal="left" vertical="center" wrapText="1"/>
      <protection/>
    </xf>
    <xf numFmtId="0" fontId="2" fillId="0" borderId="10" xfId="39" applyFont="1" applyFill="1" applyBorder="1" applyAlignment="1">
      <alignment horizontal="center" vertical="center"/>
      <protection/>
    </xf>
    <xf numFmtId="0" fontId="2" fillId="0" borderId="10" xfId="39" applyFont="1" applyFill="1" applyBorder="1" applyAlignment="1">
      <alignment horizontal="left" vertical="center"/>
      <protection/>
    </xf>
    <xf numFmtId="0" fontId="2" fillId="0" borderId="10" xfId="39" applyFont="1" applyFill="1" applyBorder="1" applyAlignment="1">
      <alignment horizontal="right" vertical="center"/>
      <protection/>
    </xf>
    <xf numFmtId="180" fontId="2" fillId="0" borderId="10" xfId="39" applyNumberFormat="1" applyFont="1" applyFill="1" applyBorder="1" applyAlignment="1">
      <alignment horizontal="right" vertical="center"/>
      <protection/>
    </xf>
    <xf numFmtId="0" fontId="2" fillId="0" borderId="0" xfId="39" applyFont="1" applyFill="1" applyAlignment="1">
      <alignment horizontal="centerContinuous" vertical="center"/>
      <protection/>
    </xf>
    <xf numFmtId="0" fontId="1" fillId="8" borderId="10" xfId="82" applyFont="1" applyFill="1" applyBorder="1" applyAlignment="1">
      <alignment horizontal="center" vertical="center" wrapText="1"/>
      <protection/>
    </xf>
    <xf numFmtId="178" fontId="1" fillId="0" borderId="10" xfId="39" applyNumberFormat="1" applyFont="1" applyFill="1" applyBorder="1" applyAlignment="1" applyProtection="1">
      <alignment horizontal="right" vertical="center" wrapText="1"/>
      <protection/>
    </xf>
    <xf numFmtId="0" fontId="1" fillId="0" borderId="10" xfId="39" applyFill="1" applyBorder="1" applyAlignment="1">
      <alignment horizontal="right" vertical="center"/>
      <protection/>
    </xf>
    <xf numFmtId="0" fontId="1" fillId="0" borderId="10" xfId="39" applyBorder="1" applyAlignment="1">
      <alignment horizontal="right" vertical="center"/>
      <protection/>
    </xf>
    <xf numFmtId="0" fontId="1" fillId="8" borderId="11" xfId="82" applyFont="1" applyFill="1" applyBorder="1" applyAlignment="1">
      <alignment horizontal="center" vertical="center" wrapText="1"/>
      <protection/>
    </xf>
    <xf numFmtId="0" fontId="1" fillId="8" borderId="15" xfId="82" applyFont="1" applyFill="1" applyBorder="1" applyAlignment="1">
      <alignment horizontal="center" vertical="center" wrapText="1"/>
      <protection/>
    </xf>
    <xf numFmtId="0" fontId="1" fillId="8" borderId="14" xfId="82" applyFont="1" applyFill="1" applyBorder="1" applyAlignment="1">
      <alignment horizontal="center" vertical="center" wrapText="1"/>
      <protection/>
    </xf>
    <xf numFmtId="178" fontId="2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6" fontId="2" fillId="8" borderId="10" xfId="39" applyNumberFormat="1" applyFont="1" applyFill="1" applyBorder="1" applyAlignment="1">
      <alignment horizontal="center" vertic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0" fontId="2" fillId="8" borderId="10" xfId="74" applyFont="1" applyFill="1" applyBorder="1" applyAlignment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Continuous" vertical="center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2" fillId="8" borderId="11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178" fontId="2" fillId="0" borderId="10" xfId="74" applyNumberFormat="1" applyFont="1" applyFill="1" applyBorder="1" applyAlignment="1" applyProtection="1">
      <alignment horizontal="right" vertical="center" wrapText="1"/>
      <protection/>
    </xf>
    <xf numFmtId="49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NumberFormat="1" applyFont="1" applyFill="1" applyBorder="1" applyAlignment="1" applyProtection="1">
      <alignment horizontal="left" vertical="center" wrapText="1"/>
      <protection/>
    </xf>
    <xf numFmtId="182" fontId="2" fillId="0" borderId="10" xfId="74" applyNumberFormat="1" applyFont="1" applyFill="1" applyBorder="1" applyAlignment="1">
      <alignment horizontal="center" vertical="center"/>
      <protection/>
    </xf>
    <xf numFmtId="183" fontId="2" fillId="0" borderId="10" xfId="74" applyNumberFormat="1" applyFont="1" applyFill="1" applyBorder="1" applyAlignment="1">
      <alignment horizontal="center" vertical="center"/>
      <protection/>
    </xf>
    <xf numFmtId="49" fontId="2" fillId="0" borderId="10" xfId="74" applyNumberFormat="1" applyFont="1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left" vertical="center"/>
      <protection/>
    </xf>
    <xf numFmtId="182" fontId="2" fillId="8" borderId="10" xfId="74" applyNumberFormat="1" applyFont="1" applyFill="1" applyBorder="1" applyAlignment="1">
      <alignment horizontal="center" vertical="center"/>
      <protection/>
    </xf>
    <xf numFmtId="183" fontId="2" fillId="8" borderId="10" xfId="74" applyNumberFormat="1" applyFont="1" applyFill="1" applyBorder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1" xfId="74" applyNumberFormat="1" applyFont="1" applyFill="1" applyBorder="1" applyAlignment="1" applyProtection="1">
      <alignment horizontal="center" vertical="center" wrapText="1"/>
      <protection/>
    </xf>
    <xf numFmtId="0" fontId="2" fillId="8" borderId="15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179" fontId="2" fillId="0" borderId="10" xfId="74" applyNumberFormat="1" applyFont="1" applyFill="1" applyBorder="1" applyAlignment="1">
      <alignment horizontal="center" vertical="center"/>
      <protection/>
    </xf>
    <xf numFmtId="179" fontId="2" fillId="8" borderId="10" xfId="74" applyNumberFormat="1" applyFont="1" applyFill="1" applyBorder="1" applyAlignment="1">
      <alignment horizontal="center" vertical="center"/>
      <protection/>
    </xf>
    <xf numFmtId="0" fontId="2" fillId="0" borderId="10" xfId="77" applyNumberFormat="1" applyFont="1" applyFill="1" applyBorder="1" applyAlignment="1" applyProtection="1">
      <alignment horizontal="left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4" fontId="2" fillId="0" borderId="10" xfId="74" applyNumberFormat="1" applyFont="1" applyFill="1" applyBorder="1" applyAlignment="1" applyProtection="1">
      <alignment horizontal="center" vertical="center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9" xfId="74" applyNumberFormat="1" applyFont="1" applyFill="1" applyBorder="1" applyAlignment="1" applyProtection="1">
      <alignment vertical="center"/>
      <protection/>
    </xf>
    <xf numFmtId="0" fontId="2" fillId="8" borderId="10" xfId="74" applyFont="1" applyFill="1" applyBorder="1" applyAlignment="1">
      <alignment horizontal="center" vertical="center"/>
      <protection/>
    </xf>
    <xf numFmtId="176" fontId="1" fillId="0" borderId="10" xfId="74" applyNumberFormat="1" applyFont="1" applyFill="1" applyBorder="1" applyAlignment="1" applyProtection="1">
      <alignment horizontal="right" vertical="center" wrapText="1"/>
      <protection/>
    </xf>
    <xf numFmtId="0" fontId="1" fillId="0" borderId="10" xfId="74" applyFill="1" applyBorder="1">
      <alignment vertical="center"/>
      <protection/>
    </xf>
    <xf numFmtId="0" fontId="1" fillId="0" borderId="10" xfId="74" applyBorder="1">
      <alignment vertical="center"/>
      <protection/>
    </xf>
    <xf numFmtId="176" fontId="0" fillId="0" borderId="0" xfId="0" applyNumberFormat="1" applyAlignment="1">
      <alignment/>
    </xf>
    <xf numFmtId="0" fontId="7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10" xfId="0" applyNumberFormat="1" applyFont="1" applyFill="1" applyBorder="1" applyAlignment="1" applyProtection="1">
      <alignment horizontal="centerContinuous" vertical="center"/>
      <protection/>
    </xf>
    <xf numFmtId="176" fontId="4" fillId="8" borderId="10" xfId="0" applyNumberFormat="1" applyFont="1" applyFill="1" applyBorder="1" applyAlignment="1" applyProtection="1">
      <alignment horizontal="centerContinuous" vertical="center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176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NumberFormat="1" applyFont="1" applyFill="1" applyBorder="1" applyAlignment="1" applyProtection="1">
      <alignment horizontal="center" vertical="center"/>
      <protection/>
    </xf>
    <xf numFmtId="176" fontId="4" fillId="8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176" fontId="1" fillId="0" borderId="23" xfId="0" applyNumberFormat="1" applyFont="1" applyFill="1" applyBorder="1" applyAlignment="1" applyProtection="1">
      <alignment horizontal="left"/>
      <protection/>
    </xf>
    <xf numFmtId="0" fontId="2" fillId="0" borderId="0" xfId="78" applyFont="1" applyAlignment="1">
      <alignment horizontal="left" vertical="center" wrapText="1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1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6" xfId="75" applyNumberFormat="1" applyFont="1" applyFill="1" applyBorder="1" applyAlignment="1" applyProtection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/>
      <protection/>
    </xf>
    <xf numFmtId="0" fontId="2" fillId="8" borderId="13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Font="1" applyFill="1" applyBorder="1" applyAlignment="1">
      <alignment horizontal="center" vertical="center" wrapText="1"/>
      <protection/>
    </xf>
    <xf numFmtId="176" fontId="2" fillId="8" borderId="10" xfId="75" applyNumberFormat="1" applyFont="1" applyFill="1" applyBorder="1" applyAlignment="1">
      <alignment horizontal="right" vertical="center" wrapText="1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49" fontId="2" fillId="0" borderId="10" xfId="75" applyNumberFormat="1" applyFont="1" applyFill="1" applyBorder="1" applyAlignment="1" applyProtection="1">
      <alignment horizontal="center" vertical="center" wrapText="1"/>
      <protection/>
    </xf>
    <xf numFmtId="0" fontId="2" fillId="0" borderId="10" xfId="75" applyNumberFormat="1" applyFont="1" applyFill="1" applyBorder="1" applyAlignment="1" applyProtection="1">
      <alignment horizontal="left" vertical="center" wrapText="1"/>
      <protection/>
    </xf>
    <xf numFmtId="176" fontId="2" fillId="0" borderId="10" xfId="75" applyNumberFormat="1" applyFont="1" applyFill="1" applyBorder="1" applyAlignment="1" applyProtection="1">
      <alignment horizontal="right" vertical="center" wrapText="1"/>
      <protection/>
    </xf>
    <xf numFmtId="176" fontId="2" fillId="0" borderId="10" xfId="75" applyNumberFormat="1" applyFont="1" applyFill="1" applyBorder="1" applyAlignment="1" applyProtection="1">
      <alignment horizontal="center" vertical="center" wrapText="1"/>
      <protection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10" xfId="75" applyFont="1" applyFill="1" applyBorder="1" applyAlignment="1">
      <alignment horizontal="left" vertical="center"/>
      <protection/>
    </xf>
    <xf numFmtId="0" fontId="2" fillId="0" borderId="10" xfId="75" applyFont="1" applyFill="1" applyBorder="1" applyAlignment="1">
      <alignment horizontal="right" vertical="center"/>
      <protection/>
    </xf>
    <xf numFmtId="0" fontId="2" fillId="0" borderId="10" xfId="75" applyFont="1" applyBorder="1" applyAlignment="1">
      <alignment horizontal="right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9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10" xfId="73" applyFont="1" applyFill="1" applyBorder="1" applyAlignment="1">
      <alignment horizontal="center" vertical="center" wrapText="1"/>
      <protection/>
    </xf>
    <xf numFmtId="0" fontId="2" fillId="8" borderId="10" xfId="73" applyNumberFormat="1" applyFont="1" applyFill="1" applyBorder="1" applyAlignment="1" applyProtection="1">
      <alignment horizontal="center" vertical="center" wrapText="1"/>
      <protection/>
    </xf>
    <xf numFmtId="176" fontId="2" fillId="0" borderId="10" xfId="73" applyNumberFormat="1" applyFont="1" applyFill="1" applyBorder="1" applyAlignment="1" applyProtection="1">
      <alignment horizontal="right" vertical="center" wrapText="1"/>
      <protection/>
    </xf>
    <xf numFmtId="176" fontId="2" fillId="8" borderId="10" xfId="73" applyNumberFormat="1" applyFont="1" applyFill="1" applyBorder="1" applyAlignment="1">
      <alignment horizontal="right" vertical="center" wrapText="1"/>
      <protection/>
    </xf>
    <xf numFmtId="49" fontId="2" fillId="0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10" xfId="73" applyNumberFormat="1" applyFont="1" applyFill="1" applyBorder="1" applyAlignment="1" applyProtection="1">
      <alignment horizontal="left" vertical="center" wrapText="1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left" vertical="center"/>
      <protection/>
    </xf>
    <xf numFmtId="0" fontId="2" fillId="0" borderId="10" xfId="73" applyFont="1" applyFill="1" applyBorder="1" applyAlignment="1">
      <alignment horizontal="right" vertical="center"/>
      <protection/>
    </xf>
    <xf numFmtId="0" fontId="2" fillId="0" borderId="10" xfId="73" applyFont="1" applyBorder="1" applyAlignment="1">
      <alignment horizontal="center" vertical="center"/>
      <protection/>
    </xf>
    <xf numFmtId="0" fontId="2" fillId="0" borderId="10" xfId="73" applyFont="1" applyBorder="1" applyAlignment="1">
      <alignment horizontal="right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9" xfId="73" applyNumberFormat="1" applyFont="1" applyFill="1" applyBorder="1" applyAlignment="1" applyProtection="1">
      <alignment vertical="center"/>
      <protection/>
    </xf>
    <xf numFmtId="176" fontId="1" fillId="0" borderId="10" xfId="73" applyNumberFormat="1" applyFill="1" applyBorder="1" applyAlignment="1" applyProtection="1">
      <alignment horizontal="right" vertical="center" wrapText="1"/>
      <protection/>
    </xf>
    <xf numFmtId="176" fontId="1" fillId="0" borderId="1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horizontal="center" vertical="center"/>
      <protection/>
    </xf>
    <xf numFmtId="0" fontId="1" fillId="8" borderId="10" xfId="73" applyNumberFormat="1" applyFont="1" applyFill="1" applyBorder="1" applyAlignment="1" applyProtection="1">
      <alignment horizontal="center" vertical="center"/>
      <protection/>
    </xf>
    <xf numFmtId="0" fontId="10" fillId="8" borderId="10" xfId="78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0" xfId="77" applyFont="1" applyAlignment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5" fillId="0" borderId="0" xfId="79" applyNumberFormat="1" applyFont="1" applyFill="1" applyAlignment="1" applyProtection="1">
      <alignment horizontal="center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0" fontId="2" fillId="8" borderId="10" xfId="79" applyNumberFormat="1" applyFont="1" applyFill="1" applyBorder="1" applyAlignment="1" applyProtection="1">
      <alignment horizontal="center" vertical="center" wrapText="1"/>
      <protection/>
    </xf>
    <xf numFmtId="0" fontId="2" fillId="8" borderId="10" xfId="79" applyNumberFormat="1" applyFont="1" applyFill="1" applyBorder="1" applyAlignment="1" applyProtection="1">
      <alignment horizontal="center" vertical="center"/>
      <protection/>
    </xf>
    <xf numFmtId="176" fontId="2" fillId="8" borderId="10" xfId="79" applyNumberFormat="1" applyFont="1" applyFill="1" applyBorder="1" applyAlignment="1">
      <alignment horizontal="right" vertical="center" wrapText="1"/>
      <protection/>
    </xf>
    <xf numFmtId="49" fontId="2" fillId="0" borderId="10" xfId="79" applyNumberFormat="1" applyFont="1" applyFill="1" applyBorder="1" applyAlignment="1" applyProtection="1">
      <alignment horizontal="center" vertical="center" wrapText="1"/>
      <protection/>
    </xf>
    <xf numFmtId="0" fontId="2" fillId="0" borderId="10" xfId="79" applyNumberFormat="1" applyFont="1" applyFill="1" applyBorder="1" applyAlignment="1" applyProtection="1">
      <alignment horizontal="center" vertical="center" wrapText="1"/>
      <protection/>
    </xf>
    <xf numFmtId="0" fontId="2" fillId="0" borderId="10" xfId="79" applyNumberFormat="1" applyFont="1" applyFill="1" applyBorder="1" applyAlignment="1" applyProtection="1">
      <alignment horizontal="left" vertical="center" wrapText="1"/>
      <protection/>
    </xf>
    <xf numFmtId="176" fontId="2" fillId="0" borderId="10" xfId="79" applyNumberFormat="1" applyFont="1" applyFill="1" applyBorder="1" applyAlignment="1" applyProtection="1">
      <alignment horizontal="right" vertical="center" wrapText="1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left" vertical="center"/>
      <protection/>
    </xf>
    <xf numFmtId="0" fontId="2" fillId="0" borderId="10" xfId="79" applyFont="1" applyFill="1" applyBorder="1" applyAlignment="1">
      <alignment horizontal="right" vertical="center"/>
      <protection/>
    </xf>
    <xf numFmtId="0" fontId="2" fillId="0" borderId="0" xfId="79" applyFont="1" applyFill="1" applyAlignment="1">
      <alignment horizontal="centerContinuous" vertical="center"/>
      <protection/>
    </xf>
    <xf numFmtId="176" fontId="1" fillId="0" borderId="10" xfId="79" applyNumberFormat="1" applyFont="1" applyFill="1" applyBorder="1" applyAlignment="1" applyProtection="1">
      <alignment horizontal="right" vertical="center" wrapText="1"/>
      <protection/>
    </xf>
    <xf numFmtId="0" fontId="1" fillId="0" borderId="10" xfId="79" applyFill="1" applyBorder="1" applyAlignment="1">
      <alignment horizontal="right" vertical="center"/>
      <protection/>
    </xf>
    <xf numFmtId="0" fontId="1" fillId="0" borderId="10" xfId="79" applyBorder="1" applyAlignment="1">
      <alignment horizontal="right" vertical="center"/>
      <protection/>
    </xf>
    <xf numFmtId="0" fontId="2" fillId="8" borderId="10" xfId="79" applyFont="1" applyFill="1" applyBorder="1" applyAlignment="1">
      <alignment horizontal="right" vertical="center" wrapText="1"/>
      <protection/>
    </xf>
    <xf numFmtId="176" fontId="2" fillId="0" borderId="10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horizontal="center" wrapText="1"/>
      <protection/>
    </xf>
    <xf numFmtId="178" fontId="2" fillId="0" borderId="0" xfId="79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2" fillId="8" borderId="11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2" xfId="77" applyNumberFormat="1" applyFont="1" applyFill="1" applyBorder="1" applyAlignment="1" applyProtection="1">
      <alignment horizontal="center" vertical="center" wrapText="1"/>
      <protection/>
    </xf>
    <xf numFmtId="0" fontId="2" fillId="0" borderId="12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2" xfId="77" applyNumberFormat="1" applyFont="1" applyFill="1" applyBorder="1" applyAlignment="1" applyProtection="1">
      <alignment horizontal="center" vertical="center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176" fontId="2" fillId="0" borderId="10" xfId="77" applyNumberFormat="1" applyFont="1" applyFill="1" applyBorder="1" applyAlignment="1" applyProtection="1">
      <alignment horizontal="right" vertical="center" wrapText="1"/>
      <protection/>
    </xf>
    <xf numFmtId="0" fontId="2" fillId="0" borderId="10" xfId="77" applyFont="1" applyFill="1" applyBorder="1" applyAlignment="1">
      <alignment horizontal="left" vertical="center"/>
      <protection/>
    </xf>
    <xf numFmtId="176" fontId="2" fillId="0" borderId="10" xfId="77" applyNumberFormat="1" applyFont="1" applyFill="1" applyBorder="1" applyAlignment="1">
      <alignment horizontal="right"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10" xfId="77" applyNumberFormat="1" applyFont="1" applyFill="1" applyBorder="1" applyAlignment="1" applyProtection="1">
      <alignment horizontal="center" vertical="center"/>
      <protection/>
    </xf>
    <xf numFmtId="0" fontId="2" fillId="8" borderId="14" xfId="77" applyNumberFormat="1" applyFont="1" applyFill="1" applyBorder="1" applyAlignment="1" applyProtection="1">
      <alignment horizontal="center" vertical="center" wrapText="1"/>
      <protection/>
    </xf>
    <xf numFmtId="179" fontId="2" fillId="8" borderId="14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179" fontId="2" fillId="8" borderId="10" xfId="77" applyNumberFormat="1" applyFont="1" applyFill="1" applyBorder="1" applyAlignment="1" applyProtection="1">
      <alignment horizontal="center" vertical="center" wrapText="1"/>
      <protection/>
    </xf>
    <xf numFmtId="178" fontId="2" fillId="0" borderId="10" xfId="77" applyNumberFormat="1" applyFont="1" applyFill="1" applyBorder="1" applyAlignment="1" applyProtection="1">
      <alignment horizontal="right" vertical="center" wrapText="1"/>
      <protection/>
    </xf>
    <xf numFmtId="176" fontId="2" fillId="0" borderId="10" xfId="77" applyNumberFormat="1" applyFont="1" applyFill="1" applyBorder="1" applyAlignment="1">
      <alignment vertical="center"/>
      <protection/>
    </xf>
    <xf numFmtId="179" fontId="2" fillId="0" borderId="10" xfId="77" applyNumberFormat="1" applyFont="1" applyFill="1" applyBorder="1" applyAlignment="1">
      <alignment horizontal="center" vertical="center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9" xfId="77" applyFont="1" applyBorder="1" applyAlignment="1">
      <alignment horizontal="left" vertical="center" wrapText="1"/>
      <protection/>
    </xf>
    <xf numFmtId="0" fontId="2" fillId="8" borderId="9" xfId="77" applyNumberFormat="1" applyFont="1" applyFill="1" applyBorder="1" applyAlignment="1" applyProtection="1">
      <alignment horizontal="right" vertical="center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4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 applyProtection="1">
      <alignment horizontal="center" vertical="center" wrapText="1"/>
      <protection locked="0"/>
    </xf>
    <xf numFmtId="0" fontId="1" fillId="8" borderId="10" xfId="77" applyFont="1" applyFill="1" applyBorder="1" applyAlignment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178" fontId="1" fillId="0" borderId="10" xfId="77" applyNumberFormat="1" applyFont="1" applyFill="1" applyBorder="1" applyAlignment="1" applyProtection="1">
      <alignment horizontal="right" vertical="center" wrapText="1"/>
      <protection/>
    </xf>
    <xf numFmtId="0" fontId="1" fillId="0" borderId="10" xfId="77" applyFill="1" applyBorder="1">
      <alignment vertical="center"/>
      <protection/>
    </xf>
    <xf numFmtId="0" fontId="1" fillId="0" borderId="10" xfId="77" applyFont="1" applyFill="1" applyBorder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9" xfId="78" applyFont="1" applyBorder="1" applyAlignment="1">
      <alignment horizontal="left" vertical="center" wrapText="1"/>
      <protection/>
    </xf>
    <xf numFmtId="0" fontId="2" fillId="0" borderId="14" xfId="78" applyFont="1" applyFill="1" applyBorder="1" applyAlignment="1">
      <alignment horizontal="center" vertical="center" wrapText="1"/>
      <protection/>
    </xf>
    <xf numFmtId="0" fontId="2" fillId="8" borderId="14" xfId="78" applyFont="1" applyFill="1" applyBorder="1" applyAlignment="1">
      <alignment horizontal="center" vertical="center" wrapText="1"/>
      <protection/>
    </xf>
    <xf numFmtId="49" fontId="2" fillId="8" borderId="14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 wrapText="1"/>
      <protection/>
    </xf>
    <xf numFmtId="49" fontId="2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0" borderId="10" xfId="78" applyFont="1" applyBorder="1" applyAlignment="1">
      <alignment horizontal="centerContinuous" vertical="center"/>
      <protection/>
    </xf>
    <xf numFmtId="0" fontId="2" fillId="0" borderId="10" xfId="78" applyFont="1" applyFill="1" applyBorder="1" applyAlignment="1">
      <alignment horizontal="centerContinuous" vertical="center"/>
      <protection/>
    </xf>
    <xf numFmtId="176" fontId="2" fillId="8" borderId="10" xfId="78" applyNumberFormat="1" applyFont="1" applyFill="1" applyBorder="1" applyAlignment="1">
      <alignment vertical="center" wrapText="1"/>
      <protection/>
    </xf>
    <xf numFmtId="0" fontId="2" fillId="0" borderId="10" xfId="78" applyNumberFormat="1" applyFont="1" applyFill="1" applyBorder="1" applyAlignment="1" applyProtection="1">
      <alignment horizontal="left" vertical="center" wrapText="1"/>
      <protection/>
    </xf>
    <xf numFmtId="176" fontId="2" fillId="0" borderId="10" xfId="78" applyNumberFormat="1" applyFont="1" applyFill="1" applyBorder="1" applyAlignment="1" applyProtection="1">
      <alignment vertical="center" wrapText="1"/>
      <protection/>
    </xf>
    <xf numFmtId="0" fontId="2" fillId="0" borderId="10" xfId="78" applyFont="1" applyFill="1" applyBorder="1" applyAlignment="1">
      <alignment horizontal="left" vertical="center"/>
      <protection/>
    </xf>
    <xf numFmtId="176" fontId="2" fillId="0" borderId="10" xfId="78" applyNumberFormat="1" applyFont="1" applyFill="1" applyBorder="1" applyAlignment="1">
      <alignment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9" xfId="78" applyNumberFormat="1" applyFont="1" applyFill="1" applyBorder="1" applyAlignment="1" applyProtection="1">
      <alignment horizontal="right" vertical="center"/>
      <protection/>
    </xf>
    <xf numFmtId="0" fontId="2" fillId="8" borderId="10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0" xfId="78" applyFont="1" applyFill="1" applyBorder="1" applyAlignment="1">
      <alignment horizontal="center" vertical="center"/>
      <protection/>
    </xf>
    <xf numFmtId="0" fontId="2" fillId="0" borderId="10" xfId="78" applyFont="1" applyBorder="1" applyAlignment="1">
      <alignment vertical="center"/>
      <protection/>
    </xf>
    <xf numFmtId="0" fontId="2" fillId="0" borderId="10" xfId="78" applyFont="1" applyFill="1" applyBorder="1" applyAlignment="1">
      <alignment vertical="center"/>
      <protection/>
    </xf>
    <xf numFmtId="0" fontId="2" fillId="8" borderId="10" xfId="78" applyFont="1" applyFill="1" applyBorder="1" applyAlignment="1">
      <alignment vertical="center" wrapText="1"/>
      <protection/>
    </xf>
    <xf numFmtId="0" fontId="1" fillId="8" borderId="10" xfId="78" applyFill="1" applyBorder="1" applyAlignment="1">
      <alignment vertical="center"/>
      <protection/>
    </xf>
    <xf numFmtId="0" fontId="2" fillId="8" borderId="10" xfId="78" applyFont="1" applyFill="1" applyBorder="1" applyAlignment="1">
      <alignment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/>
      <protection/>
    </xf>
    <xf numFmtId="0" fontId="2" fillId="0" borderId="0" xfId="44" applyFont="1" applyAlignment="1">
      <alignment horizontal="left" vertical="center" wrapText="1"/>
      <protection/>
    </xf>
    <xf numFmtId="0" fontId="2" fillId="0" borderId="9" xfId="44" applyFont="1" applyBorder="1" applyAlignment="1">
      <alignment horizontal="left" vertical="center" wrapText="1"/>
      <protection/>
    </xf>
    <xf numFmtId="0" fontId="2" fillId="8" borderId="14" xfId="44" applyFont="1" applyFill="1" applyBorder="1" applyAlignment="1">
      <alignment horizontal="center" vertical="center" wrapText="1"/>
      <protection/>
    </xf>
    <xf numFmtId="0" fontId="2" fillId="8" borderId="19" xfId="44" applyFont="1" applyFill="1" applyBorder="1" applyAlignment="1">
      <alignment horizontal="center" vertical="center" wrapText="1"/>
      <protection/>
    </xf>
    <xf numFmtId="0" fontId="2" fillId="8" borderId="14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 applyProtection="1">
      <alignment horizontal="left" vertical="center" wrapText="1"/>
      <protection/>
    </xf>
    <xf numFmtId="49" fontId="2" fillId="0" borderId="16" xfId="44" applyNumberFormat="1" applyFont="1" applyFill="1" applyBorder="1" applyAlignment="1" applyProtection="1">
      <alignment horizontal="left" vertical="center" wrapText="1"/>
      <protection/>
    </xf>
    <xf numFmtId="176" fontId="2" fillId="0" borderId="12" xfId="44" applyNumberFormat="1" applyFont="1" applyFill="1" applyBorder="1" applyAlignment="1" applyProtection="1">
      <alignment horizontal="right" vertical="center" wrapText="1"/>
      <protection/>
    </xf>
    <xf numFmtId="184" fontId="2" fillId="0" borderId="12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1" fillId="0" borderId="14" xfId="44" applyNumberFormat="1" applyFont="1" applyFill="1" applyBorder="1" applyAlignment="1" applyProtection="1">
      <alignment vertical="center"/>
      <protection/>
    </xf>
    <xf numFmtId="0" fontId="1" fillId="0" borderId="10" xfId="44" applyNumberFormat="1" applyFont="1" applyFill="1" applyBorder="1" applyAlignment="1" applyProtection="1">
      <alignment vertical="center"/>
      <protection/>
    </xf>
    <xf numFmtId="0" fontId="2" fillId="8" borderId="11" xfId="44" applyFont="1" applyFill="1" applyBorder="1" applyAlignment="1">
      <alignment horizontal="center" vertical="center"/>
      <protection/>
    </xf>
    <xf numFmtId="184" fontId="2" fillId="0" borderId="10" xfId="44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top"/>
      <protection/>
    </xf>
    <xf numFmtId="176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81" applyFont="1" applyFill="1" applyBorder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176" fontId="1" fillId="0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3">
      <selection activeCell="A27" sqref="A27:IV27"/>
    </sheetView>
  </sheetViews>
  <sheetFormatPr defaultColWidth="9.00390625" defaultRowHeight="14.25"/>
  <cols>
    <col min="1" max="1" width="33.875" style="0" customWidth="1"/>
    <col min="2" max="2" width="13.375" style="365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365" customWidth="1"/>
    <col min="7" max="7" width="21.75390625" style="0" customWidth="1"/>
    <col min="8" max="8" width="10.625" style="365" customWidth="1"/>
  </cols>
  <sheetData>
    <row r="1" spans="1:8" ht="20.25" customHeight="1">
      <c r="A1" s="366"/>
      <c r="B1" s="367"/>
      <c r="C1" s="368"/>
      <c r="D1" s="368"/>
      <c r="E1" s="368"/>
      <c r="H1" s="587" t="s">
        <v>0</v>
      </c>
    </row>
    <row r="2" spans="1:8" ht="20.25" customHeight="1">
      <c r="A2" s="370" t="s">
        <v>1</v>
      </c>
      <c r="B2" s="371"/>
      <c r="C2" s="370"/>
      <c r="D2" s="370"/>
      <c r="E2" s="370"/>
      <c r="F2" s="371"/>
      <c r="G2" s="370"/>
      <c r="H2" s="371"/>
    </row>
    <row r="3" spans="1:8" ht="16.5" customHeight="1">
      <c r="A3" s="6" t="s">
        <v>2</v>
      </c>
      <c r="B3" s="588"/>
      <c r="C3" s="589"/>
      <c r="D3" s="590"/>
      <c r="E3" s="590"/>
      <c r="H3" s="591" t="s">
        <v>3</v>
      </c>
    </row>
    <row r="4" spans="1:8" ht="16.5" customHeight="1">
      <c r="A4" s="375" t="s">
        <v>4</v>
      </c>
      <c r="B4" s="376"/>
      <c r="C4" s="379" t="s">
        <v>5</v>
      </c>
      <c r="D4" s="379"/>
      <c r="E4" s="379"/>
      <c r="F4" s="380"/>
      <c r="G4" s="379"/>
      <c r="H4" s="380"/>
    </row>
    <row r="5" spans="1:8" ht="15" customHeight="1">
      <c r="A5" s="377" t="s">
        <v>6</v>
      </c>
      <c r="B5" s="378" t="s">
        <v>7</v>
      </c>
      <c r="C5" s="379" t="s">
        <v>8</v>
      </c>
      <c r="D5" s="377" t="s">
        <v>7</v>
      </c>
      <c r="E5" s="379" t="s">
        <v>9</v>
      </c>
      <c r="F5" s="378" t="s">
        <v>7</v>
      </c>
      <c r="G5" s="379" t="s">
        <v>10</v>
      </c>
      <c r="H5" s="378" t="s">
        <v>7</v>
      </c>
    </row>
    <row r="6" spans="1:10" s="23" customFormat="1" ht="15" customHeight="1">
      <c r="A6" s="381" t="s">
        <v>11</v>
      </c>
      <c r="B6" s="382">
        <v>1433.6</v>
      </c>
      <c r="C6" s="381" t="s">
        <v>12</v>
      </c>
      <c r="D6" s="592"/>
      <c r="E6" s="381" t="s">
        <v>13</v>
      </c>
      <c r="F6" s="382">
        <f>SUM(F7:F9)</f>
        <v>1206.6</v>
      </c>
      <c r="G6" s="384" t="s">
        <v>14</v>
      </c>
      <c r="H6" s="484">
        <v>999.2</v>
      </c>
      <c r="J6" s="23">
        <v>716.4</v>
      </c>
    </row>
    <row r="7" spans="1:8" s="23" customFormat="1" ht="15" customHeight="1">
      <c r="A7" s="381" t="s">
        <v>15</v>
      </c>
      <c r="B7" s="382">
        <v>1423.6</v>
      </c>
      <c r="C7" s="384" t="s">
        <v>16</v>
      </c>
      <c r="D7" s="592"/>
      <c r="E7" s="381" t="s">
        <v>17</v>
      </c>
      <c r="F7" s="382">
        <v>999.2</v>
      </c>
      <c r="G7" s="384" t="s">
        <v>18</v>
      </c>
      <c r="H7" s="484">
        <v>355.8</v>
      </c>
    </row>
    <row r="8" spans="1:8" s="23" customFormat="1" ht="15" customHeight="1">
      <c r="A8" s="381" t="s">
        <v>19</v>
      </c>
      <c r="B8" s="382">
        <v>10</v>
      </c>
      <c r="C8" s="381" t="s">
        <v>20</v>
      </c>
      <c r="D8" s="382"/>
      <c r="E8" s="381" t="s">
        <v>21</v>
      </c>
      <c r="F8" s="382">
        <v>128.8</v>
      </c>
      <c r="G8" s="384" t="s">
        <v>22</v>
      </c>
      <c r="H8" s="484"/>
    </row>
    <row r="9" spans="1:8" s="23" customFormat="1" ht="15" customHeight="1">
      <c r="A9" s="381" t="s">
        <v>23</v>
      </c>
      <c r="B9" s="382"/>
      <c r="C9" s="381" t="s">
        <v>24</v>
      </c>
      <c r="D9" s="382"/>
      <c r="E9" s="381" t="s">
        <v>25</v>
      </c>
      <c r="F9" s="382">
        <v>78.6</v>
      </c>
      <c r="G9" s="384" t="s">
        <v>26</v>
      </c>
      <c r="H9" s="484"/>
    </row>
    <row r="10" spans="1:8" s="23" customFormat="1" ht="15" customHeight="1">
      <c r="A10" s="381" t="s">
        <v>27</v>
      </c>
      <c r="B10" s="382"/>
      <c r="C10" s="381" t="s">
        <v>28</v>
      </c>
      <c r="D10" s="382"/>
      <c r="E10" s="381" t="s">
        <v>29</v>
      </c>
      <c r="F10" s="382">
        <f>F11</f>
        <v>227</v>
      </c>
      <c r="G10" s="384" t="s">
        <v>30</v>
      </c>
      <c r="H10" s="484"/>
    </row>
    <row r="11" spans="1:8" s="23" customFormat="1" ht="15" customHeight="1">
      <c r="A11" s="381" t="s">
        <v>31</v>
      </c>
      <c r="B11" s="382"/>
      <c r="C11" s="381" t="s">
        <v>32</v>
      </c>
      <c r="D11" s="382"/>
      <c r="E11" s="593" t="s">
        <v>33</v>
      </c>
      <c r="F11" s="382">
        <v>227</v>
      </c>
      <c r="G11" s="384" t="s">
        <v>34</v>
      </c>
      <c r="H11" s="484"/>
    </row>
    <row r="12" spans="1:8" s="23" customFormat="1" ht="15" customHeight="1">
      <c r="A12" s="381" t="s">
        <v>35</v>
      </c>
      <c r="B12" s="382"/>
      <c r="C12" s="381" t="s">
        <v>36</v>
      </c>
      <c r="D12" s="382">
        <v>1433.6</v>
      </c>
      <c r="E12" s="593" t="s">
        <v>37</v>
      </c>
      <c r="F12" s="382"/>
      <c r="G12" s="384" t="s">
        <v>38</v>
      </c>
      <c r="H12" s="484"/>
    </row>
    <row r="13" spans="1:8" s="23" customFormat="1" ht="15" customHeight="1">
      <c r="A13" s="381" t="s">
        <v>39</v>
      </c>
      <c r="B13" s="382"/>
      <c r="C13" s="381" t="s">
        <v>40</v>
      </c>
      <c r="D13" s="382"/>
      <c r="E13" s="593" t="s">
        <v>41</v>
      </c>
      <c r="F13" s="382"/>
      <c r="G13" s="384" t="s">
        <v>42</v>
      </c>
      <c r="H13" s="484"/>
    </row>
    <row r="14" spans="1:8" s="23" customFormat="1" ht="15" customHeight="1">
      <c r="A14" s="381" t="s">
        <v>43</v>
      </c>
      <c r="B14" s="382"/>
      <c r="C14" s="381" t="s">
        <v>44</v>
      </c>
      <c r="D14" s="382"/>
      <c r="E14" s="593" t="s">
        <v>45</v>
      </c>
      <c r="F14" s="382"/>
      <c r="G14" s="384" t="s">
        <v>46</v>
      </c>
      <c r="H14" s="484">
        <v>78.6</v>
      </c>
    </row>
    <row r="15" spans="1:8" s="23" customFormat="1" ht="15" customHeight="1">
      <c r="A15" s="381"/>
      <c r="B15" s="382"/>
      <c r="C15" s="381" t="s">
        <v>47</v>
      </c>
      <c r="D15" s="382"/>
      <c r="E15" s="593" t="s">
        <v>48</v>
      </c>
      <c r="F15" s="382"/>
      <c r="G15" s="384" t="s">
        <v>49</v>
      </c>
      <c r="H15" s="484"/>
    </row>
    <row r="16" spans="1:8" s="23" customFormat="1" ht="15" customHeight="1">
      <c r="A16" s="385"/>
      <c r="B16" s="382"/>
      <c r="C16" s="381" t="s">
        <v>50</v>
      </c>
      <c r="D16" s="382"/>
      <c r="E16" s="593" t="s">
        <v>51</v>
      </c>
      <c r="F16" s="382"/>
      <c r="G16" s="384" t="s">
        <v>52</v>
      </c>
      <c r="H16" s="484"/>
    </row>
    <row r="17" spans="1:8" s="23" customFormat="1" ht="15" customHeight="1">
      <c r="A17" s="381"/>
      <c r="B17" s="382"/>
      <c r="C17" s="381" t="s">
        <v>53</v>
      </c>
      <c r="D17" s="382"/>
      <c r="E17" s="593" t="s">
        <v>54</v>
      </c>
      <c r="F17" s="382"/>
      <c r="G17" s="384" t="s">
        <v>55</v>
      </c>
      <c r="H17" s="484"/>
    </row>
    <row r="18" spans="1:8" s="23" customFormat="1" ht="15" customHeight="1">
      <c r="A18" s="381"/>
      <c r="B18" s="382"/>
      <c r="C18" s="386" t="s">
        <v>56</v>
      </c>
      <c r="D18" s="382"/>
      <c r="E18" s="381" t="s">
        <v>57</v>
      </c>
      <c r="F18" s="382"/>
      <c r="G18" s="384" t="s">
        <v>58</v>
      </c>
      <c r="H18" s="484"/>
    </row>
    <row r="19" spans="1:8" s="23" customFormat="1" ht="15" customHeight="1">
      <c r="A19" s="385"/>
      <c r="B19" s="382"/>
      <c r="C19" s="386" t="s">
        <v>59</v>
      </c>
      <c r="D19" s="382"/>
      <c r="E19" s="381" t="s">
        <v>60</v>
      </c>
      <c r="F19" s="382"/>
      <c r="G19" s="384" t="s">
        <v>61</v>
      </c>
      <c r="H19" s="484"/>
    </row>
    <row r="20" spans="1:8" s="23" customFormat="1" ht="15" customHeight="1">
      <c r="A20" s="385"/>
      <c r="B20" s="382"/>
      <c r="C20" s="386" t="s">
        <v>62</v>
      </c>
      <c r="D20" s="382"/>
      <c r="E20" s="381" t="s">
        <v>63</v>
      </c>
      <c r="F20" s="382"/>
      <c r="G20" s="384" t="s">
        <v>64</v>
      </c>
      <c r="H20" s="484"/>
    </row>
    <row r="21" spans="1:8" s="23" customFormat="1" ht="15" customHeight="1">
      <c r="A21" s="381"/>
      <c r="B21" s="382"/>
      <c r="C21" s="386" t="s">
        <v>65</v>
      </c>
      <c r="D21" s="382"/>
      <c r="E21" s="381"/>
      <c r="F21" s="382"/>
      <c r="G21" s="384"/>
      <c r="H21" s="484"/>
    </row>
    <row r="22" spans="1:8" s="23" customFormat="1" ht="15" customHeight="1">
      <c r="A22" s="381"/>
      <c r="B22" s="382"/>
      <c r="C22" s="386" t="s">
        <v>66</v>
      </c>
      <c r="D22" s="382"/>
      <c r="E22" s="381"/>
      <c r="F22" s="382"/>
      <c r="G22" s="384"/>
      <c r="H22" s="484"/>
    </row>
    <row r="23" spans="1:8" s="23" customFormat="1" ht="15" customHeight="1">
      <c r="A23" s="381"/>
      <c r="B23" s="382"/>
      <c r="C23" s="386" t="s">
        <v>67</v>
      </c>
      <c r="D23" s="382"/>
      <c r="E23" s="381"/>
      <c r="F23" s="382"/>
      <c r="G23" s="384"/>
      <c r="H23" s="484"/>
    </row>
    <row r="24" spans="1:8" s="23" customFormat="1" ht="15" customHeight="1">
      <c r="A24" s="381"/>
      <c r="B24" s="382"/>
      <c r="C24" s="386" t="s">
        <v>68</v>
      </c>
      <c r="D24" s="382"/>
      <c r="E24" s="381"/>
      <c r="F24" s="382"/>
      <c r="G24" s="384"/>
      <c r="H24" s="484"/>
    </row>
    <row r="25" spans="1:8" s="23" customFormat="1" ht="15" customHeight="1">
      <c r="A25" s="381"/>
      <c r="B25" s="382"/>
      <c r="C25" s="386" t="s">
        <v>69</v>
      </c>
      <c r="D25" s="382"/>
      <c r="E25" s="381"/>
      <c r="F25" s="382"/>
      <c r="G25" s="384"/>
      <c r="H25" s="484"/>
    </row>
    <row r="26" spans="1:8" s="23" customFormat="1" ht="15" customHeight="1">
      <c r="A26" s="387" t="s">
        <v>70</v>
      </c>
      <c r="B26" s="382">
        <v>1433.6</v>
      </c>
      <c r="C26" s="387" t="s">
        <v>71</v>
      </c>
      <c r="D26" s="382">
        <v>1433.6</v>
      </c>
      <c r="E26" s="387" t="s">
        <v>71</v>
      </c>
      <c r="F26" s="382">
        <v>1433.6</v>
      </c>
      <c r="G26" s="594" t="s">
        <v>72</v>
      </c>
      <c r="H26" s="484">
        <v>1433.6</v>
      </c>
    </row>
    <row r="27" spans="1:8" s="23" customFormat="1" ht="15" customHeight="1">
      <c r="A27" s="381" t="s">
        <v>73</v>
      </c>
      <c r="B27" s="382"/>
      <c r="C27" s="381"/>
      <c r="D27" s="382"/>
      <c r="E27" s="381"/>
      <c r="F27" s="382"/>
      <c r="G27" s="594"/>
      <c r="H27" s="484"/>
    </row>
    <row r="28" spans="1:8" s="23" customFormat="1" ht="13.5" customHeight="1">
      <c r="A28" s="387" t="s">
        <v>74</v>
      </c>
      <c r="B28" s="382">
        <v>1433.6</v>
      </c>
      <c r="C28" s="387" t="s">
        <v>75</v>
      </c>
      <c r="D28" s="382">
        <v>1433.6</v>
      </c>
      <c r="E28" s="387" t="s">
        <v>75</v>
      </c>
      <c r="F28" s="382">
        <v>1433.6</v>
      </c>
      <c r="G28" s="594" t="s">
        <v>75</v>
      </c>
      <c r="H28" s="484">
        <v>1433.6</v>
      </c>
    </row>
    <row r="29" spans="1:6" ht="14.25" customHeight="1">
      <c r="A29" s="595"/>
      <c r="B29" s="596"/>
      <c r="C29" s="595"/>
      <c r="D29" s="595"/>
      <c r="E29" s="595"/>
      <c r="F29" s="59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showGridLines="0" showZeros="0" workbookViewId="0" topLeftCell="A1">
      <selection activeCell="E9" sqref="E9:E12"/>
    </sheetView>
  </sheetViews>
  <sheetFormatPr defaultColWidth="6.875" defaultRowHeight="22.5" customHeight="1"/>
  <cols>
    <col min="1" max="3" width="3.625" style="392" customWidth="1"/>
    <col min="4" max="4" width="11.125" style="392" customWidth="1"/>
    <col min="5" max="5" width="22.875" style="392" customWidth="1"/>
    <col min="6" max="6" width="12.125" style="392" customWidth="1"/>
    <col min="7" max="12" width="10.375" style="392" customWidth="1"/>
    <col min="13" max="246" width="6.75390625" style="392" customWidth="1"/>
    <col min="247" max="251" width="6.75390625" style="393" customWidth="1"/>
    <col min="252" max="252" width="6.875" style="394" customWidth="1"/>
    <col min="253" max="16384" width="6.875" style="394" customWidth="1"/>
  </cols>
  <sheetData>
    <row r="1" spans="12:252" ht="22.5" customHeight="1">
      <c r="L1" s="392" t="s">
        <v>214</v>
      </c>
      <c r="IR1"/>
    </row>
    <row r="2" spans="1:252" ht="22.5" customHeight="1">
      <c r="A2" s="395" t="s">
        <v>215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IR2"/>
    </row>
    <row r="3" spans="1:252" ht="22.5" customHeight="1">
      <c r="A3" s="390" t="s">
        <v>2</v>
      </c>
      <c r="B3" s="390"/>
      <c r="C3" s="390"/>
      <c r="D3" s="390"/>
      <c r="E3" s="390"/>
      <c r="K3" s="414" t="s">
        <v>78</v>
      </c>
      <c r="L3" s="414"/>
      <c r="IR3"/>
    </row>
    <row r="4" spans="1:252" ht="22.5" customHeight="1">
      <c r="A4" s="396" t="s">
        <v>97</v>
      </c>
      <c r="B4" s="396"/>
      <c r="C4" s="397"/>
      <c r="D4" s="398" t="s">
        <v>137</v>
      </c>
      <c r="E4" s="399" t="s">
        <v>98</v>
      </c>
      <c r="F4" s="398" t="s">
        <v>183</v>
      </c>
      <c r="G4" s="400" t="s">
        <v>216</v>
      </c>
      <c r="H4" s="398" t="s">
        <v>217</v>
      </c>
      <c r="I4" s="398" t="s">
        <v>218</v>
      </c>
      <c r="J4" s="398" t="s">
        <v>219</v>
      </c>
      <c r="K4" s="398" t="s">
        <v>220</v>
      </c>
      <c r="L4" s="398" t="s">
        <v>203</v>
      </c>
      <c r="IR4"/>
    </row>
    <row r="5" spans="1:252" ht="18" customHeight="1">
      <c r="A5" s="398" t="s">
        <v>100</v>
      </c>
      <c r="B5" s="401" t="s">
        <v>101</v>
      </c>
      <c r="C5" s="399" t="s">
        <v>102</v>
      </c>
      <c r="D5" s="398"/>
      <c r="E5" s="399"/>
      <c r="F5" s="398"/>
      <c r="G5" s="400"/>
      <c r="H5" s="398"/>
      <c r="I5" s="398"/>
      <c r="J5" s="398"/>
      <c r="K5" s="398"/>
      <c r="L5" s="398"/>
      <c r="IR5"/>
    </row>
    <row r="6" spans="1:252" ht="18" customHeight="1">
      <c r="A6" s="398"/>
      <c r="B6" s="401"/>
      <c r="C6" s="399"/>
      <c r="D6" s="398"/>
      <c r="E6" s="399"/>
      <c r="F6" s="398"/>
      <c r="G6" s="400"/>
      <c r="H6" s="398"/>
      <c r="I6" s="398"/>
      <c r="J6" s="398"/>
      <c r="K6" s="398"/>
      <c r="L6" s="398"/>
      <c r="IR6"/>
    </row>
    <row r="7" spans="1:252" ht="22.5" customHeight="1">
      <c r="A7" s="402"/>
      <c r="B7" s="402"/>
      <c r="C7" s="402"/>
      <c r="D7" s="402"/>
      <c r="E7" s="402"/>
      <c r="F7" s="402">
        <v>1</v>
      </c>
      <c r="G7" s="402">
        <v>2</v>
      </c>
      <c r="H7" s="402">
        <v>3</v>
      </c>
      <c r="I7" s="402">
        <v>4</v>
      </c>
      <c r="J7" s="402">
        <v>5</v>
      </c>
      <c r="K7" s="402">
        <v>6</v>
      </c>
      <c r="L7" s="402">
        <v>7</v>
      </c>
      <c r="M7" s="413"/>
      <c r="N7" s="415"/>
      <c r="IR7"/>
    </row>
    <row r="8" spans="1:252" ht="22.5" customHeight="1">
      <c r="A8" s="87"/>
      <c r="B8" s="87"/>
      <c r="C8" s="87"/>
      <c r="D8" s="87"/>
      <c r="E8" s="88" t="s">
        <v>81</v>
      </c>
      <c r="F8" s="403">
        <v>78.6</v>
      </c>
      <c r="G8" s="403">
        <v>78.6</v>
      </c>
      <c r="H8" s="404"/>
      <c r="I8" s="404"/>
      <c r="J8" s="404"/>
      <c r="K8" s="404"/>
      <c r="L8" s="404"/>
      <c r="M8" s="413"/>
      <c r="N8" s="415"/>
      <c r="IR8"/>
    </row>
    <row r="9" spans="1:252" ht="22.5" customHeight="1">
      <c r="A9" s="90">
        <v>208</v>
      </c>
      <c r="B9" s="90"/>
      <c r="C9" s="90"/>
      <c r="D9" s="90"/>
      <c r="E9" s="91" t="s">
        <v>103</v>
      </c>
      <c r="F9" s="403">
        <v>78.6</v>
      </c>
      <c r="G9" s="403">
        <v>78.6</v>
      </c>
      <c r="H9" s="404"/>
      <c r="I9" s="404"/>
      <c r="J9" s="404"/>
      <c r="K9" s="404"/>
      <c r="L9" s="404"/>
      <c r="M9" s="413"/>
      <c r="N9" s="415"/>
      <c r="IR9"/>
    </row>
    <row r="10" spans="1:252" ht="22.5" customHeight="1">
      <c r="A10" s="90">
        <v>208</v>
      </c>
      <c r="B10" s="92" t="s">
        <v>104</v>
      </c>
      <c r="C10" s="90"/>
      <c r="D10" s="90"/>
      <c r="E10" s="91" t="s">
        <v>105</v>
      </c>
      <c r="F10" s="403">
        <f>SUM(F11:F12)</f>
        <v>78.6</v>
      </c>
      <c r="G10" s="403">
        <f>SUM(G11:G12)</f>
        <v>78.6</v>
      </c>
      <c r="H10" s="404"/>
      <c r="I10" s="404"/>
      <c r="J10" s="404"/>
      <c r="K10" s="404"/>
      <c r="L10" s="404"/>
      <c r="M10" s="413"/>
      <c r="N10" s="415"/>
      <c r="IR10"/>
    </row>
    <row r="11" spans="1:252" s="391" customFormat="1" ht="23.25" customHeight="1">
      <c r="A11" s="405" t="s">
        <v>106</v>
      </c>
      <c r="B11" s="405" t="s">
        <v>104</v>
      </c>
      <c r="C11" s="405" t="s">
        <v>104</v>
      </c>
      <c r="D11" s="405" t="s">
        <v>93</v>
      </c>
      <c r="E11" s="406" t="s">
        <v>149</v>
      </c>
      <c r="F11" s="407">
        <v>42.1</v>
      </c>
      <c r="G11" s="407">
        <v>42.1</v>
      </c>
      <c r="H11" s="408"/>
      <c r="I11" s="408"/>
      <c r="J11" s="408"/>
      <c r="K11" s="408"/>
      <c r="L11" s="408"/>
      <c r="M11" s="413"/>
      <c r="N11" s="416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3"/>
      <c r="EE11" s="413"/>
      <c r="EF11" s="413"/>
      <c r="EG11" s="413"/>
      <c r="EH11" s="413"/>
      <c r="EI11" s="413"/>
      <c r="EJ11" s="413"/>
      <c r="EK11" s="413"/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  <c r="FL11" s="413"/>
      <c r="FM11" s="413"/>
      <c r="FN11" s="413"/>
      <c r="FO11" s="413"/>
      <c r="FP11" s="413"/>
      <c r="FQ11" s="413"/>
      <c r="FR11" s="413"/>
      <c r="FS11" s="413"/>
      <c r="FT11" s="413"/>
      <c r="FU11" s="413"/>
      <c r="FV11" s="413"/>
      <c r="FW11" s="413"/>
      <c r="FX11" s="413"/>
      <c r="FY11" s="413"/>
      <c r="FZ11" s="413"/>
      <c r="GA11" s="413"/>
      <c r="GB11" s="413"/>
      <c r="GC11" s="413"/>
      <c r="GD11" s="413"/>
      <c r="GE11" s="413"/>
      <c r="GF11" s="413"/>
      <c r="GG11" s="413"/>
      <c r="GH11" s="413"/>
      <c r="GI11" s="413"/>
      <c r="GJ11" s="413"/>
      <c r="GK11" s="413"/>
      <c r="GL11" s="413"/>
      <c r="GM11" s="413"/>
      <c r="GN11" s="413"/>
      <c r="GO11" s="413"/>
      <c r="GP11" s="413"/>
      <c r="GQ11" s="413"/>
      <c r="GR11" s="413"/>
      <c r="GS11" s="413"/>
      <c r="GT11" s="413"/>
      <c r="GU11" s="413"/>
      <c r="GV11" s="413"/>
      <c r="GW11" s="413"/>
      <c r="GX11" s="413"/>
      <c r="GY11" s="413"/>
      <c r="GZ11" s="413"/>
      <c r="HA11" s="413"/>
      <c r="HB11" s="413"/>
      <c r="HC11" s="413"/>
      <c r="HD11" s="413"/>
      <c r="HE11" s="413"/>
      <c r="HF11" s="413"/>
      <c r="HG11" s="413"/>
      <c r="HH11" s="413"/>
      <c r="HI11" s="413"/>
      <c r="HJ11" s="413"/>
      <c r="HK11" s="413"/>
      <c r="HL11" s="413"/>
      <c r="HM11" s="413"/>
      <c r="HN11" s="413"/>
      <c r="HO11" s="413"/>
      <c r="HP11" s="413"/>
      <c r="HQ11" s="413"/>
      <c r="HR11" s="413"/>
      <c r="HS11" s="413"/>
      <c r="HT11" s="413"/>
      <c r="HU11" s="413"/>
      <c r="HV11" s="413"/>
      <c r="HW11" s="413"/>
      <c r="HX11" s="413"/>
      <c r="HY11" s="413"/>
      <c r="HZ11" s="413"/>
      <c r="IA11" s="413"/>
      <c r="IB11" s="413"/>
      <c r="IC11" s="413"/>
      <c r="ID11" s="413"/>
      <c r="IE11" s="413"/>
      <c r="IF11" s="413"/>
      <c r="IG11" s="413"/>
      <c r="IH11" s="413"/>
      <c r="II11" s="413"/>
      <c r="IJ11" s="413"/>
      <c r="IK11" s="413"/>
      <c r="IL11" s="413"/>
      <c r="IM11" s="417"/>
      <c r="IN11" s="417"/>
      <c r="IO11" s="417"/>
      <c r="IP11" s="417"/>
      <c r="IQ11" s="417"/>
      <c r="IR11" s="23"/>
    </row>
    <row r="12" spans="1:252" ht="22.5" customHeight="1">
      <c r="A12" s="409" t="s">
        <v>106</v>
      </c>
      <c r="B12" s="409" t="s">
        <v>104</v>
      </c>
      <c r="C12" s="409" t="s">
        <v>112</v>
      </c>
      <c r="D12" s="409" t="s">
        <v>93</v>
      </c>
      <c r="E12" s="410" t="s">
        <v>152</v>
      </c>
      <c r="F12" s="411">
        <f>G12</f>
        <v>36.5</v>
      </c>
      <c r="G12" s="412">
        <v>36.5</v>
      </c>
      <c r="H12" s="409"/>
      <c r="I12" s="409"/>
      <c r="J12" s="409"/>
      <c r="K12" s="409"/>
      <c r="L12" s="409"/>
      <c r="M12" s="415"/>
      <c r="IR12"/>
    </row>
    <row r="13" spans="1:252" ht="22.5" customHeight="1">
      <c r="A13" s="413"/>
      <c r="H13" s="413"/>
      <c r="I13" s="413"/>
      <c r="J13" s="413"/>
      <c r="K13" s="413"/>
      <c r="L13" s="413"/>
      <c r="M13" s="415"/>
      <c r="IR13"/>
    </row>
    <row r="14" spans="8:252" ht="22.5" customHeight="1">
      <c r="H14" s="413"/>
      <c r="I14" s="413"/>
      <c r="J14" s="413"/>
      <c r="K14" s="413"/>
      <c r="L14" s="413"/>
      <c r="M14" s="415"/>
      <c r="IR14"/>
    </row>
    <row r="15" spans="8:252" ht="22.5" customHeight="1">
      <c r="H15" s="413"/>
      <c r="I15" s="413"/>
      <c r="J15" s="413"/>
      <c r="K15" s="413"/>
      <c r="M15" s="415"/>
      <c r="IR15"/>
    </row>
    <row r="16" spans="1:252" ht="22.5" customHeight="1">
      <c r="A16"/>
      <c r="B16"/>
      <c r="C16"/>
      <c r="D16"/>
      <c r="E16"/>
      <c r="F16"/>
      <c r="G16"/>
      <c r="H16" s="413"/>
      <c r="M16" s="41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41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1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1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1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E8" sqref="E8:E1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221</v>
      </c>
    </row>
    <row r="2" spans="1:11" ht="27" customHeight="1">
      <c r="A2" s="79" t="s">
        <v>222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>
      <c r="A3" s="390" t="s">
        <v>2</v>
      </c>
      <c r="B3" s="390"/>
      <c r="C3" s="390"/>
      <c r="D3" s="390"/>
      <c r="E3" s="390"/>
      <c r="J3" s="244" t="s">
        <v>78</v>
      </c>
      <c r="K3" s="244"/>
    </row>
    <row r="4" spans="1:11" ht="33" customHeight="1">
      <c r="A4" s="239" t="s">
        <v>97</v>
      </c>
      <c r="B4" s="239"/>
      <c r="C4" s="239"/>
      <c r="D4" s="84" t="s">
        <v>206</v>
      </c>
      <c r="E4" s="84" t="s">
        <v>138</v>
      </c>
      <c r="F4" s="84" t="s">
        <v>127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90</v>
      </c>
      <c r="G5" s="84" t="s">
        <v>223</v>
      </c>
      <c r="H5" s="84" t="s">
        <v>220</v>
      </c>
      <c r="I5" s="84" t="s">
        <v>224</v>
      </c>
      <c r="J5" s="84" t="s">
        <v>216</v>
      </c>
      <c r="K5" s="84" t="s">
        <v>225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3.25" customHeight="1">
      <c r="A7" s="87"/>
      <c r="B7" s="87"/>
      <c r="C7" s="87"/>
      <c r="D7" s="87"/>
      <c r="E7" s="88" t="s">
        <v>81</v>
      </c>
      <c r="F7" s="240">
        <v>78.6</v>
      </c>
      <c r="G7" s="240">
        <v>0</v>
      </c>
      <c r="H7" s="240">
        <v>0</v>
      </c>
      <c r="I7" s="240">
        <v>0</v>
      </c>
      <c r="J7" s="240">
        <v>78.6</v>
      </c>
      <c r="K7" s="240"/>
    </row>
    <row r="8" spans="1:11" ht="23.25" customHeight="1">
      <c r="A8" s="90">
        <v>208</v>
      </c>
      <c r="B8" s="90"/>
      <c r="C8" s="90"/>
      <c r="D8" s="90"/>
      <c r="E8" s="91" t="s">
        <v>103</v>
      </c>
      <c r="F8" s="240">
        <v>78.6</v>
      </c>
      <c r="G8" s="240">
        <v>0</v>
      </c>
      <c r="H8" s="240">
        <v>0</v>
      </c>
      <c r="I8" s="240">
        <v>0</v>
      </c>
      <c r="J8" s="240">
        <v>78.6</v>
      </c>
      <c r="K8" s="240"/>
    </row>
    <row r="9" spans="1:11" ht="23.25" customHeight="1">
      <c r="A9" s="90">
        <v>208</v>
      </c>
      <c r="B9" s="92" t="s">
        <v>104</v>
      </c>
      <c r="C9" s="90"/>
      <c r="D9" s="90"/>
      <c r="E9" s="91" t="s">
        <v>105</v>
      </c>
      <c r="F9" s="240">
        <f>SUM(F10:F11)</f>
        <v>78.6</v>
      </c>
      <c r="G9" s="240">
        <f>SUM(G10:G11)</f>
        <v>0</v>
      </c>
      <c r="H9" s="240">
        <f>SUM(H10:H11)</f>
        <v>0</v>
      </c>
      <c r="I9" s="240">
        <f>SUM(I10:I11)</f>
        <v>0</v>
      </c>
      <c r="J9" s="240">
        <f>SUM(J10:J11)</f>
        <v>78.6</v>
      </c>
      <c r="K9" s="240"/>
    </row>
    <row r="10" spans="1:11" s="23" customFormat="1" ht="24.75" customHeight="1">
      <c r="A10" s="131" t="s">
        <v>106</v>
      </c>
      <c r="B10" s="131" t="s">
        <v>104</v>
      </c>
      <c r="C10" s="131" t="s">
        <v>104</v>
      </c>
      <c r="D10" s="131" t="s">
        <v>93</v>
      </c>
      <c r="E10" s="241" t="s">
        <v>149</v>
      </c>
      <c r="F10" s="240">
        <v>42.1</v>
      </c>
      <c r="G10" s="240"/>
      <c r="H10" s="240"/>
      <c r="I10" s="240"/>
      <c r="J10" s="240">
        <v>42.1</v>
      </c>
      <c r="K10" s="245"/>
    </row>
    <row r="11" spans="1:11" ht="24.75" customHeight="1">
      <c r="A11" s="239" t="s">
        <v>106</v>
      </c>
      <c r="B11" s="239" t="s">
        <v>104</v>
      </c>
      <c r="C11" s="239" t="s">
        <v>112</v>
      </c>
      <c r="D11" s="239" t="s">
        <v>93</v>
      </c>
      <c r="E11" s="242" t="s">
        <v>152</v>
      </c>
      <c r="F11" s="89">
        <v>36.5</v>
      </c>
      <c r="G11" s="89"/>
      <c r="H11" s="89"/>
      <c r="I11" s="89"/>
      <c r="J11" s="240">
        <v>36.5</v>
      </c>
      <c r="K11" s="239"/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1">
      <selection activeCell="A3" sqref="A3:C3"/>
    </sheetView>
  </sheetViews>
  <sheetFormatPr defaultColWidth="9.00390625" defaultRowHeight="14.25"/>
  <cols>
    <col min="1" max="1" width="37.00390625" style="0" bestFit="1" customWidth="1"/>
    <col min="2" max="2" width="15.50390625" style="365" customWidth="1"/>
    <col min="3" max="3" width="24.00390625" style="0" bestFit="1" customWidth="1"/>
    <col min="4" max="5" width="13.875" style="365" customWidth="1"/>
    <col min="6" max="6" width="13.875" style="0" customWidth="1"/>
  </cols>
  <sheetData>
    <row r="1" spans="1:6" ht="20.25" customHeight="1">
      <c r="A1" s="366"/>
      <c r="B1" s="367"/>
      <c r="C1" s="368"/>
      <c r="D1" s="367"/>
      <c r="E1" s="367"/>
      <c r="F1" s="369" t="s">
        <v>226</v>
      </c>
    </row>
    <row r="2" spans="1:6" ht="24" customHeight="1">
      <c r="A2" s="370" t="s">
        <v>227</v>
      </c>
      <c r="B2" s="371"/>
      <c r="C2" s="370"/>
      <c r="D2" s="371"/>
      <c r="E2" s="371"/>
      <c r="F2" s="370"/>
    </row>
    <row r="3" spans="1:6" ht="14.25" customHeight="1">
      <c r="A3" s="6" t="s">
        <v>2</v>
      </c>
      <c r="B3" s="372"/>
      <c r="C3" s="6"/>
      <c r="D3" s="373"/>
      <c r="E3" s="373"/>
      <c r="F3" s="374" t="s">
        <v>3</v>
      </c>
    </row>
    <row r="4" spans="1:6" ht="17.25" customHeight="1">
      <c r="A4" s="375" t="s">
        <v>4</v>
      </c>
      <c r="B4" s="376"/>
      <c r="C4" s="375" t="s">
        <v>5</v>
      </c>
      <c r="D4" s="376"/>
      <c r="E4" s="376"/>
      <c r="F4" s="375"/>
    </row>
    <row r="5" spans="1:6" ht="17.25" customHeight="1">
      <c r="A5" s="377" t="s">
        <v>6</v>
      </c>
      <c r="B5" s="378" t="s">
        <v>7</v>
      </c>
      <c r="C5" s="379" t="s">
        <v>6</v>
      </c>
      <c r="D5" s="378" t="s">
        <v>81</v>
      </c>
      <c r="E5" s="380" t="s">
        <v>228</v>
      </c>
      <c r="F5" s="377" t="s">
        <v>229</v>
      </c>
    </row>
    <row r="6" spans="1:6" s="23" customFormat="1" ht="15" customHeight="1">
      <c r="A6" s="381" t="s">
        <v>230</v>
      </c>
      <c r="B6" s="382">
        <f>SUM(B7:B8)</f>
        <v>1433.6</v>
      </c>
      <c r="C6" s="381" t="s">
        <v>12</v>
      </c>
      <c r="D6" s="382"/>
      <c r="E6" s="382"/>
      <c r="F6" s="383"/>
    </row>
    <row r="7" spans="1:6" s="23" customFormat="1" ht="15" customHeight="1">
      <c r="A7" s="381" t="s">
        <v>231</v>
      </c>
      <c r="B7" s="382">
        <v>1423.6</v>
      </c>
      <c r="C7" s="384" t="s">
        <v>16</v>
      </c>
      <c r="D7" s="382"/>
      <c r="E7" s="382"/>
      <c r="F7" s="383"/>
    </row>
    <row r="8" spans="1:6" s="23" customFormat="1" ht="15" customHeight="1">
      <c r="A8" s="381" t="s">
        <v>19</v>
      </c>
      <c r="B8" s="382">
        <v>10</v>
      </c>
      <c r="C8" s="381" t="s">
        <v>20</v>
      </c>
      <c r="D8" s="382"/>
      <c r="E8" s="382"/>
      <c r="F8" s="383"/>
    </row>
    <row r="9" spans="1:6" s="23" customFormat="1" ht="15" customHeight="1">
      <c r="A9" s="381" t="s">
        <v>232</v>
      </c>
      <c r="B9" s="382"/>
      <c r="C9" s="381" t="s">
        <v>24</v>
      </c>
      <c r="D9" s="382"/>
      <c r="E9" s="382"/>
      <c r="F9" s="383"/>
    </row>
    <row r="10" spans="1:6" s="23" customFormat="1" ht="15" customHeight="1">
      <c r="A10" s="381"/>
      <c r="B10" s="382"/>
      <c r="C10" s="381" t="s">
        <v>28</v>
      </c>
      <c r="D10" s="382"/>
      <c r="E10" s="382"/>
      <c r="F10" s="383"/>
    </row>
    <row r="11" spans="1:6" s="23" customFormat="1" ht="15" customHeight="1">
      <c r="A11" s="381"/>
      <c r="B11" s="382"/>
      <c r="C11" s="381" t="s">
        <v>32</v>
      </c>
      <c r="D11" s="382"/>
      <c r="E11" s="382"/>
      <c r="F11" s="383"/>
    </row>
    <row r="12" spans="1:6" s="23" customFormat="1" ht="15" customHeight="1">
      <c r="A12" s="381"/>
      <c r="B12" s="382"/>
      <c r="C12" s="381" t="s">
        <v>36</v>
      </c>
      <c r="D12" s="382">
        <v>1433.6</v>
      </c>
      <c r="E12" s="382">
        <v>1433.6</v>
      </c>
      <c r="F12" s="383"/>
    </row>
    <row r="13" spans="1:6" s="23" customFormat="1" ht="15" customHeight="1">
      <c r="A13" s="381"/>
      <c r="B13" s="382"/>
      <c r="C13" s="381" t="s">
        <v>40</v>
      </c>
      <c r="D13" s="382"/>
      <c r="E13" s="382"/>
      <c r="F13" s="383"/>
    </row>
    <row r="14" spans="1:6" s="23" customFormat="1" ht="15" customHeight="1">
      <c r="A14" s="385"/>
      <c r="B14" s="382"/>
      <c r="C14" s="381" t="s">
        <v>44</v>
      </c>
      <c r="D14" s="382"/>
      <c r="E14" s="382"/>
      <c r="F14" s="383"/>
    </row>
    <row r="15" spans="1:6" s="23" customFormat="1" ht="15" customHeight="1">
      <c r="A15" s="381"/>
      <c r="B15" s="382"/>
      <c r="C15" s="381" t="s">
        <v>47</v>
      </c>
      <c r="D15" s="382"/>
      <c r="E15" s="382"/>
      <c r="F15" s="383"/>
    </row>
    <row r="16" spans="1:6" s="23" customFormat="1" ht="15" customHeight="1">
      <c r="A16" s="381"/>
      <c r="B16" s="382"/>
      <c r="C16" s="381" t="s">
        <v>50</v>
      </c>
      <c r="D16" s="382"/>
      <c r="E16" s="382"/>
      <c r="F16" s="383"/>
    </row>
    <row r="17" spans="1:6" s="23" customFormat="1" ht="15" customHeight="1">
      <c r="A17" s="381"/>
      <c r="B17" s="382"/>
      <c r="C17" s="381" t="s">
        <v>53</v>
      </c>
      <c r="D17" s="382"/>
      <c r="E17" s="382"/>
      <c r="F17" s="383"/>
    </row>
    <row r="18" spans="1:6" s="23" customFormat="1" ht="15" customHeight="1">
      <c r="A18" s="381"/>
      <c r="B18" s="382"/>
      <c r="C18" s="386" t="s">
        <v>56</v>
      </c>
      <c r="D18" s="382"/>
      <c r="E18" s="382"/>
      <c r="F18" s="383"/>
    </row>
    <row r="19" spans="1:6" s="23" customFormat="1" ht="15" customHeight="1">
      <c r="A19" s="381"/>
      <c r="B19" s="382"/>
      <c r="C19" s="386" t="s">
        <v>59</v>
      </c>
      <c r="D19" s="382"/>
      <c r="E19" s="382"/>
      <c r="F19" s="383"/>
    </row>
    <row r="20" spans="1:6" s="23" customFormat="1" ht="15" customHeight="1">
      <c r="A20" s="381"/>
      <c r="B20" s="382"/>
      <c r="C20" s="386" t="s">
        <v>62</v>
      </c>
      <c r="D20" s="382"/>
      <c r="E20" s="382"/>
      <c r="F20" s="383"/>
    </row>
    <row r="21" spans="1:6" s="23" customFormat="1" ht="15" customHeight="1">
      <c r="A21" s="381"/>
      <c r="B21" s="382"/>
      <c r="C21" s="386" t="s">
        <v>65</v>
      </c>
      <c r="D21" s="382"/>
      <c r="E21" s="382"/>
      <c r="F21" s="383"/>
    </row>
    <row r="22" spans="1:6" s="23" customFormat="1" ht="15" customHeight="1">
      <c r="A22" s="381"/>
      <c r="B22" s="382"/>
      <c r="C22" s="386" t="s">
        <v>66</v>
      </c>
      <c r="D22" s="382"/>
      <c r="E22" s="382"/>
      <c r="F22" s="383"/>
    </row>
    <row r="23" spans="1:6" s="23" customFormat="1" ht="15" customHeight="1">
      <c r="A23" s="381"/>
      <c r="B23" s="382"/>
      <c r="C23" s="386" t="s">
        <v>67</v>
      </c>
      <c r="D23" s="382"/>
      <c r="E23" s="382"/>
      <c r="F23" s="383"/>
    </row>
    <row r="24" spans="1:6" s="23" customFormat="1" ht="15" customHeight="1">
      <c r="A24" s="381"/>
      <c r="B24" s="382"/>
      <c r="C24" s="386" t="s">
        <v>68</v>
      </c>
      <c r="D24" s="382"/>
      <c r="E24" s="382"/>
      <c r="F24" s="383"/>
    </row>
    <row r="25" spans="1:6" s="23" customFormat="1" ht="15" customHeight="1">
      <c r="A25" s="381"/>
      <c r="B25" s="382"/>
      <c r="C25" s="386" t="s">
        <v>69</v>
      </c>
      <c r="D25" s="382"/>
      <c r="E25" s="382"/>
      <c r="F25" s="383"/>
    </row>
    <row r="26" spans="1:6" s="23" customFormat="1" ht="15" customHeight="1">
      <c r="A26" s="387" t="s">
        <v>70</v>
      </c>
      <c r="B26" s="382">
        <f>B6</f>
        <v>1433.6</v>
      </c>
      <c r="C26" s="387" t="s">
        <v>71</v>
      </c>
      <c r="D26" s="382">
        <f>SUM(D6:D24)</f>
        <v>1433.6</v>
      </c>
      <c r="E26" s="382">
        <f>SUM(E6:E24)</f>
        <v>1433.6</v>
      </c>
      <c r="F26" s="383"/>
    </row>
    <row r="27" spans="1:6" ht="14.25" customHeight="1">
      <c r="A27" s="388"/>
      <c r="B27" s="389"/>
      <c r="C27" s="388"/>
      <c r="D27" s="389"/>
      <c r="E27" s="389"/>
      <c r="F27" s="38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showGridLines="0" showZeros="0" workbookViewId="0" topLeftCell="C5">
      <selection activeCell="D9" sqref="D9:D10"/>
    </sheetView>
  </sheetViews>
  <sheetFormatPr defaultColWidth="6.875" defaultRowHeight="18.75" customHeight="1"/>
  <cols>
    <col min="1" max="1" width="5.375" style="326" customWidth="1"/>
    <col min="2" max="2" width="5.375" style="327" customWidth="1"/>
    <col min="3" max="3" width="7.625" style="328" customWidth="1"/>
    <col min="4" max="4" width="41.125" style="329" customWidth="1"/>
    <col min="5" max="12" width="8.625" style="330" customWidth="1"/>
    <col min="13" max="17" width="8.625" style="331" customWidth="1"/>
    <col min="18" max="18" width="8.625" style="332" customWidth="1"/>
    <col min="19" max="246" width="8.00390625" style="331" customWidth="1"/>
    <col min="247" max="251" width="6.875" style="332" customWidth="1"/>
    <col min="252" max="16384" width="6.875" style="332" customWidth="1"/>
  </cols>
  <sheetData>
    <row r="1" spans="1:251" ht="23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P1" s="212"/>
      <c r="Q1" s="212"/>
      <c r="R1" s="212" t="s">
        <v>233</v>
      </c>
      <c r="IM1"/>
      <c r="IN1"/>
      <c r="IO1"/>
      <c r="IP1"/>
      <c r="IQ1"/>
    </row>
    <row r="2" spans="1:251" ht="23.25" customHeight="1">
      <c r="A2" s="333" t="s">
        <v>234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IM2"/>
      <c r="IN2"/>
      <c r="IO2"/>
      <c r="IP2"/>
      <c r="IQ2"/>
    </row>
    <row r="3" spans="1:251" s="324" customFormat="1" ht="23.25" customHeight="1">
      <c r="A3" s="6" t="s">
        <v>2</v>
      </c>
      <c r="B3" s="6"/>
      <c r="C3" s="6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P3" s="212"/>
      <c r="Q3" s="212"/>
      <c r="R3" s="360" t="s">
        <v>78</v>
      </c>
      <c r="IM3"/>
      <c r="IN3"/>
      <c r="IO3"/>
      <c r="IP3"/>
      <c r="IQ3"/>
    </row>
    <row r="4" spans="1:251" s="324" customFormat="1" ht="23.25" customHeight="1">
      <c r="A4" s="334" t="s">
        <v>118</v>
      </c>
      <c r="B4" s="334"/>
      <c r="C4" s="159" t="s">
        <v>79</v>
      </c>
      <c r="D4" s="159" t="s">
        <v>98</v>
      </c>
      <c r="E4" s="351" t="s">
        <v>235</v>
      </c>
      <c r="F4" s="335" t="s">
        <v>120</v>
      </c>
      <c r="G4" s="335"/>
      <c r="H4" s="335"/>
      <c r="I4" s="335"/>
      <c r="J4" s="335" t="s">
        <v>121</v>
      </c>
      <c r="K4" s="335"/>
      <c r="L4" s="335"/>
      <c r="M4" s="335"/>
      <c r="N4" s="335"/>
      <c r="O4" s="335"/>
      <c r="P4" s="335"/>
      <c r="Q4" s="335"/>
      <c r="R4" s="159" t="s">
        <v>124</v>
      </c>
      <c r="IM4"/>
      <c r="IN4"/>
      <c r="IO4"/>
      <c r="IP4"/>
      <c r="IQ4"/>
    </row>
    <row r="5" spans="1:251" s="324" customFormat="1" ht="23.25" customHeight="1">
      <c r="A5" s="159" t="s">
        <v>100</v>
      </c>
      <c r="B5" s="159" t="s">
        <v>101</v>
      </c>
      <c r="C5" s="159"/>
      <c r="D5" s="159"/>
      <c r="E5" s="352"/>
      <c r="F5" s="159" t="s">
        <v>81</v>
      </c>
      <c r="G5" s="159" t="s">
        <v>125</v>
      </c>
      <c r="H5" s="159" t="s">
        <v>126</v>
      </c>
      <c r="I5" s="159" t="s">
        <v>127</v>
      </c>
      <c r="J5" s="159" t="s">
        <v>81</v>
      </c>
      <c r="K5" s="159" t="s">
        <v>128</v>
      </c>
      <c r="L5" s="159" t="s">
        <v>129</v>
      </c>
      <c r="M5" s="159" t="s">
        <v>130</v>
      </c>
      <c r="N5" s="159" t="s">
        <v>131</v>
      </c>
      <c r="O5" s="159" t="s">
        <v>132</v>
      </c>
      <c r="P5" s="159" t="s">
        <v>133</v>
      </c>
      <c r="Q5" s="159" t="s">
        <v>134</v>
      </c>
      <c r="R5" s="159"/>
      <c r="IM5"/>
      <c r="IN5"/>
      <c r="IO5"/>
      <c r="IP5"/>
      <c r="IQ5"/>
    </row>
    <row r="6" spans="1:251" ht="31.5" customHeight="1">
      <c r="A6" s="159"/>
      <c r="B6" s="159"/>
      <c r="C6" s="159"/>
      <c r="D6" s="159"/>
      <c r="E6" s="353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IM6"/>
      <c r="IN6"/>
      <c r="IO6"/>
      <c r="IP6"/>
      <c r="IQ6"/>
    </row>
    <row r="7" spans="1:251" ht="23.25" customHeight="1">
      <c r="A7" s="336"/>
      <c r="B7" s="337"/>
      <c r="C7" s="337"/>
      <c r="D7" s="337"/>
      <c r="E7" s="337">
        <v>1</v>
      </c>
      <c r="F7" s="337">
        <v>2</v>
      </c>
      <c r="G7" s="337">
        <v>3</v>
      </c>
      <c r="H7" s="336">
        <v>4</v>
      </c>
      <c r="I7" s="338">
        <v>5</v>
      </c>
      <c r="J7" s="357">
        <v>6</v>
      </c>
      <c r="K7" s="357">
        <v>7</v>
      </c>
      <c r="L7" s="357">
        <v>8</v>
      </c>
      <c r="M7" s="338">
        <v>9</v>
      </c>
      <c r="N7" s="338">
        <v>10</v>
      </c>
      <c r="O7" s="357">
        <v>11</v>
      </c>
      <c r="P7" s="357">
        <v>12</v>
      </c>
      <c r="Q7" s="357">
        <v>13</v>
      </c>
      <c r="R7" s="361">
        <v>14</v>
      </c>
      <c r="IM7"/>
      <c r="IN7"/>
      <c r="IO7"/>
      <c r="IP7"/>
      <c r="IQ7"/>
    </row>
    <row r="8" spans="1:251" ht="23.25" customHeight="1">
      <c r="A8" s="87"/>
      <c r="B8" s="87"/>
      <c r="C8" s="87"/>
      <c r="D8" s="88" t="s">
        <v>81</v>
      </c>
      <c r="E8" s="354">
        <v>1433.6</v>
      </c>
      <c r="F8" s="355">
        <v>1206.6000000000001</v>
      </c>
      <c r="G8" s="354">
        <v>999.2</v>
      </c>
      <c r="H8" s="354">
        <v>128.79999999999998</v>
      </c>
      <c r="I8" s="354">
        <v>78.60000000000001</v>
      </c>
      <c r="J8" s="354">
        <v>227</v>
      </c>
      <c r="K8" s="354">
        <v>227</v>
      </c>
      <c r="L8" s="357"/>
      <c r="M8" s="338"/>
      <c r="N8" s="338"/>
      <c r="O8" s="357"/>
      <c r="P8" s="357"/>
      <c r="Q8" s="357"/>
      <c r="R8" s="361"/>
      <c r="IM8"/>
      <c r="IN8"/>
      <c r="IO8"/>
      <c r="IP8"/>
      <c r="IQ8"/>
    </row>
    <row r="9" spans="1:251" ht="23.25" customHeight="1">
      <c r="A9" s="90">
        <v>208</v>
      </c>
      <c r="B9" s="90"/>
      <c r="C9" s="90"/>
      <c r="D9" s="91" t="s">
        <v>103</v>
      </c>
      <c r="E9" s="354">
        <v>1433.6</v>
      </c>
      <c r="F9" s="355">
        <v>1206.6000000000001</v>
      </c>
      <c r="G9" s="354">
        <v>999.2</v>
      </c>
      <c r="H9" s="354">
        <v>128.79999999999998</v>
      </c>
      <c r="I9" s="354">
        <v>78.60000000000001</v>
      </c>
      <c r="J9" s="354">
        <v>227</v>
      </c>
      <c r="K9" s="354">
        <v>227</v>
      </c>
      <c r="L9" s="357"/>
      <c r="M9" s="338"/>
      <c r="N9" s="338"/>
      <c r="O9" s="357"/>
      <c r="P9" s="357"/>
      <c r="Q9" s="357"/>
      <c r="R9" s="361"/>
      <c r="IM9"/>
      <c r="IN9"/>
      <c r="IO9"/>
      <c r="IP9"/>
      <c r="IQ9"/>
    </row>
    <row r="10" spans="1:251" ht="23.25" customHeight="1">
      <c r="A10" s="90">
        <v>208</v>
      </c>
      <c r="B10" s="92" t="s">
        <v>104</v>
      </c>
      <c r="C10" s="90"/>
      <c r="D10" s="91" t="s">
        <v>105</v>
      </c>
      <c r="E10" s="354">
        <f>SUM(E11:E16)</f>
        <v>1433.6000000000001</v>
      </c>
      <c r="F10" s="355">
        <f aca="true" t="shared" si="0" ref="F10:K10">SUM(F11:F16)</f>
        <v>1206.6000000000001</v>
      </c>
      <c r="G10" s="354">
        <f t="shared" si="0"/>
        <v>999.1999999999999</v>
      </c>
      <c r="H10" s="354">
        <f t="shared" si="0"/>
        <v>128.79999999999998</v>
      </c>
      <c r="I10" s="354">
        <f t="shared" si="0"/>
        <v>78.60000000000001</v>
      </c>
      <c r="J10" s="354">
        <f t="shared" si="0"/>
        <v>227</v>
      </c>
      <c r="K10" s="354">
        <f t="shared" si="0"/>
        <v>227</v>
      </c>
      <c r="L10" s="357"/>
      <c r="M10" s="338"/>
      <c r="N10" s="338"/>
      <c r="O10" s="357"/>
      <c r="P10" s="357"/>
      <c r="Q10" s="357"/>
      <c r="R10" s="361"/>
      <c r="IM10"/>
      <c r="IN10"/>
      <c r="IO10"/>
      <c r="IP10"/>
      <c r="IQ10"/>
    </row>
    <row r="11" spans="1:251" s="325" customFormat="1" ht="23.25" customHeight="1">
      <c r="A11" s="340" t="s">
        <v>106</v>
      </c>
      <c r="B11" s="340" t="s">
        <v>104</v>
      </c>
      <c r="C11" s="115" t="s">
        <v>93</v>
      </c>
      <c r="D11" s="356" t="s">
        <v>107</v>
      </c>
      <c r="E11" s="339">
        <f>F11+J11</f>
        <v>726.4</v>
      </c>
      <c r="F11" s="339">
        <f>SUM(G11:I11)</f>
        <v>651.4</v>
      </c>
      <c r="G11" s="339">
        <v>535.5</v>
      </c>
      <c r="H11" s="339">
        <v>73.8</v>
      </c>
      <c r="I11" s="339">
        <v>42.1</v>
      </c>
      <c r="J11" s="339">
        <v>75</v>
      </c>
      <c r="K11" s="339">
        <v>75</v>
      </c>
      <c r="L11" s="339"/>
      <c r="M11" s="339"/>
      <c r="N11" s="339"/>
      <c r="O11" s="339"/>
      <c r="P11" s="339"/>
      <c r="Q11" s="339"/>
      <c r="R11" s="362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0"/>
      <c r="FN11" s="350"/>
      <c r="FO11" s="350"/>
      <c r="FP11" s="350"/>
      <c r="FQ11" s="350"/>
      <c r="FR11" s="350"/>
      <c r="FS11" s="350"/>
      <c r="FT11" s="350"/>
      <c r="FU11" s="350"/>
      <c r="FV11" s="350"/>
      <c r="FW11" s="350"/>
      <c r="FX11" s="350"/>
      <c r="FY11" s="350"/>
      <c r="FZ11" s="350"/>
      <c r="GA11" s="350"/>
      <c r="GB11" s="350"/>
      <c r="GC11" s="350"/>
      <c r="GD11" s="350"/>
      <c r="GE11" s="350"/>
      <c r="GF11" s="350"/>
      <c r="GG11" s="350"/>
      <c r="GH11" s="350"/>
      <c r="GI11" s="350"/>
      <c r="GJ11" s="350"/>
      <c r="GK11" s="350"/>
      <c r="GL11" s="350"/>
      <c r="GM11" s="350"/>
      <c r="GN11" s="350"/>
      <c r="GO11" s="350"/>
      <c r="GP11" s="350"/>
      <c r="GQ11" s="350"/>
      <c r="GR11" s="350"/>
      <c r="GS11" s="350"/>
      <c r="GT11" s="350"/>
      <c r="GU11" s="350"/>
      <c r="GV11" s="350"/>
      <c r="GW11" s="350"/>
      <c r="GX11" s="350"/>
      <c r="GY11" s="350"/>
      <c r="GZ11" s="350"/>
      <c r="HA11" s="350"/>
      <c r="HB11" s="350"/>
      <c r="HC11" s="350"/>
      <c r="HD11" s="350"/>
      <c r="HE11" s="350"/>
      <c r="HF11" s="350"/>
      <c r="HG11" s="350"/>
      <c r="HH11" s="350"/>
      <c r="HI11" s="350"/>
      <c r="HJ11" s="350"/>
      <c r="HK11" s="350"/>
      <c r="HL11" s="350"/>
      <c r="HM11" s="350"/>
      <c r="HN11" s="350"/>
      <c r="HO11" s="350"/>
      <c r="HP11" s="350"/>
      <c r="HQ11" s="350"/>
      <c r="HR11" s="350"/>
      <c r="HS11" s="350"/>
      <c r="HT11" s="350"/>
      <c r="HU11" s="350"/>
      <c r="HV11" s="350"/>
      <c r="HW11" s="350"/>
      <c r="HX11" s="350"/>
      <c r="HY11" s="350"/>
      <c r="HZ11" s="350"/>
      <c r="IA11" s="350"/>
      <c r="IB11" s="350"/>
      <c r="IC11" s="350"/>
      <c r="ID11" s="350"/>
      <c r="IE11" s="350"/>
      <c r="IF11" s="350"/>
      <c r="IG11" s="350"/>
      <c r="IH11" s="350"/>
      <c r="II11" s="350"/>
      <c r="IJ11" s="350"/>
      <c r="IK11" s="350"/>
      <c r="IL11" s="350"/>
      <c r="IM11" s="23"/>
      <c r="IN11" s="23"/>
      <c r="IO11" s="23"/>
      <c r="IP11" s="23"/>
      <c r="IQ11" s="23"/>
    </row>
    <row r="12" spans="1:251" ht="29.25" customHeight="1">
      <c r="A12" s="340" t="s">
        <v>106</v>
      </c>
      <c r="B12" s="340" t="s">
        <v>104</v>
      </c>
      <c r="C12" s="115" t="s">
        <v>93</v>
      </c>
      <c r="D12" s="345" t="s">
        <v>109</v>
      </c>
      <c r="E12" s="354">
        <v>171.3</v>
      </c>
      <c r="F12" s="355">
        <v>146.3</v>
      </c>
      <c r="G12" s="354">
        <v>110.4</v>
      </c>
      <c r="H12" s="354">
        <v>14.8</v>
      </c>
      <c r="I12" s="354">
        <v>21.1</v>
      </c>
      <c r="J12" s="354">
        <v>25</v>
      </c>
      <c r="K12" s="354">
        <v>25</v>
      </c>
      <c r="L12" s="358"/>
      <c r="M12" s="359"/>
      <c r="N12" s="359"/>
      <c r="O12" s="359"/>
      <c r="P12" s="359"/>
      <c r="Q12" s="359"/>
      <c r="R12" s="363"/>
      <c r="IM12"/>
      <c r="IN12"/>
      <c r="IO12"/>
      <c r="IP12"/>
      <c r="IQ12"/>
    </row>
    <row r="13" spans="1:251" ht="18.75" customHeight="1">
      <c r="A13" s="340" t="s">
        <v>106</v>
      </c>
      <c r="B13" s="340" t="s">
        <v>104</v>
      </c>
      <c r="C13" s="115" t="s">
        <v>93</v>
      </c>
      <c r="D13" s="345" t="s">
        <v>111</v>
      </c>
      <c r="E13" s="354">
        <v>257.2</v>
      </c>
      <c r="F13" s="355">
        <v>183.2</v>
      </c>
      <c r="G13" s="354">
        <v>150.2</v>
      </c>
      <c r="H13" s="354">
        <v>17.6</v>
      </c>
      <c r="I13" s="354">
        <v>15.4</v>
      </c>
      <c r="J13" s="354">
        <v>74</v>
      </c>
      <c r="K13" s="354">
        <v>74</v>
      </c>
      <c r="L13" s="354"/>
      <c r="M13" s="359"/>
      <c r="N13" s="359"/>
      <c r="O13" s="359"/>
      <c r="P13" s="359"/>
      <c r="Q13" s="359"/>
      <c r="R13" s="363"/>
      <c r="IM13"/>
      <c r="IN13"/>
      <c r="IO13"/>
      <c r="IP13"/>
      <c r="IQ13"/>
    </row>
    <row r="14" spans="1:251" ht="18.75" customHeight="1">
      <c r="A14" s="340" t="s">
        <v>106</v>
      </c>
      <c r="B14" s="340" t="s">
        <v>104</v>
      </c>
      <c r="C14" s="115" t="s">
        <v>93</v>
      </c>
      <c r="D14" s="345" t="s">
        <v>113</v>
      </c>
      <c r="E14" s="354">
        <v>196.2</v>
      </c>
      <c r="F14" s="355">
        <v>163.2</v>
      </c>
      <c r="G14" s="354">
        <v>147</v>
      </c>
      <c r="H14" s="354">
        <v>16.2</v>
      </c>
      <c r="I14" s="354"/>
      <c r="J14" s="354">
        <v>33</v>
      </c>
      <c r="K14" s="354">
        <v>33</v>
      </c>
      <c r="L14" s="354"/>
      <c r="M14" s="359"/>
      <c r="N14" s="359"/>
      <c r="O14" s="359"/>
      <c r="P14" s="359"/>
      <c r="Q14" s="359"/>
      <c r="R14" s="363"/>
      <c r="IM14"/>
      <c r="IN14"/>
      <c r="IO14"/>
      <c r="IP14"/>
      <c r="IQ14"/>
    </row>
    <row r="15" spans="1:251" ht="18.75" customHeight="1">
      <c r="A15" s="340" t="s">
        <v>106</v>
      </c>
      <c r="B15" s="340" t="s">
        <v>104</v>
      </c>
      <c r="C15" s="115" t="s">
        <v>93</v>
      </c>
      <c r="D15" s="345" t="s">
        <v>115</v>
      </c>
      <c r="E15" s="354">
        <v>82.5</v>
      </c>
      <c r="F15" s="355">
        <v>62.5</v>
      </c>
      <c r="G15" s="354">
        <v>56.1</v>
      </c>
      <c r="H15" s="354">
        <v>6.4</v>
      </c>
      <c r="I15" s="354"/>
      <c r="J15" s="354">
        <v>20</v>
      </c>
      <c r="K15" s="354">
        <v>20</v>
      </c>
      <c r="L15" s="354"/>
      <c r="M15" s="359"/>
      <c r="N15" s="359"/>
      <c r="O15" s="359"/>
      <c r="P15" s="359"/>
      <c r="Q15" s="359"/>
      <c r="R15" s="364"/>
      <c r="IM15"/>
      <c r="IN15"/>
      <c r="IO15"/>
      <c r="IP15"/>
      <c r="IQ15"/>
    </row>
    <row r="16" spans="3:251" ht="18.75" customHeight="1">
      <c r="C16" s="348"/>
      <c r="G16" s="349"/>
      <c r="H16" s="349"/>
      <c r="I16" s="349"/>
      <c r="J16" s="349"/>
      <c r="L16" s="349"/>
      <c r="M16" s="350"/>
      <c r="N16" s="350"/>
      <c r="O16" s="350"/>
      <c r="P16" s="350"/>
      <c r="Q16" s="350"/>
      <c r="IM16"/>
      <c r="IN16"/>
      <c r="IO16"/>
      <c r="IP16"/>
      <c r="IQ16"/>
    </row>
    <row r="17" spans="7:251" ht="18.75" customHeight="1">
      <c r="G17" s="349"/>
      <c r="H17" s="349"/>
      <c r="J17" s="349"/>
      <c r="L17" s="349"/>
      <c r="M17" s="350"/>
      <c r="N17" s="350"/>
      <c r="P17" s="350"/>
      <c r="Q17" s="350"/>
      <c r="IM17"/>
      <c r="IN17"/>
      <c r="IO17"/>
      <c r="IP17"/>
      <c r="IQ17"/>
    </row>
    <row r="18" spans="3:251" ht="18.75" customHeight="1">
      <c r="C18" s="348"/>
      <c r="G18" s="349"/>
      <c r="H18" s="349"/>
      <c r="J18" s="349"/>
      <c r="M18" s="350"/>
      <c r="N18" s="350"/>
      <c r="P18" s="350"/>
      <c r="Q18" s="350"/>
      <c r="IM18"/>
      <c r="IN18"/>
      <c r="IO18"/>
      <c r="IP18"/>
      <c r="IQ18"/>
    </row>
    <row r="19" spans="1:25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350"/>
      <c r="Q19" s="350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workbookViewId="0" topLeftCell="A3">
      <selection activeCell="D9" sqref="D9:D10"/>
    </sheetView>
  </sheetViews>
  <sheetFormatPr defaultColWidth="6.875" defaultRowHeight="18.75" customHeight="1"/>
  <cols>
    <col min="1" max="1" width="5.375" style="326" customWidth="1"/>
    <col min="2" max="2" width="5.375" style="327" customWidth="1"/>
    <col min="3" max="3" width="7.625" style="328" customWidth="1"/>
    <col min="4" max="4" width="40.625" style="329" customWidth="1"/>
    <col min="5" max="8" width="8.625" style="330" customWidth="1"/>
    <col min="9" max="236" width="8.00390625" style="331" customWidth="1"/>
    <col min="237" max="241" width="6.875" style="332" customWidth="1"/>
    <col min="242" max="16384" width="6.875" style="332" customWidth="1"/>
  </cols>
  <sheetData>
    <row r="1" spans="1:241" ht="23.25" customHeight="1">
      <c r="A1" s="212"/>
      <c r="B1" s="212"/>
      <c r="C1" s="212"/>
      <c r="D1" s="212"/>
      <c r="E1" s="212"/>
      <c r="F1" s="212"/>
      <c r="G1" s="212"/>
      <c r="H1" s="212" t="s">
        <v>236</v>
      </c>
      <c r="IC1"/>
      <c r="ID1"/>
      <c r="IE1"/>
      <c r="IF1"/>
      <c r="IG1"/>
    </row>
    <row r="2" spans="1:241" ht="23.25" customHeight="1">
      <c r="A2" s="333" t="s">
        <v>237</v>
      </c>
      <c r="B2" s="333"/>
      <c r="C2" s="333"/>
      <c r="D2" s="333"/>
      <c r="E2" s="333"/>
      <c r="F2" s="333"/>
      <c r="G2" s="333"/>
      <c r="H2" s="333"/>
      <c r="IC2"/>
      <c r="ID2"/>
      <c r="IE2"/>
      <c r="IF2"/>
      <c r="IG2"/>
    </row>
    <row r="3" spans="1:241" s="324" customFormat="1" ht="23.25" customHeight="1">
      <c r="A3" s="6" t="s">
        <v>2</v>
      </c>
      <c r="B3" s="6"/>
      <c r="C3" s="6"/>
      <c r="D3" s="212"/>
      <c r="E3" s="212"/>
      <c r="F3" s="212"/>
      <c r="G3" s="212"/>
      <c r="H3" s="212" t="s">
        <v>78</v>
      </c>
      <c r="IC3"/>
      <c r="ID3"/>
      <c r="IE3"/>
      <c r="IF3"/>
      <c r="IG3"/>
    </row>
    <row r="4" spans="1:241" s="324" customFormat="1" ht="23.25" customHeight="1">
      <c r="A4" s="334" t="s">
        <v>118</v>
      </c>
      <c r="B4" s="334"/>
      <c r="C4" s="159" t="s">
        <v>79</v>
      </c>
      <c r="D4" s="159" t="s">
        <v>98</v>
      </c>
      <c r="E4" s="335" t="s">
        <v>120</v>
      </c>
      <c r="F4" s="335"/>
      <c r="G4" s="335"/>
      <c r="H4" s="335"/>
      <c r="IC4"/>
      <c r="ID4"/>
      <c r="IE4"/>
      <c r="IF4"/>
      <c r="IG4"/>
    </row>
    <row r="5" spans="1:241" s="324" customFormat="1" ht="23.25" customHeight="1">
      <c r="A5" s="159" t="s">
        <v>100</v>
      </c>
      <c r="B5" s="159" t="s">
        <v>101</v>
      </c>
      <c r="C5" s="159"/>
      <c r="D5" s="159"/>
      <c r="E5" s="159" t="s">
        <v>81</v>
      </c>
      <c r="F5" s="159" t="s">
        <v>125</v>
      </c>
      <c r="G5" s="159" t="s">
        <v>126</v>
      </c>
      <c r="H5" s="159" t="s">
        <v>127</v>
      </c>
      <c r="IC5"/>
      <c r="ID5"/>
      <c r="IE5"/>
      <c r="IF5"/>
      <c r="IG5"/>
    </row>
    <row r="6" spans="1:241" ht="31.5" customHeight="1">
      <c r="A6" s="159"/>
      <c r="B6" s="159"/>
      <c r="C6" s="159"/>
      <c r="D6" s="159"/>
      <c r="E6" s="159"/>
      <c r="F6" s="159"/>
      <c r="G6" s="159"/>
      <c r="H6" s="159"/>
      <c r="IC6"/>
      <c r="ID6"/>
      <c r="IE6"/>
      <c r="IF6"/>
      <c r="IG6"/>
    </row>
    <row r="7" spans="1:241" ht="23.25" customHeight="1">
      <c r="A7" s="336"/>
      <c r="B7" s="337"/>
      <c r="C7" s="337"/>
      <c r="D7" s="337"/>
      <c r="E7" s="337">
        <v>2</v>
      </c>
      <c r="F7" s="337">
        <v>3</v>
      </c>
      <c r="G7" s="336">
        <v>4</v>
      </c>
      <c r="H7" s="338">
        <v>5</v>
      </c>
      <c r="IC7"/>
      <c r="ID7"/>
      <c r="IE7"/>
      <c r="IF7"/>
      <c r="IG7"/>
    </row>
    <row r="8" spans="1:241" ht="23.25" customHeight="1">
      <c r="A8" s="87"/>
      <c r="B8" s="87"/>
      <c r="C8" s="87"/>
      <c r="D8" s="88" t="s">
        <v>81</v>
      </c>
      <c r="E8" s="339">
        <v>1206.6000000000001</v>
      </c>
      <c r="F8" s="339">
        <v>999.2</v>
      </c>
      <c r="G8" s="339">
        <v>128.79999999999998</v>
      </c>
      <c r="H8" s="339">
        <v>78.60000000000001</v>
      </c>
      <c r="IC8"/>
      <c r="ID8"/>
      <c r="IE8"/>
      <c r="IF8"/>
      <c r="IG8"/>
    </row>
    <row r="9" spans="1:241" ht="23.25" customHeight="1">
      <c r="A9" s="90">
        <v>208</v>
      </c>
      <c r="B9" s="90"/>
      <c r="C9" s="90"/>
      <c r="D9" s="91" t="s">
        <v>103</v>
      </c>
      <c r="E9" s="339">
        <v>1206.6000000000001</v>
      </c>
      <c r="F9" s="339">
        <v>999.2</v>
      </c>
      <c r="G9" s="339">
        <v>128.79999999999998</v>
      </c>
      <c r="H9" s="339">
        <v>78.60000000000001</v>
      </c>
      <c r="IC9"/>
      <c r="ID9"/>
      <c r="IE9"/>
      <c r="IF9"/>
      <c r="IG9"/>
    </row>
    <row r="10" spans="1:241" ht="23.25" customHeight="1">
      <c r="A10" s="90">
        <v>208</v>
      </c>
      <c r="B10" s="92" t="s">
        <v>104</v>
      </c>
      <c r="C10" s="90"/>
      <c r="D10" s="91" t="s">
        <v>105</v>
      </c>
      <c r="E10" s="339">
        <f>SUM(E11:E15)</f>
        <v>1206.6000000000001</v>
      </c>
      <c r="F10" s="339">
        <f>SUM(F11:F15)</f>
        <v>999.1999999999999</v>
      </c>
      <c r="G10" s="339">
        <f>SUM(G11:G15)</f>
        <v>128.79999999999998</v>
      </c>
      <c r="H10" s="339">
        <f>SUM(H11:H15)</f>
        <v>78.60000000000001</v>
      </c>
      <c r="IC10"/>
      <c r="ID10"/>
      <c r="IE10"/>
      <c r="IF10"/>
      <c r="IG10"/>
    </row>
    <row r="11" spans="1:241" s="325" customFormat="1" ht="23.25" customHeight="1">
      <c r="A11" s="340" t="s">
        <v>106</v>
      </c>
      <c r="B11" s="340" t="s">
        <v>104</v>
      </c>
      <c r="C11" s="340" t="s">
        <v>93</v>
      </c>
      <c r="D11" s="341" t="s">
        <v>107</v>
      </c>
      <c r="E11" s="339">
        <f>SUM(F11:H11)</f>
        <v>651.4</v>
      </c>
      <c r="F11" s="339">
        <f>'13.一般预算支出'!G11</f>
        <v>535.5</v>
      </c>
      <c r="G11" s="339">
        <f>'13.一般预算支出'!H11</f>
        <v>73.8</v>
      </c>
      <c r="H11" s="339">
        <f>'13.一般预算支出'!I11</f>
        <v>42.1</v>
      </c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0"/>
      <c r="FN11" s="350"/>
      <c r="FO11" s="350"/>
      <c r="FP11" s="350"/>
      <c r="FQ11" s="350"/>
      <c r="FR11" s="350"/>
      <c r="FS11" s="350"/>
      <c r="FT11" s="350"/>
      <c r="FU11" s="350"/>
      <c r="FV11" s="350"/>
      <c r="FW11" s="350"/>
      <c r="FX11" s="350"/>
      <c r="FY11" s="350"/>
      <c r="FZ11" s="350"/>
      <c r="GA11" s="350"/>
      <c r="GB11" s="350"/>
      <c r="GC11" s="350"/>
      <c r="GD11" s="350"/>
      <c r="GE11" s="350"/>
      <c r="GF11" s="350"/>
      <c r="GG11" s="350"/>
      <c r="GH11" s="350"/>
      <c r="GI11" s="350"/>
      <c r="GJ11" s="350"/>
      <c r="GK11" s="350"/>
      <c r="GL11" s="350"/>
      <c r="GM11" s="350"/>
      <c r="GN11" s="350"/>
      <c r="GO11" s="350"/>
      <c r="GP11" s="350"/>
      <c r="GQ11" s="350"/>
      <c r="GR11" s="350"/>
      <c r="GS11" s="350"/>
      <c r="GT11" s="350"/>
      <c r="GU11" s="350"/>
      <c r="GV11" s="350"/>
      <c r="GW11" s="350"/>
      <c r="GX11" s="350"/>
      <c r="GY11" s="350"/>
      <c r="GZ11" s="350"/>
      <c r="HA11" s="350"/>
      <c r="HB11" s="350"/>
      <c r="HC11" s="350"/>
      <c r="HD11" s="350"/>
      <c r="HE11" s="350"/>
      <c r="HF11" s="350"/>
      <c r="HG11" s="350"/>
      <c r="HH11" s="350"/>
      <c r="HI11" s="350"/>
      <c r="HJ11" s="350"/>
      <c r="HK11" s="350"/>
      <c r="HL11" s="350"/>
      <c r="HM11" s="350"/>
      <c r="HN11" s="350"/>
      <c r="HO11" s="350"/>
      <c r="HP11" s="350"/>
      <c r="HQ11" s="350"/>
      <c r="HR11" s="350"/>
      <c r="HS11" s="350"/>
      <c r="HT11" s="350"/>
      <c r="HU11" s="350"/>
      <c r="HV11" s="350"/>
      <c r="HW11" s="350"/>
      <c r="HX11" s="350"/>
      <c r="HY11" s="350"/>
      <c r="HZ11" s="350"/>
      <c r="IA11" s="350"/>
      <c r="IB11" s="350"/>
      <c r="IC11" s="23"/>
      <c r="ID11" s="23"/>
      <c r="IE11" s="23"/>
      <c r="IF11" s="23"/>
      <c r="IG11" s="23"/>
    </row>
    <row r="12" spans="1:241" ht="29.25" customHeight="1">
      <c r="A12" s="342" t="s">
        <v>106</v>
      </c>
      <c r="B12" s="343" t="s">
        <v>104</v>
      </c>
      <c r="C12" s="344" t="s">
        <v>93</v>
      </c>
      <c r="D12" s="345" t="s">
        <v>109</v>
      </c>
      <c r="E12" s="339">
        <f>SUM(F12:H12)</f>
        <v>146.3</v>
      </c>
      <c r="F12" s="339">
        <f>'13.一般预算支出'!G12</f>
        <v>110.4</v>
      </c>
      <c r="G12" s="339">
        <f>'13.一般预算支出'!H12</f>
        <v>14.8</v>
      </c>
      <c r="H12" s="339">
        <f>'13.一般预算支出'!I12</f>
        <v>21.1</v>
      </c>
      <c r="IC12"/>
      <c r="ID12"/>
      <c r="IE12"/>
      <c r="IF12"/>
      <c r="IG12"/>
    </row>
    <row r="13" spans="1:241" ht="18.75" customHeight="1">
      <c r="A13" s="342" t="s">
        <v>106</v>
      </c>
      <c r="B13" s="343" t="s">
        <v>104</v>
      </c>
      <c r="C13" s="344" t="s">
        <v>93</v>
      </c>
      <c r="D13" s="345" t="s">
        <v>111</v>
      </c>
      <c r="E13" s="339">
        <f>SUM(F13:H13)</f>
        <v>183.2</v>
      </c>
      <c r="F13" s="339">
        <f>'13.一般预算支出'!G13</f>
        <v>150.2</v>
      </c>
      <c r="G13" s="339">
        <f>'13.一般预算支出'!H13</f>
        <v>17.6</v>
      </c>
      <c r="H13" s="339">
        <f>'13.一般预算支出'!I13</f>
        <v>15.4</v>
      </c>
      <c r="IC13"/>
      <c r="ID13"/>
      <c r="IE13"/>
      <c r="IF13"/>
      <c r="IG13"/>
    </row>
    <row r="14" spans="1:241" ht="18.75" customHeight="1">
      <c r="A14" s="346" t="s">
        <v>106</v>
      </c>
      <c r="B14" s="343" t="s">
        <v>104</v>
      </c>
      <c r="C14" s="344" t="s">
        <v>93</v>
      </c>
      <c r="D14" s="345" t="s">
        <v>113</v>
      </c>
      <c r="E14" s="339">
        <f>SUM(F14:H14)</f>
        <v>163.2</v>
      </c>
      <c r="F14" s="339">
        <f>'13.一般预算支出'!G14</f>
        <v>147</v>
      </c>
      <c r="G14" s="339">
        <f>'13.一般预算支出'!H14</f>
        <v>16.2</v>
      </c>
      <c r="H14" s="339">
        <f>'13.一般预算支出'!I14</f>
        <v>0</v>
      </c>
      <c r="IC14"/>
      <c r="ID14"/>
      <c r="IE14"/>
      <c r="IF14"/>
      <c r="IG14"/>
    </row>
    <row r="15" spans="1:241" ht="18.75" customHeight="1">
      <c r="A15" s="346" t="s">
        <v>106</v>
      </c>
      <c r="B15" s="347" t="s">
        <v>104</v>
      </c>
      <c r="C15" s="344" t="s">
        <v>93</v>
      </c>
      <c r="D15" s="345" t="s">
        <v>115</v>
      </c>
      <c r="E15" s="339">
        <f>SUM(F15:H15)</f>
        <v>62.5</v>
      </c>
      <c r="F15" s="339">
        <f>'13.一般预算支出'!G15</f>
        <v>56.1</v>
      </c>
      <c r="G15" s="339">
        <f>'13.一般预算支出'!H15</f>
        <v>6.4</v>
      </c>
      <c r="H15" s="339">
        <f>'13.一般预算支出'!I15</f>
        <v>0</v>
      </c>
      <c r="IC15"/>
      <c r="ID15"/>
      <c r="IE15"/>
      <c r="IF15"/>
      <c r="IG15"/>
    </row>
    <row r="16" spans="3:241" ht="18.75" customHeight="1">
      <c r="C16" s="348"/>
      <c r="F16" s="349"/>
      <c r="G16" s="349"/>
      <c r="H16" s="349"/>
      <c r="IC16"/>
      <c r="ID16"/>
      <c r="IE16"/>
      <c r="IF16"/>
      <c r="IG16"/>
    </row>
    <row r="17" spans="6:241" ht="18.75" customHeight="1">
      <c r="F17" s="349"/>
      <c r="G17" s="349"/>
      <c r="IC17"/>
      <c r="ID17"/>
      <c r="IE17"/>
      <c r="IF17"/>
      <c r="IG17"/>
    </row>
    <row r="18" spans="3:241" ht="18.75" customHeight="1">
      <c r="C18" s="348"/>
      <c r="F18" s="349"/>
      <c r="G18" s="349"/>
      <c r="IC18"/>
      <c r="ID18"/>
      <c r="IE18"/>
      <c r="IF18"/>
      <c r="IG18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4">
      <selection activeCell="E9" sqref="E9:E15"/>
    </sheetView>
  </sheetViews>
  <sheetFormatPr defaultColWidth="6.75390625" defaultRowHeight="22.5" customHeight="1"/>
  <cols>
    <col min="1" max="3" width="3.625" style="293" customWidth="1"/>
    <col min="4" max="4" width="7.25390625" style="293" customWidth="1"/>
    <col min="5" max="5" width="22.125" style="293" customWidth="1"/>
    <col min="6" max="6" width="9.00390625" style="293" customWidth="1"/>
    <col min="7" max="7" width="8.50390625" style="293" customWidth="1"/>
    <col min="8" max="12" width="7.50390625" style="293" customWidth="1"/>
    <col min="13" max="13" width="7.50390625" style="294" customWidth="1"/>
    <col min="14" max="14" width="8.50390625" style="293" customWidth="1"/>
    <col min="15" max="23" width="7.50390625" style="293" customWidth="1"/>
    <col min="24" max="24" width="8.125" style="293" customWidth="1"/>
    <col min="25" max="27" width="7.50390625" style="293" customWidth="1"/>
    <col min="28" max="16384" width="6.75390625" style="293" customWidth="1"/>
  </cols>
  <sheetData>
    <row r="1" spans="2:28" ht="22.5" customHeight="1"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AA1" s="318" t="s">
        <v>238</v>
      </c>
      <c r="AB1" s="319"/>
    </row>
    <row r="2" spans="1:27" ht="22.5" customHeight="1">
      <c r="A2" s="296" t="s">
        <v>239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</row>
    <row r="3" spans="1:28" ht="22.5" customHeight="1">
      <c r="A3" s="6" t="s">
        <v>2</v>
      </c>
      <c r="B3" s="6"/>
      <c r="C3" s="6"/>
      <c r="D3" s="212"/>
      <c r="E3" s="213"/>
      <c r="F3" s="213"/>
      <c r="G3" s="213"/>
      <c r="H3" s="213"/>
      <c r="I3" s="213"/>
      <c r="J3" s="213"/>
      <c r="K3" s="213"/>
      <c r="L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Z3" s="320" t="s">
        <v>78</v>
      </c>
      <c r="AA3" s="320"/>
      <c r="AB3" s="321"/>
    </row>
    <row r="4" spans="1:27" ht="27" customHeight="1">
      <c r="A4" s="297" t="s">
        <v>97</v>
      </c>
      <c r="B4" s="297"/>
      <c r="C4" s="297"/>
      <c r="D4" s="298" t="s">
        <v>79</v>
      </c>
      <c r="E4" s="298" t="s">
        <v>98</v>
      </c>
      <c r="F4" s="298" t="s">
        <v>99</v>
      </c>
      <c r="G4" s="299" t="s">
        <v>156</v>
      </c>
      <c r="H4" s="299"/>
      <c r="I4" s="299"/>
      <c r="J4" s="299"/>
      <c r="K4" s="299"/>
      <c r="L4" s="299"/>
      <c r="M4" s="299"/>
      <c r="N4" s="299"/>
      <c r="O4" s="299" t="s">
        <v>157</v>
      </c>
      <c r="P4" s="299"/>
      <c r="Q4" s="299"/>
      <c r="R4" s="299"/>
      <c r="S4" s="299"/>
      <c r="T4" s="299"/>
      <c r="U4" s="299"/>
      <c r="V4" s="299"/>
      <c r="W4" s="314" t="s">
        <v>158</v>
      </c>
      <c r="X4" s="298" t="s">
        <v>159</v>
      </c>
      <c r="Y4" s="298"/>
      <c r="Z4" s="298"/>
      <c r="AA4" s="298"/>
    </row>
    <row r="5" spans="1:27" ht="27" customHeight="1">
      <c r="A5" s="298" t="s">
        <v>100</v>
      </c>
      <c r="B5" s="298" t="s">
        <v>101</v>
      </c>
      <c r="C5" s="298" t="s">
        <v>102</v>
      </c>
      <c r="D5" s="298"/>
      <c r="E5" s="298"/>
      <c r="F5" s="298"/>
      <c r="G5" s="298" t="s">
        <v>81</v>
      </c>
      <c r="H5" s="298" t="s">
        <v>160</v>
      </c>
      <c r="I5" s="298" t="s">
        <v>161</v>
      </c>
      <c r="J5" s="298" t="s">
        <v>162</v>
      </c>
      <c r="K5" s="298" t="s">
        <v>163</v>
      </c>
      <c r="L5" s="310" t="s">
        <v>164</v>
      </c>
      <c r="M5" s="298" t="s">
        <v>165</v>
      </c>
      <c r="N5" s="298" t="s">
        <v>166</v>
      </c>
      <c r="O5" s="298" t="s">
        <v>81</v>
      </c>
      <c r="P5" s="298" t="s">
        <v>167</v>
      </c>
      <c r="Q5" s="298" t="s">
        <v>168</v>
      </c>
      <c r="R5" s="298" t="s">
        <v>169</v>
      </c>
      <c r="S5" s="310" t="s">
        <v>170</v>
      </c>
      <c r="T5" s="298" t="s">
        <v>171</v>
      </c>
      <c r="U5" s="298" t="s">
        <v>172</v>
      </c>
      <c r="V5" s="298" t="s">
        <v>173</v>
      </c>
      <c r="W5" s="315"/>
      <c r="X5" s="298" t="s">
        <v>81</v>
      </c>
      <c r="Y5" s="298" t="s">
        <v>174</v>
      </c>
      <c r="Z5" s="298" t="s">
        <v>175</v>
      </c>
      <c r="AA5" s="298" t="s">
        <v>159</v>
      </c>
    </row>
    <row r="6" spans="1:27" ht="27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310"/>
      <c r="M6" s="298"/>
      <c r="N6" s="298"/>
      <c r="O6" s="298"/>
      <c r="P6" s="298"/>
      <c r="Q6" s="298"/>
      <c r="R6" s="298"/>
      <c r="S6" s="310"/>
      <c r="T6" s="298"/>
      <c r="U6" s="298"/>
      <c r="V6" s="298"/>
      <c r="W6" s="316"/>
      <c r="X6" s="298"/>
      <c r="Y6" s="298"/>
      <c r="Z6" s="298"/>
      <c r="AA6" s="298"/>
    </row>
    <row r="7" spans="1:27" ht="22.5" customHeight="1">
      <c r="A7" s="297"/>
      <c r="B7" s="297"/>
      <c r="C7" s="297"/>
      <c r="D7" s="297"/>
      <c r="E7" s="297"/>
      <c r="F7" s="297">
        <v>1</v>
      </c>
      <c r="G7" s="297">
        <v>2</v>
      </c>
      <c r="H7" s="297">
        <v>3</v>
      </c>
      <c r="I7" s="297">
        <v>4</v>
      </c>
      <c r="J7" s="297">
        <v>5</v>
      </c>
      <c r="K7" s="297">
        <v>6</v>
      </c>
      <c r="L7" s="297">
        <v>7</v>
      </c>
      <c r="M7" s="297">
        <v>8</v>
      </c>
      <c r="N7" s="297">
        <v>9</v>
      </c>
      <c r="O7" s="297">
        <v>10</v>
      </c>
      <c r="P7" s="297">
        <v>11</v>
      </c>
      <c r="Q7" s="297">
        <v>12</v>
      </c>
      <c r="R7" s="297">
        <v>13</v>
      </c>
      <c r="S7" s="297">
        <v>14</v>
      </c>
      <c r="T7" s="297">
        <v>15</v>
      </c>
      <c r="U7" s="297">
        <v>16</v>
      </c>
      <c r="V7" s="297">
        <v>17</v>
      </c>
      <c r="W7" s="297">
        <v>18</v>
      </c>
      <c r="X7" s="297">
        <v>19</v>
      </c>
      <c r="Y7" s="297">
        <v>20</v>
      </c>
      <c r="Z7" s="297">
        <v>21</v>
      </c>
      <c r="AA7" s="297">
        <v>22</v>
      </c>
    </row>
    <row r="8" spans="1:27" ht="22.5" customHeight="1">
      <c r="A8" s="87"/>
      <c r="B8" s="87"/>
      <c r="C8" s="87"/>
      <c r="D8" s="87"/>
      <c r="E8" s="88" t="s">
        <v>81</v>
      </c>
      <c r="F8" s="300">
        <v>999.2</v>
      </c>
      <c r="G8" s="301">
        <v>736.8</v>
      </c>
      <c r="H8" s="301">
        <v>476.4</v>
      </c>
      <c r="I8" s="301">
        <v>0</v>
      </c>
      <c r="J8" s="301">
        <v>260.40000000000003</v>
      </c>
      <c r="K8" s="301">
        <v>0</v>
      </c>
      <c r="L8" s="301">
        <v>0</v>
      </c>
      <c r="M8" s="311">
        <v>0</v>
      </c>
      <c r="N8" s="301">
        <v>0</v>
      </c>
      <c r="O8" s="301">
        <v>178.60000000000002</v>
      </c>
      <c r="P8" s="301">
        <v>112.1</v>
      </c>
      <c r="Q8" s="301">
        <v>52.49999999999999</v>
      </c>
      <c r="R8" s="301">
        <v>7</v>
      </c>
      <c r="S8" s="317">
        <v>0</v>
      </c>
      <c r="T8" s="317">
        <v>7</v>
      </c>
      <c r="U8" s="317">
        <v>0</v>
      </c>
      <c r="V8" s="317">
        <v>0</v>
      </c>
      <c r="W8" s="317">
        <v>83.8</v>
      </c>
      <c r="X8" s="317">
        <v>0</v>
      </c>
      <c r="Y8" s="317">
        <v>0</v>
      </c>
      <c r="Z8" s="297">
        <v>0</v>
      </c>
      <c r="AA8" s="297"/>
    </row>
    <row r="9" spans="1:27" ht="22.5" customHeight="1">
      <c r="A9" s="90">
        <v>208</v>
      </c>
      <c r="B9" s="90"/>
      <c r="C9" s="90"/>
      <c r="D9" s="90"/>
      <c r="E9" s="91" t="s">
        <v>103</v>
      </c>
      <c r="F9" s="300">
        <v>999.2</v>
      </c>
      <c r="G9" s="301">
        <v>736.8</v>
      </c>
      <c r="H9" s="301">
        <v>476.4</v>
      </c>
      <c r="I9" s="301">
        <v>0</v>
      </c>
      <c r="J9" s="301">
        <v>260.40000000000003</v>
      </c>
      <c r="K9" s="301">
        <v>0</v>
      </c>
      <c r="L9" s="301">
        <v>0</v>
      </c>
      <c r="M9" s="311">
        <v>0</v>
      </c>
      <c r="N9" s="301">
        <v>0</v>
      </c>
      <c r="O9" s="301">
        <v>178.60000000000002</v>
      </c>
      <c r="P9" s="301">
        <v>112.1</v>
      </c>
      <c r="Q9" s="301">
        <v>52.49999999999999</v>
      </c>
      <c r="R9" s="301">
        <v>7</v>
      </c>
      <c r="S9" s="317">
        <v>0</v>
      </c>
      <c r="T9" s="317">
        <v>7</v>
      </c>
      <c r="U9" s="317">
        <v>0</v>
      </c>
      <c r="V9" s="317">
        <v>0</v>
      </c>
      <c r="W9" s="317">
        <v>83.8</v>
      </c>
      <c r="X9" s="317">
        <v>0</v>
      </c>
      <c r="Y9" s="317">
        <v>0</v>
      </c>
      <c r="Z9" s="297">
        <v>0</v>
      </c>
      <c r="AA9" s="297"/>
    </row>
    <row r="10" spans="1:27" ht="22.5" customHeight="1">
      <c r="A10" s="90">
        <v>208</v>
      </c>
      <c r="B10" s="92" t="s">
        <v>104</v>
      </c>
      <c r="C10" s="90"/>
      <c r="D10" s="90"/>
      <c r="E10" s="91" t="s">
        <v>105</v>
      </c>
      <c r="F10" s="300">
        <f>SUM(F11:F15)</f>
        <v>999.1999999999999</v>
      </c>
      <c r="G10" s="301">
        <f aca="true" t="shared" si="0" ref="G10:Z10">SUM(G11:G15)</f>
        <v>736.8</v>
      </c>
      <c r="H10" s="301">
        <f t="shared" si="0"/>
        <v>476.4</v>
      </c>
      <c r="I10" s="301">
        <f t="shared" si="0"/>
        <v>0</v>
      </c>
      <c r="J10" s="301">
        <f t="shared" si="0"/>
        <v>260.40000000000003</v>
      </c>
      <c r="K10" s="301">
        <f t="shared" si="0"/>
        <v>0</v>
      </c>
      <c r="L10" s="301">
        <f t="shared" si="0"/>
        <v>0</v>
      </c>
      <c r="M10" s="311">
        <f t="shared" si="0"/>
        <v>0</v>
      </c>
      <c r="N10" s="301">
        <f t="shared" si="0"/>
        <v>0</v>
      </c>
      <c r="O10" s="301">
        <f t="shared" si="0"/>
        <v>178.60000000000002</v>
      </c>
      <c r="P10" s="301">
        <f t="shared" si="0"/>
        <v>112.10000000000001</v>
      </c>
      <c r="Q10" s="301">
        <f t="shared" si="0"/>
        <v>52.49999999999999</v>
      </c>
      <c r="R10" s="301">
        <f t="shared" si="0"/>
        <v>7</v>
      </c>
      <c r="S10" s="317">
        <f t="shared" si="0"/>
        <v>0</v>
      </c>
      <c r="T10" s="317">
        <f t="shared" si="0"/>
        <v>7</v>
      </c>
      <c r="U10" s="317">
        <f t="shared" si="0"/>
        <v>0</v>
      </c>
      <c r="V10" s="317">
        <f t="shared" si="0"/>
        <v>0</v>
      </c>
      <c r="W10" s="317">
        <f t="shared" si="0"/>
        <v>83.8</v>
      </c>
      <c r="X10" s="317">
        <f t="shared" si="0"/>
        <v>0</v>
      </c>
      <c r="Y10" s="317">
        <f t="shared" si="0"/>
        <v>0</v>
      </c>
      <c r="Z10" s="322">
        <f t="shared" si="0"/>
        <v>0</v>
      </c>
      <c r="AA10" s="297"/>
    </row>
    <row r="11" spans="1:256" s="23" customFormat="1" ht="26.25" customHeight="1">
      <c r="A11" s="302" t="s">
        <v>106</v>
      </c>
      <c r="B11" s="302" t="s">
        <v>104</v>
      </c>
      <c r="C11" s="302" t="s">
        <v>104</v>
      </c>
      <c r="D11" s="303" t="s">
        <v>93</v>
      </c>
      <c r="E11" s="304" t="s">
        <v>149</v>
      </c>
      <c r="F11" s="300">
        <v>535.5</v>
      </c>
      <c r="G11" s="301">
        <v>395</v>
      </c>
      <c r="H11" s="301">
        <v>259.6</v>
      </c>
      <c r="I11" s="301"/>
      <c r="J11" s="301">
        <v>135.4</v>
      </c>
      <c r="K11" s="301"/>
      <c r="L11" s="301"/>
      <c r="M11" s="311"/>
      <c r="N11" s="301"/>
      <c r="O11" s="301">
        <v>95.5</v>
      </c>
      <c r="P11" s="301">
        <v>60</v>
      </c>
      <c r="Q11" s="301">
        <v>28.1</v>
      </c>
      <c r="R11" s="301">
        <v>3.7</v>
      </c>
      <c r="S11" s="317"/>
      <c r="T11" s="317">
        <v>3.7</v>
      </c>
      <c r="U11" s="317"/>
      <c r="V11" s="317"/>
      <c r="W11" s="317">
        <v>45</v>
      </c>
      <c r="X11" s="317"/>
      <c r="Y11" s="317"/>
      <c r="Z11" s="317"/>
      <c r="AA11" s="317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  <c r="IV11" s="323"/>
    </row>
    <row r="12" spans="1:28" ht="22.5" customHeight="1">
      <c r="A12" s="305" t="s">
        <v>106</v>
      </c>
      <c r="B12" s="305" t="s">
        <v>104</v>
      </c>
      <c r="C12" s="305" t="s">
        <v>108</v>
      </c>
      <c r="D12" s="305" t="s">
        <v>93</v>
      </c>
      <c r="E12" s="306" t="s">
        <v>150</v>
      </c>
      <c r="F12" s="307">
        <v>110.4</v>
      </c>
      <c r="G12" s="307">
        <v>81.3</v>
      </c>
      <c r="H12" s="307">
        <v>51</v>
      </c>
      <c r="I12" s="307"/>
      <c r="J12" s="307">
        <v>30.3</v>
      </c>
      <c r="K12" s="307"/>
      <c r="L12" s="307"/>
      <c r="M12" s="312"/>
      <c r="N12" s="307"/>
      <c r="O12" s="307">
        <v>19.8</v>
      </c>
      <c r="P12" s="307">
        <v>12.4</v>
      </c>
      <c r="Q12" s="307">
        <v>5.8</v>
      </c>
      <c r="R12" s="307">
        <v>0.8</v>
      </c>
      <c r="S12" s="305"/>
      <c r="T12" s="305">
        <v>0.8</v>
      </c>
      <c r="U12" s="305"/>
      <c r="V12" s="305"/>
      <c r="W12" s="305">
        <v>9.3</v>
      </c>
      <c r="X12" s="305"/>
      <c r="Y12" s="305"/>
      <c r="Z12" s="305"/>
      <c r="AA12" s="305"/>
      <c r="AB12" s="309"/>
    </row>
    <row r="13" spans="1:28" ht="22.5" customHeight="1">
      <c r="A13" s="305" t="s">
        <v>106</v>
      </c>
      <c r="B13" s="305" t="s">
        <v>104</v>
      </c>
      <c r="C13" s="305" t="s">
        <v>110</v>
      </c>
      <c r="D13" s="305" t="s">
        <v>93</v>
      </c>
      <c r="E13" s="306" t="s">
        <v>151</v>
      </c>
      <c r="F13" s="308">
        <v>150.2</v>
      </c>
      <c r="G13" s="307">
        <v>110.69999999999999</v>
      </c>
      <c r="H13" s="307">
        <v>70.8</v>
      </c>
      <c r="I13" s="307"/>
      <c r="J13" s="307">
        <v>39.9</v>
      </c>
      <c r="K13" s="307"/>
      <c r="L13" s="307"/>
      <c r="M13" s="313"/>
      <c r="N13" s="307"/>
      <c r="O13" s="307">
        <v>27</v>
      </c>
      <c r="P13" s="307">
        <v>16.9</v>
      </c>
      <c r="Q13" s="307">
        <v>7.9</v>
      </c>
      <c r="R13" s="307">
        <v>1.1</v>
      </c>
      <c r="S13" s="305"/>
      <c r="T13" s="305">
        <v>1.1</v>
      </c>
      <c r="U13" s="305"/>
      <c r="V13" s="305"/>
      <c r="W13" s="305">
        <v>12.5</v>
      </c>
      <c r="X13" s="305"/>
      <c r="Y13" s="305"/>
      <c r="Z13" s="305"/>
      <c r="AA13" s="305"/>
      <c r="AB13" s="309"/>
    </row>
    <row r="14" spans="1:27" ht="22.5" customHeight="1">
      <c r="A14" s="305" t="s">
        <v>106</v>
      </c>
      <c r="B14" s="305" t="s">
        <v>104</v>
      </c>
      <c r="C14" s="305" t="s">
        <v>112</v>
      </c>
      <c r="D14" s="305" t="s">
        <v>93</v>
      </c>
      <c r="E14" s="306" t="s">
        <v>152</v>
      </c>
      <c r="F14" s="307">
        <v>147</v>
      </c>
      <c r="G14" s="307">
        <v>108.4</v>
      </c>
      <c r="H14" s="307">
        <v>68.6</v>
      </c>
      <c r="I14" s="307"/>
      <c r="J14" s="307">
        <v>39.8</v>
      </c>
      <c r="K14" s="307"/>
      <c r="L14" s="307"/>
      <c r="M14" s="313"/>
      <c r="N14" s="307"/>
      <c r="O14" s="307">
        <v>26.3</v>
      </c>
      <c r="P14" s="307">
        <v>16.5</v>
      </c>
      <c r="Q14" s="307">
        <v>7.8</v>
      </c>
      <c r="R14" s="307">
        <v>1</v>
      </c>
      <c r="S14" s="305"/>
      <c r="T14" s="305">
        <v>1</v>
      </c>
      <c r="U14" s="305"/>
      <c r="V14" s="305"/>
      <c r="W14" s="305">
        <v>12.3</v>
      </c>
      <c r="X14" s="305"/>
      <c r="Y14" s="305"/>
      <c r="Z14" s="305"/>
      <c r="AA14" s="305"/>
    </row>
    <row r="15" spans="1:27" ht="22.5" customHeight="1">
      <c r="A15" s="305" t="s">
        <v>106</v>
      </c>
      <c r="B15" s="305" t="s">
        <v>104</v>
      </c>
      <c r="C15" s="305" t="s">
        <v>114</v>
      </c>
      <c r="D15" s="305" t="s">
        <v>93</v>
      </c>
      <c r="E15" s="306" t="s">
        <v>153</v>
      </c>
      <c r="F15" s="307">
        <v>56.1</v>
      </c>
      <c r="G15" s="307">
        <v>41.4</v>
      </c>
      <c r="H15" s="307">
        <v>26.4</v>
      </c>
      <c r="I15" s="307"/>
      <c r="J15" s="307">
        <v>15</v>
      </c>
      <c r="K15" s="307"/>
      <c r="L15" s="307"/>
      <c r="M15" s="313"/>
      <c r="N15" s="307"/>
      <c r="O15" s="307">
        <v>10</v>
      </c>
      <c r="P15" s="307">
        <v>6.3</v>
      </c>
      <c r="Q15" s="307">
        <v>2.9</v>
      </c>
      <c r="R15" s="307">
        <v>0.4</v>
      </c>
      <c r="S15" s="305"/>
      <c r="T15" s="305">
        <v>0.4</v>
      </c>
      <c r="U15" s="305"/>
      <c r="V15" s="305"/>
      <c r="W15" s="305">
        <v>4.7</v>
      </c>
      <c r="X15" s="305"/>
      <c r="Y15" s="305"/>
      <c r="Z15" s="305"/>
      <c r="AA15" s="305"/>
    </row>
    <row r="16" spans="1:25" ht="22.5" customHeight="1">
      <c r="A16" s="309"/>
      <c r="B16" s="309"/>
      <c r="C16" s="309"/>
      <c r="D16" s="309"/>
      <c r="E16" s="309"/>
      <c r="F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</row>
    <row r="17" spans="15:24" ht="22.5" customHeight="1">
      <c r="O17" s="309"/>
      <c r="P17" s="309"/>
      <c r="Q17" s="309"/>
      <c r="R17" s="309"/>
      <c r="S17" s="309"/>
      <c r="T17" s="309"/>
      <c r="U17" s="309"/>
      <c r="V17" s="309"/>
      <c r="W17" s="309"/>
      <c r="X17" s="309"/>
    </row>
    <row r="18" spans="15:17" ht="22.5" customHeight="1">
      <c r="O18" s="309"/>
      <c r="P18" s="309"/>
      <c r="Q18" s="309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showZeros="0" workbookViewId="0" topLeftCell="A1">
      <selection activeCell="E8" sqref="E8:E14"/>
    </sheetView>
  </sheetViews>
  <sheetFormatPr defaultColWidth="9.00390625" defaultRowHeight="14.25"/>
  <cols>
    <col min="1" max="3" width="5.375" style="0" customWidth="1"/>
    <col min="5" max="5" width="22.375" style="0" customWidth="1"/>
    <col min="6" max="6" width="12.50390625" style="0" customWidth="1"/>
  </cols>
  <sheetData>
    <row r="1" ht="14.25" customHeight="1">
      <c r="N1" t="s">
        <v>240</v>
      </c>
    </row>
    <row r="2" spans="1:14" ht="33" customHeight="1">
      <c r="A2" s="290" t="s">
        <v>241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4.25" customHeight="1">
      <c r="A3" s="6" t="s">
        <v>2</v>
      </c>
      <c r="B3" s="6"/>
      <c r="C3" s="6"/>
      <c r="D3" s="212"/>
      <c r="E3" s="213"/>
      <c r="M3" s="244" t="s">
        <v>78</v>
      </c>
      <c r="N3" s="244"/>
    </row>
    <row r="4" spans="1:14" ht="22.5" customHeight="1">
      <c r="A4" s="239" t="s">
        <v>97</v>
      </c>
      <c r="B4" s="239"/>
      <c r="C4" s="239"/>
      <c r="D4" s="84" t="s">
        <v>137</v>
      </c>
      <c r="E4" s="84" t="s">
        <v>80</v>
      </c>
      <c r="F4" s="84" t="s">
        <v>81</v>
      </c>
      <c r="G4" s="84" t="s">
        <v>139</v>
      </c>
      <c r="H4" s="84"/>
      <c r="I4" s="84"/>
      <c r="J4" s="84"/>
      <c r="K4" s="84"/>
      <c r="L4" s="84" t="s">
        <v>143</v>
      </c>
      <c r="M4" s="84"/>
      <c r="N4" s="84"/>
    </row>
    <row r="5" spans="1:14" ht="17.25" customHeight="1">
      <c r="A5" s="84" t="s">
        <v>100</v>
      </c>
      <c r="B5" s="132" t="s">
        <v>101</v>
      </c>
      <c r="C5" s="84" t="s">
        <v>102</v>
      </c>
      <c r="D5" s="84"/>
      <c r="E5" s="84"/>
      <c r="F5" s="84"/>
      <c r="G5" s="84" t="s">
        <v>178</v>
      </c>
      <c r="H5" s="84" t="s">
        <v>179</v>
      </c>
      <c r="I5" s="84" t="s">
        <v>157</v>
      </c>
      <c r="J5" s="84" t="s">
        <v>158</v>
      </c>
      <c r="K5" s="84" t="s">
        <v>159</v>
      </c>
      <c r="L5" s="84" t="s">
        <v>178</v>
      </c>
      <c r="M5" s="84" t="s">
        <v>125</v>
      </c>
      <c r="N5" s="84" t="s">
        <v>180</v>
      </c>
    </row>
    <row r="6" spans="1:14" ht="20.25" customHeight="1">
      <c r="A6" s="84"/>
      <c r="B6" s="13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0.25" customHeight="1">
      <c r="A7" s="87"/>
      <c r="B7" s="87"/>
      <c r="C7" s="87"/>
      <c r="D7" s="87"/>
      <c r="E7" s="88" t="s">
        <v>81</v>
      </c>
      <c r="F7" s="240">
        <v>999.2</v>
      </c>
      <c r="G7" s="240">
        <v>999.2</v>
      </c>
      <c r="H7" s="240">
        <v>736.8</v>
      </c>
      <c r="I7" s="240">
        <v>178.60000000000002</v>
      </c>
      <c r="J7" s="240">
        <v>83.8</v>
      </c>
      <c r="K7" s="84"/>
      <c r="L7" s="84"/>
      <c r="M7" s="84"/>
      <c r="N7" s="84"/>
    </row>
    <row r="8" spans="1:14" ht="20.25" customHeight="1">
      <c r="A8" s="90">
        <v>208</v>
      </c>
      <c r="B8" s="90"/>
      <c r="C8" s="90"/>
      <c r="D8" s="90"/>
      <c r="E8" s="91" t="s">
        <v>103</v>
      </c>
      <c r="F8" s="240">
        <v>999.2</v>
      </c>
      <c r="G8" s="240">
        <v>999.2</v>
      </c>
      <c r="H8" s="240">
        <v>736.8</v>
      </c>
      <c r="I8" s="240">
        <v>178.60000000000002</v>
      </c>
      <c r="J8" s="240">
        <v>83.8</v>
      </c>
      <c r="K8" s="84"/>
      <c r="L8" s="84"/>
      <c r="M8" s="84"/>
      <c r="N8" s="84"/>
    </row>
    <row r="9" spans="1:14" ht="20.25" customHeight="1">
      <c r="A9" s="90">
        <v>208</v>
      </c>
      <c r="B9" s="92" t="s">
        <v>104</v>
      </c>
      <c r="C9" s="90"/>
      <c r="D9" s="90"/>
      <c r="E9" s="91" t="s">
        <v>105</v>
      </c>
      <c r="F9" s="240">
        <f>SUM(F10:F14)</f>
        <v>999.1999999999999</v>
      </c>
      <c r="G9" s="240">
        <f>SUM(G10:G14)</f>
        <v>999.1999999999999</v>
      </c>
      <c r="H9" s="240">
        <f>SUM(H10:H14)</f>
        <v>736.8</v>
      </c>
      <c r="I9" s="240">
        <f>SUM(I10:I14)</f>
        <v>178.60000000000002</v>
      </c>
      <c r="J9" s="240">
        <f>SUM(J10:J14)</f>
        <v>83.8</v>
      </c>
      <c r="K9" s="84"/>
      <c r="L9" s="84"/>
      <c r="M9" s="84"/>
      <c r="N9" s="84"/>
    </row>
    <row r="10" spans="1:14" s="23" customFormat="1" ht="24.75" customHeight="1">
      <c r="A10" s="267" t="s">
        <v>106</v>
      </c>
      <c r="B10" s="267" t="s">
        <v>104</v>
      </c>
      <c r="C10" s="267" t="s">
        <v>104</v>
      </c>
      <c r="D10" s="93" t="s">
        <v>93</v>
      </c>
      <c r="E10" s="94" t="s">
        <v>149</v>
      </c>
      <c r="F10" s="240">
        <v>535.5</v>
      </c>
      <c r="G10" s="240">
        <v>535.5</v>
      </c>
      <c r="H10" s="240">
        <v>395</v>
      </c>
      <c r="I10" s="240">
        <v>95.5</v>
      </c>
      <c r="J10" s="240">
        <v>45</v>
      </c>
      <c r="K10" s="292"/>
      <c r="L10" s="292"/>
      <c r="M10" s="292"/>
      <c r="N10" s="292"/>
    </row>
    <row r="11" spans="1:14" ht="24.75" customHeight="1">
      <c r="A11" s="291" t="s">
        <v>106</v>
      </c>
      <c r="B11" s="291" t="s">
        <v>104</v>
      </c>
      <c r="C11" s="291" t="s">
        <v>108</v>
      </c>
      <c r="D11" s="291" t="s">
        <v>93</v>
      </c>
      <c r="E11" s="96" t="s">
        <v>150</v>
      </c>
      <c r="F11" s="89">
        <v>110.4</v>
      </c>
      <c r="G11" s="89">
        <v>110.4</v>
      </c>
      <c r="H11" s="89">
        <v>81.3</v>
      </c>
      <c r="I11" s="89">
        <v>19.8</v>
      </c>
      <c r="J11" s="89">
        <v>9.3</v>
      </c>
      <c r="K11" s="291"/>
      <c r="L11" s="291"/>
      <c r="M11" s="291"/>
      <c r="N11" s="291"/>
    </row>
    <row r="12" spans="1:14" ht="24.75" customHeight="1">
      <c r="A12" s="291" t="s">
        <v>106</v>
      </c>
      <c r="B12" s="291" t="s">
        <v>104</v>
      </c>
      <c r="C12" s="291" t="s">
        <v>110</v>
      </c>
      <c r="D12" s="291" t="s">
        <v>93</v>
      </c>
      <c r="E12" s="96" t="s">
        <v>151</v>
      </c>
      <c r="F12" s="89">
        <v>150.2</v>
      </c>
      <c r="G12" s="89">
        <v>150.2</v>
      </c>
      <c r="H12" s="89">
        <v>110.69999999999999</v>
      </c>
      <c r="I12" s="89">
        <v>27</v>
      </c>
      <c r="J12" s="89">
        <v>12.5</v>
      </c>
      <c r="K12" s="291"/>
      <c r="L12" s="291"/>
      <c r="M12" s="291"/>
      <c r="N12" s="291"/>
    </row>
    <row r="13" spans="1:14" ht="24.75" customHeight="1">
      <c r="A13" s="291" t="s">
        <v>106</v>
      </c>
      <c r="B13" s="291" t="s">
        <v>104</v>
      </c>
      <c r="C13" s="291" t="s">
        <v>112</v>
      </c>
      <c r="D13" s="291" t="s">
        <v>93</v>
      </c>
      <c r="E13" s="96" t="s">
        <v>152</v>
      </c>
      <c r="F13" s="89">
        <v>147</v>
      </c>
      <c r="G13" s="89">
        <v>147</v>
      </c>
      <c r="H13" s="89">
        <v>108.4</v>
      </c>
      <c r="I13" s="89">
        <v>26.3</v>
      </c>
      <c r="J13" s="89">
        <v>12.3</v>
      </c>
      <c r="K13" s="291"/>
      <c r="L13" s="291"/>
      <c r="M13" s="291"/>
      <c r="N13" s="291"/>
    </row>
    <row r="14" spans="1:14" ht="24.75" customHeight="1">
      <c r="A14" s="291" t="s">
        <v>106</v>
      </c>
      <c r="B14" s="291" t="s">
        <v>104</v>
      </c>
      <c r="C14" s="291" t="s">
        <v>114</v>
      </c>
      <c r="D14" s="291" t="s">
        <v>93</v>
      </c>
      <c r="E14" s="96" t="s">
        <v>153</v>
      </c>
      <c r="F14" s="89">
        <v>56.1</v>
      </c>
      <c r="G14" s="89">
        <v>56.1</v>
      </c>
      <c r="H14" s="89">
        <v>41.4</v>
      </c>
      <c r="I14" s="89">
        <v>10</v>
      </c>
      <c r="J14" s="89">
        <v>4.7</v>
      </c>
      <c r="K14" s="291"/>
      <c r="L14" s="291"/>
      <c r="M14" s="291"/>
      <c r="N14" s="29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3">
      <selection activeCell="E9" sqref="E9:E15"/>
    </sheetView>
  </sheetViews>
  <sheetFormatPr defaultColWidth="6.75390625" defaultRowHeight="22.5" customHeight="1"/>
  <cols>
    <col min="1" max="3" width="4.00390625" style="272" customWidth="1"/>
    <col min="4" max="4" width="8.00390625" style="272" customWidth="1"/>
    <col min="5" max="5" width="28.50390625" style="272" customWidth="1"/>
    <col min="6" max="6" width="8.625" style="272" customWidth="1"/>
    <col min="7" max="14" width="7.25390625" style="272" customWidth="1"/>
    <col min="15" max="15" width="7.00390625" style="272" customWidth="1"/>
    <col min="16" max="24" width="7.25390625" style="272" customWidth="1"/>
    <col min="25" max="25" width="6.875" style="272" customWidth="1"/>
    <col min="26" max="26" width="7.25390625" style="272" customWidth="1"/>
    <col min="27" max="16384" width="6.75390625" style="272" customWidth="1"/>
  </cols>
  <sheetData>
    <row r="1" spans="2:26" ht="22.5" customHeight="1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X1" s="288" t="s">
        <v>242</v>
      </c>
      <c r="Y1" s="288"/>
      <c r="Z1" s="288"/>
    </row>
    <row r="2" spans="1:26" ht="22.5" customHeight="1">
      <c r="A2" s="274" t="s">
        <v>243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ht="22.5" customHeight="1">
      <c r="A3" s="6" t="s">
        <v>2</v>
      </c>
      <c r="B3" s="6"/>
      <c r="C3" s="6"/>
      <c r="D3" s="212"/>
      <c r="E3" s="213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X3" s="289" t="s">
        <v>78</v>
      </c>
      <c r="Y3" s="289"/>
      <c r="Z3" s="289"/>
    </row>
    <row r="4" spans="1:26" ht="22.5" customHeight="1">
      <c r="A4" s="276" t="s">
        <v>97</v>
      </c>
      <c r="B4" s="276"/>
      <c r="C4" s="276"/>
      <c r="D4" s="277" t="s">
        <v>79</v>
      </c>
      <c r="E4" s="277" t="s">
        <v>98</v>
      </c>
      <c r="F4" s="277" t="s">
        <v>183</v>
      </c>
      <c r="G4" s="277" t="s">
        <v>184</v>
      </c>
      <c r="H4" s="277" t="s">
        <v>185</v>
      </c>
      <c r="I4" s="277" t="s">
        <v>186</v>
      </c>
      <c r="J4" s="277" t="s">
        <v>187</v>
      </c>
      <c r="K4" s="277" t="s">
        <v>188</v>
      </c>
      <c r="L4" s="277" t="s">
        <v>189</v>
      </c>
      <c r="M4" s="277" t="s">
        <v>190</v>
      </c>
      <c r="N4" s="277" t="s">
        <v>191</v>
      </c>
      <c r="O4" s="277" t="s">
        <v>192</v>
      </c>
      <c r="P4" s="277" t="s">
        <v>193</v>
      </c>
      <c r="Q4" s="277" t="s">
        <v>194</v>
      </c>
      <c r="R4" s="277" t="s">
        <v>195</v>
      </c>
      <c r="S4" s="277" t="s">
        <v>196</v>
      </c>
      <c r="T4" s="277" t="s">
        <v>197</v>
      </c>
      <c r="U4" s="277" t="s">
        <v>198</v>
      </c>
      <c r="V4" s="277" t="s">
        <v>199</v>
      </c>
      <c r="W4" s="277" t="s">
        <v>200</v>
      </c>
      <c r="X4" s="277" t="s">
        <v>201</v>
      </c>
      <c r="Y4" s="277" t="s">
        <v>202</v>
      </c>
      <c r="Z4" s="277" t="s">
        <v>203</v>
      </c>
    </row>
    <row r="5" spans="1:26" ht="22.5" customHeight="1">
      <c r="A5" s="277" t="s">
        <v>100</v>
      </c>
      <c r="B5" s="277" t="s">
        <v>101</v>
      </c>
      <c r="C5" s="277" t="s">
        <v>102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ht="22.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22.5" customHeight="1">
      <c r="A7" s="276"/>
      <c r="B7" s="276"/>
      <c r="C7" s="276"/>
      <c r="D7" s="276"/>
      <c r="E7" s="276"/>
      <c r="F7" s="276">
        <v>1</v>
      </c>
      <c r="G7" s="276">
        <v>2</v>
      </c>
      <c r="H7" s="276">
        <v>3</v>
      </c>
      <c r="I7" s="276">
        <v>4</v>
      </c>
      <c r="J7" s="276">
        <v>5</v>
      </c>
      <c r="K7" s="276">
        <v>6</v>
      </c>
      <c r="L7" s="276">
        <v>7</v>
      </c>
      <c r="M7" s="276">
        <v>8</v>
      </c>
      <c r="N7" s="276">
        <v>9</v>
      </c>
      <c r="O7" s="276">
        <v>10</v>
      </c>
      <c r="P7" s="276">
        <v>11</v>
      </c>
      <c r="Q7" s="276">
        <v>12</v>
      </c>
      <c r="R7" s="276">
        <v>13</v>
      </c>
      <c r="S7" s="276">
        <v>14</v>
      </c>
      <c r="T7" s="276">
        <v>15</v>
      </c>
      <c r="U7" s="276">
        <v>16</v>
      </c>
      <c r="V7" s="276">
        <v>17</v>
      </c>
      <c r="W7" s="276">
        <v>18</v>
      </c>
      <c r="X7" s="276">
        <v>19</v>
      </c>
      <c r="Y7" s="276">
        <v>20</v>
      </c>
      <c r="Z7" s="276">
        <v>21</v>
      </c>
    </row>
    <row r="8" spans="1:26" ht="22.5" customHeight="1">
      <c r="A8" s="87"/>
      <c r="B8" s="87"/>
      <c r="C8" s="87"/>
      <c r="D8" s="87"/>
      <c r="E8" s="88" t="s">
        <v>81</v>
      </c>
      <c r="F8" s="278">
        <v>122.9</v>
      </c>
      <c r="G8" s="278">
        <v>10.6</v>
      </c>
      <c r="H8" s="278">
        <v>2.65</v>
      </c>
      <c r="I8" s="278">
        <v>2.5999999999999996</v>
      </c>
      <c r="J8" s="278">
        <v>6.6</v>
      </c>
      <c r="K8" s="278">
        <v>8.4</v>
      </c>
      <c r="L8" s="278">
        <v>9.1</v>
      </c>
      <c r="M8" s="278">
        <v>9.5</v>
      </c>
      <c r="N8" s="278">
        <v>0</v>
      </c>
      <c r="O8" s="278">
        <v>3.0999999999999996</v>
      </c>
      <c r="P8" s="278">
        <v>0</v>
      </c>
      <c r="Q8" s="278">
        <v>5.4</v>
      </c>
      <c r="R8" s="278">
        <v>8.75</v>
      </c>
      <c r="S8" s="278">
        <v>0</v>
      </c>
      <c r="T8" s="278">
        <v>0</v>
      </c>
      <c r="U8" s="278">
        <v>0</v>
      </c>
      <c r="V8" s="278">
        <v>53.3</v>
      </c>
      <c r="W8" s="278">
        <v>0</v>
      </c>
      <c r="X8" s="278">
        <v>0</v>
      </c>
      <c r="Y8" s="278">
        <v>0</v>
      </c>
      <c r="Z8" s="278">
        <v>2.9</v>
      </c>
    </row>
    <row r="9" spans="1:26" ht="22.5" customHeight="1">
      <c r="A9" s="90">
        <v>208</v>
      </c>
      <c r="B9" s="90"/>
      <c r="C9" s="90"/>
      <c r="D9" s="90"/>
      <c r="E9" s="91" t="s">
        <v>103</v>
      </c>
      <c r="F9" s="278">
        <v>122.9</v>
      </c>
      <c r="G9" s="278">
        <v>10.6</v>
      </c>
      <c r="H9" s="278">
        <v>2.65</v>
      </c>
      <c r="I9" s="278">
        <v>2.5999999999999996</v>
      </c>
      <c r="J9" s="278">
        <v>6.6</v>
      </c>
      <c r="K9" s="278">
        <v>8.4</v>
      </c>
      <c r="L9" s="278">
        <v>9.1</v>
      </c>
      <c r="M9" s="278">
        <v>9.5</v>
      </c>
      <c r="N9" s="278">
        <v>0</v>
      </c>
      <c r="O9" s="278">
        <v>3.0999999999999996</v>
      </c>
      <c r="P9" s="278">
        <v>0</v>
      </c>
      <c r="Q9" s="278">
        <v>5.4</v>
      </c>
      <c r="R9" s="278">
        <v>8.75</v>
      </c>
      <c r="S9" s="278">
        <v>0</v>
      </c>
      <c r="T9" s="278">
        <v>0</v>
      </c>
      <c r="U9" s="278">
        <v>0</v>
      </c>
      <c r="V9" s="278">
        <v>53.3</v>
      </c>
      <c r="W9" s="278">
        <v>0</v>
      </c>
      <c r="X9" s="278">
        <v>0</v>
      </c>
      <c r="Y9" s="278">
        <v>0</v>
      </c>
      <c r="Z9" s="278">
        <v>2.9</v>
      </c>
    </row>
    <row r="10" spans="1:26" ht="22.5" customHeight="1">
      <c r="A10" s="90">
        <v>208</v>
      </c>
      <c r="B10" s="92" t="s">
        <v>104</v>
      </c>
      <c r="C10" s="90"/>
      <c r="D10" s="90"/>
      <c r="E10" s="91" t="s">
        <v>105</v>
      </c>
      <c r="F10" s="278">
        <f>SUM(F11:F15)</f>
        <v>122.89999999999999</v>
      </c>
      <c r="G10" s="278">
        <f aca="true" t="shared" si="0" ref="G10:Z10">SUM(G11:G15)</f>
        <v>10.6</v>
      </c>
      <c r="H10" s="278">
        <f t="shared" si="0"/>
        <v>2.65</v>
      </c>
      <c r="I10" s="278">
        <f t="shared" si="0"/>
        <v>2.5999999999999996</v>
      </c>
      <c r="J10" s="278">
        <f t="shared" si="0"/>
        <v>6.6</v>
      </c>
      <c r="K10" s="278">
        <f t="shared" si="0"/>
        <v>8.4</v>
      </c>
      <c r="L10" s="278">
        <f t="shared" si="0"/>
        <v>9.1</v>
      </c>
      <c r="M10" s="278">
        <f t="shared" si="0"/>
        <v>9.5</v>
      </c>
      <c r="N10" s="278">
        <f t="shared" si="0"/>
        <v>0</v>
      </c>
      <c r="O10" s="278">
        <f t="shared" si="0"/>
        <v>3.0999999999999996</v>
      </c>
      <c r="P10" s="278">
        <f t="shared" si="0"/>
        <v>0</v>
      </c>
      <c r="Q10" s="278">
        <f t="shared" si="0"/>
        <v>5.4</v>
      </c>
      <c r="R10" s="278">
        <f t="shared" si="0"/>
        <v>8.75</v>
      </c>
      <c r="S10" s="278">
        <f t="shared" si="0"/>
        <v>0</v>
      </c>
      <c r="T10" s="278">
        <f t="shared" si="0"/>
        <v>0</v>
      </c>
      <c r="U10" s="278">
        <f t="shared" si="0"/>
        <v>0</v>
      </c>
      <c r="V10" s="278">
        <f t="shared" si="0"/>
        <v>53.3</v>
      </c>
      <c r="W10" s="278">
        <f t="shared" si="0"/>
        <v>0</v>
      </c>
      <c r="X10" s="278">
        <f t="shared" si="0"/>
        <v>0</v>
      </c>
      <c r="Y10" s="278">
        <f t="shared" si="0"/>
        <v>0</v>
      </c>
      <c r="Z10" s="278">
        <f t="shared" si="0"/>
        <v>2.9</v>
      </c>
    </row>
    <row r="11" spans="1:26" s="271" customFormat="1" ht="22.5" customHeight="1">
      <c r="A11" s="279" t="s">
        <v>106</v>
      </c>
      <c r="B11" s="279" t="s">
        <v>104</v>
      </c>
      <c r="C11" s="279" t="s">
        <v>104</v>
      </c>
      <c r="D11" s="279" t="s">
        <v>93</v>
      </c>
      <c r="E11" s="280" t="s">
        <v>149</v>
      </c>
      <c r="F11" s="278">
        <v>73.8</v>
      </c>
      <c r="G11" s="278">
        <v>6.5</v>
      </c>
      <c r="H11" s="278">
        <v>1.05</v>
      </c>
      <c r="I11" s="278">
        <v>0.9</v>
      </c>
      <c r="J11" s="278">
        <v>3.6</v>
      </c>
      <c r="K11" s="278">
        <v>7.1</v>
      </c>
      <c r="L11" s="278">
        <v>4.3</v>
      </c>
      <c r="M11" s="278">
        <v>6.5</v>
      </c>
      <c r="N11" s="278"/>
      <c r="O11" s="278">
        <v>1.2</v>
      </c>
      <c r="P11" s="278"/>
      <c r="Q11" s="278">
        <v>2.1</v>
      </c>
      <c r="R11" s="278">
        <v>8.75</v>
      </c>
      <c r="S11" s="278"/>
      <c r="T11" s="278"/>
      <c r="U11" s="278"/>
      <c r="V11" s="278">
        <v>30.8</v>
      </c>
      <c r="W11" s="278"/>
      <c r="X11" s="278"/>
      <c r="Y11" s="278"/>
      <c r="Z11" s="278">
        <v>1</v>
      </c>
    </row>
    <row r="12" spans="1:26" ht="28.5" customHeight="1">
      <c r="A12" s="281" t="s">
        <v>106</v>
      </c>
      <c r="B12" s="282" t="s">
        <v>104</v>
      </c>
      <c r="C12" s="282" t="s">
        <v>108</v>
      </c>
      <c r="D12" s="282" t="s">
        <v>93</v>
      </c>
      <c r="E12" s="283" t="s">
        <v>150</v>
      </c>
      <c r="F12" s="284">
        <v>14.8</v>
      </c>
      <c r="G12" s="284">
        <v>2.4</v>
      </c>
      <c r="H12" s="285">
        <v>1</v>
      </c>
      <c r="I12" s="284">
        <v>1.4</v>
      </c>
      <c r="J12" s="284">
        <v>2</v>
      </c>
      <c r="K12" s="284">
        <v>1.3</v>
      </c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>
        <v>6.7</v>
      </c>
      <c r="W12" s="284"/>
      <c r="X12" s="284"/>
      <c r="Y12" s="284"/>
      <c r="Z12" s="284"/>
    </row>
    <row r="13" spans="1:26" ht="22.5" customHeight="1">
      <c r="A13" s="286" t="s">
        <v>106</v>
      </c>
      <c r="B13" s="286" t="s">
        <v>104</v>
      </c>
      <c r="C13" s="286" t="s">
        <v>110</v>
      </c>
      <c r="D13" s="286" t="s">
        <v>93</v>
      </c>
      <c r="E13" s="287" t="s">
        <v>151</v>
      </c>
      <c r="F13" s="285">
        <v>17.599999999999998</v>
      </c>
      <c r="G13" s="285"/>
      <c r="H13" s="285"/>
      <c r="I13" s="285"/>
      <c r="J13" s="285">
        <v>0.6</v>
      </c>
      <c r="K13" s="284"/>
      <c r="L13" s="284">
        <v>4.8</v>
      </c>
      <c r="M13" s="284">
        <v>3</v>
      </c>
      <c r="N13" s="285"/>
      <c r="O13" s="285">
        <v>1.9</v>
      </c>
      <c r="P13" s="285"/>
      <c r="Q13" s="285"/>
      <c r="R13" s="285"/>
      <c r="S13" s="284"/>
      <c r="T13" s="285"/>
      <c r="U13" s="285"/>
      <c r="V13" s="285">
        <v>7.3</v>
      </c>
      <c r="W13" s="285"/>
      <c r="X13" s="285"/>
      <c r="Y13" s="285"/>
      <c r="Z13" s="285"/>
    </row>
    <row r="14" spans="1:26" ht="22.5" customHeight="1">
      <c r="A14" s="286" t="s">
        <v>106</v>
      </c>
      <c r="B14" s="286" t="s">
        <v>104</v>
      </c>
      <c r="C14" s="286" t="s">
        <v>112</v>
      </c>
      <c r="D14" s="286" t="s">
        <v>93</v>
      </c>
      <c r="E14" s="287" t="s">
        <v>152</v>
      </c>
      <c r="F14" s="285">
        <v>10.3</v>
      </c>
      <c r="G14" s="285">
        <v>1</v>
      </c>
      <c r="H14" s="285"/>
      <c r="I14" s="285">
        <v>0.3</v>
      </c>
      <c r="J14" s="285"/>
      <c r="K14" s="284"/>
      <c r="L14" s="284"/>
      <c r="M14" s="284"/>
      <c r="N14" s="285"/>
      <c r="O14" s="285"/>
      <c r="P14" s="285"/>
      <c r="Q14" s="285">
        <v>1.2</v>
      </c>
      <c r="R14" s="285"/>
      <c r="S14" s="285"/>
      <c r="T14" s="285"/>
      <c r="U14" s="285"/>
      <c r="V14" s="285">
        <v>5.9</v>
      </c>
      <c r="W14" s="285"/>
      <c r="X14" s="285"/>
      <c r="Y14" s="285"/>
      <c r="Z14" s="285">
        <v>1.9</v>
      </c>
    </row>
    <row r="15" spans="1:26" ht="22.5" customHeight="1">
      <c r="A15" s="286" t="s">
        <v>106</v>
      </c>
      <c r="B15" s="286" t="s">
        <v>104</v>
      </c>
      <c r="C15" s="286" t="s">
        <v>114</v>
      </c>
      <c r="D15" s="286" t="s">
        <v>93</v>
      </c>
      <c r="E15" s="287" t="s">
        <v>153</v>
      </c>
      <c r="F15" s="285">
        <v>6.4</v>
      </c>
      <c r="G15" s="285">
        <v>0.7</v>
      </c>
      <c r="H15" s="285">
        <v>0.6</v>
      </c>
      <c r="I15" s="285"/>
      <c r="J15" s="285">
        <v>0.4</v>
      </c>
      <c r="K15" s="284"/>
      <c r="L15" s="285"/>
      <c r="M15" s="285"/>
      <c r="N15" s="285"/>
      <c r="O15" s="285"/>
      <c r="P15" s="285"/>
      <c r="Q15" s="285">
        <v>2.1</v>
      </c>
      <c r="R15" s="285"/>
      <c r="S15" s="285"/>
      <c r="T15" s="285"/>
      <c r="U15" s="285"/>
      <c r="V15" s="285">
        <v>2.6</v>
      </c>
      <c r="W15" s="285"/>
      <c r="X15" s="285"/>
      <c r="Y15" s="285"/>
      <c r="Z15" s="285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4">
      <selection activeCell="E8" sqref="E8:E14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244</v>
      </c>
    </row>
    <row r="2" spans="1:20" ht="33.75" customHeight="1">
      <c r="A2" s="79" t="s">
        <v>245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 customHeight="1">
      <c r="A3" s="6" t="s">
        <v>2</v>
      </c>
      <c r="B3" s="6"/>
      <c r="C3" s="6"/>
      <c r="D3" s="212"/>
      <c r="E3" s="213"/>
      <c r="S3" s="244" t="s">
        <v>78</v>
      </c>
      <c r="T3" s="244"/>
    </row>
    <row r="4" spans="1:20" ht="22.5" customHeight="1">
      <c r="A4" s="266" t="s">
        <v>97</v>
      </c>
      <c r="B4" s="266"/>
      <c r="C4" s="266"/>
      <c r="D4" s="84" t="s">
        <v>206</v>
      </c>
      <c r="E4" s="84" t="s">
        <v>138</v>
      </c>
      <c r="F4" s="83" t="s">
        <v>183</v>
      </c>
      <c r="G4" s="84" t="s">
        <v>140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143</v>
      </c>
      <c r="S4" s="84"/>
      <c r="T4" s="84"/>
    </row>
    <row r="5" spans="1:20" ht="14.25" customHeight="1">
      <c r="A5" s="266"/>
      <c r="B5" s="266"/>
      <c r="C5" s="266"/>
      <c r="D5" s="84"/>
      <c r="E5" s="84"/>
      <c r="F5" s="85"/>
      <c r="G5" s="84" t="s">
        <v>90</v>
      </c>
      <c r="H5" s="84" t="s">
        <v>207</v>
      </c>
      <c r="I5" s="84" t="s">
        <v>193</v>
      </c>
      <c r="J5" s="84" t="s">
        <v>194</v>
      </c>
      <c r="K5" s="84" t="s">
        <v>208</v>
      </c>
      <c r="L5" s="84" t="s">
        <v>209</v>
      </c>
      <c r="M5" s="84" t="s">
        <v>195</v>
      </c>
      <c r="N5" s="84" t="s">
        <v>210</v>
      </c>
      <c r="O5" s="84" t="s">
        <v>198</v>
      </c>
      <c r="P5" s="84" t="s">
        <v>211</v>
      </c>
      <c r="Q5" s="84" t="s">
        <v>212</v>
      </c>
      <c r="R5" s="84" t="s">
        <v>90</v>
      </c>
      <c r="S5" s="84" t="s">
        <v>213</v>
      </c>
      <c r="T5" s="84" t="s">
        <v>180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26.25" customHeight="1">
      <c r="A7" s="87"/>
      <c r="B7" s="87"/>
      <c r="C7" s="87"/>
      <c r="D7" s="87"/>
      <c r="E7" s="88" t="s">
        <v>81</v>
      </c>
      <c r="F7" s="240">
        <v>122.9</v>
      </c>
      <c r="G7" s="240">
        <v>122.9</v>
      </c>
      <c r="H7" s="240">
        <v>102.75</v>
      </c>
      <c r="I7" s="240">
        <v>0</v>
      </c>
      <c r="J7" s="240">
        <v>5.4</v>
      </c>
      <c r="K7" s="240">
        <v>0</v>
      </c>
      <c r="L7" s="240">
        <v>0</v>
      </c>
      <c r="M7" s="240">
        <v>8.75</v>
      </c>
      <c r="N7" s="240">
        <v>0</v>
      </c>
      <c r="O7" s="240">
        <v>0</v>
      </c>
      <c r="P7" s="240">
        <v>3.0999999999999996</v>
      </c>
      <c r="Q7" s="240">
        <v>2.9</v>
      </c>
      <c r="R7" s="245">
        <v>0</v>
      </c>
      <c r="S7" s="245">
        <v>0</v>
      </c>
      <c r="T7" s="245">
        <v>0</v>
      </c>
    </row>
    <row r="8" spans="1:20" ht="26.25" customHeight="1">
      <c r="A8" s="90">
        <v>208</v>
      </c>
      <c r="B8" s="90"/>
      <c r="C8" s="90"/>
      <c r="D8" s="90"/>
      <c r="E8" s="91" t="s">
        <v>103</v>
      </c>
      <c r="F8" s="240">
        <v>122.9</v>
      </c>
      <c r="G8" s="240">
        <v>122.9</v>
      </c>
      <c r="H8" s="240">
        <v>102.75</v>
      </c>
      <c r="I8" s="240">
        <v>0</v>
      </c>
      <c r="J8" s="240">
        <v>5.4</v>
      </c>
      <c r="K8" s="240">
        <v>0</v>
      </c>
      <c r="L8" s="240">
        <v>0</v>
      </c>
      <c r="M8" s="240">
        <v>8.75</v>
      </c>
      <c r="N8" s="240">
        <v>0</v>
      </c>
      <c r="O8" s="240">
        <v>0</v>
      </c>
      <c r="P8" s="240">
        <v>3.0999999999999996</v>
      </c>
      <c r="Q8" s="240">
        <v>2.9</v>
      </c>
      <c r="R8" s="245">
        <v>0</v>
      </c>
      <c r="S8" s="245">
        <v>0</v>
      </c>
      <c r="T8" s="245">
        <v>0</v>
      </c>
    </row>
    <row r="9" spans="1:20" ht="26.25" customHeight="1">
      <c r="A9" s="90">
        <v>208</v>
      </c>
      <c r="B9" s="92" t="s">
        <v>104</v>
      </c>
      <c r="C9" s="90"/>
      <c r="D9" s="90"/>
      <c r="E9" s="91" t="s">
        <v>105</v>
      </c>
      <c r="F9" s="240">
        <f>SUM(F10:F14)</f>
        <v>122.89999999999999</v>
      </c>
      <c r="G9" s="240">
        <f aca="true" t="shared" si="0" ref="G9:T9">SUM(G10:G14)</f>
        <v>122.89999999999999</v>
      </c>
      <c r="H9" s="240">
        <f t="shared" si="0"/>
        <v>102.75</v>
      </c>
      <c r="I9" s="240">
        <f t="shared" si="0"/>
        <v>0</v>
      </c>
      <c r="J9" s="240">
        <f t="shared" si="0"/>
        <v>5.4</v>
      </c>
      <c r="K9" s="240">
        <f t="shared" si="0"/>
        <v>0</v>
      </c>
      <c r="L9" s="240">
        <f t="shared" si="0"/>
        <v>0</v>
      </c>
      <c r="M9" s="240">
        <f t="shared" si="0"/>
        <v>8.75</v>
      </c>
      <c r="N9" s="240">
        <f t="shared" si="0"/>
        <v>0</v>
      </c>
      <c r="O9" s="240">
        <f t="shared" si="0"/>
        <v>0</v>
      </c>
      <c r="P9" s="240">
        <f t="shared" si="0"/>
        <v>3.0999999999999996</v>
      </c>
      <c r="Q9" s="240">
        <f t="shared" si="0"/>
        <v>2.9</v>
      </c>
      <c r="R9" s="245">
        <f t="shared" si="0"/>
        <v>0</v>
      </c>
      <c r="S9" s="245">
        <f t="shared" si="0"/>
        <v>0</v>
      </c>
      <c r="T9" s="245">
        <f t="shared" si="0"/>
        <v>0</v>
      </c>
    </row>
    <row r="10" spans="1:20" s="23" customFormat="1" ht="24.75" customHeight="1">
      <c r="A10" s="267" t="s">
        <v>106</v>
      </c>
      <c r="B10" s="267" t="s">
        <v>104</v>
      </c>
      <c r="C10" s="267" t="s">
        <v>104</v>
      </c>
      <c r="D10" s="93" t="s">
        <v>93</v>
      </c>
      <c r="E10" s="94" t="s">
        <v>149</v>
      </c>
      <c r="F10" s="240">
        <v>73.8</v>
      </c>
      <c r="G10" s="240">
        <v>73.8</v>
      </c>
      <c r="H10" s="240">
        <v>60.75</v>
      </c>
      <c r="I10" s="240"/>
      <c r="J10" s="240">
        <v>2.1</v>
      </c>
      <c r="K10" s="240"/>
      <c r="L10" s="240"/>
      <c r="M10" s="240">
        <v>8.75</v>
      </c>
      <c r="N10" s="240"/>
      <c r="O10" s="240"/>
      <c r="P10" s="240">
        <v>1.2</v>
      </c>
      <c r="Q10" s="240">
        <v>1</v>
      </c>
      <c r="R10" s="245"/>
      <c r="S10" s="245"/>
      <c r="T10" s="245"/>
    </row>
    <row r="11" spans="1:20" ht="24.75" customHeight="1">
      <c r="A11" s="95" t="s">
        <v>106</v>
      </c>
      <c r="B11" s="95" t="s">
        <v>104</v>
      </c>
      <c r="C11" s="95" t="s">
        <v>108</v>
      </c>
      <c r="D11" s="95" t="s">
        <v>93</v>
      </c>
      <c r="E11" s="268" t="s">
        <v>150</v>
      </c>
      <c r="F11" s="269">
        <v>14.8</v>
      </c>
      <c r="G11" s="269">
        <v>14.8</v>
      </c>
      <c r="H11" s="269">
        <v>14.8</v>
      </c>
      <c r="I11" s="269"/>
      <c r="J11" s="269">
        <v>0</v>
      </c>
      <c r="K11" s="269"/>
      <c r="L11" s="269"/>
      <c r="M11" s="269">
        <v>0</v>
      </c>
      <c r="N11" s="269"/>
      <c r="O11" s="269"/>
      <c r="P11" s="269">
        <v>0</v>
      </c>
      <c r="Q11" s="269">
        <v>0</v>
      </c>
      <c r="R11" s="270"/>
      <c r="S11" s="270"/>
      <c r="T11" s="270"/>
    </row>
    <row r="12" spans="1:20" ht="24.75" customHeight="1">
      <c r="A12" s="95" t="s">
        <v>106</v>
      </c>
      <c r="B12" s="95" t="s">
        <v>104</v>
      </c>
      <c r="C12" s="95" t="s">
        <v>110</v>
      </c>
      <c r="D12" s="95" t="s">
        <v>93</v>
      </c>
      <c r="E12" s="268" t="s">
        <v>151</v>
      </c>
      <c r="F12" s="269">
        <v>17.599999999999998</v>
      </c>
      <c r="G12" s="269">
        <v>17.599999999999998</v>
      </c>
      <c r="H12" s="269">
        <v>15.699999999999998</v>
      </c>
      <c r="I12" s="269"/>
      <c r="J12" s="269">
        <v>0</v>
      </c>
      <c r="K12" s="269"/>
      <c r="L12" s="269"/>
      <c r="M12" s="269">
        <v>0</v>
      </c>
      <c r="N12" s="269"/>
      <c r="O12" s="269"/>
      <c r="P12" s="269">
        <v>1.9</v>
      </c>
      <c r="Q12" s="269">
        <v>0</v>
      </c>
      <c r="R12" s="270"/>
      <c r="S12" s="270"/>
      <c r="T12" s="270"/>
    </row>
    <row r="13" spans="1:20" ht="24.75" customHeight="1">
      <c r="A13" s="95" t="s">
        <v>106</v>
      </c>
      <c r="B13" s="95" t="s">
        <v>104</v>
      </c>
      <c r="C13" s="95" t="s">
        <v>112</v>
      </c>
      <c r="D13" s="95" t="s">
        <v>93</v>
      </c>
      <c r="E13" s="268" t="s">
        <v>152</v>
      </c>
      <c r="F13" s="269">
        <v>10.3</v>
      </c>
      <c r="G13" s="269">
        <v>10.3</v>
      </c>
      <c r="H13" s="269">
        <v>7.200000000000001</v>
      </c>
      <c r="I13" s="269"/>
      <c r="J13" s="269">
        <v>1.2</v>
      </c>
      <c r="K13" s="269"/>
      <c r="L13" s="269"/>
      <c r="M13" s="269">
        <v>0</v>
      </c>
      <c r="N13" s="269"/>
      <c r="O13" s="269"/>
      <c r="P13" s="269">
        <v>0</v>
      </c>
      <c r="Q13" s="269">
        <v>1.9</v>
      </c>
      <c r="R13" s="270"/>
      <c r="S13" s="270"/>
      <c r="T13" s="270"/>
    </row>
    <row r="14" spans="1:20" ht="24.75" customHeight="1">
      <c r="A14" s="95" t="s">
        <v>106</v>
      </c>
      <c r="B14" s="95" t="s">
        <v>104</v>
      </c>
      <c r="C14" s="95" t="s">
        <v>114</v>
      </c>
      <c r="D14" s="95" t="s">
        <v>93</v>
      </c>
      <c r="E14" s="268" t="s">
        <v>153</v>
      </c>
      <c r="F14" s="269">
        <v>6.4</v>
      </c>
      <c r="G14" s="269">
        <v>6.4</v>
      </c>
      <c r="H14" s="269">
        <v>4.300000000000001</v>
      </c>
      <c r="I14" s="269"/>
      <c r="J14" s="269">
        <v>2.1</v>
      </c>
      <c r="K14" s="269"/>
      <c r="L14" s="269"/>
      <c r="M14" s="269">
        <v>0</v>
      </c>
      <c r="N14" s="269"/>
      <c r="O14" s="269"/>
      <c r="P14" s="269">
        <v>0</v>
      </c>
      <c r="Q14" s="269">
        <v>0</v>
      </c>
      <c r="R14" s="270"/>
      <c r="S14" s="270"/>
      <c r="T14" s="27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E9" sqref="E9:E12"/>
    </sheetView>
  </sheetViews>
  <sheetFormatPr defaultColWidth="6.875" defaultRowHeight="22.5" customHeight="1"/>
  <cols>
    <col min="1" max="3" width="4.00390625" style="247" customWidth="1"/>
    <col min="4" max="4" width="11.125" style="247" customWidth="1"/>
    <col min="5" max="5" width="30.125" style="247" customWidth="1"/>
    <col min="6" max="6" width="11.375" style="247" customWidth="1"/>
    <col min="7" max="12" width="10.375" style="247" customWidth="1"/>
    <col min="13" max="246" width="6.75390625" style="247" customWidth="1"/>
    <col min="247" max="252" width="6.75390625" style="248" customWidth="1"/>
    <col min="253" max="253" width="6.875" style="249" customWidth="1"/>
    <col min="254" max="16384" width="6.875" style="249" customWidth="1"/>
  </cols>
  <sheetData>
    <row r="1" spans="12:253" ht="22.5" customHeight="1">
      <c r="L1" s="247" t="s">
        <v>246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0" t="s">
        <v>247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212"/>
      <c r="E3" s="213"/>
      <c r="H3" s="251"/>
      <c r="J3" s="263" t="s">
        <v>78</v>
      </c>
      <c r="K3" s="263"/>
      <c r="L3" s="26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2" t="s">
        <v>97</v>
      </c>
      <c r="B4" s="252"/>
      <c r="C4" s="252"/>
      <c r="D4" s="253" t="s">
        <v>137</v>
      </c>
      <c r="E4" s="253" t="s">
        <v>98</v>
      </c>
      <c r="F4" s="253" t="s">
        <v>183</v>
      </c>
      <c r="G4" s="254" t="s">
        <v>216</v>
      </c>
      <c r="H4" s="253" t="s">
        <v>217</v>
      </c>
      <c r="I4" s="253" t="s">
        <v>218</v>
      </c>
      <c r="J4" s="253" t="s">
        <v>219</v>
      </c>
      <c r="K4" s="253" t="s">
        <v>220</v>
      </c>
      <c r="L4" s="253" t="s">
        <v>203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3" t="s">
        <v>100</v>
      </c>
      <c r="B5" s="253" t="s">
        <v>101</v>
      </c>
      <c r="C5" s="253" t="s">
        <v>102</v>
      </c>
      <c r="D5" s="253"/>
      <c r="E5" s="253"/>
      <c r="F5" s="253"/>
      <c r="G5" s="254"/>
      <c r="H5" s="253"/>
      <c r="I5" s="253"/>
      <c r="J5" s="253"/>
      <c r="K5" s="253"/>
      <c r="L5" s="25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3"/>
      <c r="B6" s="253"/>
      <c r="C6" s="253"/>
      <c r="D6" s="253"/>
      <c r="E6" s="253"/>
      <c r="F6" s="253"/>
      <c r="G6" s="254"/>
      <c r="H6" s="253"/>
      <c r="I6" s="253"/>
      <c r="J6" s="253"/>
      <c r="K6" s="253"/>
      <c r="L6" s="25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5"/>
      <c r="B7" s="255"/>
      <c r="C7" s="255"/>
      <c r="D7" s="255"/>
      <c r="E7" s="255"/>
      <c r="F7" s="255">
        <v>1</v>
      </c>
      <c r="G7" s="252">
        <v>2</v>
      </c>
      <c r="H7" s="252">
        <v>3</v>
      </c>
      <c r="I7" s="252">
        <v>4</v>
      </c>
      <c r="J7" s="255">
        <v>5</v>
      </c>
      <c r="K7" s="255"/>
      <c r="L7" s="255">
        <v>6</v>
      </c>
      <c r="M7" s="25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2.5" customHeight="1">
      <c r="A8" s="87"/>
      <c r="B8" s="87"/>
      <c r="C8" s="87"/>
      <c r="D8" s="87"/>
      <c r="E8" s="88" t="s">
        <v>81</v>
      </c>
      <c r="F8" s="256">
        <v>78.6</v>
      </c>
      <c r="G8" s="256">
        <v>78.6</v>
      </c>
      <c r="H8" s="252"/>
      <c r="I8" s="252"/>
      <c r="J8" s="255"/>
      <c r="K8" s="255"/>
      <c r="L8" s="255"/>
      <c r="M8" s="25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2.5" customHeight="1">
      <c r="A9" s="90">
        <v>208</v>
      </c>
      <c r="B9" s="90"/>
      <c r="C9" s="90"/>
      <c r="D9" s="90"/>
      <c r="E9" s="91" t="s">
        <v>103</v>
      </c>
      <c r="F9" s="256">
        <v>78.6</v>
      </c>
      <c r="G9" s="256">
        <v>78.6</v>
      </c>
      <c r="H9" s="252"/>
      <c r="I9" s="252"/>
      <c r="J9" s="255"/>
      <c r="K9" s="255"/>
      <c r="L9" s="255"/>
      <c r="M9" s="25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90">
        <v>208</v>
      </c>
      <c r="B10" s="92" t="s">
        <v>104</v>
      </c>
      <c r="C10" s="90"/>
      <c r="D10" s="90"/>
      <c r="E10" s="91" t="s">
        <v>105</v>
      </c>
      <c r="F10" s="256">
        <f>SUM(F11:F12)</f>
        <v>78.6</v>
      </c>
      <c r="G10" s="256">
        <f>SUM(G11:G12)</f>
        <v>78.6</v>
      </c>
      <c r="H10" s="252"/>
      <c r="I10" s="252"/>
      <c r="J10" s="255"/>
      <c r="K10" s="255"/>
      <c r="L10" s="255"/>
      <c r="M10" s="25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246" customFormat="1" ht="22.5" customHeight="1">
      <c r="A11" s="257" t="s">
        <v>106</v>
      </c>
      <c r="B11" s="257" t="s">
        <v>104</v>
      </c>
      <c r="C11" s="257" t="s">
        <v>104</v>
      </c>
      <c r="D11" s="257" t="s">
        <v>93</v>
      </c>
      <c r="E11" s="258" t="s">
        <v>149</v>
      </c>
      <c r="F11" s="256">
        <v>42.1</v>
      </c>
      <c r="G11" s="256">
        <v>42.1</v>
      </c>
      <c r="H11" s="259"/>
      <c r="I11" s="259"/>
      <c r="J11" s="259"/>
      <c r="K11" s="259"/>
      <c r="L11" s="259"/>
      <c r="M11" s="264"/>
      <c r="N11" s="251"/>
      <c r="O11" s="25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ht="26.25" customHeight="1">
      <c r="A12" s="260" t="s">
        <v>106</v>
      </c>
      <c r="B12" s="260" t="s">
        <v>104</v>
      </c>
      <c r="C12" s="260" t="s">
        <v>112</v>
      </c>
      <c r="D12" s="260" t="s">
        <v>93</v>
      </c>
      <c r="E12" s="261" t="s">
        <v>152</v>
      </c>
      <c r="F12" s="262">
        <v>36.5</v>
      </c>
      <c r="G12" s="262">
        <v>36.5</v>
      </c>
      <c r="H12" s="260"/>
      <c r="I12" s="260"/>
      <c r="J12" s="260"/>
      <c r="K12" s="260"/>
      <c r="L12" s="26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6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6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6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6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7" sqref="C7:F7"/>
    </sheetView>
  </sheetViews>
  <sheetFormatPr defaultColWidth="6.875" defaultRowHeight="22.5" customHeight="1"/>
  <cols>
    <col min="1" max="1" width="8.375" style="562" customWidth="1"/>
    <col min="2" max="2" width="7.875" style="562" bestFit="1" customWidth="1"/>
    <col min="3" max="13" width="9.875" style="562" customWidth="1"/>
    <col min="14" max="255" width="6.75390625" style="562" customWidth="1"/>
    <col min="256" max="256" width="6.875" style="563" customWidth="1"/>
  </cols>
  <sheetData>
    <row r="1" spans="2:255" ht="22.5" customHeight="1">
      <c r="B1" s="564"/>
      <c r="C1" s="564"/>
      <c r="D1" s="564"/>
      <c r="E1" s="564"/>
      <c r="F1" s="564"/>
      <c r="G1" s="564"/>
      <c r="H1" s="564"/>
      <c r="I1" s="564"/>
      <c r="J1" s="564"/>
      <c r="M1" s="581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65" t="s">
        <v>77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66" t="s">
        <v>2</v>
      </c>
      <c r="B3" s="566"/>
      <c r="C3" s="566"/>
      <c r="D3" s="566"/>
      <c r="E3" s="566"/>
      <c r="F3" s="567"/>
      <c r="G3" s="568"/>
      <c r="H3" s="568"/>
      <c r="I3" s="568"/>
      <c r="J3" s="568"/>
      <c r="L3" s="582" t="s">
        <v>78</v>
      </c>
      <c r="M3" s="58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69" t="s">
        <v>79</v>
      </c>
      <c r="B4" s="569" t="s">
        <v>80</v>
      </c>
      <c r="C4" s="570" t="s">
        <v>81</v>
      </c>
      <c r="D4" s="571" t="s">
        <v>82</v>
      </c>
      <c r="E4" s="571"/>
      <c r="F4" s="572"/>
      <c r="G4" s="573" t="s">
        <v>83</v>
      </c>
      <c r="H4" s="573" t="s">
        <v>84</v>
      </c>
      <c r="I4" s="573" t="s">
        <v>85</v>
      </c>
      <c r="J4" s="573" t="s">
        <v>86</v>
      </c>
      <c r="K4" s="573" t="s">
        <v>87</v>
      </c>
      <c r="L4" s="569" t="s">
        <v>88</v>
      </c>
      <c r="M4" s="583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73"/>
      <c r="B5" s="573"/>
      <c r="C5" s="573"/>
      <c r="D5" s="573" t="s">
        <v>90</v>
      </c>
      <c r="E5" s="573" t="s">
        <v>91</v>
      </c>
      <c r="F5" s="573" t="s">
        <v>92</v>
      </c>
      <c r="G5" s="573"/>
      <c r="H5" s="573"/>
      <c r="I5" s="573"/>
      <c r="J5" s="573"/>
      <c r="K5" s="573"/>
      <c r="L5" s="573"/>
      <c r="M5" s="58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74"/>
      <c r="B6" s="574"/>
      <c r="C6" s="574">
        <v>1</v>
      </c>
      <c r="D6" s="574">
        <v>2</v>
      </c>
      <c r="E6" s="574">
        <v>3</v>
      </c>
      <c r="F6" s="574">
        <v>4</v>
      </c>
      <c r="G6" s="574">
        <v>5</v>
      </c>
      <c r="H6" s="574">
        <v>6</v>
      </c>
      <c r="I6" s="574">
        <v>7</v>
      </c>
      <c r="J6" s="574">
        <v>8</v>
      </c>
      <c r="K6" s="574">
        <v>9</v>
      </c>
      <c r="L6" s="574">
        <v>10</v>
      </c>
      <c r="M6" s="585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61" customFormat="1" ht="23.25" customHeight="1">
      <c r="A7" s="575" t="s">
        <v>93</v>
      </c>
      <c r="B7" s="576" t="s">
        <v>94</v>
      </c>
      <c r="C7" s="577">
        <v>1433.6</v>
      </c>
      <c r="D7" s="382">
        <v>1433.6</v>
      </c>
      <c r="E7" s="382">
        <v>1423.6</v>
      </c>
      <c r="F7" s="382">
        <v>10</v>
      </c>
      <c r="G7" s="578"/>
      <c r="H7" s="578"/>
      <c r="I7" s="578"/>
      <c r="J7" s="578"/>
      <c r="K7" s="578"/>
      <c r="L7" s="578"/>
      <c r="M7" s="58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29.2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79"/>
      <c r="B10" s="579"/>
      <c r="C10" s="580"/>
      <c r="D10" s="579"/>
      <c r="E10" s="579"/>
      <c r="F10" s="579"/>
      <c r="G10" s="579"/>
      <c r="H10" s="579"/>
      <c r="I10" s="579"/>
      <c r="J10" s="579"/>
      <c r="K10" s="579"/>
      <c r="L10" s="57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79"/>
      <c r="D12" s="579"/>
      <c r="G12" s="579"/>
      <c r="H12" s="579"/>
      <c r="I12" s="579"/>
      <c r="J12" s="579"/>
      <c r="K12" s="579"/>
      <c r="L12" s="57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79"/>
      <c r="I13" s="579"/>
      <c r="J13" s="57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7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7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7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E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workbookViewId="0" topLeftCell="A1">
      <selection activeCell="E8" sqref="E8:E1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248</v>
      </c>
    </row>
    <row r="2" spans="1:11" ht="31.5" customHeight="1">
      <c r="A2" s="79" t="s">
        <v>249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>
      <c r="A3" s="6" t="s">
        <v>2</v>
      </c>
      <c r="B3" s="6"/>
      <c r="C3" s="6"/>
      <c r="D3" s="212"/>
      <c r="E3" s="213"/>
      <c r="J3" s="244" t="s">
        <v>78</v>
      </c>
      <c r="K3" s="244"/>
    </row>
    <row r="4" spans="1:11" ht="33" customHeight="1">
      <c r="A4" s="239" t="s">
        <v>97</v>
      </c>
      <c r="B4" s="239"/>
      <c r="C4" s="239"/>
      <c r="D4" s="84" t="s">
        <v>206</v>
      </c>
      <c r="E4" s="84" t="s">
        <v>138</v>
      </c>
      <c r="F4" s="84" t="s">
        <v>127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90</v>
      </c>
      <c r="G5" s="84" t="s">
        <v>223</v>
      </c>
      <c r="H5" s="84" t="s">
        <v>220</v>
      </c>
      <c r="I5" s="84" t="s">
        <v>224</v>
      </c>
      <c r="J5" s="84" t="s">
        <v>216</v>
      </c>
      <c r="K5" s="84" t="s">
        <v>225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7" customHeight="1">
      <c r="A7" s="87"/>
      <c r="B7" s="87"/>
      <c r="C7" s="87"/>
      <c r="D7" s="87"/>
      <c r="E7" s="88" t="s">
        <v>81</v>
      </c>
      <c r="F7" s="240">
        <v>78.6</v>
      </c>
      <c r="G7" s="240">
        <v>0</v>
      </c>
      <c r="H7" s="240">
        <v>0</v>
      </c>
      <c r="I7" s="240">
        <v>0</v>
      </c>
      <c r="J7" s="240">
        <v>78.6</v>
      </c>
      <c r="K7" s="84"/>
    </row>
    <row r="8" spans="1:11" ht="27" customHeight="1">
      <c r="A8" s="90">
        <v>208</v>
      </c>
      <c r="B8" s="90"/>
      <c r="C8" s="90"/>
      <c r="D8" s="90"/>
      <c r="E8" s="91" t="s">
        <v>103</v>
      </c>
      <c r="F8" s="240">
        <v>78.6</v>
      </c>
      <c r="G8" s="240">
        <v>0</v>
      </c>
      <c r="H8" s="240">
        <v>0</v>
      </c>
      <c r="I8" s="240">
        <v>0</v>
      </c>
      <c r="J8" s="240">
        <v>78.6</v>
      </c>
      <c r="K8" s="84"/>
    </row>
    <row r="9" spans="1:11" ht="27" customHeight="1">
      <c r="A9" s="90">
        <v>208</v>
      </c>
      <c r="B9" s="92" t="s">
        <v>104</v>
      </c>
      <c r="C9" s="90"/>
      <c r="D9" s="90"/>
      <c r="E9" s="91" t="s">
        <v>105</v>
      </c>
      <c r="F9" s="240">
        <f>SUM(F10:F11)</f>
        <v>78.6</v>
      </c>
      <c r="G9" s="240">
        <f>SUM(G10:G11)</f>
        <v>0</v>
      </c>
      <c r="H9" s="240">
        <f>SUM(H10:H11)</f>
        <v>0</v>
      </c>
      <c r="I9" s="240">
        <f>SUM(I10:I11)</f>
        <v>0</v>
      </c>
      <c r="J9" s="240">
        <f>SUM(J10:J11)</f>
        <v>78.6</v>
      </c>
      <c r="K9" s="84"/>
    </row>
    <row r="10" spans="1:11" s="23" customFormat="1" ht="24.75" customHeight="1">
      <c r="A10" s="131" t="s">
        <v>106</v>
      </c>
      <c r="B10" s="131" t="s">
        <v>104</v>
      </c>
      <c r="C10" s="131" t="s">
        <v>104</v>
      </c>
      <c r="D10" s="131" t="s">
        <v>93</v>
      </c>
      <c r="E10" s="241" t="s">
        <v>149</v>
      </c>
      <c r="F10" s="240">
        <v>42.1</v>
      </c>
      <c r="G10" s="240"/>
      <c r="H10" s="240"/>
      <c r="I10" s="240"/>
      <c r="J10" s="240">
        <v>42.1</v>
      </c>
      <c r="K10" s="245"/>
    </row>
    <row r="11" spans="1:11" ht="24.75" customHeight="1">
      <c r="A11" s="239" t="s">
        <v>106</v>
      </c>
      <c r="B11" s="239" t="s">
        <v>104</v>
      </c>
      <c r="C11" s="239" t="s">
        <v>112</v>
      </c>
      <c r="D11" s="239" t="s">
        <v>93</v>
      </c>
      <c r="E11" s="242" t="s">
        <v>152</v>
      </c>
      <c r="F11" s="89">
        <v>36.5</v>
      </c>
      <c r="G11" s="89"/>
      <c r="H11" s="89"/>
      <c r="I11" s="89"/>
      <c r="J11" s="240">
        <v>36.5</v>
      </c>
      <c r="K11" s="239"/>
    </row>
    <row r="12" spans="6:10" ht="15">
      <c r="F12" s="243"/>
      <c r="G12" s="243"/>
      <c r="H12" s="243"/>
      <c r="I12" s="243"/>
      <c r="J12" s="243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workbookViewId="0" topLeftCell="A5">
      <selection activeCell="A6" sqref="A6"/>
    </sheetView>
  </sheetViews>
  <sheetFormatPr defaultColWidth="6.875" defaultRowHeight="12.75" customHeight="1"/>
  <cols>
    <col min="1" max="1" width="8.75390625" style="209" customWidth="1"/>
    <col min="2" max="2" width="20.50390625" style="209" customWidth="1"/>
    <col min="3" max="3" width="26.00390625" style="209" customWidth="1"/>
    <col min="4" max="5" width="11.125" style="209" customWidth="1"/>
    <col min="6" max="14" width="10.125" style="209" customWidth="1"/>
    <col min="15" max="256" width="6.875" style="209" customWidth="1"/>
  </cols>
  <sheetData>
    <row r="1" spans="1:255" ht="22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30"/>
      <c r="L1" s="231"/>
      <c r="N1" s="232" t="s">
        <v>250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1" t="s">
        <v>251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212"/>
      <c r="E3" s="213"/>
      <c r="F3" s="214"/>
      <c r="G3" s="214"/>
      <c r="H3" s="215"/>
      <c r="I3" s="215"/>
      <c r="J3" s="215"/>
      <c r="K3" s="230"/>
      <c r="L3" s="233"/>
      <c r="N3" s="234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6" t="s">
        <v>252</v>
      </c>
      <c r="B4" s="216" t="s">
        <v>138</v>
      </c>
      <c r="C4" s="217" t="s">
        <v>253</v>
      </c>
      <c r="D4" s="216" t="s">
        <v>99</v>
      </c>
      <c r="E4" s="218" t="s">
        <v>82</v>
      </c>
      <c r="F4" s="218"/>
      <c r="G4" s="218"/>
      <c r="H4" s="216" t="s">
        <v>83</v>
      </c>
      <c r="I4" s="216" t="s">
        <v>84</v>
      </c>
      <c r="J4" s="216" t="s">
        <v>85</v>
      </c>
      <c r="K4" s="216" t="s">
        <v>86</v>
      </c>
      <c r="L4" s="216" t="s">
        <v>87</v>
      </c>
      <c r="M4" s="218" t="s">
        <v>88</v>
      </c>
      <c r="N4" s="235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6"/>
      <c r="B5" s="216"/>
      <c r="C5" s="217"/>
      <c r="D5" s="216"/>
      <c r="E5" s="216" t="s">
        <v>90</v>
      </c>
      <c r="F5" s="216" t="s">
        <v>91</v>
      </c>
      <c r="G5" s="216" t="s">
        <v>92</v>
      </c>
      <c r="H5" s="216"/>
      <c r="I5" s="216"/>
      <c r="J5" s="216"/>
      <c r="K5" s="216"/>
      <c r="L5" s="216"/>
      <c r="M5" s="218"/>
      <c r="N5" s="23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6"/>
      <c r="B6" s="216"/>
      <c r="C6" s="216"/>
      <c r="D6" s="216">
        <v>1</v>
      </c>
      <c r="E6" s="216">
        <v>2</v>
      </c>
      <c r="F6" s="216">
        <v>3</v>
      </c>
      <c r="G6" s="216">
        <v>4</v>
      </c>
      <c r="H6" s="216">
        <v>5</v>
      </c>
      <c r="I6" s="216">
        <v>6</v>
      </c>
      <c r="J6" s="216">
        <v>7</v>
      </c>
      <c r="K6" s="216">
        <v>8</v>
      </c>
      <c r="L6" s="216">
        <v>9</v>
      </c>
      <c r="M6" s="236">
        <v>10</v>
      </c>
      <c r="N6" s="237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87"/>
      <c r="B7" s="87"/>
      <c r="C7" s="88" t="s">
        <v>81</v>
      </c>
      <c r="D7" s="219">
        <v>227</v>
      </c>
      <c r="E7" s="219">
        <v>227</v>
      </c>
      <c r="F7" s="219">
        <v>227</v>
      </c>
      <c r="G7" s="216"/>
      <c r="H7" s="216"/>
      <c r="I7" s="216"/>
      <c r="J7" s="216"/>
      <c r="K7" s="216"/>
      <c r="L7" s="216"/>
      <c r="M7" s="236"/>
      <c r="N7" s="23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90">
        <v>208</v>
      </c>
      <c r="B8" s="91" t="s">
        <v>103</v>
      </c>
      <c r="C8" s="90"/>
      <c r="D8" s="219">
        <v>227</v>
      </c>
      <c r="E8" s="219">
        <v>227</v>
      </c>
      <c r="F8" s="219">
        <v>227</v>
      </c>
      <c r="G8" s="216"/>
      <c r="H8" s="216"/>
      <c r="I8" s="216"/>
      <c r="J8" s="216"/>
      <c r="K8" s="216"/>
      <c r="L8" s="216"/>
      <c r="M8" s="236"/>
      <c r="N8" s="23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90">
        <v>20801</v>
      </c>
      <c r="B9" s="91" t="s">
        <v>105</v>
      </c>
      <c r="C9" s="90"/>
      <c r="D9" s="219">
        <f>SUM(D10:D20)</f>
        <v>227</v>
      </c>
      <c r="E9" s="219">
        <f>SUM(E10:E20)</f>
        <v>227</v>
      </c>
      <c r="F9" s="219">
        <f>SUM(F10:F20)</f>
        <v>227</v>
      </c>
      <c r="G9" s="216"/>
      <c r="H9" s="216"/>
      <c r="I9" s="216"/>
      <c r="J9" s="216"/>
      <c r="K9" s="216"/>
      <c r="L9" s="216"/>
      <c r="M9" s="236"/>
      <c r="N9" s="23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08" customFormat="1" ht="24.75" customHeight="1">
      <c r="A10" s="220">
        <v>2080101</v>
      </c>
      <c r="B10" s="221" t="s">
        <v>149</v>
      </c>
      <c r="C10" s="222" t="s">
        <v>254</v>
      </c>
      <c r="D10" s="219">
        <v>3</v>
      </c>
      <c r="E10" s="219">
        <f>F10+G10</f>
        <v>3</v>
      </c>
      <c r="F10" s="219">
        <v>3</v>
      </c>
      <c r="G10" s="219"/>
      <c r="H10" s="219"/>
      <c r="I10" s="219"/>
      <c r="J10" s="219"/>
      <c r="K10" s="219"/>
      <c r="L10" s="219"/>
      <c r="M10" s="238"/>
      <c r="N10" s="219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ht="24.75" customHeight="1">
      <c r="A11" s="220">
        <v>2080101</v>
      </c>
      <c r="B11" s="221" t="s">
        <v>149</v>
      </c>
      <c r="C11" s="222" t="s">
        <v>255</v>
      </c>
      <c r="D11" s="219">
        <v>36</v>
      </c>
      <c r="E11" s="219">
        <f aca="true" t="shared" si="0" ref="E11:E20">F11+G11</f>
        <v>36</v>
      </c>
      <c r="F11" s="219">
        <v>36</v>
      </c>
      <c r="G11" s="223"/>
      <c r="H11" s="224"/>
      <c r="I11" s="224"/>
      <c r="J11" s="224"/>
      <c r="K11" s="224"/>
      <c r="L11" s="224"/>
      <c r="M11" s="224"/>
      <c r="N11" s="22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220">
        <v>2080101</v>
      </c>
      <c r="B12" s="221" t="s">
        <v>149</v>
      </c>
      <c r="C12" s="222" t="s">
        <v>256</v>
      </c>
      <c r="D12" s="219">
        <v>18</v>
      </c>
      <c r="E12" s="219">
        <f t="shared" si="0"/>
        <v>18</v>
      </c>
      <c r="F12" s="219">
        <v>18</v>
      </c>
      <c r="G12" s="224"/>
      <c r="H12" s="224"/>
      <c r="I12" s="224"/>
      <c r="J12" s="224"/>
      <c r="K12" s="224"/>
      <c r="L12" s="224"/>
      <c r="M12" s="224"/>
      <c r="N12" s="22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220">
        <v>2080101</v>
      </c>
      <c r="B13" s="221" t="s">
        <v>149</v>
      </c>
      <c r="C13" s="222" t="s">
        <v>257</v>
      </c>
      <c r="D13" s="219">
        <v>18</v>
      </c>
      <c r="E13" s="219">
        <f t="shared" si="0"/>
        <v>18</v>
      </c>
      <c r="F13" s="219">
        <v>18</v>
      </c>
      <c r="G13" s="224"/>
      <c r="H13" s="224"/>
      <c r="I13" s="224"/>
      <c r="J13" s="224"/>
      <c r="K13" s="224"/>
      <c r="L13" s="224"/>
      <c r="M13" s="224"/>
      <c r="N13" s="22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220">
        <v>2080101</v>
      </c>
      <c r="B14" s="221" t="s">
        <v>149</v>
      </c>
      <c r="C14" s="222" t="s">
        <v>258</v>
      </c>
      <c r="D14" s="219">
        <v>20</v>
      </c>
      <c r="E14" s="219">
        <f t="shared" si="0"/>
        <v>20</v>
      </c>
      <c r="F14" s="219">
        <v>20</v>
      </c>
      <c r="G14" s="224"/>
      <c r="H14" s="224"/>
      <c r="I14" s="224"/>
      <c r="J14" s="224"/>
      <c r="K14" s="224"/>
      <c r="L14" s="224"/>
      <c r="M14" s="224"/>
      <c r="N14" s="22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225">
        <v>2080107</v>
      </c>
      <c r="B15" s="226" t="s">
        <v>151</v>
      </c>
      <c r="C15" s="222" t="s">
        <v>259</v>
      </c>
      <c r="D15" s="227">
        <v>36</v>
      </c>
      <c r="E15" s="219">
        <f t="shared" si="0"/>
        <v>36</v>
      </c>
      <c r="F15" s="227">
        <v>36</v>
      </c>
      <c r="G15" s="224"/>
      <c r="H15" s="224"/>
      <c r="I15" s="224"/>
      <c r="J15" s="224"/>
      <c r="K15" s="224"/>
      <c r="L15" s="224"/>
      <c r="M15" s="224"/>
      <c r="N15" s="22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225">
        <v>2080107</v>
      </c>
      <c r="B16" s="226" t="s">
        <v>151</v>
      </c>
      <c r="C16" s="222" t="s">
        <v>260</v>
      </c>
      <c r="D16" s="227">
        <v>18</v>
      </c>
      <c r="E16" s="219">
        <f t="shared" si="0"/>
        <v>18</v>
      </c>
      <c r="F16" s="227">
        <v>18</v>
      </c>
      <c r="G16" s="224"/>
      <c r="H16" s="224"/>
      <c r="I16" s="228"/>
      <c r="J16" s="224"/>
      <c r="K16" s="224"/>
      <c r="L16" s="224"/>
      <c r="M16" s="224"/>
      <c r="N16" s="22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225">
        <v>2080107</v>
      </c>
      <c r="B17" s="226" t="s">
        <v>151</v>
      </c>
      <c r="C17" s="222" t="s">
        <v>261</v>
      </c>
      <c r="D17" s="227">
        <v>20</v>
      </c>
      <c r="E17" s="219">
        <f t="shared" si="0"/>
        <v>20</v>
      </c>
      <c r="F17" s="227">
        <v>20</v>
      </c>
      <c r="G17" s="224"/>
      <c r="H17" s="228"/>
      <c r="I17" s="228"/>
      <c r="J17" s="224"/>
      <c r="K17" s="224"/>
      <c r="L17" s="228"/>
      <c r="M17" s="224"/>
      <c r="N17" s="22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225">
        <v>2080107</v>
      </c>
      <c r="B18" s="226" t="s">
        <v>151</v>
      </c>
      <c r="C18" s="222" t="s">
        <v>262</v>
      </c>
      <c r="D18" s="227">
        <v>18</v>
      </c>
      <c r="E18" s="219">
        <f t="shared" si="0"/>
        <v>18</v>
      </c>
      <c r="F18" s="227">
        <v>18</v>
      </c>
      <c r="G18" s="224"/>
      <c r="H18" s="228"/>
      <c r="I18" s="228"/>
      <c r="J18" s="224"/>
      <c r="K18" s="228"/>
      <c r="L18" s="228"/>
      <c r="M18" s="228"/>
      <c r="N18" s="22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4.75" customHeight="1">
      <c r="A19" s="225">
        <v>2080107</v>
      </c>
      <c r="B19" s="226" t="s">
        <v>151</v>
      </c>
      <c r="C19" s="222" t="s">
        <v>263</v>
      </c>
      <c r="D19" s="227">
        <v>25</v>
      </c>
      <c r="E19" s="219">
        <f t="shared" si="0"/>
        <v>25</v>
      </c>
      <c r="F19" s="227">
        <v>25</v>
      </c>
      <c r="G19" s="224"/>
      <c r="H19" s="228"/>
      <c r="I19" s="228"/>
      <c r="J19" s="228"/>
      <c r="K19" s="228"/>
      <c r="L19" s="228"/>
      <c r="M19" s="228"/>
      <c r="N19" s="22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4.75" customHeight="1">
      <c r="A20" s="225">
        <v>2080107</v>
      </c>
      <c r="B20" s="226" t="s">
        <v>151</v>
      </c>
      <c r="C20" s="222" t="s">
        <v>264</v>
      </c>
      <c r="D20" s="227">
        <v>15</v>
      </c>
      <c r="E20" s="219">
        <f t="shared" si="0"/>
        <v>15</v>
      </c>
      <c r="F20" s="227">
        <v>15</v>
      </c>
      <c r="G20" s="229"/>
      <c r="H20" s="229"/>
      <c r="I20" s="229"/>
      <c r="J20" s="229"/>
      <c r="K20" s="229"/>
      <c r="L20" s="229"/>
      <c r="M20" s="229"/>
      <c r="N20" s="22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E1">
      <selection activeCell="L12" sqref="L12"/>
    </sheetView>
  </sheetViews>
  <sheetFormatPr defaultColWidth="6.875" defaultRowHeight="12.75" customHeight="1"/>
  <cols>
    <col min="1" max="2" width="4.00390625" style="173" customWidth="1"/>
    <col min="3" max="3" width="9.625" style="173" customWidth="1"/>
    <col min="4" max="4" width="23.125" style="173" customWidth="1"/>
    <col min="5" max="5" width="8.875" style="173" customWidth="1"/>
    <col min="6" max="6" width="8.125" style="173" customWidth="1"/>
    <col min="7" max="9" width="7.125" style="173" customWidth="1"/>
    <col min="10" max="10" width="7.75390625" style="173" customWidth="1"/>
    <col min="11" max="18" width="7.125" style="173" customWidth="1"/>
    <col min="19" max="20" width="7.25390625" style="173" customWidth="1"/>
    <col min="21" max="16384" width="6.875" style="173" customWidth="1"/>
  </cols>
  <sheetData>
    <row r="1" spans="1:20" ht="24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93"/>
      <c r="Q1" s="193"/>
      <c r="R1" s="197"/>
      <c r="S1" s="197"/>
      <c r="T1" s="54" t="s">
        <v>265</v>
      </c>
    </row>
    <row r="2" ht="24.75" customHeight="1"/>
    <row r="3" spans="1:21" ht="24.75" customHeight="1">
      <c r="A3" s="174" t="s">
        <v>266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24.75" customHeight="1">
      <c r="A4" s="6" t="s">
        <v>2</v>
      </c>
      <c r="B4" s="6"/>
      <c r="C4" s="2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98"/>
      <c r="R4" s="198"/>
      <c r="S4" s="199"/>
      <c r="T4" s="200" t="s">
        <v>78</v>
      </c>
      <c r="U4" s="200"/>
    </row>
    <row r="5" spans="1:21" ht="24.75" customHeight="1">
      <c r="A5" s="175" t="s">
        <v>118</v>
      </c>
      <c r="B5" s="175"/>
      <c r="C5" s="176"/>
      <c r="D5" s="177" t="s">
        <v>79</v>
      </c>
      <c r="E5" s="177" t="s">
        <v>98</v>
      </c>
      <c r="F5" s="178" t="s">
        <v>119</v>
      </c>
      <c r="G5" s="179" t="s">
        <v>120</v>
      </c>
      <c r="H5" s="175"/>
      <c r="I5" s="175"/>
      <c r="J5" s="176"/>
      <c r="K5" s="180" t="s">
        <v>121</v>
      </c>
      <c r="L5" s="194"/>
      <c r="M5" s="194"/>
      <c r="N5" s="194"/>
      <c r="O5" s="194"/>
      <c r="P5" s="194"/>
      <c r="Q5" s="194"/>
      <c r="R5" s="201"/>
      <c r="S5" s="202" t="s">
        <v>122</v>
      </c>
      <c r="T5" s="203" t="s">
        <v>123</v>
      </c>
      <c r="U5" s="203" t="s">
        <v>124</v>
      </c>
    </row>
    <row r="6" spans="1:21" ht="30.75" customHeight="1">
      <c r="A6" s="180" t="s">
        <v>100</v>
      </c>
      <c r="B6" s="177" t="s">
        <v>101</v>
      </c>
      <c r="C6" s="177" t="s">
        <v>102</v>
      </c>
      <c r="D6" s="177"/>
      <c r="E6" s="177"/>
      <c r="F6" s="178"/>
      <c r="G6" s="177" t="s">
        <v>81</v>
      </c>
      <c r="H6" s="177" t="s">
        <v>125</v>
      </c>
      <c r="I6" s="177" t="s">
        <v>126</v>
      </c>
      <c r="J6" s="178" t="s">
        <v>127</v>
      </c>
      <c r="K6" s="195" t="s">
        <v>81</v>
      </c>
      <c r="L6" s="159" t="s">
        <v>128</v>
      </c>
      <c r="M6" s="159" t="s">
        <v>129</v>
      </c>
      <c r="N6" s="159" t="s">
        <v>130</v>
      </c>
      <c r="O6" s="159" t="s">
        <v>131</v>
      </c>
      <c r="P6" s="159" t="s">
        <v>132</v>
      </c>
      <c r="Q6" s="159" t="s">
        <v>133</v>
      </c>
      <c r="R6" s="159" t="s">
        <v>134</v>
      </c>
      <c r="S6" s="204"/>
      <c r="T6" s="203"/>
      <c r="U6" s="203"/>
    </row>
    <row r="7" spans="1:21" ht="24.75" customHeight="1">
      <c r="A7" s="180"/>
      <c r="B7" s="177"/>
      <c r="C7" s="177"/>
      <c r="D7" s="177"/>
      <c r="E7" s="178"/>
      <c r="F7" s="181" t="s">
        <v>99</v>
      </c>
      <c r="G7" s="177"/>
      <c r="H7" s="177"/>
      <c r="I7" s="177"/>
      <c r="J7" s="178"/>
      <c r="K7" s="196"/>
      <c r="L7" s="159"/>
      <c r="M7" s="159"/>
      <c r="N7" s="159"/>
      <c r="O7" s="159"/>
      <c r="P7" s="159"/>
      <c r="Q7" s="159"/>
      <c r="R7" s="159"/>
      <c r="S7" s="205"/>
      <c r="T7" s="203"/>
      <c r="U7" s="203"/>
    </row>
    <row r="8" spans="1:21" s="172" customFormat="1" ht="24.75" customHeight="1">
      <c r="A8" s="182"/>
      <c r="B8" s="182"/>
      <c r="C8" s="182"/>
      <c r="D8" s="182"/>
      <c r="E8" s="182"/>
      <c r="F8" s="183">
        <v>1</v>
      </c>
      <c r="G8" s="182">
        <v>2</v>
      </c>
      <c r="H8" s="182">
        <v>3</v>
      </c>
      <c r="I8" s="182">
        <v>4</v>
      </c>
      <c r="J8" s="182">
        <v>5</v>
      </c>
      <c r="K8" s="182">
        <v>6</v>
      </c>
      <c r="L8" s="182">
        <v>7</v>
      </c>
      <c r="M8" s="182">
        <v>8</v>
      </c>
      <c r="N8" s="182">
        <v>9</v>
      </c>
      <c r="O8" s="182">
        <v>10</v>
      </c>
      <c r="P8" s="182">
        <v>11</v>
      </c>
      <c r="Q8" s="182">
        <v>12</v>
      </c>
      <c r="R8" s="182">
        <v>13</v>
      </c>
      <c r="S8" s="182">
        <v>14</v>
      </c>
      <c r="T8" s="183">
        <v>15</v>
      </c>
      <c r="U8" s="183">
        <v>16</v>
      </c>
    </row>
    <row r="9" spans="1:21" ht="24.75" customHeight="1">
      <c r="A9" s="184"/>
      <c r="B9" s="184"/>
      <c r="C9" s="185"/>
      <c r="D9" s="186"/>
      <c r="E9" s="187"/>
      <c r="F9" s="171" t="s">
        <v>267</v>
      </c>
      <c r="G9" s="171" t="s">
        <v>267</v>
      </c>
      <c r="H9" s="171" t="s">
        <v>267</v>
      </c>
      <c r="I9" s="171" t="s">
        <v>267</v>
      </c>
      <c r="J9" s="171" t="s">
        <v>267</v>
      </c>
      <c r="K9" s="171" t="s">
        <v>267</v>
      </c>
      <c r="L9" s="171" t="s">
        <v>267</v>
      </c>
      <c r="M9" s="171" t="s">
        <v>267</v>
      </c>
      <c r="N9" s="171" t="s">
        <v>267</v>
      </c>
      <c r="O9" s="171" t="s">
        <v>267</v>
      </c>
      <c r="P9" s="171" t="s">
        <v>267</v>
      </c>
      <c r="Q9" s="171" t="s">
        <v>267</v>
      </c>
      <c r="R9" s="171" t="s">
        <v>267</v>
      </c>
      <c r="S9" s="171" t="s">
        <v>267</v>
      </c>
      <c r="T9" s="171" t="s">
        <v>267</v>
      </c>
      <c r="U9" s="171" t="s">
        <v>267</v>
      </c>
    </row>
    <row r="10" spans="1:20" ht="18.75" customHeight="1">
      <c r="A10" s="188"/>
      <c r="B10" s="188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206"/>
      <c r="S10" s="206"/>
      <c r="T10" s="206"/>
    </row>
    <row r="11" spans="1:20" ht="18.75" customHeight="1">
      <c r="A11" s="188"/>
      <c r="B11" s="188"/>
      <c r="C11" s="188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206"/>
      <c r="S11" s="206"/>
      <c r="T11" s="206"/>
    </row>
    <row r="12" spans="1:20" ht="18.75" customHeight="1">
      <c r="A12" s="188"/>
      <c r="B12" s="188"/>
      <c r="C12" s="188"/>
      <c r="D12" s="189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206"/>
      <c r="S12" s="206"/>
      <c r="T12" s="207"/>
    </row>
    <row r="13" spans="1:20" ht="18.75" customHeight="1">
      <c r="A13" s="191"/>
      <c r="B13" s="188"/>
      <c r="C13" s="188"/>
      <c r="D13" s="18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206"/>
      <c r="S13" s="206"/>
      <c r="T13" s="207"/>
    </row>
    <row r="14" spans="1:20" ht="18.75" customHeight="1">
      <c r="A14" s="191"/>
      <c r="B14" s="191"/>
      <c r="C14" s="188"/>
      <c r="D14" s="189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206"/>
      <c r="S14" s="206"/>
      <c r="T14" s="207"/>
    </row>
    <row r="15" spans="1:20" ht="18.75" customHeight="1">
      <c r="A15" s="191"/>
      <c r="B15" s="191"/>
      <c r="C15" s="188"/>
      <c r="D15" s="189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206"/>
      <c r="S15" s="207"/>
      <c r="T15" s="207"/>
    </row>
    <row r="16" spans="1:20" ht="18.75" customHeight="1">
      <c r="A16" s="191"/>
      <c r="B16" s="191"/>
      <c r="C16" s="191"/>
      <c r="D16" s="192"/>
      <c r="E16" s="190"/>
      <c r="F16" s="193"/>
      <c r="G16" s="193"/>
      <c r="H16" s="193"/>
      <c r="I16" s="193"/>
      <c r="J16" s="193"/>
      <c r="K16" s="193"/>
      <c r="L16" s="193"/>
      <c r="M16" s="193"/>
      <c r="N16" s="193"/>
      <c r="O16" s="190"/>
      <c r="P16" s="190"/>
      <c r="Q16" s="190"/>
      <c r="R16" s="207"/>
      <c r="S16" s="207"/>
      <c r="T16" s="207"/>
    </row>
  </sheetData>
  <sheetProtection formatCells="0" formatColumns="0" formatRows="0"/>
  <mergeCells count="24">
    <mergeCell ref="A3:U3"/>
    <mergeCell ref="T4:U4"/>
    <mergeCell ref="K5:R5"/>
    <mergeCell ref="A6:A7"/>
    <mergeCell ref="B6:B7"/>
    <mergeCell ref="C6:C7"/>
    <mergeCell ref="D5:D7"/>
    <mergeCell ref="E5:E7"/>
    <mergeCell ref="F5:F6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5:T7"/>
    <mergeCell ref="U5:U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99" t="s">
        <v>268</v>
      </c>
    </row>
    <row r="2" spans="1:21" ht="24.75" customHeight="1">
      <c r="A2" s="79" t="s">
        <v>269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6"/>
      <c r="C3" s="29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00" t="s">
        <v>78</v>
      </c>
      <c r="U3" s="100"/>
    </row>
    <row r="4" spans="1:21" ht="27.75" customHeight="1">
      <c r="A4" s="80" t="s">
        <v>118</v>
      </c>
      <c r="B4" s="81"/>
      <c r="C4" s="82"/>
      <c r="D4" s="83" t="s">
        <v>137</v>
      </c>
      <c r="E4" s="83" t="s">
        <v>138</v>
      </c>
      <c r="F4" s="83" t="s">
        <v>99</v>
      </c>
      <c r="G4" s="84" t="s">
        <v>139</v>
      </c>
      <c r="H4" s="84" t="s">
        <v>140</v>
      </c>
      <c r="I4" s="84" t="s">
        <v>141</v>
      </c>
      <c r="J4" s="84" t="s">
        <v>142</v>
      </c>
      <c r="K4" s="84" t="s">
        <v>143</v>
      </c>
      <c r="L4" s="84" t="s">
        <v>144</v>
      </c>
      <c r="M4" s="84" t="s">
        <v>129</v>
      </c>
      <c r="N4" s="84" t="s">
        <v>145</v>
      </c>
      <c r="O4" s="84" t="s">
        <v>127</v>
      </c>
      <c r="P4" s="84" t="s">
        <v>131</v>
      </c>
      <c r="Q4" s="84" t="s">
        <v>130</v>
      </c>
      <c r="R4" s="84" t="s">
        <v>146</v>
      </c>
      <c r="S4" s="84" t="s">
        <v>147</v>
      </c>
      <c r="T4" s="84" t="s">
        <v>148</v>
      </c>
      <c r="U4" s="84" t="s">
        <v>134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3" customFormat="1" ht="29.25" customHeight="1">
      <c r="A7" s="131"/>
      <c r="B7" s="131"/>
      <c r="C7" s="131"/>
      <c r="D7" s="131"/>
      <c r="E7" s="132"/>
      <c r="F7" s="170"/>
      <c r="G7" s="171" t="s">
        <v>267</v>
      </c>
      <c r="H7" s="171" t="s">
        <v>267</v>
      </c>
      <c r="I7" s="171" t="s">
        <v>267</v>
      </c>
      <c r="J7" s="171" t="s">
        <v>267</v>
      </c>
      <c r="K7" s="171" t="s">
        <v>267</v>
      </c>
      <c r="L7" s="171" t="s">
        <v>267</v>
      </c>
      <c r="M7" s="171" t="s">
        <v>267</v>
      </c>
      <c r="N7" s="171" t="s">
        <v>267</v>
      </c>
      <c r="O7" s="171" t="s">
        <v>267</v>
      </c>
      <c r="P7" s="171" t="s">
        <v>267</v>
      </c>
      <c r="Q7" s="171" t="s">
        <v>267</v>
      </c>
      <c r="R7" s="171" t="s">
        <v>267</v>
      </c>
      <c r="S7" s="171" t="s">
        <v>267</v>
      </c>
      <c r="T7" s="171" t="s">
        <v>267</v>
      </c>
      <c r="U7" s="171" t="s">
        <v>267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36" customWidth="1"/>
    <col min="4" max="4" width="9.625" style="136" customWidth="1"/>
    <col min="5" max="5" width="22.50390625" style="136" customWidth="1"/>
    <col min="6" max="7" width="8.50390625" style="136" customWidth="1"/>
    <col min="8" max="10" width="7.25390625" style="136" customWidth="1"/>
    <col min="11" max="11" width="8.50390625" style="136" customWidth="1"/>
    <col min="12" max="19" width="7.25390625" style="136" customWidth="1"/>
    <col min="20" max="21" width="7.75390625" style="136" customWidth="1"/>
    <col min="22" max="16384" width="6.875" style="136" customWidth="1"/>
  </cols>
  <sheetData>
    <row r="1" spans="1:21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55"/>
      <c r="R1" s="155"/>
      <c r="S1" s="160"/>
      <c r="T1" s="160"/>
      <c r="U1" s="137" t="s">
        <v>270</v>
      </c>
    </row>
    <row r="2" spans="1:21" ht="24.75" customHeight="1">
      <c r="A2" s="138" t="s">
        <v>271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2" ht="24.75" customHeight="1">
      <c r="A3" s="6" t="s">
        <v>2</v>
      </c>
      <c r="B3" s="6"/>
      <c r="C3" s="29"/>
      <c r="D3" s="54"/>
      <c r="E3" s="55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61"/>
      <c r="R3" s="161"/>
      <c r="S3" s="162"/>
      <c r="T3" s="163" t="s">
        <v>78</v>
      </c>
      <c r="U3" s="163"/>
      <c r="V3" s="164"/>
    </row>
    <row r="4" spans="1:22" ht="24.75" customHeight="1">
      <c r="A4" s="139" t="s">
        <v>118</v>
      </c>
      <c r="B4" s="139"/>
      <c r="C4" s="139"/>
      <c r="D4" s="140" t="s">
        <v>79</v>
      </c>
      <c r="E4" s="141" t="s">
        <v>98</v>
      </c>
      <c r="F4" s="141" t="s">
        <v>119</v>
      </c>
      <c r="G4" s="139" t="s">
        <v>120</v>
      </c>
      <c r="H4" s="139"/>
      <c r="I4" s="139"/>
      <c r="J4" s="141"/>
      <c r="K4" s="141" t="s">
        <v>121</v>
      </c>
      <c r="L4" s="140"/>
      <c r="M4" s="140"/>
      <c r="N4" s="140"/>
      <c r="O4" s="140"/>
      <c r="P4" s="140"/>
      <c r="Q4" s="140"/>
      <c r="R4" s="165"/>
      <c r="S4" s="166" t="s">
        <v>122</v>
      </c>
      <c r="T4" s="167" t="s">
        <v>123</v>
      </c>
      <c r="U4" s="167" t="s">
        <v>124</v>
      </c>
      <c r="V4" s="164"/>
    </row>
    <row r="5" spans="1:22" ht="24.75" customHeight="1">
      <c r="A5" s="142" t="s">
        <v>100</v>
      </c>
      <c r="B5" s="142" t="s">
        <v>101</v>
      </c>
      <c r="C5" s="142" t="s">
        <v>102</v>
      </c>
      <c r="D5" s="141"/>
      <c r="E5" s="141"/>
      <c r="F5" s="139"/>
      <c r="G5" s="142" t="s">
        <v>81</v>
      </c>
      <c r="H5" s="142" t="s">
        <v>125</v>
      </c>
      <c r="I5" s="142" t="s">
        <v>126</v>
      </c>
      <c r="J5" s="157" t="s">
        <v>127</v>
      </c>
      <c r="K5" s="158" t="s">
        <v>81</v>
      </c>
      <c r="L5" s="159" t="s">
        <v>128</v>
      </c>
      <c r="M5" s="159" t="s">
        <v>129</v>
      </c>
      <c r="N5" s="159" t="s">
        <v>130</v>
      </c>
      <c r="O5" s="159" t="s">
        <v>131</v>
      </c>
      <c r="P5" s="159" t="s">
        <v>132</v>
      </c>
      <c r="Q5" s="159" t="s">
        <v>133</v>
      </c>
      <c r="R5" s="159" t="s">
        <v>134</v>
      </c>
      <c r="S5" s="167"/>
      <c r="T5" s="167"/>
      <c r="U5" s="167"/>
      <c r="V5" s="164"/>
    </row>
    <row r="6" spans="1:21" ht="30.75" customHeight="1">
      <c r="A6" s="141"/>
      <c r="B6" s="141"/>
      <c r="C6" s="141"/>
      <c r="D6" s="141"/>
      <c r="E6" s="139"/>
      <c r="F6" s="143" t="s">
        <v>99</v>
      </c>
      <c r="G6" s="141"/>
      <c r="H6" s="141"/>
      <c r="I6" s="141"/>
      <c r="J6" s="139"/>
      <c r="K6" s="140"/>
      <c r="L6" s="159"/>
      <c r="M6" s="159"/>
      <c r="N6" s="159"/>
      <c r="O6" s="159"/>
      <c r="P6" s="159"/>
      <c r="Q6" s="159"/>
      <c r="R6" s="159"/>
      <c r="S6" s="167"/>
      <c r="T6" s="167"/>
      <c r="U6" s="167"/>
    </row>
    <row r="7" spans="1:21" ht="24.75" customHeight="1">
      <c r="A7" s="144"/>
      <c r="B7" s="144"/>
      <c r="C7" s="144"/>
      <c r="D7" s="144"/>
      <c r="E7" s="144"/>
      <c r="F7" s="145">
        <v>1</v>
      </c>
      <c r="G7" s="144">
        <v>2</v>
      </c>
      <c r="H7" s="144">
        <v>3</v>
      </c>
      <c r="I7" s="144">
        <v>4</v>
      </c>
      <c r="J7" s="144">
        <v>5</v>
      </c>
      <c r="K7" s="144">
        <v>6</v>
      </c>
      <c r="L7" s="144">
        <v>7</v>
      </c>
      <c r="M7" s="144">
        <v>8</v>
      </c>
      <c r="N7" s="144">
        <v>9</v>
      </c>
      <c r="O7" s="144">
        <v>10</v>
      </c>
      <c r="P7" s="144">
        <v>11</v>
      </c>
      <c r="Q7" s="144">
        <v>12</v>
      </c>
      <c r="R7" s="144">
        <v>13</v>
      </c>
      <c r="S7" s="144">
        <v>14</v>
      </c>
      <c r="T7" s="145">
        <v>15</v>
      </c>
      <c r="U7" s="145">
        <v>16</v>
      </c>
    </row>
    <row r="8" spans="1:21" s="135" customFormat="1" ht="24.75" customHeight="1">
      <c r="A8" s="146"/>
      <c r="B8" s="146"/>
      <c r="C8" s="147"/>
      <c r="D8" s="148"/>
      <c r="E8" s="149"/>
      <c r="F8" s="150"/>
      <c r="G8" s="134" t="s">
        <v>267</v>
      </c>
      <c r="H8" s="134" t="s">
        <v>267</v>
      </c>
      <c r="I8" s="134" t="s">
        <v>267</v>
      </c>
      <c r="J8" s="134" t="s">
        <v>267</v>
      </c>
      <c r="K8" s="134" t="s">
        <v>267</v>
      </c>
      <c r="L8" s="134" t="s">
        <v>267</v>
      </c>
      <c r="M8" s="134" t="s">
        <v>267</v>
      </c>
      <c r="N8" s="134" t="s">
        <v>267</v>
      </c>
      <c r="O8" s="134" t="s">
        <v>267</v>
      </c>
      <c r="P8" s="134" t="s">
        <v>267</v>
      </c>
      <c r="Q8" s="134" t="s">
        <v>267</v>
      </c>
      <c r="R8" s="134" t="s">
        <v>267</v>
      </c>
      <c r="S8" s="134" t="s">
        <v>267</v>
      </c>
      <c r="T8" s="134" t="s">
        <v>267</v>
      </c>
      <c r="U8" s="134" t="s">
        <v>267</v>
      </c>
    </row>
    <row r="9" spans="1:21" ht="27" customHeight="1">
      <c r="A9" s="151"/>
      <c r="B9" s="151"/>
      <c r="C9" s="151"/>
      <c r="D9" s="151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68"/>
      <c r="T9" s="168"/>
      <c r="U9" s="168"/>
    </row>
    <row r="10" spans="1:21" ht="18.75" customHeight="1">
      <c r="A10" s="151"/>
      <c r="B10" s="151"/>
      <c r="C10" s="151"/>
      <c r="D10" s="151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68"/>
      <c r="T10" s="168"/>
      <c r="U10" s="168"/>
    </row>
    <row r="11" spans="1:21" ht="18.75" customHeight="1">
      <c r="A11" s="151"/>
      <c r="B11" s="151"/>
      <c r="C11" s="151"/>
      <c r="D11" s="151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68"/>
      <c r="T11" s="168"/>
      <c r="U11" s="168"/>
    </row>
    <row r="12" spans="1:21" ht="18.75" customHeight="1">
      <c r="A12" s="151"/>
      <c r="B12" s="151"/>
      <c r="C12" s="151"/>
      <c r="D12" s="151"/>
      <c r="E12" s="15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68"/>
      <c r="T12" s="168"/>
      <c r="U12" s="168"/>
    </row>
    <row r="13" spans="1:21" ht="18.75" customHeight="1">
      <c r="A13" s="151"/>
      <c r="B13" s="151"/>
      <c r="C13" s="151"/>
      <c r="D13" s="151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68"/>
      <c r="T13" s="168"/>
      <c r="U13" s="169"/>
    </row>
    <row r="14" spans="1:21" ht="18.75" customHeight="1">
      <c r="A14" s="154"/>
      <c r="B14" s="154"/>
      <c r="C14" s="154"/>
      <c r="D14" s="151"/>
      <c r="E14" s="152"/>
      <c r="F14" s="153"/>
      <c r="G14" s="155"/>
      <c r="H14" s="153"/>
      <c r="I14" s="153"/>
      <c r="J14" s="153"/>
      <c r="K14" s="155"/>
      <c r="L14" s="153"/>
      <c r="M14" s="153"/>
      <c r="N14" s="153"/>
      <c r="O14" s="153"/>
      <c r="P14" s="153"/>
      <c r="Q14" s="153"/>
      <c r="R14" s="153"/>
      <c r="S14" s="168"/>
      <c r="T14" s="168"/>
      <c r="U14" s="169"/>
    </row>
    <row r="15" spans="1:21" ht="18.75" customHeight="1">
      <c r="A15" s="154"/>
      <c r="B15" s="154"/>
      <c r="C15" s="154"/>
      <c r="D15" s="154"/>
      <c r="E15" s="156"/>
      <c r="F15" s="153"/>
      <c r="G15" s="155"/>
      <c r="H15" s="155"/>
      <c r="I15" s="155"/>
      <c r="J15" s="155"/>
      <c r="K15" s="155"/>
      <c r="L15" s="155"/>
      <c r="M15" s="153"/>
      <c r="N15" s="153"/>
      <c r="O15" s="153"/>
      <c r="P15" s="153"/>
      <c r="Q15" s="153"/>
      <c r="R15" s="153"/>
      <c r="S15" s="168"/>
      <c r="T15" s="169"/>
      <c r="U15" s="169"/>
    </row>
    <row r="16" spans="1:21" ht="18.75" customHeight="1">
      <c r="A16" s="154"/>
      <c r="B16" s="154"/>
      <c r="C16" s="154"/>
      <c r="D16" s="154"/>
      <c r="E16" s="156"/>
      <c r="F16" s="153"/>
      <c r="G16" s="155"/>
      <c r="H16" s="155"/>
      <c r="I16" s="155"/>
      <c r="J16" s="155"/>
      <c r="K16" s="155"/>
      <c r="L16" s="155"/>
      <c r="M16" s="153"/>
      <c r="N16" s="153"/>
      <c r="O16" s="153"/>
      <c r="P16" s="153"/>
      <c r="Q16" s="153"/>
      <c r="R16" s="153"/>
      <c r="S16" s="169"/>
      <c r="T16" s="169"/>
      <c r="U16" s="16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5"/>
      <c r="M17" s="13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99" t="s">
        <v>272</v>
      </c>
    </row>
    <row r="2" spans="1:21" ht="24.75" customHeight="1">
      <c r="A2" s="79" t="s">
        <v>273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6"/>
      <c r="C3" s="29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00" t="s">
        <v>78</v>
      </c>
      <c r="U3" s="100"/>
    </row>
    <row r="4" spans="1:21" ht="27.75" customHeight="1">
      <c r="A4" s="80" t="s">
        <v>118</v>
      </c>
      <c r="B4" s="81"/>
      <c r="C4" s="82"/>
      <c r="D4" s="83" t="s">
        <v>137</v>
      </c>
      <c r="E4" s="83" t="s">
        <v>138</v>
      </c>
      <c r="F4" s="83" t="s">
        <v>99</v>
      </c>
      <c r="G4" s="84" t="s">
        <v>139</v>
      </c>
      <c r="H4" s="84" t="s">
        <v>140</v>
      </c>
      <c r="I4" s="84" t="s">
        <v>141</v>
      </c>
      <c r="J4" s="84" t="s">
        <v>142</v>
      </c>
      <c r="K4" s="84" t="s">
        <v>143</v>
      </c>
      <c r="L4" s="84" t="s">
        <v>144</v>
      </c>
      <c r="M4" s="84" t="s">
        <v>129</v>
      </c>
      <c r="N4" s="84" t="s">
        <v>145</v>
      </c>
      <c r="O4" s="84" t="s">
        <v>127</v>
      </c>
      <c r="P4" s="84" t="s">
        <v>131</v>
      </c>
      <c r="Q4" s="84" t="s">
        <v>130</v>
      </c>
      <c r="R4" s="84" t="s">
        <v>146</v>
      </c>
      <c r="S4" s="84" t="s">
        <v>147</v>
      </c>
      <c r="T4" s="84" t="s">
        <v>148</v>
      </c>
      <c r="U4" s="84" t="s">
        <v>134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3" customFormat="1" ht="29.25" customHeight="1">
      <c r="A7" s="131"/>
      <c r="B7" s="131"/>
      <c r="C7" s="131"/>
      <c r="D7" s="131"/>
      <c r="E7" s="132"/>
      <c r="F7" s="133"/>
      <c r="G7" s="134" t="s">
        <v>267</v>
      </c>
      <c r="H7" s="134" t="s">
        <v>267</v>
      </c>
      <c r="I7" s="134" t="s">
        <v>267</v>
      </c>
      <c r="J7" s="134" t="s">
        <v>267</v>
      </c>
      <c r="K7" s="134" t="s">
        <v>267</v>
      </c>
      <c r="L7" s="134" t="s">
        <v>267</v>
      </c>
      <c r="M7" s="134" t="s">
        <v>267</v>
      </c>
      <c r="N7" s="134" t="s">
        <v>267</v>
      </c>
      <c r="O7" s="134" t="s">
        <v>267</v>
      </c>
      <c r="P7" s="134" t="s">
        <v>267</v>
      </c>
      <c r="Q7" s="134" t="s">
        <v>267</v>
      </c>
      <c r="R7" s="134" t="s">
        <v>267</v>
      </c>
      <c r="S7" s="134" t="s">
        <v>267</v>
      </c>
      <c r="T7" s="134" t="s">
        <v>267</v>
      </c>
      <c r="U7" s="134" t="s">
        <v>267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5">
      <selection activeCell="E8" sqref="E8"/>
    </sheetView>
  </sheetViews>
  <sheetFormatPr defaultColWidth="6.875" defaultRowHeight="12.75" customHeight="1"/>
  <cols>
    <col min="1" max="3" width="3.625" style="103" customWidth="1"/>
    <col min="4" max="4" width="6.875" style="103" customWidth="1"/>
    <col min="5" max="5" width="22.625" style="103" customWidth="1"/>
    <col min="6" max="6" width="9.375" style="103" customWidth="1"/>
    <col min="7" max="7" width="8.625" style="103" customWidth="1"/>
    <col min="8" max="10" width="7.50390625" style="103" customWidth="1"/>
    <col min="11" max="11" width="8.375" style="103" customWidth="1"/>
    <col min="12" max="21" width="7.50390625" style="103" customWidth="1"/>
    <col min="22" max="41" width="6.875" style="103" customWidth="1"/>
    <col min="42" max="42" width="6.625" style="103" customWidth="1"/>
    <col min="43" max="253" width="6.875" style="103" customWidth="1"/>
    <col min="254" max="256" width="6.875" style="104" customWidth="1"/>
  </cols>
  <sheetData>
    <row r="1" spans="22:255" ht="27" customHeight="1">
      <c r="V1" s="125" t="s">
        <v>274</v>
      </c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IT1"/>
      <c r="IU1"/>
    </row>
    <row r="2" spans="1:255" ht="33" customHeight="1">
      <c r="A2" s="105" t="s">
        <v>275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IT2"/>
      <c r="IU2"/>
    </row>
    <row r="3" spans="1:255" ht="18.75" customHeight="1">
      <c r="A3" s="6" t="s">
        <v>2</v>
      </c>
      <c r="B3" s="6"/>
      <c r="C3" s="29"/>
      <c r="D3" s="54"/>
      <c r="E3" s="5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26"/>
      <c r="U3" s="127" t="s">
        <v>78</v>
      </c>
      <c r="V3" s="126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IT3"/>
      <c r="IU3"/>
    </row>
    <row r="4" spans="1:255" s="101" customFormat="1" ht="23.25" customHeight="1">
      <c r="A4" s="107" t="s">
        <v>118</v>
      </c>
      <c r="B4" s="107"/>
      <c r="C4" s="107"/>
      <c r="D4" s="108" t="s">
        <v>79</v>
      </c>
      <c r="E4" s="109" t="s">
        <v>98</v>
      </c>
      <c r="F4" s="108" t="s">
        <v>119</v>
      </c>
      <c r="G4" s="110" t="s">
        <v>120</v>
      </c>
      <c r="H4" s="110"/>
      <c r="I4" s="110"/>
      <c r="J4" s="110"/>
      <c r="K4" s="110" t="s">
        <v>121</v>
      </c>
      <c r="L4" s="110"/>
      <c r="M4" s="110"/>
      <c r="N4" s="110"/>
      <c r="O4" s="110"/>
      <c r="P4" s="110"/>
      <c r="Q4" s="110"/>
      <c r="R4" s="110"/>
      <c r="S4" s="111" t="s">
        <v>276</v>
      </c>
      <c r="T4" s="111"/>
      <c r="U4" s="111"/>
      <c r="V4" s="111"/>
      <c r="IT4"/>
      <c r="IU4"/>
    </row>
    <row r="5" spans="1:255" s="101" customFormat="1" ht="23.25" customHeight="1">
      <c r="A5" s="111" t="s">
        <v>100</v>
      </c>
      <c r="B5" s="108" t="s">
        <v>101</v>
      </c>
      <c r="C5" s="108" t="s">
        <v>102</v>
      </c>
      <c r="D5" s="108"/>
      <c r="E5" s="109"/>
      <c r="F5" s="108"/>
      <c r="G5" s="108" t="s">
        <v>81</v>
      </c>
      <c r="H5" s="108" t="s">
        <v>125</v>
      </c>
      <c r="I5" s="108" t="s">
        <v>126</v>
      </c>
      <c r="J5" s="108" t="s">
        <v>127</v>
      </c>
      <c r="K5" s="108" t="s">
        <v>81</v>
      </c>
      <c r="L5" s="108" t="s">
        <v>128</v>
      </c>
      <c r="M5" s="108" t="s">
        <v>129</v>
      </c>
      <c r="N5" s="108" t="s">
        <v>130</v>
      </c>
      <c r="O5" s="108" t="s">
        <v>131</v>
      </c>
      <c r="P5" s="108" t="s">
        <v>132</v>
      </c>
      <c r="Q5" s="108" t="s">
        <v>133</v>
      </c>
      <c r="R5" s="108" t="s">
        <v>134</v>
      </c>
      <c r="S5" s="111" t="s">
        <v>81</v>
      </c>
      <c r="T5" s="111" t="s">
        <v>277</v>
      </c>
      <c r="U5" s="111" t="s">
        <v>278</v>
      </c>
      <c r="V5" s="111" t="s">
        <v>279</v>
      </c>
      <c r="IT5"/>
      <c r="IU5"/>
    </row>
    <row r="6" spans="1:255" ht="31.5" customHeight="1">
      <c r="A6" s="111"/>
      <c r="B6" s="108"/>
      <c r="C6" s="108"/>
      <c r="D6" s="108"/>
      <c r="E6" s="109"/>
      <c r="F6" s="112" t="s">
        <v>99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11"/>
      <c r="T6" s="111"/>
      <c r="U6" s="111"/>
      <c r="V6" s="111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04"/>
      <c r="IR6" s="104"/>
      <c r="IS6" s="104"/>
      <c r="IT6"/>
      <c r="IU6"/>
    </row>
    <row r="7" spans="1:255" ht="23.25" customHeight="1">
      <c r="A7" s="112"/>
      <c r="B7" s="112"/>
      <c r="C7" s="112"/>
      <c r="D7" s="112"/>
      <c r="E7" s="112"/>
      <c r="F7" s="112">
        <v>1</v>
      </c>
      <c r="G7" s="112">
        <v>2</v>
      </c>
      <c r="H7" s="112">
        <v>3</v>
      </c>
      <c r="I7" s="119">
        <v>4</v>
      </c>
      <c r="J7" s="119">
        <v>5</v>
      </c>
      <c r="K7" s="112">
        <v>6</v>
      </c>
      <c r="L7" s="112">
        <v>7</v>
      </c>
      <c r="M7" s="112">
        <v>8</v>
      </c>
      <c r="N7" s="119">
        <v>9</v>
      </c>
      <c r="O7" s="119">
        <v>10</v>
      </c>
      <c r="P7" s="112">
        <v>11</v>
      </c>
      <c r="Q7" s="112">
        <v>12</v>
      </c>
      <c r="R7" s="112">
        <v>13</v>
      </c>
      <c r="S7" s="112">
        <v>14</v>
      </c>
      <c r="T7" s="112">
        <v>15</v>
      </c>
      <c r="U7" s="112">
        <v>16</v>
      </c>
      <c r="V7" s="112">
        <v>17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04"/>
      <c r="IR7" s="104"/>
      <c r="IS7" s="104"/>
      <c r="IT7"/>
      <c r="IU7"/>
    </row>
    <row r="8" spans="1:255" ht="23.25" customHeight="1">
      <c r="A8" s="87"/>
      <c r="B8" s="87"/>
      <c r="C8" s="87"/>
      <c r="D8" s="87"/>
      <c r="E8" s="88" t="s">
        <v>81</v>
      </c>
      <c r="F8" s="113">
        <v>1433.6</v>
      </c>
      <c r="G8" s="113">
        <v>1206.6000000000001</v>
      </c>
      <c r="H8" s="114">
        <v>999.2</v>
      </c>
      <c r="I8" s="114">
        <v>128.79999999999998</v>
      </c>
      <c r="J8" s="114">
        <v>78.60000000000001</v>
      </c>
      <c r="K8" s="113">
        <v>227</v>
      </c>
      <c r="L8" s="114">
        <v>227</v>
      </c>
      <c r="M8" s="112"/>
      <c r="N8" s="119"/>
      <c r="O8" s="119"/>
      <c r="P8" s="112"/>
      <c r="Q8" s="112"/>
      <c r="R8" s="112"/>
      <c r="S8" s="112"/>
      <c r="T8" s="112"/>
      <c r="U8" s="112"/>
      <c r="V8" s="112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04"/>
      <c r="IR8" s="104"/>
      <c r="IS8" s="104"/>
      <c r="IT8"/>
      <c r="IU8"/>
    </row>
    <row r="9" spans="1:255" ht="23.25" customHeight="1">
      <c r="A9" s="90">
        <v>208</v>
      </c>
      <c r="B9" s="90"/>
      <c r="C9" s="90"/>
      <c r="D9" s="90"/>
      <c r="E9" s="91" t="s">
        <v>103</v>
      </c>
      <c r="F9" s="113">
        <v>1433.6</v>
      </c>
      <c r="G9" s="113">
        <v>1206.6000000000001</v>
      </c>
      <c r="H9" s="114">
        <v>999.2</v>
      </c>
      <c r="I9" s="114">
        <v>128.79999999999998</v>
      </c>
      <c r="J9" s="114">
        <v>78.60000000000001</v>
      </c>
      <c r="K9" s="113">
        <v>227</v>
      </c>
      <c r="L9" s="114">
        <v>227</v>
      </c>
      <c r="M9" s="112"/>
      <c r="N9" s="119"/>
      <c r="O9" s="119"/>
      <c r="P9" s="112"/>
      <c r="Q9" s="112"/>
      <c r="R9" s="112"/>
      <c r="S9" s="112"/>
      <c r="T9" s="112"/>
      <c r="U9" s="112"/>
      <c r="V9" s="112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04"/>
      <c r="IR9" s="104"/>
      <c r="IS9" s="104"/>
      <c r="IT9"/>
      <c r="IU9"/>
    </row>
    <row r="10" spans="1:255" ht="23.25" customHeight="1">
      <c r="A10" s="90">
        <v>208</v>
      </c>
      <c r="B10" s="92" t="s">
        <v>104</v>
      </c>
      <c r="C10" s="90"/>
      <c r="D10" s="90"/>
      <c r="E10" s="91" t="s">
        <v>105</v>
      </c>
      <c r="F10" s="113">
        <f>SUM(F11:F15)</f>
        <v>1433.6000000000001</v>
      </c>
      <c r="G10" s="113">
        <f aca="true" t="shared" si="0" ref="G10:L10">SUM(G11:G15)</f>
        <v>1206.6000000000001</v>
      </c>
      <c r="H10" s="114">
        <f t="shared" si="0"/>
        <v>999.1999999999999</v>
      </c>
      <c r="I10" s="114">
        <f t="shared" si="0"/>
        <v>128.79999999999998</v>
      </c>
      <c r="J10" s="114">
        <f t="shared" si="0"/>
        <v>78.60000000000001</v>
      </c>
      <c r="K10" s="113">
        <f t="shared" si="0"/>
        <v>227</v>
      </c>
      <c r="L10" s="114">
        <f t="shared" si="0"/>
        <v>227</v>
      </c>
      <c r="M10" s="112"/>
      <c r="N10" s="119"/>
      <c r="O10" s="119"/>
      <c r="P10" s="112"/>
      <c r="Q10" s="112"/>
      <c r="R10" s="112"/>
      <c r="S10" s="112"/>
      <c r="T10" s="112"/>
      <c r="U10" s="112"/>
      <c r="V10" s="112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04"/>
      <c r="IR10" s="104"/>
      <c r="IS10" s="104"/>
      <c r="IT10"/>
      <c r="IU10"/>
    </row>
    <row r="11" spans="1:255" s="102" customFormat="1" ht="24.75" customHeight="1">
      <c r="A11" s="115" t="s">
        <v>106</v>
      </c>
      <c r="B11" s="115" t="s">
        <v>104</v>
      </c>
      <c r="C11" s="115" t="s">
        <v>104</v>
      </c>
      <c r="D11" s="115" t="s">
        <v>93</v>
      </c>
      <c r="E11" s="116" t="s">
        <v>107</v>
      </c>
      <c r="F11" s="113">
        <f>G11+K11</f>
        <v>726.4</v>
      </c>
      <c r="G11" s="113">
        <f>SUM(H11:J11)</f>
        <v>651.4</v>
      </c>
      <c r="H11" s="113">
        <v>535.5</v>
      </c>
      <c r="I11" s="113">
        <v>73.8</v>
      </c>
      <c r="J11" s="113">
        <v>42.1</v>
      </c>
      <c r="K11" s="113">
        <f>L11+M11+N11+O11+P11+Q11+R11</f>
        <v>75</v>
      </c>
      <c r="L11" s="113">
        <v>75</v>
      </c>
      <c r="M11" s="120"/>
      <c r="N11" s="121"/>
      <c r="O11" s="121"/>
      <c r="P11" s="121"/>
      <c r="Q11" s="121"/>
      <c r="R11" s="121"/>
      <c r="S11" s="121"/>
      <c r="T11" s="121"/>
      <c r="U11" s="121"/>
      <c r="V11" s="129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23"/>
      <c r="IU11" s="23"/>
    </row>
    <row r="12" spans="1:255" ht="24.75" customHeight="1">
      <c r="A12" s="117" t="s">
        <v>106</v>
      </c>
      <c r="B12" s="117" t="s">
        <v>104</v>
      </c>
      <c r="C12" s="117" t="s">
        <v>108</v>
      </c>
      <c r="D12" s="117" t="s">
        <v>93</v>
      </c>
      <c r="E12" s="88" t="s">
        <v>109</v>
      </c>
      <c r="F12" s="113">
        <f>G12+K12</f>
        <v>171.3</v>
      </c>
      <c r="G12" s="113">
        <f>SUM(H12:J12)</f>
        <v>146.3</v>
      </c>
      <c r="H12" s="114">
        <v>110.4</v>
      </c>
      <c r="I12" s="114">
        <v>14.8</v>
      </c>
      <c r="J12" s="114">
        <v>21.1</v>
      </c>
      <c r="K12" s="113">
        <f>L12+M12+N12+O12+P12+Q12+R12</f>
        <v>25</v>
      </c>
      <c r="L12" s="114">
        <v>25</v>
      </c>
      <c r="M12" s="122"/>
      <c r="N12" s="123"/>
      <c r="O12" s="123"/>
      <c r="P12" s="123"/>
      <c r="Q12" s="123"/>
      <c r="R12" s="123"/>
      <c r="S12" s="123"/>
      <c r="T12" s="123"/>
      <c r="U12" s="123"/>
      <c r="V12" s="124"/>
      <c r="IT12"/>
      <c r="IU12"/>
    </row>
    <row r="13" spans="1:255" ht="24.75" customHeight="1">
      <c r="A13" s="117" t="s">
        <v>106</v>
      </c>
      <c r="B13" s="117" t="s">
        <v>104</v>
      </c>
      <c r="C13" s="117" t="s">
        <v>110</v>
      </c>
      <c r="D13" s="117" t="s">
        <v>93</v>
      </c>
      <c r="E13" s="88" t="s">
        <v>111</v>
      </c>
      <c r="F13" s="113">
        <f>G13+K13</f>
        <v>257.2</v>
      </c>
      <c r="G13" s="113">
        <f>SUM(H13:J13)</f>
        <v>183.2</v>
      </c>
      <c r="H13" s="114">
        <f>257.2-107</f>
        <v>150.2</v>
      </c>
      <c r="I13" s="114">
        <v>17.6</v>
      </c>
      <c r="J13" s="114">
        <v>15.4</v>
      </c>
      <c r="K13" s="113">
        <f>L13+M13+N13+O13+P13+Q13+R13</f>
        <v>74</v>
      </c>
      <c r="L13" s="114">
        <v>74</v>
      </c>
      <c r="M13" s="122"/>
      <c r="N13" s="123"/>
      <c r="O13" s="123"/>
      <c r="P13" s="123"/>
      <c r="Q13" s="124"/>
      <c r="R13" s="124"/>
      <c r="S13" s="124"/>
      <c r="T13" s="124"/>
      <c r="U13" s="124"/>
      <c r="V13" s="124"/>
      <c r="IT13"/>
      <c r="IU13"/>
    </row>
    <row r="14" spans="1:255" ht="24.75" customHeight="1">
      <c r="A14" s="117" t="s">
        <v>106</v>
      </c>
      <c r="B14" s="117" t="s">
        <v>104</v>
      </c>
      <c r="C14" s="117" t="s">
        <v>112</v>
      </c>
      <c r="D14" s="117" t="s">
        <v>93</v>
      </c>
      <c r="E14" s="88" t="s">
        <v>113</v>
      </c>
      <c r="F14" s="113">
        <f>G14+K14</f>
        <v>196.2</v>
      </c>
      <c r="G14" s="113">
        <f>SUM(H14:J14)</f>
        <v>163.2</v>
      </c>
      <c r="H14" s="114">
        <f>95+101.2-49.2</f>
        <v>147</v>
      </c>
      <c r="I14" s="114">
        <v>16.2</v>
      </c>
      <c r="J14" s="114"/>
      <c r="K14" s="113">
        <f>L14+M14+N14+O14+P14+Q14+R14</f>
        <v>33</v>
      </c>
      <c r="L14" s="114">
        <v>33</v>
      </c>
      <c r="M14" s="122"/>
      <c r="N14" s="123"/>
      <c r="O14" s="123"/>
      <c r="P14" s="124"/>
      <c r="Q14" s="124"/>
      <c r="R14" s="124"/>
      <c r="S14" s="124"/>
      <c r="T14" s="124"/>
      <c r="U14" s="124"/>
      <c r="V14" s="124"/>
      <c r="IT14"/>
      <c r="IU14"/>
    </row>
    <row r="15" spans="1:255" ht="24.75" customHeight="1">
      <c r="A15" s="118" t="s">
        <v>106</v>
      </c>
      <c r="B15" s="118" t="s">
        <v>104</v>
      </c>
      <c r="C15" s="118" t="s">
        <v>114</v>
      </c>
      <c r="D15" s="117" t="s">
        <v>93</v>
      </c>
      <c r="E15" s="88" t="s">
        <v>115</v>
      </c>
      <c r="F15" s="113">
        <f>G15+K15</f>
        <v>82.5</v>
      </c>
      <c r="G15" s="113">
        <f>SUM(H15:J15)</f>
        <v>62.5</v>
      </c>
      <c r="H15" s="114">
        <f>82.5-26.4</f>
        <v>56.1</v>
      </c>
      <c r="I15" s="114">
        <v>6.4</v>
      </c>
      <c r="J15" s="114"/>
      <c r="K15" s="113">
        <f>L15+M15+N15+O15+P15+Q15+R15</f>
        <v>20</v>
      </c>
      <c r="L15" s="114">
        <v>20</v>
      </c>
      <c r="M15" s="122"/>
      <c r="N15" s="123"/>
      <c r="O15" s="123"/>
      <c r="P15" s="124"/>
      <c r="Q15" s="124"/>
      <c r="R15" s="124"/>
      <c r="S15" s="124"/>
      <c r="T15" s="124"/>
      <c r="U15" s="124"/>
      <c r="V15" s="124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4">
      <selection activeCell="E8" sqref="E8:E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7.2539062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99" t="s">
        <v>280</v>
      </c>
    </row>
    <row r="2" spans="1:21" ht="24.75" customHeight="1">
      <c r="A2" s="79" t="s">
        <v>281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6" t="s">
        <v>2</v>
      </c>
      <c r="B3" s="6"/>
      <c r="C3" s="29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00" t="s">
        <v>78</v>
      </c>
      <c r="U3" s="100"/>
    </row>
    <row r="4" spans="1:21" ht="27.75" customHeight="1">
      <c r="A4" s="80" t="s">
        <v>118</v>
      </c>
      <c r="B4" s="81"/>
      <c r="C4" s="82"/>
      <c r="D4" s="83" t="s">
        <v>137</v>
      </c>
      <c r="E4" s="83" t="s">
        <v>138</v>
      </c>
      <c r="F4" s="83" t="s">
        <v>99</v>
      </c>
      <c r="G4" s="84" t="s">
        <v>139</v>
      </c>
      <c r="H4" s="84" t="s">
        <v>140</v>
      </c>
      <c r="I4" s="84" t="s">
        <v>141</v>
      </c>
      <c r="J4" s="84" t="s">
        <v>142</v>
      </c>
      <c r="K4" s="84" t="s">
        <v>143</v>
      </c>
      <c r="L4" s="84" t="s">
        <v>144</v>
      </c>
      <c r="M4" s="84" t="s">
        <v>129</v>
      </c>
      <c r="N4" s="84" t="s">
        <v>145</v>
      </c>
      <c r="O4" s="84" t="s">
        <v>127</v>
      </c>
      <c r="P4" s="84" t="s">
        <v>131</v>
      </c>
      <c r="Q4" s="84" t="s">
        <v>130</v>
      </c>
      <c r="R4" s="84" t="s">
        <v>146</v>
      </c>
      <c r="S4" s="84" t="s">
        <v>147</v>
      </c>
      <c r="T4" s="84" t="s">
        <v>148</v>
      </c>
      <c r="U4" s="84" t="s">
        <v>134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8" customHeight="1">
      <c r="A7" s="87"/>
      <c r="B7" s="87"/>
      <c r="C7" s="87"/>
      <c r="D7" s="87"/>
      <c r="E7" s="88" t="s">
        <v>81</v>
      </c>
      <c r="F7" s="89">
        <v>1433.6</v>
      </c>
      <c r="G7" s="89">
        <v>999.2</v>
      </c>
      <c r="H7" s="89">
        <v>355.8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78.60000000000001</v>
      </c>
      <c r="P7" s="84"/>
      <c r="Q7" s="84"/>
      <c r="R7" s="84"/>
      <c r="S7" s="84"/>
      <c r="T7" s="84"/>
      <c r="U7" s="84"/>
    </row>
    <row r="8" spans="1:21" ht="18" customHeight="1">
      <c r="A8" s="90">
        <v>208</v>
      </c>
      <c r="B8" s="90"/>
      <c r="C8" s="90"/>
      <c r="D8" s="90"/>
      <c r="E8" s="91" t="s">
        <v>103</v>
      </c>
      <c r="F8" s="89">
        <v>1433.6</v>
      </c>
      <c r="G8" s="89">
        <v>999.2</v>
      </c>
      <c r="H8" s="89">
        <v>355.8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78.60000000000001</v>
      </c>
      <c r="P8" s="84"/>
      <c r="Q8" s="84"/>
      <c r="R8" s="84"/>
      <c r="S8" s="84"/>
      <c r="T8" s="84"/>
      <c r="U8" s="84"/>
    </row>
    <row r="9" spans="1:21" ht="18" customHeight="1">
      <c r="A9" s="90">
        <v>208</v>
      </c>
      <c r="B9" s="92" t="s">
        <v>104</v>
      </c>
      <c r="C9" s="90"/>
      <c r="D9" s="90"/>
      <c r="E9" s="91" t="s">
        <v>105</v>
      </c>
      <c r="F9" s="89">
        <f>SUM(F10:F14)</f>
        <v>1433.6000000000001</v>
      </c>
      <c r="G9" s="89">
        <f aca="true" t="shared" si="0" ref="G9:O9">SUM(G10:G14)</f>
        <v>999.1999999999999</v>
      </c>
      <c r="H9" s="89">
        <f t="shared" si="0"/>
        <v>355.8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78.60000000000001</v>
      </c>
      <c r="P9" s="84"/>
      <c r="Q9" s="84"/>
      <c r="R9" s="84"/>
      <c r="S9" s="84"/>
      <c r="T9" s="84"/>
      <c r="U9" s="84"/>
    </row>
    <row r="10" spans="1:21" s="23" customFormat="1" ht="24.75" customHeight="1">
      <c r="A10" s="93" t="s">
        <v>106</v>
      </c>
      <c r="B10" s="93" t="s">
        <v>104</v>
      </c>
      <c r="C10" s="93" t="s">
        <v>104</v>
      </c>
      <c r="D10" s="93" t="s">
        <v>93</v>
      </c>
      <c r="E10" s="94" t="s">
        <v>149</v>
      </c>
      <c r="F10" s="89">
        <v>726.4</v>
      </c>
      <c r="G10" s="89">
        <v>535.5</v>
      </c>
      <c r="H10" s="89">
        <v>148.8</v>
      </c>
      <c r="I10" s="89"/>
      <c r="J10" s="89"/>
      <c r="K10" s="89"/>
      <c r="L10" s="89"/>
      <c r="M10" s="89"/>
      <c r="N10" s="89"/>
      <c r="O10" s="89">
        <v>42.1</v>
      </c>
      <c r="P10" s="98"/>
      <c r="Q10" s="98"/>
      <c r="R10" s="98"/>
      <c r="S10" s="98"/>
      <c r="T10" s="98"/>
      <c r="U10" s="98"/>
    </row>
    <row r="11" spans="1:21" ht="24.75" customHeight="1">
      <c r="A11" s="95" t="s">
        <v>106</v>
      </c>
      <c r="B11" s="95" t="s">
        <v>104</v>
      </c>
      <c r="C11" s="95" t="s">
        <v>108</v>
      </c>
      <c r="D11" s="95" t="s">
        <v>93</v>
      </c>
      <c r="E11" s="96" t="s">
        <v>150</v>
      </c>
      <c r="F11" s="89">
        <v>171.3</v>
      </c>
      <c r="G11" s="89">
        <v>110.4</v>
      </c>
      <c r="H11" s="89">
        <v>39.8</v>
      </c>
      <c r="I11" s="89"/>
      <c r="J11" s="89"/>
      <c r="K11" s="89"/>
      <c r="L11" s="89"/>
      <c r="M11" s="89"/>
      <c r="N11" s="89"/>
      <c r="O11" s="89">
        <v>21.1</v>
      </c>
      <c r="P11" s="95"/>
      <c r="Q11" s="95"/>
      <c r="R11" s="95"/>
      <c r="S11" s="95"/>
      <c r="T11" s="95"/>
      <c r="U11" s="95"/>
    </row>
    <row r="12" spans="1:21" ht="24.75" customHeight="1">
      <c r="A12" s="95" t="s">
        <v>106</v>
      </c>
      <c r="B12" s="95" t="s">
        <v>104</v>
      </c>
      <c r="C12" s="95" t="s">
        <v>110</v>
      </c>
      <c r="D12" s="95" t="s">
        <v>93</v>
      </c>
      <c r="E12" s="96" t="s">
        <v>151</v>
      </c>
      <c r="F12" s="89">
        <v>257.2</v>
      </c>
      <c r="G12" s="89">
        <v>150.2</v>
      </c>
      <c r="H12" s="89">
        <v>91.6</v>
      </c>
      <c r="I12" s="89"/>
      <c r="J12" s="89"/>
      <c r="K12" s="89"/>
      <c r="L12" s="89"/>
      <c r="M12" s="89"/>
      <c r="N12" s="89"/>
      <c r="O12" s="89">
        <v>15.4</v>
      </c>
      <c r="P12" s="95"/>
      <c r="Q12" s="95"/>
      <c r="R12" s="95"/>
      <c r="S12" s="95"/>
      <c r="T12" s="95"/>
      <c r="U12" s="95"/>
    </row>
    <row r="13" spans="1:21" ht="24.75" customHeight="1">
      <c r="A13" s="95" t="s">
        <v>106</v>
      </c>
      <c r="B13" s="95" t="s">
        <v>104</v>
      </c>
      <c r="C13" s="95" t="s">
        <v>112</v>
      </c>
      <c r="D13" s="95" t="s">
        <v>93</v>
      </c>
      <c r="E13" s="96" t="s">
        <v>152</v>
      </c>
      <c r="F13" s="89">
        <v>196.2</v>
      </c>
      <c r="G13" s="89">
        <v>147</v>
      </c>
      <c r="H13" s="89">
        <v>49.2</v>
      </c>
      <c r="I13" s="89"/>
      <c r="J13" s="89"/>
      <c r="K13" s="89"/>
      <c r="L13" s="89"/>
      <c r="M13" s="89"/>
      <c r="N13" s="89"/>
      <c r="O13" s="89"/>
      <c r="P13" s="95"/>
      <c r="Q13" s="95"/>
      <c r="R13" s="95"/>
      <c r="S13" s="95"/>
      <c r="T13" s="95"/>
      <c r="U13" s="95"/>
    </row>
    <row r="14" spans="1:21" ht="24.75" customHeight="1">
      <c r="A14" s="95" t="s">
        <v>106</v>
      </c>
      <c r="B14" s="95" t="s">
        <v>104</v>
      </c>
      <c r="C14" s="95" t="s">
        <v>114</v>
      </c>
      <c r="D14" s="95" t="s">
        <v>93</v>
      </c>
      <c r="E14" s="96" t="s">
        <v>153</v>
      </c>
      <c r="F14" s="89">
        <v>82.5</v>
      </c>
      <c r="G14" s="89">
        <v>56.1</v>
      </c>
      <c r="H14" s="89">
        <v>26.4</v>
      </c>
      <c r="I14" s="89"/>
      <c r="J14" s="89"/>
      <c r="K14" s="89"/>
      <c r="L14" s="89"/>
      <c r="M14" s="89"/>
      <c r="N14" s="89"/>
      <c r="O14" s="89"/>
      <c r="P14" s="95"/>
      <c r="Q14" s="95"/>
      <c r="R14" s="95"/>
      <c r="S14" s="95"/>
      <c r="T14" s="95"/>
      <c r="U14" s="95"/>
    </row>
    <row r="15" spans="6:15" ht="15">
      <c r="F15" s="97"/>
      <c r="G15" s="97"/>
      <c r="H15" s="97"/>
      <c r="I15" s="97"/>
      <c r="J15" s="97"/>
      <c r="K15" s="97"/>
      <c r="L15" s="97"/>
      <c r="M15" s="97"/>
      <c r="N15" s="97"/>
      <c r="O15" s="9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"/>
  <sheetViews>
    <sheetView showGridLines="0" showZeros="0" workbookViewId="0" topLeftCell="A1">
      <selection activeCell="K12" sqref="K12"/>
    </sheetView>
  </sheetViews>
  <sheetFormatPr defaultColWidth="6.875" defaultRowHeight="12.75" customHeight="1"/>
  <cols>
    <col min="1" max="1" width="15.50390625" style="52" customWidth="1"/>
    <col min="2" max="2" width="9.125" style="52" customWidth="1"/>
    <col min="3" max="8" width="7.875" style="52" customWidth="1"/>
    <col min="9" max="9" width="9.125" style="52" customWidth="1"/>
    <col min="10" max="15" width="7.875" style="52" customWidth="1"/>
    <col min="16" max="250" width="6.875" style="52" customWidth="1"/>
    <col min="251" max="16384" width="6.875" style="52" customWidth="1"/>
  </cols>
  <sheetData>
    <row r="1" spans="15:250" ht="12.75" customHeight="1">
      <c r="O1" s="72" t="s">
        <v>282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" t="s">
        <v>283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B3" s="6"/>
      <c r="C3" s="29"/>
      <c r="D3" s="54"/>
      <c r="E3" s="55"/>
      <c r="F3" s="56"/>
      <c r="G3" s="56"/>
      <c r="H3" s="56"/>
      <c r="I3" s="56"/>
      <c r="J3" s="56"/>
      <c r="K3" s="56"/>
      <c r="L3" s="56"/>
      <c r="M3" s="56"/>
      <c r="N3" s="56"/>
      <c r="O3" s="56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7" t="s">
        <v>284</v>
      </c>
      <c r="B4" s="58" t="s">
        <v>285</v>
      </c>
      <c r="C4" s="58"/>
      <c r="D4" s="58"/>
      <c r="E4" s="58"/>
      <c r="F4" s="58"/>
      <c r="G4" s="58"/>
      <c r="H4" s="58"/>
      <c r="I4" s="73" t="s">
        <v>286</v>
      </c>
      <c r="J4" s="74"/>
      <c r="K4" s="74"/>
      <c r="L4" s="74"/>
      <c r="M4" s="74"/>
      <c r="N4" s="74"/>
      <c r="O4" s="7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7"/>
      <c r="B5" s="59" t="s">
        <v>81</v>
      </c>
      <c r="C5" s="59" t="s">
        <v>195</v>
      </c>
      <c r="D5" s="59" t="s">
        <v>287</v>
      </c>
      <c r="E5" s="60" t="s">
        <v>288</v>
      </c>
      <c r="F5" s="61" t="s">
        <v>198</v>
      </c>
      <c r="G5" s="61" t="s">
        <v>289</v>
      </c>
      <c r="H5" s="62" t="s">
        <v>200</v>
      </c>
      <c r="I5" s="64" t="s">
        <v>81</v>
      </c>
      <c r="J5" s="65" t="s">
        <v>195</v>
      </c>
      <c r="K5" s="65" t="s">
        <v>287</v>
      </c>
      <c r="L5" s="65" t="s">
        <v>288</v>
      </c>
      <c r="M5" s="65" t="s">
        <v>198</v>
      </c>
      <c r="N5" s="65" t="s">
        <v>289</v>
      </c>
      <c r="O5" s="65" t="s">
        <v>200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7"/>
      <c r="B6" s="63"/>
      <c r="C6" s="63"/>
      <c r="D6" s="63"/>
      <c r="E6" s="64"/>
      <c r="F6" s="65"/>
      <c r="G6" s="65"/>
      <c r="H6" s="66"/>
      <c r="I6" s="64"/>
      <c r="J6" s="65"/>
      <c r="K6" s="65"/>
      <c r="L6" s="65"/>
      <c r="M6" s="65"/>
      <c r="N6" s="65"/>
      <c r="O6" s="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7"/>
      <c r="B7" s="68">
        <v>7</v>
      </c>
      <c r="C7" s="68">
        <v>8</v>
      </c>
      <c r="D7" s="68">
        <v>9</v>
      </c>
      <c r="E7" s="68">
        <v>10</v>
      </c>
      <c r="F7" s="68">
        <v>11</v>
      </c>
      <c r="G7" s="68">
        <v>12</v>
      </c>
      <c r="H7" s="68">
        <v>13</v>
      </c>
      <c r="I7" s="68">
        <v>14</v>
      </c>
      <c r="J7" s="68">
        <v>15</v>
      </c>
      <c r="K7" s="68">
        <v>16</v>
      </c>
      <c r="L7" s="68">
        <v>17</v>
      </c>
      <c r="M7" s="68">
        <v>18</v>
      </c>
      <c r="N7" s="68">
        <v>19</v>
      </c>
      <c r="O7" s="68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1" customFormat="1" ht="28.5" customHeight="1">
      <c r="A8" s="69" t="s">
        <v>94</v>
      </c>
      <c r="B8" s="70">
        <f>C8+F8</f>
        <v>35.19</v>
      </c>
      <c r="C8" s="70">
        <v>22.41</v>
      </c>
      <c r="D8" s="70"/>
      <c r="E8" s="70"/>
      <c r="F8" s="70">
        <v>12.78</v>
      </c>
      <c r="G8" s="70"/>
      <c r="H8" s="71"/>
      <c r="I8" s="75">
        <f>J8+M8</f>
        <v>35.01</v>
      </c>
      <c r="J8" s="76">
        <v>22.32</v>
      </c>
      <c r="K8" s="76"/>
      <c r="L8" s="76"/>
      <c r="M8" s="76">
        <v>12.69</v>
      </c>
      <c r="N8" s="76"/>
      <c r="O8" s="77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</row>
    <row r="9" spans="1:250" ht="30.75" customHeight="1">
      <c r="A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1"/>
      <c r="D10" s="51"/>
      <c r="E10" s="51"/>
      <c r="F10" s="51"/>
      <c r="G10" s="51"/>
      <c r="H10" s="51"/>
      <c r="I10" s="51"/>
      <c r="J10" s="51"/>
      <c r="L10" s="51"/>
      <c r="N10" s="78"/>
      <c r="O10" s="5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1"/>
      <c r="G11" s="51"/>
      <c r="H11" s="51"/>
      <c r="I11" s="51"/>
      <c r="K11" s="51"/>
      <c r="O11" s="5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ht="12.75" customHeight="1">
      <c r="G17" s="52" t="s">
        <v>290</v>
      </c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C1">
      <selection activeCell="G12" sqref="G12"/>
    </sheetView>
  </sheetViews>
  <sheetFormatPr defaultColWidth="6.875" defaultRowHeight="12.75" customHeight="1"/>
  <cols>
    <col min="1" max="1" width="8.75390625" style="25" customWidth="1"/>
    <col min="2" max="2" width="13.50390625" style="25" customWidth="1"/>
    <col min="3" max="5" width="15.125" style="25" customWidth="1"/>
    <col min="6" max="7" width="23.625" style="25" customWidth="1"/>
    <col min="8" max="9" width="20.625" style="25" customWidth="1"/>
    <col min="10" max="10" width="8.75390625" style="25" customWidth="1"/>
    <col min="11" max="16384" width="6.875" style="25" customWidth="1"/>
  </cols>
  <sheetData>
    <row r="1" spans="1:10" ht="18.75" customHeight="1">
      <c r="A1" s="26"/>
      <c r="B1" s="26"/>
      <c r="C1" s="26"/>
      <c r="D1" s="26"/>
      <c r="E1" s="27"/>
      <c r="F1" s="26"/>
      <c r="G1" s="26"/>
      <c r="H1" s="26"/>
      <c r="I1" s="26" t="s">
        <v>291</v>
      </c>
      <c r="J1" s="26"/>
    </row>
    <row r="2" spans="1:10" ht="18.75" customHeight="1">
      <c r="A2" s="28" t="s">
        <v>292</v>
      </c>
      <c r="B2" s="28"/>
      <c r="C2" s="28"/>
      <c r="D2" s="28"/>
      <c r="E2" s="28"/>
      <c r="F2" s="28"/>
      <c r="G2" s="28"/>
      <c r="H2" s="28"/>
      <c r="I2" s="28"/>
      <c r="J2" s="26"/>
    </row>
    <row r="3" spans="3:9" ht="18.75" customHeight="1">
      <c r="C3" s="6" t="s">
        <v>2</v>
      </c>
      <c r="D3" s="6"/>
      <c r="E3" s="29"/>
      <c r="I3" s="49" t="s">
        <v>78</v>
      </c>
    </row>
    <row r="4" spans="1:10" ht="32.25" customHeight="1">
      <c r="A4" s="30" t="s">
        <v>137</v>
      </c>
      <c r="B4" s="31" t="s">
        <v>80</v>
      </c>
      <c r="C4" s="32" t="s">
        <v>293</v>
      </c>
      <c r="D4" s="33"/>
      <c r="E4" s="34"/>
      <c r="F4" s="33" t="s">
        <v>294</v>
      </c>
      <c r="G4" s="32" t="s">
        <v>295</v>
      </c>
      <c r="H4" s="32" t="s">
        <v>296</v>
      </c>
      <c r="I4" s="33"/>
      <c r="J4" s="26"/>
    </row>
    <row r="5" spans="1:10" ht="24.75" customHeight="1">
      <c r="A5" s="30"/>
      <c r="B5" s="31"/>
      <c r="C5" s="35" t="s">
        <v>297</v>
      </c>
      <c r="D5" s="36" t="s">
        <v>120</v>
      </c>
      <c r="E5" s="37" t="s">
        <v>121</v>
      </c>
      <c r="F5" s="33"/>
      <c r="G5" s="32"/>
      <c r="H5" s="38" t="s">
        <v>298</v>
      </c>
      <c r="I5" s="50" t="s">
        <v>299</v>
      </c>
      <c r="J5" s="26"/>
    </row>
    <row r="6" spans="1:10" ht="18" customHeight="1" hidden="1">
      <c r="A6" s="39" t="s">
        <v>300</v>
      </c>
      <c r="B6" s="39" t="s">
        <v>300</v>
      </c>
      <c r="C6" s="40"/>
      <c r="D6" s="40"/>
      <c r="E6" s="40"/>
      <c r="F6" s="39"/>
      <c r="G6" s="39"/>
      <c r="H6" s="40"/>
      <c r="I6" s="39"/>
      <c r="J6" s="26"/>
    </row>
    <row r="7" spans="1:10" s="24" customFormat="1" ht="48.75" customHeight="1">
      <c r="A7" s="41"/>
      <c r="B7" s="42"/>
      <c r="C7" s="43" t="s">
        <v>93</v>
      </c>
      <c r="D7" s="44">
        <v>1433.6</v>
      </c>
      <c r="E7" s="44">
        <v>227</v>
      </c>
      <c r="F7" s="45" t="s">
        <v>301</v>
      </c>
      <c r="G7" s="45" t="s">
        <v>302</v>
      </c>
      <c r="H7" s="46"/>
      <c r="I7" s="46"/>
      <c r="J7" s="47"/>
    </row>
    <row r="8" spans="1:10" ht="49.5" customHeight="1">
      <c r="A8" s="47"/>
      <c r="B8" s="47"/>
      <c r="C8" s="47"/>
      <c r="D8" s="47"/>
      <c r="E8" s="48"/>
      <c r="F8" s="47"/>
      <c r="G8" s="47"/>
      <c r="H8" s="47"/>
      <c r="I8" s="47"/>
      <c r="J8" s="26"/>
    </row>
    <row r="9" spans="1:10" ht="18.75" customHeight="1">
      <c r="A9" s="26"/>
      <c r="B9" s="47"/>
      <c r="C9" s="47"/>
      <c r="D9" s="47"/>
      <c r="E9" s="27"/>
      <c r="F9" s="26"/>
      <c r="G9" s="26"/>
      <c r="H9" s="47"/>
      <c r="I9" s="47"/>
      <c r="J9" s="26"/>
    </row>
    <row r="10" spans="1:10" ht="18.75" customHeight="1">
      <c r="A10" s="26"/>
      <c r="B10" s="47"/>
      <c r="C10" s="47"/>
      <c r="D10" s="47"/>
      <c r="E10" s="48"/>
      <c r="F10" s="26"/>
      <c r="G10" s="26"/>
      <c r="H10" s="26"/>
      <c r="I10" s="26"/>
      <c r="J10" s="26"/>
    </row>
    <row r="11" spans="1:10" ht="18.75" customHeight="1">
      <c r="A11" s="26"/>
      <c r="B11" s="47"/>
      <c r="C11" s="26"/>
      <c r="D11" s="47"/>
      <c r="E11" s="27"/>
      <c r="F11" s="26"/>
      <c r="G11" s="26"/>
      <c r="H11" s="47"/>
      <c r="I11" s="47"/>
      <c r="J11" s="26"/>
    </row>
    <row r="12" spans="1:10" ht="18.75" customHeight="1">
      <c r="A12" s="26"/>
      <c r="B12" s="26"/>
      <c r="C12" s="47"/>
      <c r="D12" s="47"/>
      <c r="E12" s="27"/>
      <c r="F12" s="26"/>
      <c r="G12" s="26"/>
      <c r="H12" s="26"/>
      <c r="I12" s="26"/>
      <c r="J12" s="26"/>
    </row>
    <row r="13" spans="1:10" ht="18.75" customHeight="1">
      <c r="A13" s="26"/>
      <c r="B13" s="26"/>
      <c r="C13" s="47"/>
      <c r="D13" s="47"/>
      <c r="E13" s="48"/>
      <c r="F13" s="26"/>
      <c r="G13" s="47"/>
      <c r="H13" s="47"/>
      <c r="I13" s="26"/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4"/>
  <sheetViews>
    <sheetView showGridLines="0" showZeros="0" workbookViewId="0" topLeftCell="A3">
      <selection activeCell="E17" sqref="E17"/>
    </sheetView>
  </sheetViews>
  <sheetFormatPr defaultColWidth="6.875" defaultRowHeight="22.5" customHeight="1"/>
  <cols>
    <col min="1" max="3" width="3.375" style="532" customWidth="1"/>
    <col min="4" max="4" width="7.375" style="532" customWidth="1"/>
    <col min="5" max="5" width="40.125" style="532" customWidth="1"/>
    <col min="6" max="6" width="12.50390625" style="532" customWidth="1"/>
    <col min="7" max="7" width="11.625" style="532" customWidth="1"/>
    <col min="8" max="16" width="10.50390625" style="532" customWidth="1"/>
    <col min="17" max="247" width="6.75390625" style="532" customWidth="1"/>
    <col min="248" max="16384" width="6.875" style="533" customWidth="1"/>
  </cols>
  <sheetData>
    <row r="1" spans="2:247" ht="22.5" customHeight="1">
      <c r="B1" s="534"/>
      <c r="C1" s="534"/>
      <c r="D1" s="534"/>
      <c r="E1" s="534"/>
      <c r="G1" s="534"/>
      <c r="H1" s="534"/>
      <c r="I1" s="534"/>
      <c r="J1" s="534"/>
      <c r="K1" s="534"/>
      <c r="L1" s="534"/>
      <c r="P1" s="549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35" t="s">
        <v>96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5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90" t="s">
        <v>2</v>
      </c>
      <c r="B3" s="390"/>
      <c r="C3" s="390"/>
      <c r="D3" s="390"/>
      <c r="E3" s="390"/>
      <c r="F3" s="536"/>
      <c r="G3" s="390"/>
      <c r="H3" s="390"/>
      <c r="I3" s="390"/>
      <c r="J3" s="536"/>
      <c r="K3" s="536"/>
      <c r="L3" s="536"/>
      <c r="O3" s="550" t="s">
        <v>78</v>
      </c>
      <c r="P3" s="550"/>
      <c r="Q3" s="3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37" t="s">
        <v>97</v>
      </c>
      <c r="B4" s="537"/>
      <c r="C4" s="537"/>
      <c r="D4" s="538" t="s">
        <v>79</v>
      </c>
      <c r="E4" s="539" t="s">
        <v>98</v>
      </c>
      <c r="F4" s="90" t="s">
        <v>99</v>
      </c>
      <c r="G4" s="540" t="s">
        <v>82</v>
      </c>
      <c r="H4" s="540"/>
      <c r="I4" s="540"/>
      <c r="J4" s="90" t="s">
        <v>83</v>
      </c>
      <c r="K4" s="90" t="s">
        <v>84</v>
      </c>
      <c r="L4" s="90" t="s">
        <v>85</v>
      </c>
      <c r="M4" s="90" t="s">
        <v>86</v>
      </c>
      <c r="N4" s="90" t="s">
        <v>87</v>
      </c>
      <c r="O4" s="551" t="s">
        <v>88</v>
      </c>
      <c r="P4" s="551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90" t="s">
        <v>100</v>
      </c>
      <c r="B5" s="90" t="s">
        <v>101</v>
      </c>
      <c r="C5" s="90" t="s">
        <v>102</v>
      </c>
      <c r="D5" s="90"/>
      <c r="E5" s="541"/>
      <c r="F5" s="90"/>
      <c r="G5" s="90" t="s">
        <v>90</v>
      </c>
      <c r="H5" s="90" t="s">
        <v>91</v>
      </c>
      <c r="I5" s="90" t="s">
        <v>92</v>
      </c>
      <c r="J5" s="90"/>
      <c r="K5" s="90"/>
      <c r="L5" s="90"/>
      <c r="M5" s="90"/>
      <c r="N5" s="90"/>
      <c r="O5" s="551"/>
      <c r="P5" s="55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90"/>
      <c r="B6" s="90"/>
      <c r="C6" s="90"/>
      <c r="D6" s="90"/>
      <c r="E6" s="90"/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0">
        <v>9</v>
      </c>
      <c r="O6" s="552">
        <v>10</v>
      </c>
      <c r="P6" s="55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542"/>
      <c r="B7" s="542"/>
      <c r="C7" s="542"/>
      <c r="D7" s="542"/>
      <c r="E7" s="543" t="s">
        <v>81</v>
      </c>
      <c r="F7" s="544">
        <v>1433.6</v>
      </c>
      <c r="G7" s="544">
        <v>1433.6</v>
      </c>
      <c r="H7" s="544">
        <v>1423.6</v>
      </c>
      <c r="I7" s="544">
        <v>10</v>
      </c>
      <c r="J7" s="554">
        <v>0</v>
      </c>
      <c r="K7" s="554">
        <v>0</v>
      </c>
      <c r="L7" s="555">
        <v>0</v>
      </c>
      <c r="M7" s="554">
        <v>0</v>
      </c>
      <c r="N7" s="554">
        <v>0</v>
      </c>
      <c r="O7" s="554">
        <v>0</v>
      </c>
      <c r="P7" s="554">
        <v>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90">
        <v>208</v>
      </c>
      <c r="B8" s="90"/>
      <c r="C8" s="90"/>
      <c r="D8" s="90"/>
      <c r="E8" s="91" t="s">
        <v>103</v>
      </c>
      <c r="F8" s="544">
        <v>1433.6</v>
      </c>
      <c r="G8" s="544">
        <v>1433.6</v>
      </c>
      <c r="H8" s="544">
        <v>1423.6</v>
      </c>
      <c r="I8" s="544">
        <v>10</v>
      </c>
      <c r="J8" s="556">
        <v>0</v>
      </c>
      <c r="K8" s="556">
        <v>0</v>
      </c>
      <c r="L8" s="556">
        <v>0</v>
      </c>
      <c r="M8" s="556">
        <v>0</v>
      </c>
      <c r="N8" s="556">
        <v>0</v>
      </c>
      <c r="O8" s="557">
        <v>0</v>
      </c>
      <c r="P8" s="558"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90">
        <v>208</v>
      </c>
      <c r="B9" s="92" t="s">
        <v>104</v>
      </c>
      <c r="C9" s="90"/>
      <c r="D9" s="90"/>
      <c r="E9" s="91" t="s">
        <v>105</v>
      </c>
      <c r="F9" s="544">
        <f>SUM(F10:F14)</f>
        <v>1433.6000000000001</v>
      </c>
      <c r="G9" s="544">
        <f aca="true" t="shared" si="0" ref="G9:P9">SUM(G10:G14)</f>
        <v>1433.6000000000001</v>
      </c>
      <c r="H9" s="544">
        <f t="shared" si="0"/>
        <v>1423.6000000000001</v>
      </c>
      <c r="I9" s="544">
        <f t="shared" si="0"/>
        <v>10</v>
      </c>
      <c r="J9" s="544">
        <f t="shared" si="0"/>
        <v>0</v>
      </c>
      <c r="K9" s="544">
        <f t="shared" si="0"/>
        <v>0</v>
      </c>
      <c r="L9" s="544">
        <f t="shared" si="0"/>
        <v>0</v>
      </c>
      <c r="M9" s="544">
        <f t="shared" si="0"/>
        <v>0</v>
      </c>
      <c r="N9" s="544">
        <f t="shared" si="0"/>
        <v>0</v>
      </c>
      <c r="O9" s="544">
        <f t="shared" si="0"/>
        <v>0</v>
      </c>
      <c r="P9" s="544">
        <f t="shared" si="0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531" customFormat="1" ht="24.75" customHeight="1">
      <c r="A10" s="92" t="s">
        <v>106</v>
      </c>
      <c r="B10" s="92" t="s">
        <v>104</v>
      </c>
      <c r="C10" s="92" t="s">
        <v>104</v>
      </c>
      <c r="D10" s="92" t="s">
        <v>93</v>
      </c>
      <c r="E10" s="545" t="s">
        <v>107</v>
      </c>
      <c r="F10" s="546">
        <f>G10+J10+K10+L10+M10+N10+O10+P10</f>
        <v>726.4</v>
      </c>
      <c r="G10" s="546">
        <f>H10+I10</f>
        <v>726.4</v>
      </c>
      <c r="H10" s="546">
        <v>716.4</v>
      </c>
      <c r="I10" s="546">
        <v>10</v>
      </c>
      <c r="J10" s="546"/>
      <c r="K10" s="546"/>
      <c r="L10" s="546"/>
      <c r="M10" s="546"/>
      <c r="N10" s="546"/>
      <c r="O10" s="546"/>
      <c r="P10" s="546"/>
      <c r="Q10" s="56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</row>
    <row r="11" spans="1:247" ht="22.5" customHeight="1">
      <c r="A11" s="543" t="s">
        <v>106</v>
      </c>
      <c r="B11" s="543" t="s">
        <v>104</v>
      </c>
      <c r="C11" s="543" t="s">
        <v>108</v>
      </c>
      <c r="D11" s="543" t="s">
        <v>93</v>
      </c>
      <c r="E11" s="547" t="s">
        <v>109</v>
      </c>
      <c r="F11" s="546">
        <f>G11+J11+K11+L11+M11+N11+O11+P11</f>
        <v>171.3</v>
      </c>
      <c r="G11" s="546">
        <f>H11+I11</f>
        <v>171.3</v>
      </c>
      <c r="H11" s="548">
        <v>171.3</v>
      </c>
      <c r="I11" s="548"/>
      <c r="J11" s="555"/>
      <c r="K11" s="555"/>
      <c r="L11" s="555"/>
      <c r="M11" s="555"/>
      <c r="N11" s="555"/>
      <c r="O11" s="555"/>
      <c r="P11" s="55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43" t="s">
        <v>106</v>
      </c>
      <c r="B12" s="543" t="s">
        <v>104</v>
      </c>
      <c r="C12" s="543" t="s">
        <v>110</v>
      </c>
      <c r="D12" s="543" t="s">
        <v>93</v>
      </c>
      <c r="E12" s="547" t="s">
        <v>111</v>
      </c>
      <c r="F12" s="546">
        <f>G12+J12+K12+L12+M12+N12+O12+P12</f>
        <v>257.2</v>
      </c>
      <c r="G12" s="546">
        <f>H12+I12</f>
        <v>257.2</v>
      </c>
      <c r="H12" s="548">
        <v>257.2</v>
      </c>
      <c r="I12" s="548"/>
      <c r="J12" s="555"/>
      <c r="K12" s="555"/>
      <c r="L12" s="555"/>
      <c r="M12" s="555"/>
      <c r="N12" s="555"/>
      <c r="O12" s="555"/>
      <c r="P12" s="55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43" t="s">
        <v>106</v>
      </c>
      <c r="B13" s="543" t="s">
        <v>104</v>
      </c>
      <c r="C13" s="543" t="s">
        <v>112</v>
      </c>
      <c r="D13" s="543" t="s">
        <v>93</v>
      </c>
      <c r="E13" s="547" t="s">
        <v>113</v>
      </c>
      <c r="F13" s="546">
        <f>G13+J13+K13+L13+M13+N13+O13+P13</f>
        <v>196.2</v>
      </c>
      <c r="G13" s="546">
        <f>H13+I13</f>
        <v>196.2</v>
      </c>
      <c r="H13" s="548">
        <v>196.2</v>
      </c>
      <c r="I13" s="548"/>
      <c r="J13" s="555"/>
      <c r="K13" s="555"/>
      <c r="L13" s="555"/>
      <c r="M13" s="555"/>
      <c r="N13" s="555"/>
      <c r="O13" s="555"/>
      <c r="P13" s="55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42" t="s">
        <v>106</v>
      </c>
      <c r="B14" s="543" t="s">
        <v>104</v>
      </c>
      <c r="C14" s="543" t="s">
        <v>114</v>
      </c>
      <c r="D14" s="543" t="s">
        <v>93</v>
      </c>
      <c r="E14" s="547" t="s">
        <v>115</v>
      </c>
      <c r="F14" s="546">
        <f>G14+J14+K14+L14+M14+N14+O14+P14</f>
        <v>82.5</v>
      </c>
      <c r="G14" s="546">
        <f>H14+I14</f>
        <v>82.5</v>
      </c>
      <c r="H14" s="548">
        <v>82.5</v>
      </c>
      <c r="I14" s="548"/>
      <c r="J14" s="555"/>
      <c r="K14" s="555"/>
      <c r="L14" s="555"/>
      <c r="M14" s="555"/>
      <c r="N14" s="555"/>
      <c r="O14" s="555"/>
      <c r="P14" s="55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selection activeCell="G12" sqref="G1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303</v>
      </c>
      <c r="O1" s="3"/>
      <c r="P1"/>
      <c r="Q1"/>
      <c r="R1"/>
      <c r="S1"/>
    </row>
    <row r="2" spans="1:19" ht="18.75" customHeight="1">
      <c r="A2" s="5" t="s">
        <v>304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N3" s="22" t="s">
        <v>78</v>
      </c>
      <c r="P3"/>
      <c r="Q3"/>
      <c r="R3"/>
      <c r="S3"/>
    </row>
    <row r="4" spans="1:19" ht="32.25" customHeight="1">
      <c r="A4" s="7" t="s">
        <v>137</v>
      </c>
      <c r="B4" s="8" t="s">
        <v>80</v>
      </c>
      <c r="C4" s="9" t="s">
        <v>305</v>
      </c>
      <c r="D4" s="7" t="s">
        <v>306</v>
      </c>
      <c r="E4" s="7" t="s">
        <v>307</v>
      </c>
      <c r="F4" s="7"/>
      <c r="G4" s="7" t="s">
        <v>308</v>
      </c>
      <c r="H4" s="10" t="s">
        <v>309</v>
      </c>
      <c r="I4" s="7" t="s">
        <v>310</v>
      </c>
      <c r="J4" s="7" t="s">
        <v>311</v>
      </c>
      <c r="K4" s="7" t="s">
        <v>312</v>
      </c>
      <c r="L4" s="7" t="s">
        <v>313</v>
      </c>
      <c r="M4" s="7" t="s">
        <v>314</v>
      </c>
      <c r="N4" s="7" t="s">
        <v>315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183</v>
      </c>
      <c r="F5" s="12" t="s">
        <v>316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 hidden="1">
      <c r="A6" s="13" t="s">
        <v>300</v>
      </c>
      <c r="B6" s="13" t="s">
        <v>300</v>
      </c>
      <c r="C6" s="13" t="s">
        <v>300</v>
      </c>
      <c r="D6" s="14" t="s">
        <v>300</v>
      </c>
      <c r="E6" s="15" t="s">
        <v>300</v>
      </c>
      <c r="F6" s="15" t="s">
        <v>300</v>
      </c>
      <c r="G6" s="14" t="s">
        <v>300</v>
      </c>
      <c r="H6" s="13" t="s">
        <v>300</v>
      </c>
      <c r="I6" s="13" t="s">
        <v>300</v>
      </c>
      <c r="J6" s="13" t="s">
        <v>300</v>
      </c>
      <c r="K6" s="14" t="s">
        <v>300</v>
      </c>
      <c r="L6" s="14" t="s">
        <v>300</v>
      </c>
      <c r="M6" s="14" t="s">
        <v>300</v>
      </c>
      <c r="N6" s="13" t="s">
        <v>300</v>
      </c>
      <c r="O6" s="3"/>
      <c r="P6"/>
      <c r="Q6"/>
      <c r="R6"/>
      <c r="S6"/>
    </row>
    <row r="7" spans="1:19" s="1" customFormat="1" ht="30" customHeight="1">
      <c r="A7" s="16"/>
      <c r="B7" s="17"/>
      <c r="C7" s="17"/>
      <c r="D7" s="18"/>
      <c r="E7" s="19" t="s">
        <v>267</v>
      </c>
      <c r="F7" s="19" t="s">
        <v>267</v>
      </c>
      <c r="G7" s="19" t="s">
        <v>267</v>
      </c>
      <c r="H7" s="19" t="s">
        <v>267</v>
      </c>
      <c r="I7" s="19" t="s">
        <v>267</v>
      </c>
      <c r="J7" s="19" t="s">
        <v>267</v>
      </c>
      <c r="K7" s="19" t="s">
        <v>267</v>
      </c>
      <c r="L7" s="19" t="s">
        <v>267</v>
      </c>
      <c r="M7" s="19" t="s">
        <v>267</v>
      </c>
      <c r="N7" s="19" t="s">
        <v>267</v>
      </c>
      <c r="O7" s="20"/>
      <c r="P7" s="23"/>
      <c r="Q7" s="23"/>
      <c r="R7" s="23"/>
      <c r="S7" s="23"/>
    </row>
    <row r="8" spans="1:19" ht="45" customHeight="1">
      <c r="A8" s="20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3"/>
      <c r="P8"/>
      <c r="Q8"/>
      <c r="R8"/>
      <c r="S8"/>
    </row>
    <row r="9" spans="1:19" ht="18.75" customHeight="1">
      <c r="A9" s="3"/>
      <c r="B9" s="3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20"/>
      <c r="O9" s="3"/>
      <c r="P9"/>
      <c r="Q9"/>
      <c r="R9"/>
      <c r="S9"/>
    </row>
    <row r="10" spans="1:19" ht="18.75" customHeight="1">
      <c r="A10" s="3"/>
      <c r="B10" s="3"/>
      <c r="C10" s="20"/>
      <c r="D10" s="20"/>
      <c r="E10" s="20"/>
      <c r="F10" s="20"/>
      <c r="G10" s="21"/>
      <c r="H10" s="3"/>
      <c r="I10" s="3"/>
      <c r="J10" s="3"/>
      <c r="K10" s="20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0"/>
      <c r="D11" s="20"/>
      <c r="E11" s="20"/>
      <c r="F11" s="20"/>
      <c r="G11" s="21"/>
      <c r="H11" s="3"/>
      <c r="I11" s="3"/>
      <c r="J11" s="3"/>
      <c r="K11" s="20"/>
      <c r="L11" s="3"/>
      <c r="M11" s="3"/>
      <c r="N11" s="20"/>
      <c r="O11" s="3"/>
      <c r="P11"/>
      <c r="Q11"/>
      <c r="R11"/>
      <c r="S11"/>
    </row>
    <row r="12" spans="1:19" ht="18.75" customHeight="1">
      <c r="A12" s="3"/>
      <c r="B12" s="3"/>
      <c r="C12" s="3"/>
      <c r="D12" s="20"/>
      <c r="E12" s="20"/>
      <c r="F12" s="20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20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5">
      <selection activeCell="H18" sqref="H18"/>
    </sheetView>
  </sheetViews>
  <sheetFormatPr defaultColWidth="6.875" defaultRowHeight="18.75" customHeight="1"/>
  <cols>
    <col min="1" max="3" width="3.50390625" style="490" customWidth="1"/>
    <col min="4" max="4" width="7.125" style="490" customWidth="1"/>
    <col min="5" max="5" width="25.625" style="491" customWidth="1"/>
    <col min="6" max="6" width="9.75390625" style="492" customWidth="1"/>
    <col min="7" max="10" width="8.50390625" style="492" customWidth="1"/>
    <col min="11" max="12" width="8.625" style="492" customWidth="1"/>
    <col min="13" max="17" width="8.00390625" style="492" customWidth="1"/>
    <col min="18" max="18" width="8.00390625" style="493" customWidth="1"/>
    <col min="19" max="21" width="8.00390625" style="494" customWidth="1"/>
    <col min="22" max="16384" width="6.875" style="493" customWidth="1"/>
  </cols>
  <sheetData>
    <row r="1" spans="1:21" ht="24.7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S1" s="518"/>
      <c r="T1" s="518"/>
      <c r="U1" s="453" t="s">
        <v>116</v>
      </c>
    </row>
    <row r="2" spans="1:21" ht="24.75" customHeight="1">
      <c r="A2" s="495" t="s">
        <v>117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</row>
    <row r="3" spans="1:21" s="488" customFormat="1" ht="24.75" customHeight="1">
      <c r="A3" s="390" t="s">
        <v>2</v>
      </c>
      <c r="B3" s="390"/>
      <c r="C3" s="390"/>
      <c r="D3" s="390"/>
      <c r="E3" s="390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509"/>
      <c r="Q3" s="509"/>
      <c r="S3" s="519"/>
      <c r="T3" s="520" t="s">
        <v>78</v>
      </c>
      <c r="U3" s="520"/>
    </row>
    <row r="4" spans="1:21" s="488" customFormat="1" ht="21.75" customHeight="1">
      <c r="A4" s="496" t="s">
        <v>118</v>
      </c>
      <c r="B4" s="496"/>
      <c r="C4" s="497"/>
      <c r="D4" s="498" t="s">
        <v>79</v>
      </c>
      <c r="E4" s="499" t="s">
        <v>98</v>
      </c>
      <c r="F4" s="500" t="s">
        <v>119</v>
      </c>
      <c r="G4" s="501" t="s">
        <v>120</v>
      </c>
      <c r="H4" s="496"/>
      <c r="I4" s="496"/>
      <c r="J4" s="497"/>
      <c r="K4" s="510" t="s">
        <v>121</v>
      </c>
      <c r="L4" s="510"/>
      <c r="M4" s="510"/>
      <c r="N4" s="510"/>
      <c r="O4" s="510"/>
      <c r="P4" s="510"/>
      <c r="Q4" s="510"/>
      <c r="R4" s="510"/>
      <c r="S4" s="521" t="s">
        <v>122</v>
      </c>
      <c r="T4" s="522" t="s">
        <v>123</v>
      </c>
      <c r="U4" s="522" t="s">
        <v>124</v>
      </c>
    </row>
    <row r="5" spans="1:21" s="488" customFormat="1" ht="21.75" customHeight="1">
      <c r="A5" s="502" t="s">
        <v>100</v>
      </c>
      <c r="B5" s="498" t="s">
        <v>101</v>
      </c>
      <c r="C5" s="498" t="s">
        <v>102</v>
      </c>
      <c r="D5" s="498"/>
      <c r="E5" s="499"/>
      <c r="F5" s="500"/>
      <c r="G5" s="498" t="s">
        <v>81</v>
      </c>
      <c r="H5" s="498" t="s">
        <v>125</v>
      </c>
      <c r="I5" s="498" t="s">
        <v>126</v>
      </c>
      <c r="J5" s="500" t="s">
        <v>127</v>
      </c>
      <c r="K5" s="511" t="s">
        <v>81</v>
      </c>
      <c r="L5" s="512" t="s">
        <v>128</v>
      </c>
      <c r="M5" s="512" t="s">
        <v>129</v>
      </c>
      <c r="N5" s="511" t="s">
        <v>130</v>
      </c>
      <c r="O5" s="513" t="s">
        <v>131</v>
      </c>
      <c r="P5" s="513" t="s">
        <v>132</v>
      </c>
      <c r="Q5" s="513" t="s">
        <v>133</v>
      </c>
      <c r="R5" s="513" t="s">
        <v>134</v>
      </c>
      <c r="S5" s="523"/>
      <c r="T5" s="524"/>
      <c r="U5" s="524"/>
    </row>
    <row r="6" spans="1:21" ht="29.25" customHeight="1">
      <c r="A6" s="502"/>
      <c r="B6" s="498"/>
      <c r="C6" s="498"/>
      <c r="D6" s="498"/>
      <c r="E6" s="116"/>
      <c r="F6" s="503" t="s">
        <v>99</v>
      </c>
      <c r="G6" s="498"/>
      <c r="H6" s="498"/>
      <c r="I6" s="498"/>
      <c r="J6" s="500"/>
      <c r="K6" s="500"/>
      <c r="L6" s="514"/>
      <c r="M6" s="514"/>
      <c r="N6" s="500"/>
      <c r="O6" s="511"/>
      <c r="P6" s="511"/>
      <c r="Q6" s="511"/>
      <c r="R6" s="511"/>
      <c r="S6" s="524"/>
      <c r="T6" s="524"/>
      <c r="U6" s="524"/>
    </row>
    <row r="7" spans="1:21" ht="24.75" customHeight="1">
      <c r="A7" s="87"/>
      <c r="B7" s="87"/>
      <c r="C7" s="87"/>
      <c r="D7" s="87"/>
      <c r="E7" s="87"/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525">
        <v>15</v>
      </c>
      <c r="U7" s="525">
        <v>16</v>
      </c>
    </row>
    <row r="8" spans="1:21" ht="24.75" customHeight="1">
      <c r="A8" s="87"/>
      <c r="B8" s="87"/>
      <c r="C8" s="87"/>
      <c r="D8" s="87"/>
      <c r="E8" s="88" t="s">
        <v>81</v>
      </c>
      <c r="F8" s="504">
        <v>1433.6</v>
      </c>
      <c r="G8" s="504">
        <v>1206.6000000000001</v>
      </c>
      <c r="H8" s="504">
        <v>999.2</v>
      </c>
      <c r="I8" s="504">
        <v>128.79999999999998</v>
      </c>
      <c r="J8" s="504">
        <v>78.60000000000001</v>
      </c>
      <c r="K8" s="504">
        <v>227</v>
      </c>
      <c r="L8" s="504">
        <v>227</v>
      </c>
      <c r="M8" s="87"/>
      <c r="N8" s="87"/>
      <c r="O8" s="87"/>
      <c r="P8" s="87"/>
      <c r="Q8" s="87"/>
      <c r="R8" s="87"/>
      <c r="S8" s="87"/>
      <c r="T8" s="525"/>
      <c r="U8" s="525"/>
    </row>
    <row r="9" spans="1:21" ht="24.75" customHeight="1">
      <c r="A9" s="90">
        <v>208</v>
      </c>
      <c r="B9" s="90"/>
      <c r="C9" s="90"/>
      <c r="D9" s="90"/>
      <c r="E9" s="91" t="s">
        <v>103</v>
      </c>
      <c r="F9" s="504">
        <v>1433.6</v>
      </c>
      <c r="G9" s="504">
        <v>1206.6000000000001</v>
      </c>
      <c r="H9" s="504">
        <v>999.2</v>
      </c>
      <c r="I9" s="504">
        <v>128.79999999999998</v>
      </c>
      <c r="J9" s="504">
        <v>78.60000000000001</v>
      </c>
      <c r="K9" s="504">
        <v>227</v>
      </c>
      <c r="L9" s="504">
        <v>227</v>
      </c>
      <c r="M9" s="87"/>
      <c r="N9" s="87"/>
      <c r="O9" s="87"/>
      <c r="P9" s="87"/>
      <c r="Q9" s="87"/>
      <c r="R9" s="87"/>
      <c r="S9" s="87"/>
      <c r="T9" s="525"/>
      <c r="U9" s="525"/>
    </row>
    <row r="10" spans="1:21" ht="24.75" customHeight="1">
      <c r="A10" s="90">
        <v>208</v>
      </c>
      <c r="B10" s="92" t="s">
        <v>104</v>
      </c>
      <c r="C10" s="90"/>
      <c r="D10" s="90"/>
      <c r="E10" s="91" t="s">
        <v>105</v>
      </c>
      <c r="F10" s="504">
        <f>SUM(F11:F16)</f>
        <v>1433.6000000000001</v>
      </c>
      <c r="G10" s="504">
        <f aca="true" t="shared" si="0" ref="G10:L10">SUM(G11:G16)</f>
        <v>1206.6000000000001</v>
      </c>
      <c r="H10" s="504">
        <f t="shared" si="0"/>
        <v>999.1999999999999</v>
      </c>
      <c r="I10" s="504">
        <f t="shared" si="0"/>
        <v>128.79999999999998</v>
      </c>
      <c r="J10" s="504">
        <f t="shared" si="0"/>
        <v>78.60000000000001</v>
      </c>
      <c r="K10" s="504">
        <f t="shared" si="0"/>
        <v>227</v>
      </c>
      <c r="L10" s="504">
        <f t="shared" si="0"/>
        <v>227</v>
      </c>
      <c r="M10" s="87"/>
      <c r="N10" s="87"/>
      <c r="O10" s="87"/>
      <c r="P10" s="87"/>
      <c r="Q10" s="87"/>
      <c r="R10" s="87"/>
      <c r="S10" s="87"/>
      <c r="T10" s="525"/>
      <c r="U10" s="525"/>
    </row>
    <row r="11" spans="1:21" s="489" customFormat="1" ht="24.75" customHeight="1">
      <c r="A11" s="115" t="s">
        <v>106</v>
      </c>
      <c r="B11" s="115" t="s">
        <v>104</v>
      </c>
      <c r="C11" s="115" t="s">
        <v>104</v>
      </c>
      <c r="D11" s="115" t="s">
        <v>93</v>
      </c>
      <c r="E11" s="356" t="s">
        <v>107</v>
      </c>
      <c r="F11" s="504">
        <f>G11+K11</f>
        <v>726.4</v>
      </c>
      <c r="G11" s="504">
        <f>SUM(H11:J11)</f>
        <v>651.4</v>
      </c>
      <c r="H11" s="504">
        <v>535.5</v>
      </c>
      <c r="I11" s="504">
        <v>73.8</v>
      </c>
      <c r="J11" s="504">
        <v>42.1</v>
      </c>
      <c r="K11" s="504">
        <f>L11+M11+N11+O11+P11+Q11+R11</f>
        <v>75</v>
      </c>
      <c r="L11" s="504">
        <v>75</v>
      </c>
      <c r="M11" s="515"/>
      <c r="N11" s="515"/>
      <c r="O11" s="515"/>
      <c r="P11" s="515"/>
      <c r="Q11" s="515"/>
      <c r="R11" s="526"/>
      <c r="S11" s="526"/>
      <c r="T11" s="526"/>
      <c r="U11" s="526"/>
    </row>
    <row r="12" spans="1:21" ht="25.5" customHeight="1">
      <c r="A12" s="117" t="s">
        <v>106</v>
      </c>
      <c r="B12" s="117" t="s">
        <v>104</v>
      </c>
      <c r="C12" s="117" t="s">
        <v>108</v>
      </c>
      <c r="D12" s="117" t="s">
        <v>93</v>
      </c>
      <c r="E12" s="505" t="s">
        <v>109</v>
      </c>
      <c r="F12" s="504">
        <f>G12+K12</f>
        <v>171.3</v>
      </c>
      <c r="G12" s="504">
        <f>SUM(H12:J12)</f>
        <v>146.3</v>
      </c>
      <c r="H12" s="506">
        <v>110.4</v>
      </c>
      <c r="I12" s="506">
        <v>14.8</v>
      </c>
      <c r="J12" s="506">
        <v>21.1</v>
      </c>
      <c r="K12" s="504">
        <f>L12+M12+N12+O12+P12+Q12+R12</f>
        <v>25</v>
      </c>
      <c r="L12" s="516">
        <v>25</v>
      </c>
      <c r="M12" s="517"/>
      <c r="N12" s="517"/>
      <c r="O12" s="517"/>
      <c r="P12" s="517"/>
      <c r="Q12" s="517"/>
      <c r="R12" s="527"/>
      <c r="S12" s="528"/>
      <c r="T12" s="528"/>
      <c r="U12" s="528"/>
    </row>
    <row r="13" spans="1:21" ht="18.75" customHeight="1">
      <c r="A13" s="117" t="s">
        <v>106</v>
      </c>
      <c r="B13" s="117" t="s">
        <v>104</v>
      </c>
      <c r="C13" s="117" t="s">
        <v>110</v>
      </c>
      <c r="D13" s="117" t="s">
        <v>93</v>
      </c>
      <c r="E13" s="505" t="s">
        <v>111</v>
      </c>
      <c r="F13" s="504">
        <f>G13+K13</f>
        <v>257.2</v>
      </c>
      <c r="G13" s="504">
        <f>SUM(H13:J13)</f>
        <v>183.2</v>
      </c>
      <c r="H13" s="506">
        <f>257.2-107</f>
        <v>150.2</v>
      </c>
      <c r="I13" s="506">
        <v>17.6</v>
      </c>
      <c r="J13" s="506">
        <v>15.4</v>
      </c>
      <c r="K13" s="504">
        <f>L13+M13+N13+O13+P13+Q13+R13</f>
        <v>74</v>
      </c>
      <c r="L13" s="506">
        <v>74</v>
      </c>
      <c r="M13" s="517"/>
      <c r="N13" s="517"/>
      <c r="O13" s="517"/>
      <c r="P13" s="517"/>
      <c r="Q13" s="517"/>
      <c r="R13" s="527"/>
      <c r="S13" s="528"/>
      <c r="T13" s="528"/>
      <c r="U13" s="528"/>
    </row>
    <row r="14" spans="1:21" ht="18.75" customHeight="1">
      <c r="A14" s="117" t="s">
        <v>106</v>
      </c>
      <c r="B14" s="117" t="s">
        <v>104</v>
      </c>
      <c r="C14" s="117" t="s">
        <v>112</v>
      </c>
      <c r="D14" s="117" t="s">
        <v>93</v>
      </c>
      <c r="E14" s="505" t="s">
        <v>113</v>
      </c>
      <c r="F14" s="504">
        <f>G14+K14</f>
        <v>196.2</v>
      </c>
      <c r="G14" s="504">
        <f>SUM(H14:J14)</f>
        <v>163.2</v>
      </c>
      <c r="H14" s="506">
        <f>95+101.2-49.2</f>
        <v>147</v>
      </c>
      <c r="I14" s="506">
        <v>16.2</v>
      </c>
      <c r="J14" s="506"/>
      <c r="K14" s="504">
        <f>L14+M14+N14+O14+P14+Q14+R14</f>
        <v>33</v>
      </c>
      <c r="L14" s="506">
        <v>33</v>
      </c>
      <c r="M14" s="517"/>
      <c r="N14" s="517"/>
      <c r="O14" s="517"/>
      <c r="P14" s="517"/>
      <c r="Q14" s="517"/>
      <c r="R14" s="527"/>
      <c r="S14" s="528"/>
      <c r="T14" s="528"/>
      <c r="U14" s="528"/>
    </row>
    <row r="15" spans="1:21" ht="18.75" customHeight="1">
      <c r="A15" s="118" t="s">
        <v>106</v>
      </c>
      <c r="B15" s="118" t="s">
        <v>104</v>
      </c>
      <c r="C15" s="118" t="s">
        <v>114</v>
      </c>
      <c r="D15" s="117" t="s">
        <v>93</v>
      </c>
      <c r="E15" s="505" t="s">
        <v>115</v>
      </c>
      <c r="F15" s="504">
        <f>G15+K15</f>
        <v>82.5</v>
      </c>
      <c r="G15" s="504">
        <f>SUM(H15:J15)</f>
        <v>62.5</v>
      </c>
      <c r="H15" s="506">
        <f>82.5-26.4</f>
        <v>56.1</v>
      </c>
      <c r="I15" s="506">
        <v>6.4</v>
      </c>
      <c r="J15" s="506"/>
      <c r="K15" s="504">
        <f>L15+M15+N15+O15+P15+Q15+R15</f>
        <v>20</v>
      </c>
      <c r="L15" s="506">
        <v>20</v>
      </c>
      <c r="M15" s="517"/>
      <c r="N15" s="517"/>
      <c r="O15" s="517"/>
      <c r="P15" s="517"/>
      <c r="Q15" s="517"/>
      <c r="R15" s="527"/>
      <c r="S15" s="528"/>
      <c r="T15" s="528"/>
      <c r="U15" s="528"/>
    </row>
    <row r="16" spans="4:20" ht="18.75" customHeight="1">
      <c r="D16" s="507"/>
      <c r="F16" s="508"/>
      <c r="J16" s="508"/>
      <c r="L16" s="508"/>
      <c r="M16" s="508"/>
      <c r="N16" s="508"/>
      <c r="O16" s="508"/>
      <c r="P16" s="508"/>
      <c r="Q16" s="508"/>
      <c r="R16" s="529"/>
      <c r="S16" s="530"/>
      <c r="T16" s="530"/>
    </row>
    <row r="17" spans="6:19" ht="18.75" customHeight="1">
      <c r="F17" s="508"/>
      <c r="O17" s="508"/>
      <c r="P17" s="508"/>
      <c r="Q17" s="508"/>
      <c r="S17" s="530"/>
    </row>
    <row r="18" spans="6:17" ht="18.75" customHeight="1">
      <c r="F18" s="508"/>
      <c r="O18" s="508"/>
      <c r="P18" s="508"/>
      <c r="Q18" s="508"/>
    </row>
    <row r="19" spans="1:22" ht="18.75" customHeight="1">
      <c r="A19"/>
      <c r="B19"/>
      <c r="C19"/>
      <c r="D19"/>
      <c r="E19"/>
      <c r="F19"/>
      <c r="O19" s="508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508"/>
      <c r="P20"/>
      <c r="Q20"/>
      <c r="R20"/>
      <c r="S20"/>
      <c r="T20"/>
      <c r="U20"/>
      <c r="V20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workbookViewId="0" topLeftCell="A3">
      <selection activeCell="E8" sqref="E8:E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9.00390625" style="0" customWidth="1"/>
    <col min="6" max="6" width="10.00390625" style="0" customWidth="1"/>
    <col min="7" max="7" width="8.50390625" style="0" customWidth="1"/>
    <col min="8" max="8" width="8.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453" t="s">
        <v>135</v>
      </c>
    </row>
    <row r="2" spans="1:21" ht="24.75" customHeight="1">
      <c r="A2" s="79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99" t="str">
        <f>'1.部门收支总表'!A3</f>
        <v>单位名称：岳阳县人力资源和社会保障局</v>
      </c>
      <c r="B3" s="99"/>
      <c r="C3" s="99"/>
      <c r="D3" s="99"/>
      <c r="E3" s="99"/>
      <c r="F3" s="9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87" t="s">
        <v>78</v>
      </c>
      <c r="U3" s="487"/>
    </row>
    <row r="4" spans="1:21" ht="27.75" customHeight="1">
      <c r="A4" s="80" t="s">
        <v>118</v>
      </c>
      <c r="B4" s="81"/>
      <c r="C4" s="82"/>
      <c r="D4" s="83" t="s">
        <v>137</v>
      </c>
      <c r="E4" s="83" t="s">
        <v>138</v>
      </c>
      <c r="F4" s="83" t="s">
        <v>99</v>
      </c>
      <c r="G4" s="84" t="s">
        <v>139</v>
      </c>
      <c r="H4" s="84" t="s">
        <v>140</v>
      </c>
      <c r="I4" s="84" t="s">
        <v>141</v>
      </c>
      <c r="J4" s="84" t="s">
        <v>142</v>
      </c>
      <c r="K4" s="84" t="s">
        <v>143</v>
      </c>
      <c r="L4" s="84" t="s">
        <v>144</v>
      </c>
      <c r="M4" s="84" t="s">
        <v>129</v>
      </c>
      <c r="N4" s="84" t="s">
        <v>145</v>
      </c>
      <c r="O4" s="84" t="s">
        <v>127</v>
      </c>
      <c r="P4" s="84" t="s">
        <v>131</v>
      </c>
      <c r="Q4" s="84" t="s">
        <v>130</v>
      </c>
      <c r="R4" s="84" t="s">
        <v>146</v>
      </c>
      <c r="S4" s="84" t="s">
        <v>147</v>
      </c>
      <c r="T4" s="84" t="s">
        <v>148</v>
      </c>
      <c r="U4" s="84" t="s">
        <v>134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8" customHeight="1">
      <c r="A7" s="87"/>
      <c r="B7" s="87"/>
      <c r="C7" s="87"/>
      <c r="D7" s="87"/>
      <c r="E7" s="88" t="s">
        <v>81</v>
      </c>
      <c r="F7" s="484">
        <v>1433.6</v>
      </c>
      <c r="G7" s="484">
        <v>999.2</v>
      </c>
      <c r="H7" s="484">
        <v>355.8</v>
      </c>
      <c r="I7" s="484">
        <v>0</v>
      </c>
      <c r="J7" s="484">
        <v>0</v>
      </c>
      <c r="K7" s="484">
        <v>0</v>
      </c>
      <c r="L7" s="484">
        <v>0</v>
      </c>
      <c r="M7" s="484">
        <v>0</v>
      </c>
      <c r="N7" s="484">
        <v>0</v>
      </c>
      <c r="O7" s="484">
        <v>78.60000000000001</v>
      </c>
      <c r="P7" s="84"/>
      <c r="Q7" s="84"/>
      <c r="R7" s="84"/>
      <c r="S7" s="84"/>
      <c r="T7" s="84"/>
      <c r="U7" s="84"/>
    </row>
    <row r="8" spans="1:21" ht="18" customHeight="1">
      <c r="A8" s="90">
        <v>208</v>
      </c>
      <c r="B8" s="90"/>
      <c r="C8" s="90"/>
      <c r="D8" s="90"/>
      <c r="E8" s="91" t="s">
        <v>103</v>
      </c>
      <c r="F8" s="484">
        <v>1433.6</v>
      </c>
      <c r="G8" s="484">
        <v>999.2</v>
      </c>
      <c r="H8" s="484">
        <v>355.8</v>
      </c>
      <c r="I8" s="484">
        <v>0</v>
      </c>
      <c r="J8" s="484">
        <v>0</v>
      </c>
      <c r="K8" s="484">
        <v>0</v>
      </c>
      <c r="L8" s="484">
        <v>0</v>
      </c>
      <c r="M8" s="484">
        <v>0</v>
      </c>
      <c r="N8" s="484">
        <v>0</v>
      </c>
      <c r="O8" s="484">
        <v>78.60000000000001</v>
      </c>
      <c r="P8" s="84"/>
      <c r="Q8" s="84"/>
      <c r="R8" s="84"/>
      <c r="S8" s="84"/>
      <c r="T8" s="84"/>
      <c r="U8" s="84"/>
    </row>
    <row r="9" spans="1:21" ht="18" customHeight="1">
      <c r="A9" s="90">
        <v>208</v>
      </c>
      <c r="B9" s="92" t="s">
        <v>104</v>
      </c>
      <c r="C9" s="90"/>
      <c r="D9" s="90"/>
      <c r="E9" s="91" t="s">
        <v>105</v>
      </c>
      <c r="F9" s="484">
        <f>SUM(F10:F14)</f>
        <v>1433.6</v>
      </c>
      <c r="G9" s="484">
        <f aca="true" t="shared" si="0" ref="G9:O9">SUM(G10:G14)</f>
        <v>999.1999999999999</v>
      </c>
      <c r="H9" s="484">
        <f t="shared" si="0"/>
        <v>355.8</v>
      </c>
      <c r="I9" s="484">
        <f t="shared" si="0"/>
        <v>0</v>
      </c>
      <c r="J9" s="484">
        <f t="shared" si="0"/>
        <v>0</v>
      </c>
      <c r="K9" s="484">
        <f t="shared" si="0"/>
        <v>0</v>
      </c>
      <c r="L9" s="484">
        <f t="shared" si="0"/>
        <v>0</v>
      </c>
      <c r="M9" s="484">
        <f t="shared" si="0"/>
        <v>0</v>
      </c>
      <c r="N9" s="484">
        <f t="shared" si="0"/>
        <v>0</v>
      </c>
      <c r="O9" s="484">
        <f t="shared" si="0"/>
        <v>78.60000000000001</v>
      </c>
      <c r="P9" s="84"/>
      <c r="Q9" s="84"/>
      <c r="R9" s="84"/>
      <c r="S9" s="84"/>
      <c r="T9" s="84"/>
      <c r="U9" s="84"/>
    </row>
    <row r="10" spans="1:21" s="482" customFormat="1" ht="30" customHeight="1">
      <c r="A10" s="131" t="s">
        <v>106</v>
      </c>
      <c r="B10" s="131" t="s">
        <v>104</v>
      </c>
      <c r="C10" s="131" t="s">
        <v>104</v>
      </c>
      <c r="D10" s="131" t="s">
        <v>93</v>
      </c>
      <c r="E10" s="241" t="s">
        <v>149</v>
      </c>
      <c r="F10" s="484">
        <f>SUM(G10:U10)</f>
        <v>726.4</v>
      </c>
      <c r="G10" s="484">
        <v>535.5</v>
      </c>
      <c r="H10" s="484">
        <v>148.8</v>
      </c>
      <c r="I10" s="484"/>
      <c r="J10" s="484"/>
      <c r="K10" s="484"/>
      <c r="L10" s="484"/>
      <c r="M10" s="484"/>
      <c r="N10" s="484"/>
      <c r="O10" s="484">
        <v>42.1</v>
      </c>
      <c r="P10" s="245"/>
      <c r="Q10" s="245"/>
      <c r="R10" s="245"/>
      <c r="S10" s="245"/>
      <c r="T10" s="245"/>
      <c r="U10" s="245"/>
    </row>
    <row r="11" spans="1:21" s="483" customFormat="1" ht="30" customHeight="1">
      <c r="A11" s="270" t="s">
        <v>106</v>
      </c>
      <c r="B11" s="270" t="s">
        <v>104</v>
      </c>
      <c r="C11" s="270" t="s">
        <v>108</v>
      </c>
      <c r="D11" s="270" t="s">
        <v>93</v>
      </c>
      <c r="E11" s="485" t="s">
        <v>150</v>
      </c>
      <c r="F11" s="484">
        <f>SUM(G11:U11)</f>
        <v>171.29999999999998</v>
      </c>
      <c r="G11" s="484">
        <v>110.4</v>
      </c>
      <c r="H11" s="484">
        <v>39.8</v>
      </c>
      <c r="I11" s="484"/>
      <c r="J11" s="486"/>
      <c r="K11" s="486"/>
      <c r="L11" s="486"/>
      <c r="M11" s="486"/>
      <c r="N11" s="486"/>
      <c r="O11" s="484">
        <v>21.1</v>
      </c>
      <c r="P11" s="451"/>
      <c r="Q11" s="451"/>
      <c r="R11" s="451"/>
      <c r="S11" s="451"/>
      <c r="T11" s="451"/>
      <c r="U11" s="451"/>
    </row>
    <row r="12" spans="1:21" s="483" customFormat="1" ht="30" customHeight="1">
      <c r="A12" s="270" t="s">
        <v>106</v>
      </c>
      <c r="B12" s="270" t="s">
        <v>104</v>
      </c>
      <c r="C12" s="270" t="s">
        <v>110</v>
      </c>
      <c r="D12" s="270" t="s">
        <v>93</v>
      </c>
      <c r="E12" s="485" t="s">
        <v>151</v>
      </c>
      <c r="F12" s="484">
        <f>SUM(G12:U12)</f>
        <v>257.2</v>
      </c>
      <c r="G12" s="484">
        <v>150.2</v>
      </c>
      <c r="H12" s="484">
        <v>91.6</v>
      </c>
      <c r="I12" s="484"/>
      <c r="J12" s="486"/>
      <c r="K12" s="486"/>
      <c r="L12" s="486"/>
      <c r="M12" s="486"/>
      <c r="N12" s="486"/>
      <c r="O12" s="484">
        <v>15.4</v>
      </c>
      <c r="P12" s="451"/>
      <c r="Q12" s="451"/>
      <c r="R12" s="451"/>
      <c r="S12" s="451"/>
      <c r="T12" s="451"/>
      <c r="U12" s="451"/>
    </row>
    <row r="13" spans="1:21" s="483" customFormat="1" ht="30" customHeight="1">
      <c r="A13" s="270" t="s">
        <v>106</v>
      </c>
      <c r="B13" s="270" t="s">
        <v>104</v>
      </c>
      <c r="C13" s="270" t="s">
        <v>112</v>
      </c>
      <c r="D13" s="270" t="s">
        <v>93</v>
      </c>
      <c r="E13" s="485" t="s">
        <v>152</v>
      </c>
      <c r="F13" s="484">
        <f>SUM(G13:U13)</f>
        <v>196.2</v>
      </c>
      <c r="G13" s="484">
        <v>147</v>
      </c>
      <c r="H13" s="484">
        <v>49.2</v>
      </c>
      <c r="I13" s="484"/>
      <c r="J13" s="486"/>
      <c r="K13" s="486"/>
      <c r="L13" s="486"/>
      <c r="M13" s="486"/>
      <c r="N13" s="486"/>
      <c r="O13" s="486"/>
      <c r="P13" s="451"/>
      <c r="Q13" s="451"/>
      <c r="R13" s="451"/>
      <c r="S13" s="451"/>
      <c r="T13" s="451"/>
      <c r="U13" s="451"/>
    </row>
    <row r="14" spans="1:21" s="483" customFormat="1" ht="30" customHeight="1">
      <c r="A14" s="270" t="s">
        <v>106</v>
      </c>
      <c r="B14" s="270" t="s">
        <v>104</v>
      </c>
      <c r="C14" s="270" t="s">
        <v>114</v>
      </c>
      <c r="D14" s="270" t="s">
        <v>93</v>
      </c>
      <c r="E14" s="485" t="s">
        <v>153</v>
      </c>
      <c r="F14" s="484">
        <f>SUM(G14:U14)</f>
        <v>82.5</v>
      </c>
      <c r="G14" s="484">
        <v>56.1</v>
      </c>
      <c r="H14" s="484">
        <v>26.4</v>
      </c>
      <c r="I14" s="484"/>
      <c r="J14" s="486"/>
      <c r="K14" s="486"/>
      <c r="L14" s="486"/>
      <c r="M14" s="486"/>
      <c r="N14" s="486"/>
      <c r="O14" s="486"/>
      <c r="P14" s="451"/>
      <c r="Q14" s="451"/>
      <c r="R14" s="451"/>
      <c r="S14" s="451"/>
      <c r="T14" s="451"/>
      <c r="U14" s="451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9">
      <selection activeCell="I17" sqref="I17"/>
    </sheetView>
  </sheetViews>
  <sheetFormatPr defaultColWidth="6.75390625" defaultRowHeight="22.5" customHeight="1"/>
  <cols>
    <col min="1" max="3" width="3.625" style="455" customWidth="1"/>
    <col min="4" max="4" width="7.25390625" style="455" customWidth="1"/>
    <col min="5" max="5" width="26.125" style="455" customWidth="1"/>
    <col min="6" max="6" width="9.00390625" style="455" customWidth="1"/>
    <col min="7" max="7" width="8.50390625" style="455" customWidth="1"/>
    <col min="8" max="12" width="7.50390625" style="455" customWidth="1"/>
    <col min="13" max="13" width="7.50390625" style="456" customWidth="1"/>
    <col min="14" max="14" width="8.50390625" style="455" customWidth="1"/>
    <col min="15" max="23" width="7.50390625" style="455" customWidth="1"/>
    <col min="24" max="24" width="8.125" style="455" customWidth="1"/>
    <col min="25" max="27" width="7.50390625" style="455" customWidth="1"/>
    <col min="28" max="16384" width="6.75390625" style="455" customWidth="1"/>
  </cols>
  <sheetData>
    <row r="1" spans="2:28" ht="22.5" customHeight="1"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AA1" s="477" t="s">
        <v>154</v>
      </c>
      <c r="AB1" s="478"/>
    </row>
    <row r="2" spans="1:27" ht="22.5" customHeight="1">
      <c r="A2" s="458" t="s">
        <v>155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</row>
    <row r="3" spans="1:28" ht="22.5" customHeight="1">
      <c r="A3" s="390" t="s">
        <v>2</v>
      </c>
      <c r="B3" s="390"/>
      <c r="C3" s="390"/>
      <c r="D3" s="390"/>
      <c r="E3" s="390"/>
      <c r="F3" s="459"/>
      <c r="G3" s="459"/>
      <c r="H3" s="459"/>
      <c r="I3" s="459"/>
      <c r="J3" s="459"/>
      <c r="K3" s="459"/>
      <c r="L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Z3" s="479" t="s">
        <v>78</v>
      </c>
      <c r="AA3" s="479"/>
      <c r="AB3" s="480"/>
    </row>
    <row r="4" spans="1:27" ht="27" customHeight="1">
      <c r="A4" s="460" t="s">
        <v>97</v>
      </c>
      <c r="B4" s="460"/>
      <c r="C4" s="460"/>
      <c r="D4" s="461" t="s">
        <v>79</v>
      </c>
      <c r="E4" s="461" t="s">
        <v>98</v>
      </c>
      <c r="F4" s="461" t="s">
        <v>99</v>
      </c>
      <c r="G4" s="462" t="s">
        <v>156</v>
      </c>
      <c r="H4" s="462"/>
      <c r="I4" s="462"/>
      <c r="J4" s="462"/>
      <c r="K4" s="462"/>
      <c r="L4" s="462"/>
      <c r="M4" s="462"/>
      <c r="N4" s="462"/>
      <c r="O4" s="462" t="s">
        <v>157</v>
      </c>
      <c r="P4" s="462"/>
      <c r="Q4" s="462"/>
      <c r="R4" s="462"/>
      <c r="S4" s="462"/>
      <c r="T4" s="462"/>
      <c r="U4" s="462"/>
      <c r="V4" s="462"/>
      <c r="W4" s="314" t="s">
        <v>158</v>
      </c>
      <c r="X4" s="461" t="s">
        <v>159</v>
      </c>
      <c r="Y4" s="461"/>
      <c r="Z4" s="461"/>
      <c r="AA4" s="461"/>
    </row>
    <row r="5" spans="1:27" ht="27" customHeight="1">
      <c r="A5" s="461" t="s">
        <v>100</v>
      </c>
      <c r="B5" s="461" t="s">
        <v>101</v>
      </c>
      <c r="C5" s="461" t="s">
        <v>102</v>
      </c>
      <c r="D5" s="461"/>
      <c r="E5" s="461"/>
      <c r="F5" s="461"/>
      <c r="G5" s="461" t="s">
        <v>81</v>
      </c>
      <c r="H5" s="461" t="s">
        <v>160</v>
      </c>
      <c r="I5" s="461" t="s">
        <v>161</v>
      </c>
      <c r="J5" s="461" t="s">
        <v>162</v>
      </c>
      <c r="K5" s="461" t="s">
        <v>163</v>
      </c>
      <c r="L5" s="310" t="s">
        <v>164</v>
      </c>
      <c r="M5" s="461" t="s">
        <v>165</v>
      </c>
      <c r="N5" s="461" t="s">
        <v>166</v>
      </c>
      <c r="O5" s="461" t="s">
        <v>81</v>
      </c>
      <c r="P5" s="461" t="s">
        <v>167</v>
      </c>
      <c r="Q5" s="461" t="s">
        <v>168</v>
      </c>
      <c r="R5" s="461" t="s">
        <v>169</v>
      </c>
      <c r="S5" s="310" t="s">
        <v>170</v>
      </c>
      <c r="T5" s="461" t="s">
        <v>171</v>
      </c>
      <c r="U5" s="461" t="s">
        <v>172</v>
      </c>
      <c r="V5" s="461" t="s">
        <v>173</v>
      </c>
      <c r="W5" s="315"/>
      <c r="X5" s="461" t="s">
        <v>81</v>
      </c>
      <c r="Y5" s="461" t="s">
        <v>174</v>
      </c>
      <c r="Z5" s="461" t="s">
        <v>175</v>
      </c>
      <c r="AA5" s="461" t="s">
        <v>159</v>
      </c>
    </row>
    <row r="6" spans="1:27" ht="27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310"/>
      <c r="M6" s="461"/>
      <c r="N6" s="461"/>
      <c r="O6" s="461"/>
      <c r="P6" s="461"/>
      <c r="Q6" s="461"/>
      <c r="R6" s="461"/>
      <c r="S6" s="310"/>
      <c r="T6" s="461"/>
      <c r="U6" s="461"/>
      <c r="V6" s="461"/>
      <c r="W6" s="316"/>
      <c r="X6" s="461"/>
      <c r="Y6" s="461"/>
      <c r="Z6" s="461"/>
      <c r="AA6" s="461"/>
    </row>
    <row r="7" spans="1:27" ht="22.5" customHeight="1">
      <c r="A7" s="460"/>
      <c r="B7" s="460"/>
      <c r="C7" s="460"/>
      <c r="D7" s="460"/>
      <c r="E7" s="460"/>
      <c r="F7" s="460">
        <v>1</v>
      </c>
      <c r="G7" s="460">
        <v>2</v>
      </c>
      <c r="H7" s="460">
        <v>3</v>
      </c>
      <c r="I7" s="460">
        <v>4</v>
      </c>
      <c r="J7" s="460">
        <v>5</v>
      </c>
      <c r="K7" s="460">
        <v>6</v>
      </c>
      <c r="L7" s="460">
        <v>7</v>
      </c>
      <c r="M7" s="460">
        <v>8</v>
      </c>
      <c r="N7" s="460">
        <v>9</v>
      </c>
      <c r="O7" s="460">
        <v>10</v>
      </c>
      <c r="P7" s="460">
        <v>11</v>
      </c>
      <c r="Q7" s="460">
        <v>12</v>
      </c>
      <c r="R7" s="460">
        <v>13</v>
      </c>
      <c r="S7" s="460">
        <v>14</v>
      </c>
      <c r="T7" s="460">
        <v>15</v>
      </c>
      <c r="U7" s="460">
        <v>16</v>
      </c>
      <c r="V7" s="460">
        <v>17</v>
      </c>
      <c r="W7" s="460">
        <v>18</v>
      </c>
      <c r="X7" s="460">
        <v>19</v>
      </c>
      <c r="Y7" s="460">
        <v>20</v>
      </c>
      <c r="Z7" s="460">
        <v>21</v>
      </c>
      <c r="AA7" s="460">
        <v>22</v>
      </c>
    </row>
    <row r="8" spans="1:27" ht="22.5" customHeight="1">
      <c r="A8" s="87"/>
      <c r="B8" s="87"/>
      <c r="C8" s="87"/>
      <c r="D8" s="87"/>
      <c r="E8" s="88" t="s">
        <v>81</v>
      </c>
      <c r="F8" s="463">
        <v>999.2</v>
      </c>
      <c r="G8" s="463">
        <v>736.8</v>
      </c>
      <c r="H8" s="463">
        <v>476.4</v>
      </c>
      <c r="I8" s="463">
        <v>0</v>
      </c>
      <c r="J8" s="463">
        <v>260.40000000000003</v>
      </c>
      <c r="K8" s="463">
        <v>0</v>
      </c>
      <c r="L8" s="463">
        <v>0</v>
      </c>
      <c r="M8" s="463">
        <v>0</v>
      </c>
      <c r="N8" s="463">
        <v>0</v>
      </c>
      <c r="O8" s="463">
        <v>178.60000000000002</v>
      </c>
      <c r="P8" s="463">
        <v>112.1</v>
      </c>
      <c r="Q8" s="463">
        <v>52.49999999999999</v>
      </c>
      <c r="R8" s="463">
        <v>7</v>
      </c>
      <c r="S8" s="463">
        <v>0</v>
      </c>
      <c r="T8" s="463">
        <v>7</v>
      </c>
      <c r="U8" s="475">
        <v>0</v>
      </c>
      <c r="V8" s="475">
        <v>0</v>
      </c>
      <c r="W8" s="475">
        <v>83.8</v>
      </c>
      <c r="X8" s="475"/>
      <c r="Y8" s="460"/>
      <c r="Z8" s="460"/>
      <c r="AA8" s="460"/>
    </row>
    <row r="9" spans="1:27" ht="22.5" customHeight="1">
      <c r="A9" s="90">
        <v>208</v>
      </c>
      <c r="B9" s="90"/>
      <c r="C9" s="90"/>
      <c r="D9" s="90"/>
      <c r="E9" s="91" t="s">
        <v>103</v>
      </c>
      <c r="F9" s="463">
        <v>999.2</v>
      </c>
      <c r="G9" s="463">
        <v>736.8</v>
      </c>
      <c r="H9" s="463">
        <v>476.4</v>
      </c>
      <c r="I9" s="463">
        <v>0</v>
      </c>
      <c r="J9" s="463">
        <v>260.40000000000003</v>
      </c>
      <c r="K9" s="463">
        <v>0</v>
      </c>
      <c r="L9" s="463">
        <v>0</v>
      </c>
      <c r="M9" s="463">
        <v>0</v>
      </c>
      <c r="N9" s="463">
        <v>0</v>
      </c>
      <c r="O9" s="463">
        <v>178.60000000000002</v>
      </c>
      <c r="P9" s="463">
        <v>112.1</v>
      </c>
      <c r="Q9" s="463">
        <v>52.49999999999999</v>
      </c>
      <c r="R9" s="463">
        <v>7</v>
      </c>
      <c r="S9" s="463">
        <v>0</v>
      </c>
      <c r="T9" s="463">
        <v>7</v>
      </c>
      <c r="U9" s="475">
        <v>0</v>
      </c>
      <c r="V9" s="475">
        <v>0</v>
      </c>
      <c r="W9" s="475">
        <v>83.8</v>
      </c>
      <c r="X9" s="475"/>
      <c r="Y9" s="460"/>
      <c r="Z9" s="460"/>
      <c r="AA9" s="460"/>
    </row>
    <row r="10" spans="1:27" ht="22.5" customHeight="1">
      <c r="A10" s="90">
        <v>208</v>
      </c>
      <c r="B10" s="92" t="s">
        <v>104</v>
      </c>
      <c r="C10" s="90"/>
      <c r="D10" s="90"/>
      <c r="E10" s="91" t="s">
        <v>105</v>
      </c>
      <c r="F10" s="463">
        <f>F11+F12+F13+F14+F15</f>
        <v>999.1999999999999</v>
      </c>
      <c r="G10" s="463">
        <f aca="true" t="shared" si="0" ref="G10:W10">G11+G12+G13+G14+G15</f>
        <v>736.8</v>
      </c>
      <c r="H10" s="463">
        <f t="shared" si="0"/>
        <v>476.4</v>
      </c>
      <c r="I10" s="463">
        <f t="shared" si="0"/>
        <v>0</v>
      </c>
      <c r="J10" s="463">
        <f t="shared" si="0"/>
        <v>260.40000000000003</v>
      </c>
      <c r="K10" s="463">
        <f t="shared" si="0"/>
        <v>0</v>
      </c>
      <c r="L10" s="463">
        <f t="shared" si="0"/>
        <v>0</v>
      </c>
      <c r="M10" s="463">
        <f t="shared" si="0"/>
        <v>0</v>
      </c>
      <c r="N10" s="463">
        <f t="shared" si="0"/>
        <v>0</v>
      </c>
      <c r="O10" s="463">
        <f t="shared" si="0"/>
        <v>178.60000000000002</v>
      </c>
      <c r="P10" s="463">
        <f t="shared" si="0"/>
        <v>112.10000000000001</v>
      </c>
      <c r="Q10" s="463">
        <f t="shared" si="0"/>
        <v>52.49999999999999</v>
      </c>
      <c r="R10" s="463">
        <f t="shared" si="0"/>
        <v>7</v>
      </c>
      <c r="S10" s="463">
        <f t="shared" si="0"/>
        <v>0</v>
      </c>
      <c r="T10" s="463">
        <f t="shared" si="0"/>
        <v>7</v>
      </c>
      <c r="U10" s="463">
        <f t="shared" si="0"/>
        <v>0</v>
      </c>
      <c r="V10" s="463">
        <f t="shared" si="0"/>
        <v>0</v>
      </c>
      <c r="W10" s="463">
        <f t="shared" si="0"/>
        <v>83.8</v>
      </c>
      <c r="X10" s="475"/>
      <c r="Y10" s="460"/>
      <c r="Z10" s="460"/>
      <c r="AA10" s="460"/>
    </row>
    <row r="11" spans="1:256" s="23" customFormat="1" ht="26.25" customHeight="1">
      <c r="A11" s="464" t="s">
        <v>106</v>
      </c>
      <c r="B11" s="464" t="s">
        <v>104</v>
      </c>
      <c r="C11" s="464" t="s">
        <v>104</v>
      </c>
      <c r="D11" s="465" t="s">
        <v>93</v>
      </c>
      <c r="E11" s="466" t="s">
        <v>149</v>
      </c>
      <c r="F11" s="467">
        <f>G11+O11+W11+X11</f>
        <v>535.5</v>
      </c>
      <c r="G11" s="467">
        <f>SUM(H11:N11)</f>
        <v>395</v>
      </c>
      <c r="H11" s="467">
        <v>259.6</v>
      </c>
      <c r="I11" s="467"/>
      <c r="J11" s="467">
        <v>135.4</v>
      </c>
      <c r="K11" s="467"/>
      <c r="L11" s="467"/>
      <c r="M11" s="472"/>
      <c r="N11" s="467"/>
      <c r="O11" s="467">
        <f>SUM(P11:V11)</f>
        <v>95.5</v>
      </c>
      <c r="P11" s="467">
        <v>60</v>
      </c>
      <c r="Q11" s="467">
        <v>28.1</v>
      </c>
      <c r="R11" s="467">
        <v>3.7</v>
      </c>
      <c r="S11" s="476"/>
      <c r="T11" s="476">
        <v>3.7</v>
      </c>
      <c r="U11" s="476"/>
      <c r="V11" s="476"/>
      <c r="W11" s="476">
        <v>45</v>
      </c>
      <c r="X11" s="476"/>
      <c r="Y11" s="476"/>
      <c r="Z11" s="476"/>
      <c r="AA11" s="476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1"/>
      <c r="IL11" s="481"/>
      <c r="IM11" s="481"/>
      <c r="IN11" s="481"/>
      <c r="IO11" s="481"/>
      <c r="IP11" s="481"/>
      <c r="IQ11" s="481"/>
      <c r="IR11" s="481"/>
      <c r="IS11" s="481"/>
      <c r="IT11" s="481"/>
      <c r="IU11" s="481"/>
      <c r="IV11" s="481"/>
    </row>
    <row r="12" spans="1:28" ht="22.5" customHeight="1">
      <c r="A12" s="468" t="s">
        <v>106</v>
      </c>
      <c r="B12" s="468" t="s">
        <v>104</v>
      </c>
      <c r="C12" s="468" t="s">
        <v>108</v>
      </c>
      <c r="D12" s="468" t="s">
        <v>93</v>
      </c>
      <c r="E12" s="469" t="s">
        <v>150</v>
      </c>
      <c r="F12" s="467">
        <f>G12+O12+W12+X12</f>
        <v>110.39999999999999</v>
      </c>
      <c r="G12" s="467">
        <f>SUM(H12:N12)</f>
        <v>81.3</v>
      </c>
      <c r="H12" s="470">
        <v>51</v>
      </c>
      <c r="I12" s="470"/>
      <c r="J12" s="470">
        <v>30.3</v>
      </c>
      <c r="K12" s="470"/>
      <c r="L12" s="470"/>
      <c r="M12" s="473"/>
      <c r="N12" s="470"/>
      <c r="O12" s="467">
        <f>SUM(P12:V12)</f>
        <v>19.8</v>
      </c>
      <c r="P12" s="470">
        <v>12.4</v>
      </c>
      <c r="Q12" s="470">
        <v>5.8</v>
      </c>
      <c r="R12" s="470">
        <v>0.8</v>
      </c>
      <c r="S12" s="468"/>
      <c r="T12" s="468">
        <v>0.8</v>
      </c>
      <c r="U12" s="468"/>
      <c r="V12" s="468"/>
      <c r="W12" s="468">
        <v>9.3</v>
      </c>
      <c r="X12" s="468"/>
      <c r="Y12" s="468"/>
      <c r="Z12" s="468"/>
      <c r="AA12" s="468"/>
      <c r="AB12" s="471"/>
    </row>
    <row r="13" spans="1:28" ht="22.5" customHeight="1">
      <c r="A13" s="468" t="s">
        <v>106</v>
      </c>
      <c r="B13" s="468" t="s">
        <v>104</v>
      </c>
      <c r="C13" s="468" t="s">
        <v>110</v>
      </c>
      <c r="D13" s="468" t="s">
        <v>93</v>
      </c>
      <c r="E13" s="469" t="s">
        <v>151</v>
      </c>
      <c r="F13" s="467">
        <f>G13+O13+W13+X13</f>
        <v>150.2</v>
      </c>
      <c r="G13" s="467">
        <f>SUM(H13:N13)</f>
        <v>110.69999999999999</v>
      </c>
      <c r="H13" s="470">
        <v>70.8</v>
      </c>
      <c r="I13" s="470"/>
      <c r="J13" s="470">
        <v>39.9</v>
      </c>
      <c r="K13" s="470"/>
      <c r="L13" s="470"/>
      <c r="M13" s="474"/>
      <c r="N13" s="470"/>
      <c r="O13" s="467">
        <f>SUM(P13:V13)</f>
        <v>27</v>
      </c>
      <c r="P13" s="470">
        <v>16.9</v>
      </c>
      <c r="Q13" s="470">
        <v>7.9</v>
      </c>
      <c r="R13" s="470">
        <v>1.1</v>
      </c>
      <c r="S13" s="468"/>
      <c r="T13" s="468">
        <v>1.1</v>
      </c>
      <c r="U13" s="468"/>
      <c r="V13" s="468"/>
      <c r="W13" s="468">
        <v>12.5</v>
      </c>
      <c r="X13" s="468"/>
      <c r="Y13" s="468"/>
      <c r="Z13" s="468"/>
      <c r="AA13" s="468"/>
      <c r="AB13" s="471"/>
    </row>
    <row r="14" spans="1:27" ht="22.5" customHeight="1">
      <c r="A14" s="468" t="s">
        <v>106</v>
      </c>
      <c r="B14" s="468" t="s">
        <v>104</v>
      </c>
      <c r="C14" s="468" t="s">
        <v>112</v>
      </c>
      <c r="D14" s="468" t="s">
        <v>93</v>
      </c>
      <c r="E14" s="469" t="s">
        <v>152</v>
      </c>
      <c r="F14" s="467">
        <f>G14+O14+W14+X14</f>
        <v>147</v>
      </c>
      <c r="G14" s="467">
        <f>SUM(H14:N14)</f>
        <v>108.39999999999999</v>
      </c>
      <c r="H14" s="470">
        <v>68.6</v>
      </c>
      <c r="I14" s="470"/>
      <c r="J14" s="470">
        <v>39.8</v>
      </c>
      <c r="K14" s="470"/>
      <c r="L14" s="470"/>
      <c r="M14" s="474"/>
      <c r="N14" s="470"/>
      <c r="O14" s="467">
        <f>SUM(P14:V14)</f>
        <v>26.3</v>
      </c>
      <c r="P14" s="470">
        <v>16.5</v>
      </c>
      <c r="Q14" s="470">
        <v>7.8</v>
      </c>
      <c r="R14" s="470">
        <v>1</v>
      </c>
      <c r="S14" s="468"/>
      <c r="T14" s="468">
        <v>1</v>
      </c>
      <c r="U14" s="468"/>
      <c r="V14" s="468"/>
      <c r="W14" s="468">
        <v>12.3</v>
      </c>
      <c r="X14" s="468"/>
      <c r="Y14" s="468"/>
      <c r="Z14" s="468"/>
      <c r="AA14" s="468"/>
    </row>
    <row r="15" spans="1:27" ht="22.5" customHeight="1">
      <c r="A15" s="468" t="s">
        <v>106</v>
      </c>
      <c r="B15" s="468" t="s">
        <v>104</v>
      </c>
      <c r="C15" s="468" t="s">
        <v>114</v>
      </c>
      <c r="D15" s="468" t="s">
        <v>93</v>
      </c>
      <c r="E15" s="469" t="s">
        <v>153</v>
      </c>
      <c r="F15" s="467">
        <f>G15+O15+W15+X15</f>
        <v>56.1</v>
      </c>
      <c r="G15" s="467">
        <f>SUM(H15:N15)</f>
        <v>41.4</v>
      </c>
      <c r="H15" s="470">
        <v>26.4</v>
      </c>
      <c r="I15" s="470"/>
      <c r="J15" s="470">
        <v>15</v>
      </c>
      <c r="K15" s="470"/>
      <c r="L15" s="470"/>
      <c r="M15" s="474"/>
      <c r="N15" s="470"/>
      <c r="O15" s="467">
        <f>SUM(P15:V15)</f>
        <v>10</v>
      </c>
      <c r="P15" s="470">
        <v>6.3</v>
      </c>
      <c r="Q15" s="470">
        <v>2.9</v>
      </c>
      <c r="R15" s="470">
        <v>0.4</v>
      </c>
      <c r="S15" s="468"/>
      <c r="T15" s="468">
        <v>0.4</v>
      </c>
      <c r="U15" s="468"/>
      <c r="V15" s="468"/>
      <c r="W15" s="468">
        <v>4.7</v>
      </c>
      <c r="X15" s="468"/>
      <c r="Y15" s="468"/>
      <c r="Z15" s="468"/>
      <c r="AA15" s="468"/>
    </row>
    <row r="16" spans="1:25" ht="22.5" customHeight="1">
      <c r="A16" s="471"/>
      <c r="B16" s="471"/>
      <c r="C16" s="471"/>
      <c r="D16" s="471"/>
      <c r="E16" s="471"/>
      <c r="F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</row>
    <row r="17" spans="15:24" ht="22.5" customHeight="1">
      <c r="O17" s="471"/>
      <c r="P17" s="471"/>
      <c r="Q17" s="471"/>
      <c r="R17" s="471"/>
      <c r="S17" s="471"/>
      <c r="T17" s="471"/>
      <c r="U17" s="471"/>
      <c r="V17" s="471"/>
      <c r="W17" s="471"/>
      <c r="X17" s="471"/>
    </row>
    <row r="18" spans="15:17" ht="22.5" customHeight="1">
      <c r="O18" s="471"/>
      <c r="P18" s="471"/>
      <c r="Q18" s="471"/>
    </row>
    <row r="19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workbookViewId="0" topLeftCell="A5">
      <selection activeCell="E16" sqref="E16"/>
    </sheetView>
  </sheetViews>
  <sheetFormatPr defaultColWidth="9.00390625" defaultRowHeight="14.25"/>
  <cols>
    <col min="1" max="3" width="5.375" style="0" customWidth="1"/>
    <col min="5" max="5" width="35.25390625" style="0" customWidth="1"/>
    <col min="6" max="6" width="12.50390625" style="0" customWidth="1"/>
  </cols>
  <sheetData>
    <row r="1" ht="14.25" customHeight="1">
      <c r="N1" s="453" t="s">
        <v>176</v>
      </c>
    </row>
    <row r="2" spans="1:14" ht="33" customHeight="1">
      <c r="A2" s="290" t="s">
        <v>177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4.25" customHeight="1">
      <c r="A3" s="390" t="s">
        <v>2</v>
      </c>
      <c r="B3" s="390"/>
      <c r="C3" s="390"/>
      <c r="D3" s="390"/>
      <c r="E3" s="390"/>
      <c r="M3" s="420" t="s">
        <v>78</v>
      </c>
      <c r="N3" s="420"/>
    </row>
    <row r="4" spans="1:14" ht="22.5" customHeight="1">
      <c r="A4" s="239" t="s">
        <v>97</v>
      </c>
      <c r="B4" s="239"/>
      <c r="C4" s="239"/>
      <c r="D4" s="84" t="s">
        <v>137</v>
      </c>
      <c r="E4" s="84" t="s">
        <v>80</v>
      </c>
      <c r="F4" s="84" t="s">
        <v>81</v>
      </c>
      <c r="G4" s="84" t="s">
        <v>139</v>
      </c>
      <c r="H4" s="84"/>
      <c r="I4" s="84"/>
      <c r="J4" s="84"/>
      <c r="K4" s="84"/>
      <c r="L4" s="84" t="s">
        <v>143</v>
      </c>
      <c r="M4" s="84"/>
      <c r="N4" s="84"/>
    </row>
    <row r="5" spans="1:14" ht="17.25" customHeight="1">
      <c r="A5" s="84" t="s">
        <v>100</v>
      </c>
      <c r="B5" s="132" t="s">
        <v>101</v>
      </c>
      <c r="C5" s="84" t="s">
        <v>102</v>
      </c>
      <c r="D5" s="84"/>
      <c r="E5" s="84"/>
      <c r="F5" s="84"/>
      <c r="G5" s="84" t="s">
        <v>178</v>
      </c>
      <c r="H5" s="84" t="s">
        <v>179</v>
      </c>
      <c r="I5" s="84" t="s">
        <v>157</v>
      </c>
      <c r="J5" s="84" t="s">
        <v>158</v>
      </c>
      <c r="K5" s="84" t="s">
        <v>159</v>
      </c>
      <c r="L5" s="84" t="s">
        <v>178</v>
      </c>
      <c r="M5" s="84" t="s">
        <v>125</v>
      </c>
      <c r="N5" s="84" t="s">
        <v>180</v>
      </c>
    </row>
    <row r="6" spans="1:14" ht="20.25" customHeight="1">
      <c r="A6" s="84"/>
      <c r="B6" s="13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0.25" customHeight="1">
      <c r="A7" s="87"/>
      <c r="B7" s="87"/>
      <c r="C7" s="87"/>
      <c r="D7" s="87"/>
      <c r="E7" s="88" t="s">
        <v>81</v>
      </c>
      <c r="F7" s="240">
        <v>999.2</v>
      </c>
      <c r="G7" s="240">
        <v>999.2</v>
      </c>
      <c r="H7" s="240">
        <v>736.8</v>
      </c>
      <c r="I7" s="240">
        <v>178.60000000000002</v>
      </c>
      <c r="J7" s="240">
        <v>83.8</v>
      </c>
      <c r="K7" s="84"/>
      <c r="L7" s="84"/>
      <c r="M7" s="84"/>
      <c r="N7" s="84"/>
    </row>
    <row r="8" spans="1:14" ht="20.25" customHeight="1">
      <c r="A8" s="90">
        <v>208</v>
      </c>
      <c r="B8" s="90"/>
      <c r="C8" s="90"/>
      <c r="D8" s="90"/>
      <c r="E8" s="446" t="s">
        <v>103</v>
      </c>
      <c r="F8" s="240">
        <v>999.2</v>
      </c>
      <c r="G8" s="240">
        <v>999.2</v>
      </c>
      <c r="H8" s="240">
        <v>736.8</v>
      </c>
      <c r="I8" s="240">
        <v>178.60000000000002</v>
      </c>
      <c r="J8" s="240">
        <v>83.8</v>
      </c>
      <c r="K8" s="84"/>
      <c r="L8" s="84"/>
      <c r="M8" s="84"/>
      <c r="N8" s="84"/>
    </row>
    <row r="9" spans="1:14" ht="20.25" customHeight="1">
      <c r="A9" s="90">
        <v>208</v>
      </c>
      <c r="B9" s="92" t="s">
        <v>104</v>
      </c>
      <c r="C9" s="90"/>
      <c r="D9" s="90"/>
      <c r="E9" s="446" t="s">
        <v>105</v>
      </c>
      <c r="F9" s="240">
        <f>SUM(F10:F14)</f>
        <v>999.1999999999999</v>
      </c>
      <c r="G9" s="240">
        <f>SUM(G10:G14)</f>
        <v>999.1999999999999</v>
      </c>
      <c r="H9" s="240">
        <f>SUM(H10:H14)</f>
        <v>736.8</v>
      </c>
      <c r="I9" s="240">
        <f>SUM(I10:I14)</f>
        <v>178.60000000000002</v>
      </c>
      <c r="J9" s="240">
        <f>SUM(J10:J14)</f>
        <v>83.8</v>
      </c>
      <c r="K9" s="84"/>
      <c r="L9" s="84"/>
      <c r="M9" s="84"/>
      <c r="N9" s="84"/>
    </row>
    <row r="10" spans="1:14" s="23" customFormat="1" ht="29.25" customHeight="1">
      <c r="A10" s="447" t="s">
        <v>106</v>
      </c>
      <c r="B10" s="447" t="s">
        <v>104</v>
      </c>
      <c r="C10" s="447" t="s">
        <v>104</v>
      </c>
      <c r="D10" s="447" t="s">
        <v>93</v>
      </c>
      <c r="E10" s="448" t="s">
        <v>149</v>
      </c>
      <c r="F10" s="240">
        <f>G10+L10</f>
        <v>535.5</v>
      </c>
      <c r="G10" s="240">
        <f>SUM(H10:K10)</f>
        <v>535.5</v>
      </c>
      <c r="H10" s="240">
        <f>'6.基本-工资福利'!H11+'6.基本-工资福利'!J11</f>
        <v>395</v>
      </c>
      <c r="I10" s="240">
        <f>'6.基本-工资福利'!O11</f>
        <v>95.5</v>
      </c>
      <c r="J10" s="240">
        <f>'6.基本-工资福利'!W11</f>
        <v>45</v>
      </c>
      <c r="K10" s="240"/>
      <c r="L10" s="454"/>
      <c r="M10" s="454"/>
      <c r="N10" s="454"/>
    </row>
    <row r="11" spans="1:14" ht="24.75" customHeight="1">
      <c r="A11" s="449" t="s">
        <v>106</v>
      </c>
      <c r="B11" s="449" t="s">
        <v>104</v>
      </c>
      <c r="C11" s="449" t="s">
        <v>108</v>
      </c>
      <c r="D11" s="449" t="s">
        <v>93</v>
      </c>
      <c r="E11" s="450" t="s">
        <v>150</v>
      </c>
      <c r="F11" s="240">
        <f>G11+L11</f>
        <v>110.39999999999999</v>
      </c>
      <c r="G11" s="240">
        <f>SUM(H11:K11)</f>
        <v>110.39999999999999</v>
      </c>
      <c r="H11" s="240">
        <f>'6.基本-工资福利'!H12+'6.基本-工资福利'!J12</f>
        <v>81.3</v>
      </c>
      <c r="I11" s="240">
        <f>'6.基本-工资福利'!O12</f>
        <v>19.8</v>
      </c>
      <c r="J11" s="240">
        <f>'6.基本-工资福利'!W12</f>
        <v>9.3</v>
      </c>
      <c r="K11" s="89"/>
      <c r="L11" s="449"/>
      <c r="M11" s="449"/>
      <c r="N11" s="449"/>
    </row>
    <row r="12" spans="1:14" ht="24.75" customHeight="1">
      <c r="A12" s="449" t="s">
        <v>106</v>
      </c>
      <c r="B12" s="449" t="s">
        <v>104</v>
      </c>
      <c r="C12" s="449" t="s">
        <v>110</v>
      </c>
      <c r="D12" s="449" t="s">
        <v>93</v>
      </c>
      <c r="E12" s="450" t="s">
        <v>151</v>
      </c>
      <c r="F12" s="240">
        <f>G12+L12</f>
        <v>150.2</v>
      </c>
      <c r="G12" s="240">
        <f>SUM(H12:K12)</f>
        <v>150.2</v>
      </c>
      <c r="H12" s="240">
        <f>'6.基本-工资福利'!H13+'6.基本-工资福利'!J13</f>
        <v>110.69999999999999</v>
      </c>
      <c r="I12" s="240">
        <f>'6.基本-工资福利'!O13</f>
        <v>27</v>
      </c>
      <c r="J12" s="240">
        <f>'6.基本-工资福利'!W13</f>
        <v>12.5</v>
      </c>
      <c r="K12" s="89"/>
      <c r="L12" s="449"/>
      <c r="M12" s="449"/>
      <c r="N12" s="449"/>
    </row>
    <row r="13" spans="1:14" ht="24.75" customHeight="1">
      <c r="A13" s="449" t="s">
        <v>106</v>
      </c>
      <c r="B13" s="449" t="s">
        <v>104</v>
      </c>
      <c r="C13" s="449" t="s">
        <v>112</v>
      </c>
      <c r="D13" s="449" t="s">
        <v>93</v>
      </c>
      <c r="E13" s="450" t="s">
        <v>152</v>
      </c>
      <c r="F13" s="240">
        <f>G13+L13</f>
        <v>147</v>
      </c>
      <c r="G13" s="240">
        <f>SUM(H13:K13)</f>
        <v>147</v>
      </c>
      <c r="H13" s="240">
        <f>'6.基本-工资福利'!H14+'6.基本-工资福利'!J14</f>
        <v>108.39999999999999</v>
      </c>
      <c r="I13" s="240">
        <f>'6.基本-工资福利'!O14</f>
        <v>26.3</v>
      </c>
      <c r="J13" s="240">
        <f>'6.基本-工资福利'!W14</f>
        <v>12.3</v>
      </c>
      <c r="K13" s="89"/>
      <c r="L13" s="449"/>
      <c r="M13" s="449"/>
      <c r="N13" s="449"/>
    </row>
    <row r="14" spans="1:14" ht="24.75" customHeight="1">
      <c r="A14" s="449" t="s">
        <v>106</v>
      </c>
      <c r="B14" s="449" t="s">
        <v>104</v>
      </c>
      <c r="C14" s="449" t="s">
        <v>114</v>
      </c>
      <c r="D14" s="449" t="s">
        <v>93</v>
      </c>
      <c r="E14" s="450" t="s">
        <v>153</v>
      </c>
      <c r="F14" s="240">
        <f>G14+L14</f>
        <v>56.1</v>
      </c>
      <c r="G14" s="240">
        <f>SUM(H14:K14)</f>
        <v>56.1</v>
      </c>
      <c r="H14" s="240">
        <f>'6.基本-工资福利'!H15+'6.基本-工资福利'!J15</f>
        <v>41.4</v>
      </c>
      <c r="I14" s="240">
        <f>'6.基本-工资福利'!O15</f>
        <v>10</v>
      </c>
      <c r="J14" s="240">
        <f>'6.基本-工资福利'!W15</f>
        <v>4.7</v>
      </c>
      <c r="K14" s="89"/>
      <c r="L14" s="449"/>
      <c r="M14" s="449"/>
      <c r="N14" s="449"/>
    </row>
    <row r="15" spans="1:14" ht="24.75" customHeight="1">
      <c r="A15" s="451"/>
      <c r="B15" s="451"/>
      <c r="C15" s="451"/>
      <c r="D15" s="451"/>
      <c r="E15" s="451"/>
      <c r="F15" s="452"/>
      <c r="G15" s="452"/>
      <c r="H15" s="452"/>
      <c r="I15" s="452"/>
      <c r="J15" s="452"/>
      <c r="K15" s="452"/>
      <c r="L15" s="451"/>
      <c r="M15" s="451"/>
      <c r="N15" s="451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 topLeftCell="A4">
      <selection activeCell="F16" sqref="F16"/>
    </sheetView>
  </sheetViews>
  <sheetFormatPr defaultColWidth="6.75390625" defaultRowHeight="22.5" customHeight="1"/>
  <cols>
    <col min="1" max="3" width="3.625" style="424" customWidth="1"/>
    <col min="4" max="4" width="10.00390625" style="424" customWidth="1"/>
    <col min="5" max="5" width="29.75390625" style="424" customWidth="1"/>
    <col min="6" max="6" width="8.125" style="424" customWidth="1"/>
    <col min="7" max="21" width="6.50390625" style="424" customWidth="1"/>
    <col min="22" max="25" width="6.875" style="424" customWidth="1"/>
    <col min="26" max="26" width="6.50390625" style="424" customWidth="1"/>
    <col min="27" max="16384" width="6.75390625" style="424" customWidth="1"/>
  </cols>
  <sheetData>
    <row r="1" spans="2:26" ht="22.5" customHeight="1"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T1" s="439"/>
      <c r="V1" s="439"/>
      <c r="W1" s="439"/>
      <c r="X1" s="439"/>
      <c r="Y1" s="443" t="s">
        <v>181</v>
      </c>
      <c r="Z1" s="443"/>
    </row>
    <row r="2" spans="1:26" ht="22.5" customHeight="1">
      <c r="A2" s="426" t="s">
        <v>182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</row>
    <row r="3" spans="1:26" ht="22.5" customHeight="1">
      <c r="A3" s="390" t="s">
        <v>2</v>
      </c>
      <c r="B3" s="390"/>
      <c r="C3" s="390"/>
      <c r="D3" s="390"/>
      <c r="E3" s="390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V3" s="440"/>
      <c r="W3" s="440"/>
      <c r="X3" s="440"/>
      <c r="Y3" s="444" t="s">
        <v>3</v>
      </c>
      <c r="Z3" s="444"/>
    </row>
    <row r="4" spans="1:26" ht="22.5" customHeight="1">
      <c r="A4" s="428" t="s">
        <v>97</v>
      </c>
      <c r="B4" s="428"/>
      <c r="C4" s="428"/>
      <c r="D4" s="429" t="s">
        <v>79</v>
      </c>
      <c r="E4" s="429" t="s">
        <v>98</v>
      </c>
      <c r="F4" s="429" t="s">
        <v>183</v>
      </c>
      <c r="G4" s="429" t="s">
        <v>184</v>
      </c>
      <c r="H4" s="429" t="s">
        <v>185</v>
      </c>
      <c r="I4" s="429" t="s">
        <v>186</v>
      </c>
      <c r="J4" s="429" t="s">
        <v>187</v>
      </c>
      <c r="K4" s="429" t="s">
        <v>188</v>
      </c>
      <c r="L4" s="429" t="s">
        <v>189</v>
      </c>
      <c r="M4" s="429" t="s">
        <v>190</v>
      </c>
      <c r="N4" s="429" t="s">
        <v>191</v>
      </c>
      <c r="O4" s="429" t="s">
        <v>192</v>
      </c>
      <c r="P4" s="429" t="s">
        <v>193</v>
      </c>
      <c r="Q4" s="429" t="s">
        <v>194</v>
      </c>
      <c r="R4" s="429" t="s">
        <v>195</v>
      </c>
      <c r="S4" s="429" t="s">
        <v>196</v>
      </c>
      <c r="T4" s="429" t="s">
        <v>197</v>
      </c>
      <c r="U4" s="429" t="s">
        <v>198</v>
      </c>
      <c r="V4" s="429" t="s">
        <v>199</v>
      </c>
      <c r="W4" s="429" t="s">
        <v>200</v>
      </c>
      <c r="X4" s="429" t="s">
        <v>201</v>
      </c>
      <c r="Y4" s="429" t="s">
        <v>202</v>
      </c>
      <c r="Z4" s="445" t="s">
        <v>203</v>
      </c>
    </row>
    <row r="5" spans="1:26" ht="13.5" customHeight="1">
      <c r="A5" s="429" t="s">
        <v>100</v>
      </c>
      <c r="B5" s="429" t="s">
        <v>101</v>
      </c>
      <c r="C5" s="429" t="s">
        <v>102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45"/>
    </row>
    <row r="6" spans="1:26" ht="13.5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45"/>
    </row>
    <row r="7" spans="1:26" ht="22.5" customHeight="1">
      <c r="A7" s="428"/>
      <c r="B7" s="428"/>
      <c r="C7" s="428"/>
      <c r="D7" s="428"/>
      <c r="E7" s="428"/>
      <c r="F7" s="428">
        <v>1</v>
      </c>
      <c r="G7" s="428">
        <v>2</v>
      </c>
      <c r="H7" s="428">
        <v>3</v>
      </c>
      <c r="I7" s="428">
        <v>4</v>
      </c>
      <c r="J7" s="428">
        <v>5</v>
      </c>
      <c r="K7" s="428">
        <v>6</v>
      </c>
      <c r="L7" s="428">
        <v>7</v>
      </c>
      <c r="M7" s="428">
        <v>8</v>
      </c>
      <c r="N7" s="428">
        <v>9</v>
      </c>
      <c r="O7" s="428">
        <v>10</v>
      </c>
      <c r="P7" s="428">
        <v>11</v>
      </c>
      <c r="Q7" s="428">
        <v>12</v>
      </c>
      <c r="R7" s="428">
        <v>13</v>
      </c>
      <c r="S7" s="428">
        <v>14</v>
      </c>
      <c r="T7" s="428">
        <v>15</v>
      </c>
      <c r="U7" s="428">
        <v>16</v>
      </c>
      <c r="V7" s="428">
        <v>17</v>
      </c>
      <c r="W7" s="428">
        <v>18</v>
      </c>
      <c r="X7" s="428">
        <v>19</v>
      </c>
      <c r="Y7" s="428">
        <v>20</v>
      </c>
      <c r="Z7" s="428">
        <v>21</v>
      </c>
    </row>
    <row r="8" spans="1:26" ht="22.5" customHeight="1">
      <c r="A8" s="87"/>
      <c r="B8" s="87"/>
      <c r="C8" s="87"/>
      <c r="D8" s="87"/>
      <c r="E8" s="88" t="s">
        <v>81</v>
      </c>
      <c r="F8" s="430">
        <v>122.9</v>
      </c>
      <c r="G8" s="430">
        <v>10.6</v>
      </c>
      <c r="H8" s="430">
        <v>2.65</v>
      </c>
      <c r="I8" s="430">
        <v>2.5999999999999996</v>
      </c>
      <c r="J8" s="430">
        <v>6.6</v>
      </c>
      <c r="K8" s="430">
        <v>8.4</v>
      </c>
      <c r="L8" s="430">
        <v>9.1</v>
      </c>
      <c r="M8" s="430">
        <v>9.5</v>
      </c>
      <c r="N8" s="430">
        <v>0</v>
      </c>
      <c r="O8" s="430">
        <v>3.0999999999999996</v>
      </c>
      <c r="P8" s="430">
        <v>0</v>
      </c>
      <c r="Q8" s="430">
        <v>5.4</v>
      </c>
      <c r="R8" s="430">
        <v>8.75</v>
      </c>
      <c r="S8" s="430">
        <v>0</v>
      </c>
      <c r="T8" s="430">
        <v>0</v>
      </c>
      <c r="U8" s="441">
        <v>0</v>
      </c>
      <c r="V8" s="442">
        <v>53.3</v>
      </c>
      <c r="W8" s="442">
        <v>0</v>
      </c>
      <c r="X8" s="441">
        <v>0</v>
      </c>
      <c r="Y8" s="441">
        <v>0</v>
      </c>
      <c r="Z8" s="442">
        <v>2.9</v>
      </c>
    </row>
    <row r="9" spans="1:26" ht="22.5" customHeight="1">
      <c r="A9" s="90">
        <v>208</v>
      </c>
      <c r="B9" s="90"/>
      <c r="C9" s="90"/>
      <c r="D9" s="90"/>
      <c r="E9" s="91" t="s">
        <v>103</v>
      </c>
      <c r="F9" s="430">
        <v>122.9</v>
      </c>
      <c r="G9" s="430">
        <v>10.6</v>
      </c>
      <c r="H9" s="430">
        <v>2.65</v>
      </c>
      <c r="I9" s="430">
        <v>2.5999999999999996</v>
      </c>
      <c r="J9" s="430">
        <v>6.6</v>
      </c>
      <c r="K9" s="430">
        <v>8.4</v>
      </c>
      <c r="L9" s="430">
        <v>9.1</v>
      </c>
      <c r="M9" s="430">
        <v>9.5</v>
      </c>
      <c r="N9" s="430">
        <v>0</v>
      </c>
      <c r="O9" s="430">
        <v>3.0999999999999996</v>
      </c>
      <c r="P9" s="430">
        <v>0</v>
      </c>
      <c r="Q9" s="430">
        <v>5.4</v>
      </c>
      <c r="R9" s="430">
        <v>8.75</v>
      </c>
      <c r="S9" s="430">
        <v>0</v>
      </c>
      <c r="T9" s="430">
        <v>0</v>
      </c>
      <c r="U9" s="441">
        <v>0</v>
      </c>
      <c r="V9" s="442">
        <v>53.3</v>
      </c>
      <c r="W9" s="442">
        <v>0</v>
      </c>
      <c r="X9" s="441">
        <v>0</v>
      </c>
      <c r="Y9" s="441">
        <v>0</v>
      </c>
      <c r="Z9" s="442">
        <v>2.9</v>
      </c>
    </row>
    <row r="10" spans="1:26" ht="22.5" customHeight="1">
      <c r="A10" s="90">
        <v>208</v>
      </c>
      <c r="B10" s="92" t="s">
        <v>104</v>
      </c>
      <c r="C10" s="90"/>
      <c r="D10" s="90"/>
      <c r="E10" s="91" t="s">
        <v>105</v>
      </c>
      <c r="F10" s="431">
        <f>SUM(F11:F15)</f>
        <v>122.89999999999999</v>
      </c>
      <c r="G10" s="431">
        <f aca="true" t="shared" si="0" ref="G10:Z10">SUM(G11:G15)</f>
        <v>10.6</v>
      </c>
      <c r="H10" s="431">
        <f t="shared" si="0"/>
        <v>2.65</v>
      </c>
      <c r="I10" s="431">
        <f t="shared" si="0"/>
        <v>2.5999999999999996</v>
      </c>
      <c r="J10" s="431">
        <f t="shared" si="0"/>
        <v>6.6</v>
      </c>
      <c r="K10" s="431">
        <f t="shared" si="0"/>
        <v>8.4</v>
      </c>
      <c r="L10" s="431">
        <f t="shared" si="0"/>
        <v>9.1</v>
      </c>
      <c r="M10" s="431">
        <f t="shared" si="0"/>
        <v>9.5</v>
      </c>
      <c r="N10" s="431">
        <f t="shared" si="0"/>
        <v>0</v>
      </c>
      <c r="O10" s="431">
        <f t="shared" si="0"/>
        <v>3.0999999999999996</v>
      </c>
      <c r="P10" s="431">
        <f t="shared" si="0"/>
        <v>0</v>
      </c>
      <c r="Q10" s="431">
        <f t="shared" si="0"/>
        <v>5.4</v>
      </c>
      <c r="R10" s="431">
        <f t="shared" si="0"/>
        <v>8.75</v>
      </c>
      <c r="S10" s="431">
        <f t="shared" si="0"/>
        <v>0</v>
      </c>
      <c r="T10" s="431">
        <f t="shared" si="0"/>
        <v>0</v>
      </c>
      <c r="U10" s="431">
        <f t="shared" si="0"/>
        <v>0</v>
      </c>
      <c r="V10" s="431">
        <f t="shared" si="0"/>
        <v>53.3</v>
      </c>
      <c r="W10" s="431">
        <f t="shared" si="0"/>
        <v>0</v>
      </c>
      <c r="X10" s="431">
        <f t="shared" si="0"/>
        <v>0</v>
      </c>
      <c r="Y10" s="431">
        <f t="shared" si="0"/>
        <v>0</v>
      </c>
      <c r="Z10" s="431">
        <f t="shared" si="0"/>
        <v>2.9</v>
      </c>
    </row>
    <row r="11" spans="1:26" s="423" customFormat="1" ht="26.25" customHeight="1">
      <c r="A11" s="432" t="s">
        <v>106</v>
      </c>
      <c r="B11" s="432" t="s">
        <v>104</v>
      </c>
      <c r="C11" s="432" t="s">
        <v>104</v>
      </c>
      <c r="D11" s="432" t="s">
        <v>93</v>
      </c>
      <c r="E11" s="433" t="s">
        <v>149</v>
      </c>
      <c r="F11" s="430">
        <f>SUM(G11:Z11)</f>
        <v>73.8</v>
      </c>
      <c r="G11" s="430">
        <v>6.5</v>
      </c>
      <c r="H11" s="430">
        <v>1.05</v>
      </c>
      <c r="I11" s="430">
        <v>0.9</v>
      </c>
      <c r="J11" s="430">
        <v>3.6</v>
      </c>
      <c r="K11" s="430">
        <v>7.1</v>
      </c>
      <c r="L11" s="430">
        <v>4.3</v>
      </c>
      <c r="M11" s="430">
        <v>6.5</v>
      </c>
      <c r="N11" s="430"/>
      <c r="O11" s="430">
        <v>1.2</v>
      </c>
      <c r="P11" s="430"/>
      <c r="Q11" s="430">
        <v>2.1</v>
      </c>
      <c r="R11" s="430">
        <v>8.75</v>
      </c>
      <c r="S11" s="430"/>
      <c r="T11" s="430"/>
      <c r="U11" s="441"/>
      <c r="V11" s="442">
        <v>30.8</v>
      </c>
      <c r="W11" s="442"/>
      <c r="X11" s="441"/>
      <c r="Y11" s="441"/>
      <c r="Z11" s="442">
        <v>1</v>
      </c>
    </row>
    <row r="12" spans="1:26" ht="23.25" customHeight="1">
      <c r="A12" s="434" t="s">
        <v>106</v>
      </c>
      <c r="B12" s="434" t="s">
        <v>104</v>
      </c>
      <c r="C12" s="434" t="s">
        <v>108</v>
      </c>
      <c r="D12" s="434" t="s">
        <v>93</v>
      </c>
      <c r="E12" s="435" t="s">
        <v>150</v>
      </c>
      <c r="F12" s="430">
        <f>SUM(G12:Z12)</f>
        <v>14.8</v>
      </c>
      <c r="G12" s="436">
        <v>2.4</v>
      </c>
      <c r="H12" s="436">
        <v>1</v>
      </c>
      <c r="I12" s="436">
        <v>1.4</v>
      </c>
      <c r="J12" s="436">
        <v>2</v>
      </c>
      <c r="K12" s="436">
        <v>1.3</v>
      </c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>
        <v>6.7</v>
      </c>
      <c r="W12" s="436"/>
      <c r="X12" s="436"/>
      <c r="Y12" s="436"/>
      <c r="Z12" s="436"/>
    </row>
    <row r="13" spans="1:27" ht="22.5" customHeight="1">
      <c r="A13" s="434" t="s">
        <v>106</v>
      </c>
      <c r="B13" s="434" t="s">
        <v>104</v>
      </c>
      <c r="C13" s="434" t="s">
        <v>110</v>
      </c>
      <c r="D13" s="434" t="s">
        <v>93</v>
      </c>
      <c r="E13" s="435" t="s">
        <v>151</v>
      </c>
      <c r="F13" s="430">
        <f>SUM(G13:Z13)</f>
        <v>17.599999999999998</v>
      </c>
      <c r="G13" s="436"/>
      <c r="H13" s="436"/>
      <c r="I13" s="436"/>
      <c r="J13" s="436">
        <v>0.6</v>
      </c>
      <c r="K13" s="436"/>
      <c r="L13" s="436">
        <v>4.8</v>
      </c>
      <c r="M13" s="436">
        <v>3</v>
      </c>
      <c r="N13" s="436"/>
      <c r="O13" s="438">
        <v>1.9</v>
      </c>
      <c r="P13" s="436"/>
      <c r="Q13" s="436"/>
      <c r="R13" s="436"/>
      <c r="S13" s="436"/>
      <c r="T13" s="436"/>
      <c r="U13" s="436"/>
      <c r="V13" s="436">
        <v>7.3</v>
      </c>
      <c r="W13" s="436"/>
      <c r="X13" s="436"/>
      <c r="Y13" s="436"/>
      <c r="Z13" s="436"/>
      <c r="AA13" s="423"/>
    </row>
    <row r="14" spans="1:27" ht="22.5" customHeight="1">
      <c r="A14" s="437" t="s">
        <v>106</v>
      </c>
      <c r="B14" s="437" t="s">
        <v>104</v>
      </c>
      <c r="C14" s="434" t="s">
        <v>112</v>
      </c>
      <c r="D14" s="434" t="s">
        <v>93</v>
      </c>
      <c r="E14" s="435" t="s">
        <v>152</v>
      </c>
      <c r="F14" s="430">
        <f>SUM(G14:Z14)</f>
        <v>10.3</v>
      </c>
      <c r="G14" s="436">
        <v>1</v>
      </c>
      <c r="H14" s="438"/>
      <c r="I14" s="436">
        <v>0.3</v>
      </c>
      <c r="J14" s="436"/>
      <c r="K14" s="436"/>
      <c r="L14" s="436"/>
      <c r="M14" s="436"/>
      <c r="N14" s="436"/>
      <c r="O14" s="438"/>
      <c r="P14" s="436"/>
      <c r="Q14" s="436">
        <v>1.2</v>
      </c>
      <c r="R14" s="436"/>
      <c r="S14" s="436"/>
      <c r="T14" s="436"/>
      <c r="U14" s="436"/>
      <c r="V14" s="436">
        <v>5.9</v>
      </c>
      <c r="W14" s="436"/>
      <c r="X14" s="436"/>
      <c r="Y14" s="436"/>
      <c r="Z14" s="436">
        <v>1.9</v>
      </c>
      <c r="AA14" s="423"/>
    </row>
    <row r="15" spans="1:26" ht="22.5" customHeight="1">
      <c r="A15" s="434" t="s">
        <v>106</v>
      </c>
      <c r="B15" s="437" t="s">
        <v>104</v>
      </c>
      <c r="C15" s="434" t="s">
        <v>114</v>
      </c>
      <c r="D15" s="434" t="s">
        <v>93</v>
      </c>
      <c r="E15" s="435" t="s">
        <v>153</v>
      </c>
      <c r="F15" s="430">
        <f>SUM(G15:Z15)</f>
        <v>6.4</v>
      </c>
      <c r="G15" s="438">
        <v>0.7</v>
      </c>
      <c r="H15" s="438">
        <v>0.6</v>
      </c>
      <c r="I15" s="438"/>
      <c r="J15" s="436">
        <v>0.4</v>
      </c>
      <c r="K15" s="436"/>
      <c r="L15" s="436"/>
      <c r="M15" s="436"/>
      <c r="N15" s="438"/>
      <c r="O15" s="438"/>
      <c r="P15" s="436"/>
      <c r="Q15" s="436">
        <v>2.1</v>
      </c>
      <c r="R15" s="436"/>
      <c r="S15" s="436"/>
      <c r="T15" s="436"/>
      <c r="U15" s="438"/>
      <c r="V15" s="438">
        <v>2.6</v>
      </c>
      <c r="W15" s="438"/>
      <c r="X15" s="438"/>
      <c r="Y15" s="438"/>
      <c r="Z15" s="436"/>
    </row>
    <row r="16" spans="2:26" ht="22.5" customHeight="1">
      <c r="B16" s="423"/>
      <c r="C16" s="423"/>
      <c r="E16" s="423"/>
      <c r="K16" s="423"/>
      <c r="L16" s="423"/>
      <c r="M16" s="423"/>
      <c r="P16" s="423"/>
      <c r="Q16" s="423"/>
      <c r="R16" s="423"/>
      <c r="S16" s="423"/>
      <c r="Z16" s="423"/>
    </row>
    <row r="17" spans="11:19" ht="22.5" customHeight="1">
      <c r="K17" s="423"/>
      <c r="L17" s="423"/>
      <c r="M17" s="423"/>
      <c r="S17" s="423"/>
    </row>
    <row r="18" spans="11:13" ht="22.5" customHeight="1">
      <c r="K18" s="423"/>
      <c r="L18" s="423"/>
      <c r="M18" s="423"/>
    </row>
    <row r="19" spans="1:27" ht="22.5" customHeight="1">
      <c r="A19"/>
      <c r="B19"/>
      <c r="C19"/>
      <c r="D19"/>
      <c r="E19"/>
      <c r="F19"/>
      <c r="G19"/>
      <c r="H19"/>
      <c r="I19"/>
      <c r="J19"/>
      <c r="K19" s="42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4">
      <selection activeCell="E17" sqref="E1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204</v>
      </c>
    </row>
    <row r="2" spans="1:20" ht="33.75" customHeight="1">
      <c r="A2" s="79" t="s">
        <v>205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 customHeight="1">
      <c r="A3" s="390" t="s">
        <v>2</v>
      </c>
      <c r="B3" s="390"/>
      <c r="C3" s="390"/>
      <c r="D3" s="390"/>
      <c r="E3" s="390"/>
      <c r="S3" s="420" t="s">
        <v>78</v>
      </c>
      <c r="T3" s="420"/>
    </row>
    <row r="4" spans="1:20" ht="22.5" customHeight="1">
      <c r="A4" s="266" t="s">
        <v>97</v>
      </c>
      <c r="B4" s="266"/>
      <c r="C4" s="266"/>
      <c r="D4" s="84" t="s">
        <v>206</v>
      </c>
      <c r="E4" s="84" t="s">
        <v>138</v>
      </c>
      <c r="F4" s="83" t="s">
        <v>183</v>
      </c>
      <c r="G4" s="84" t="s">
        <v>140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143</v>
      </c>
      <c r="S4" s="84"/>
      <c r="T4" s="84"/>
    </row>
    <row r="5" spans="1:20" ht="14.25" customHeight="1">
      <c r="A5" s="266"/>
      <c r="B5" s="266"/>
      <c r="C5" s="266"/>
      <c r="D5" s="84"/>
      <c r="E5" s="84"/>
      <c r="F5" s="85"/>
      <c r="G5" s="84" t="s">
        <v>90</v>
      </c>
      <c r="H5" s="84" t="s">
        <v>207</v>
      </c>
      <c r="I5" s="84" t="s">
        <v>193</v>
      </c>
      <c r="J5" s="84" t="s">
        <v>194</v>
      </c>
      <c r="K5" s="84" t="s">
        <v>208</v>
      </c>
      <c r="L5" s="84" t="s">
        <v>209</v>
      </c>
      <c r="M5" s="84" t="s">
        <v>195</v>
      </c>
      <c r="N5" s="84" t="s">
        <v>210</v>
      </c>
      <c r="O5" s="84" t="s">
        <v>198</v>
      </c>
      <c r="P5" s="84" t="s">
        <v>211</v>
      </c>
      <c r="Q5" s="84" t="s">
        <v>212</v>
      </c>
      <c r="R5" s="84" t="s">
        <v>90</v>
      </c>
      <c r="S5" s="84" t="s">
        <v>213</v>
      </c>
      <c r="T5" s="84" t="s">
        <v>180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23.25" customHeight="1">
      <c r="A7" s="87"/>
      <c r="B7" s="87"/>
      <c r="C7" s="87"/>
      <c r="D7" s="87"/>
      <c r="E7" s="88" t="s">
        <v>81</v>
      </c>
      <c r="F7" s="418">
        <v>122.9</v>
      </c>
      <c r="G7" s="418">
        <v>122.9</v>
      </c>
      <c r="H7" s="418">
        <v>102.75</v>
      </c>
      <c r="I7" s="418">
        <v>0</v>
      </c>
      <c r="J7" s="418">
        <v>5.4</v>
      </c>
      <c r="K7" s="418">
        <v>0</v>
      </c>
      <c r="L7" s="418">
        <v>0</v>
      </c>
      <c r="M7" s="418">
        <v>8.75</v>
      </c>
      <c r="N7" s="418">
        <v>0</v>
      </c>
      <c r="O7" s="418">
        <v>0</v>
      </c>
      <c r="P7" s="418">
        <v>3.0999999999999996</v>
      </c>
      <c r="Q7" s="418">
        <v>2.9</v>
      </c>
      <c r="R7" s="418">
        <v>0</v>
      </c>
      <c r="S7" s="421">
        <v>0</v>
      </c>
      <c r="T7" s="421"/>
    </row>
    <row r="8" spans="1:20" ht="23.25" customHeight="1">
      <c r="A8" s="90">
        <v>208</v>
      </c>
      <c r="B8" s="90"/>
      <c r="C8" s="90"/>
      <c r="D8" s="90"/>
      <c r="E8" s="91" t="s">
        <v>103</v>
      </c>
      <c r="F8" s="418">
        <v>122.9</v>
      </c>
      <c r="G8" s="418">
        <v>122.9</v>
      </c>
      <c r="H8" s="418">
        <v>102.75</v>
      </c>
      <c r="I8" s="418">
        <v>0</v>
      </c>
      <c r="J8" s="418">
        <v>5.4</v>
      </c>
      <c r="K8" s="418">
        <v>0</v>
      </c>
      <c r="L8" s="418">
        <v>0</v>
      </c>
      <c r="M8" s="418">
        <v>8.75</v>
      </c>
      <c r="N8" s="418">
        <v>0</v>
      </c>
      <c r="O8" s="418">
        <v>0</v>
      </c>
      <c r="P8" s="418">
        <v>3.0999999999999996</v>
      </c>
      <c r="Q8" s="418">
        <v>2.9</v>
      </c>
      <c r="R8" s="418">
        <v>0</v>
      </c>
      <c r="S8" s="421">
        <v>0</v>
      </c>
      <c r="T8" s="421"/>
    </row>
    <row r="9" spans="1:20" ht="23.25" customHeight="1">
      <c r="A9" s="90">
        <v>208</v>
      </c>
      <c r="B9" s="92" t="s">
        <v>104</v>
      </c>
      <c r="C9" s="90"/>
      <c r="D9" s="90"/>
      <c r="E9" s="91" t="s">
        <v>105</v>
      </c>
      <c r="F9" s="418">
        <f>SUM(F10:F14)</f>
        <v>122.89999999999999</v>
      </c>
      <c r="G9" s="418">
        <f aca="true" t="shared" si="0" ref="G9:S9">SUM(G10:G14)</f>
        <v>122.89999999999999</v>
      </c>
      <c r="H9" s="418">
        <f t="shared" si="0"/>
        <v>102.75</v>
      </c>
      <c r="I9" s="418">
        <f t="shared" si="0"/>
        <v>0</v>
      </c>
      <c r="J9" s="418">
        <f t="shared" si="0"/>
        <v>5.4</v>
      </c>
      <c r="K9" s="418">
        <f t="shared" si="0"/>
        <v>0</v>
      </c>
      <c r="L9" s="418">
        <f t="shared" si="0"/>
        <v>0</v>
      </c>
      <c r="M9" s="418">
        <f t="shared" si="0"/>
        <v>8.75</v>
      </c>
      <c r="N9" s="418">
        <f t="shared" si="0"/>
        <v>0</v>
      </c>
      <c r="O9" s="418">
        <f t="shared" si="0"/>
        <v>0</v>
      </c>
      <c r="P9" s="418">
        <f t="shared" si="0"/>
        <v>3.0999999999999996</v>
      </c>
      <c r="Q9" s="418">
        <f t="shared" si="0"/>
        <v>2.9</v>
      </c>
      <c r="R9" s="418">
        <f t="shared" si="0"/>
        <v>0</v>
      </c>
      <c r="S9" s="421">
        <f t="shared" si="0"/>
        <v>0</v>
      </c>
      <c r="T9" s="421"/>
    </row>
    <row r="10" spans="1:20" s="23" customFormat="1" ht="24.75" customHeight="1">
      <c r="A10" s="132" t="str">
        <f>'8.基本-一般商品服务'!A11</f>
        <v>208</v>
      </c>
      <c r="B10" s="132" t="str">
        <f>'8.基本-一般商品服务'!B11</f>
        <v>01</v>
      </c>
      <c r="C10" s="132" t="str">
        <f>'8.基本-一般商品服务'!C11</f>
        <v>01</v>
      </c>
      <c r="D10" s="132" t="str">
        <f>'8.基本-一般商品服务'!D11</f>
        <v>068</v>
      </c>
      <c r="E10" s="241" t="str">
        <f>'8.基本-一般商品服务'!E11</f>
        <v>行政运行</v>
      </c>
      <c r="F10" s="418">
        <f>G10+R10</f>
        <v>73.8</v>
      </c>
      <c r="G10" s="418">
        <f>SUM(H10:Q10)</f>
        <v>73.8</v>
      </c>
      <c r="H10" s="418">
        <f>'8.基本-一般商品服务'!F11-J10-M10-P10-Q10</f>
        <v>60.75</v>
      </c>
      <c r="I10" s="418"/>
      <c r="J10" s="418">
        <f>'8.基本-一般商品服务'!Q11</f>
        <v>2.1</v>
      </c>
      <c r="K10" s="418"/>
      <c r="L10" s="418"/>
      <c r="M10" s="418">
        <f>'8.基本-一般商品服务'!R11</f>
        <v>8.75</v>
      </c>
      <c r="N10" s="418"/>
      <c r="O10" s="418"/>
      <c r="P10" s="418">
        <f>'8.基本-一般商品服务'!O11</f>
        <v>1.2</v>
      </c>
      <c r="Q10" s="418">
        <f>'8.基本-一般商品服务'!Z11</f>
        <v>1</v>
      </c>
      <c r="R10" s="418"/>
      <c r="S10" s="421"/>
      <c r="T10" s="421"/>
    </row>
    <row r="11" spans="1:20" ht="24.75" customHeight="1">
      <c r="A11" s="132" t="str">
        <f>'8.基本-一般商品服务'!A12</f>
        <v>208</v>
      </c>
      <c r="B11" s="132" t="str">
        <f>'8.基本-一般商品服务'!B12</f>
        <v>01</v>
      </c>
      <c r="C11" s="132" t="str">
        <f>'8.基本-一般商品服务'!C12</f>
        <v>06</v>
      </c>
      <c r="D11" s="132" t="str">
        <f>'8.基本-一般商品服务'!D12</f>
        <v>068</v>
      </c>
      <c r="E11" s="241" t="str">
        <f>'8.基本-一般商品服务'!E12</f>
        <v>就业管理事务</v>
      </c>
      <c r="F11" s="418">
        <f>G11+R11</f>
        <v>14.8</v>
      </c>
      <c r="G11" s="418">
        <f>SUM(H11:Q11)</f>
        <v>14.8</v>
      </c>
      <c r="H11" s="418">
        <f>'8.基本-一般商品服务'!F12-J11-M11-P11-Q11</f>
        <v>14.8</v>
      </c>
      <c r="I11" s="419"/>
      <c r="J11" s="418">
        <f>'8.基本-一般商品服务'!Q12</f>
        <v>0</v>
      </c>
      <c r="K11" s="418"/>
      <c r="L11" s="418"/>
      <c r="M11" s="418">
        <f>'8.基本-一般商品服务'!R12</f>
        <v>0</v>
      </c>
      <c r="N11" s="418"/>
      <c r="O11" s="418"/>
      <c r="P11" s="418">
        <f>'8.基本-一般商品服务'!O12</f>
        <v>0</v>
      </c>
      <c r="Q11" s="418">
        <f>'8.基本-一般商品服务'!Z12</f>
        <v>0</v>
      </c>
      <c r="R11" s="419"/>
      <c r="S11" s="422"/>
      <c r="T11" s="422"/>
    </row>
    <row r="12" spans="1:20" ht="24.75" customHeight="1">
      <c r="A12" s="132" t="str">
        <f>'8.基本-一般商品服务'!A13</f>
        <v>208</v>
      </c>
      <c r="B12" s="132" t="str">
        <f>'8.基本-一般商品服务'!B13</f>
        <v>01</v>
      </c>
      <c r="C12" s="132" t="str">
        <f>'8.基本-一般商品服务'!C13</f>
        <v>07</v>
      </c>
      <c r="D12" s="132" t="str">
        <f>'8.基本-一般商品服务'!D13</f>
        <v>068</v>
      </c>
      <c r="E12" s="241" t="str">
        <f>'8.基本-一般商品服务'!E13</f>
        <v>社会保险业务管理事务</v>
      </c>
      <c r="F12" s="418">
        <f>G12+R12</f>
        <v>17.599999999999998</v>
      </c>
      <c r="G12" s="418">
        <f>SUM(H12:Q12)</f>
        <v>17.599999999999998</v>
      </c>
      <c r="H12" s="418">
        <f>'8.基本-一般商品服务'!F13-J12-M12-P12-Q12</f>
        <v>15.699999999999998</v>
      </c>
      <c r="I12" s="419"/>
      <c r="J12" s="418">
        <f>'8.基本-一般商品服务'!Q13</f>
        <v>0</v>
      </c>
      <c r="K12" s="418"/>
      <c r="L12" s="418"/>
      <c r="M12" s="418">
        <f>'8.基本-一般商品服务'!R13</f>
        <v>0</v>
      </c>
      <c r="N12" s="418"/>
      <c r="O12" s="418"/>
      <c r="P12" s="418">
        <f>'8.基本-一般商品服务'!O13</f>
        <v>1.9</v>
      </c>
      <c r="Q12" s="418">
        <f>'8.基本-一般商品服务'!Z13</f>
        <v>0</v>
      </c>
      <c r="R12" s="419"/>
      <c r="S12" s="422"/>
      <c r="T12" s="422"/>
    </row>
    <row r="13" spans="1:20" ht="24.75" customHeight="1">
      <c r="A13" s="132" t="str">
        <f>'8.基本-一般商品服务'!A14</f>
        <v>208</v>
      </c>
      <c r="B13" s="132" t="str">
        <f>'8.基本-一般商品服务'!B14</f>
        <v>01</v>
      </c>
      <c r="C13" s="132" t="str">
        <f>'8.基本-一般商品服务'!C14</f>
        <v>09</v>
      </c>
      <c r="D13" s="132" t="str">
        <f>'8.基本-一般商品服务'!D14</f>
        <v>068</v>
      </c>
      <c r="E13" s="241" t="str">
        <f>'8.基本-一般商品服务'!E14</f>
        <v>社会保险经办机构</v>
      </c>
      <c r="F13" s="418">
        <f>G13+R13</f>
        <v>10.3</v>
      </c>
      <c r="G13" s="418">
        <f>SUM(H13:Q13)</f>
        <v>10.3</v>
      </c>
      <c r="H13" s="418">
        <f>'8.基本-一般商品服务'!F14-J13-M13-P13-Q13</f>
        <v>7.200000000000001</v>
      </c>
      <c r="I13" s="419"/>
      <c r="J13" s="418">
        <f>'8.基本-一般商品服务'!Q14</f>
        <v>1.2</v>
      </c>
      <c r="K13" s="418"/>
      <c r="L13" s="418"/>
      <c r="M13" s="418">
        <f>'8.基本-一般商品服务'!R14</f>
        <v>0</v>
      </c>
      <c r="N13" s="418"/>
      <c r="O13" s="418"/>
      <c r="P13" s="418">
        <f>'8.基本-一般商品服务'!O14</f>
        <v>0</v>
      </c>
      <c r="Q13" s="418">
        <f>'8.基本-一般商品服务'!Z14</f>
        <v>1.9</v>
      </c>
      <c r="R13" s="419"/>
      <c r="S13" s="422"/>
      <c r="T13" s="422"/>
    </row>
    <row r="14" spans="1:20" ht="24.75" customHeight="1">
      <c r="A14" s="132" t="str">
        <f>'8.基本-一般商品服务'!A15</f>
        <v>208</v>
      </c>
      <c r="B14" s="132" t="str">
        <f>'8.基本-一般商品服务'!B15</f>
        <v>01</v>
      </c>
      <c r="C14" s="132" t="str">
        <f>'8.基本-一般商品服务'!C15</f>
        <v>99</v>
      </c>
      <c r="D14" s="132" t="str">
        <f>'8.基本-一般商品服务'!D15</f>
        <v>068</v>
      </c>
      <c r="E14" s="241" t="str">
        <f>'8.基本-一般商品服务'!E15</f>
        <v>其他人力资源和
社会保障管理事务支出</v>
      </c>
      <c r="F14" s="418">
        <f>G14+R14</f>
        <v>6.4</v>
      </c>
      <c r="G14" s="418">
        <f>SUM(H14:Q14)</f>
        <v>6.4</v>
      </c>
      <c r="H14" s="418">
        <f>'8.基本-一般商品服务'!F15-J14-M14-P14-Q14</f>
        <v>4.300000000000001</v>
      </c>
      <c r="I14" s="419"/>
      <c r="J14" s="418">
        <f>'8.基本-一般商品服务'!Q15</f>
        <v>2.1</v>
      </c>
      <c r="K14" s="418"/>
      <c r="L14" s="418"/>
      <c r="M14" s="418">
        <f>'8.基本-一般商品服务'!R15</f>
        <v>0</v>
      </c>
      <c r="N14" s="418"/>
      <c r="O14" s="418"/>
      <c r="P14" s="418">
        <f>'8.基本-一般商品服务'!O15</f>
        <v>0</v>
      </c>
      <c r="Q14" s="418">
        <f>'8.基本-一般商品服务'!Z15</f>
        <v>0</v>
      </c>
      <c r="R14" s="419"/>
      <c r="S14" s="422"/>
      <c r="T14" s="422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cp:lastPrinted>2018-04-04T08:51:43Z</cp:lastPrinted>
  <dcterms:created xsi:type="dcterms:W3CDTF">1996-12-17T01:32:42Z</dcterms:created>
  <dcterms:modified xsi:type="dcterms:W3CDTF">2021-01-14T13:32:44Z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2052-11.1.0.10228</vt:lpwstr>
  </property>
</Properties>
</file>