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8" firstSheet="20"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拨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个人和家庭（部门预算）'!$A$1:$K$9</definedName>
    <definedName name="_xlnm.Print_Area" localSheetId="10">'11 个人家庭(政府预算)'!$A$1:$J$9</definedName>
    <definedName name="_xlnm.Print_Area" localSheetId="11">'12 财政拨款收支总表'!$A$1:$F$26</definedName>
    <definedName name="_xlnm.Print_Area" localSheetId="12">'13 一般预算支出'!$A$1:$R$10</definedName>
    <definedName name="_xlnm.Print_Area" localSheetId="13">'14 一般预算基本支出表'!$A$1:$H$9</definedName>
    <definedName name="_xlnm.Print_Area" localSheetId="14">'15 一般-工资福利（部门预算）'!$A$1:$Z$9</definedName>
    <definedName name="_xlnm.Print_Area" localSheetId="15">'16一般-工资福利(政府预算)'!$A$1:$M$9</definedName>
    <definedName name="_xlnm.Print_Area" localSheetId="16">'17一般-商品和服务（部门预算）'!$A$1:$Y$9</definedName>
    <definedName name="_xlnm.Print_Area" localSheetId="17">'18 一般-商品服务(政府预算)'!$A$1:$S$9</definedName>
    <definedName name="_xlnm.Print_Area" localSheetId="18">'19 一般-个人和家庭（部门预算）'!$A$1:$K$9</definedName>
    <definedName name="_xlnm.Print_Area" localSheetId="1">'2 收入总表'!$A$1:$M$7</definedName>
    <definedName name="_xlnm.Print_Area" localSheetId="19">'20 一般-个人家庭(政府预算)'!$A$1:$J$9</definedName>
    <definedName name="_xlnm.Print_Area" localSheetId="20">'21 项目明细表'!$A$1:$P$8</definedName>
    <definedName name="_xlnm.Print_Area" localSheetId="21">'22 政府性基金（部门预算）'!$A$1:$T$8</definedName>
    <definedName name="_xlnm.Print_Area" localSheetId="22">'23 政府性基金(政府预算)'!$A$1:$T$8</definedName>
    <definedName name="_xlnm.Print_Area" localSheetId="23">'24 专户（部门预算）'!$A$1:$T$8</definedName>
    <definedName name="_xlnm.Print_Area" localSheetId="24">'25专户(政府预算)'!$A$1:$T$7</definedName>
    <definedName name="_xlnm.Print_Area" localSheetId="25">'26 经费拨款（部门预算）'!$A$1:$U$9</definedName>
    <definedName name="_xlnm.Print_Area" localSheetId="26">'27 经费拨款(政府预算)'!$A$1:$T$9</definedName>
    <definedName name="_xlnm.Print_Area" localSheetId="27">'28 三公'!$A$1:$N$8</definedName>
    <definedName name="_xlnm.Print_Area" localSheetId="28">'29 整体绩效'!$A$1:$G$6</definedName>
    <definedName name="_xlnm.Print_Area" localSheetId="2">'3 支出总表 '!$A$1:$O$8</definedName>
    <definedName name="_xlnm.Print_Area" localSheetId="29">'30 项目绩效'!$A$1:$L$6</definedName>
    <definedName name="_xlnm.Print_Area" localSheetId="3">'4 支出分类（部门预算）'!$A$1:$T$9</definedName>
    <definedName name="_xlnm.Print_Area" localSheetId="4">'5 支出分类(政府预算)'!$1:$9</definedName>
    <definedName name="_xlnm.Print_Area" localSheetId="5">'6 工资福利（部门预算）'!$A$1:$Z$9</definedName>
    <definedName name="_xlnm.Print_Area" localSheetId="6">'7 工资福利(政府预算)'!$A$1:$M$9</definedName>
    <definedName name="_xlnm.Print_Area" localSheetId="7">'8 商品服务（按部门预算）'!$A$1:$Y$9</definedName>
    <definedName name="_xlnm.Print_Area" localSheetId="8">'9 商品服务(政府预算)'!$A$1:$S$9</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收入总表'!$1:$6</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<sst xmlns="http://schemas.openxmlformats.org/spreadsheetml/2006/main" count="784" uniqueCount="295">
  <si>
    <t>表-01</t>
  </si>
  <si>
    <t>部门收支总表</t>
  </si>
  <si>
    <t>单位名称：政协岳阳县委员会办公室</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</si>
  <si>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</si>
  <si>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</si>
  <si>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</si>
  <si>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</si>
  <si>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</si>
  <si>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</si>
  <si>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</si>
  <si>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</si>
  <si>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</si>
  <si>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</si>
  <si>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</si>
  <si>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</si>
  <si>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</si>
  <si>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</si>
  <si>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</si>
  <si>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</si>
  <si>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</si>
  <si>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</si>
  <si>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</si>
  <si>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</si>
  <si>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</si>
  <si>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</si>
  <si>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</si>
  <si>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</si>
  <si>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</si>
  <si>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</si>
  <si>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</si>
  <si>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</si>
  <si>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</si>
  <si>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</si>
  <si>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</si>
  <si>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</si>
  <si>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</si>
  <si>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</si>
  <si>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</si>
  <si>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</si>
  <si>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</si>
  <si>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</si>
  <si>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</si>
  <si>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</si>
  <si>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</si>
  <si>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</si>
  <si>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</si>
  <si>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</si>
  <si>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</si>
  <si>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</si>
  <si>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</si>
  <si>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</si>
  <si>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</si>
  <si>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</si>
  <si>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</si>
  <si>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</si>
  <si>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</si>
  <si>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</si>
  <si>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</si>
  <si>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</si>
  <si>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</si>
  <si>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</si>
  <si>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</si>
  <si>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</si>
  <si>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</si>
  <si>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</si>
  <si>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</si>
  <si>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</si>
  <si>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</si>
  <si>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</si>
  <si>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</si>
  <si>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</si>
  <si>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</si>
  <si>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</si>
  <si>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</si>
  <si>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</si>
  <si>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</si>
  <si>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</si>
  <si>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</si>
  <si>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</si>
  <si>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</si>
  <si>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</si>
  <si>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</si>
  <si>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</si>
  <si>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</si>
  <si>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</si>
  <si>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</si>
  <si>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</si>
  <si>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</si>
  <si>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</si>
  <si>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</si>
  <si>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</si>
  <si>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</si>
  <si>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</si>
  <si>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</si>
  <si>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</si>
  <si>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</si>
  <si>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</si>
  <si>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</si>
  <si>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</si>
  <si>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</si>
  <si>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</si>
  <si>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</si>
  <si>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</si>
  <si>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</si>
  <si>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</si>
  <si>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</si>
  <si>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</si>
  <si>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</si>
  <si>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</si>
  <si>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</si>
  <si>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</si>
  <si>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</si>
  <si>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</si>
  <si>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</si>
  <si>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</si>
  <si>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</si>
  <si>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</si>
  <si>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</si>
  <si>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</si>
  <si>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</si>
  <si>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</si>
  <si>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</si>
  <si>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</si>
  <si>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</si>
  <si>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</si>
  <si>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</si>
  <si>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</si>
  <si>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</si>
  <si>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</si>
  <si>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</si>
  <si>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</si>
  <si>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</si>
  <si>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</si>
  <si>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</si>
  <si>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</si>
  <si>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</si>
  <si>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</si>
  <si>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</si>
  <si>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</si>
  <si>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</si>
  <si>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</si>
  <si>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</si>
  <si>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</si>
  <si>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</si>
  <si>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</si>
  <si>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</si>
  <si>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</si>
  <si>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</si>
  <si>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</si>
  <si>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</si>
  <si>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</si>
  <si>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</si>
  <si>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</si>
  <si>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</si>
  <si>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</si>
  <si>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01</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</si>
  <si>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</si>
  <si>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</si>
  <si>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</si>
  <si>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</si>
  <si>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</si>
  <si>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</si>
  <si>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</si>
  <si>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</si>
  <si>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</si>
  <si>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</si>
  <si>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</si>
  <si>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</si>
  <si>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</si>
  <si>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</si>
  <si>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</si>
  <si>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</si>
  <si>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</si>
  <si>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</si>
  <si>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</si>
  <si>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</si>
  <si>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</si>
  <si>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</si>
  <si>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</si>
  <si>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</si>
  <si>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</si>
  <si>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</si>
  <si>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</si>
  <si>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</si>
  <si>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</si>
  <si>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</si>
  <si>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</si>
  <si>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</si>
  <si>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</si>
  <si>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</si>
  <si>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</si>
  <si>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</si>
  <si>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</si>
  <si>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</si>
  <si>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</si>
  <si>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r>
      <t xml:space="preserve">  说明：202</t>
    </r>
    <r>
      <rPr>
        <sz val="10"/>
        <rFont val="宋体"/>
        <family val="0"/>
      </rPr>
      <t>1</t>
    </r>
    <r>
      <rPr>
        <sz val="10"/>
        <rFont val="宋体"/>
        <family val="0"/>
      </rPr>
      <t>年未安排对个人和家庭补助支出预算，故本表无数据</t>
    </r>
  </si>
  <si>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</si>
  <si>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</si>
  <si>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</si>
  <si>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</si>
  <si>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</si>
  <si>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</si>
  <si>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</si>
  <si>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</si>
  <si>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</si>
  <si>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</si>
  <si>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</si>
  <si>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</si>
  <si>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</si>
  <si>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</si>
  <si>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</si>
  <si>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</si>
  <si>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</si>
  <si>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</si>
  <si>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一般公共预算拨款——工资福利支出预算表(按部门预算经济分类)</t>
  </si>
  <si>
    <t>201</t>
  </si>
  <si>
    <t>一般公共服务支出</t>
  </si>
  <si>
    <t>02</t>
  </si>
  <si>
    <t>政协事务</t>
  </si>
  <si>
    <t>行政运行</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</si>
  <si>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</si>
  <si>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</si>
  <si>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</si>
  <si>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</si>
  <si>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</si>
  <si>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</si>
  <si>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</si>
  <si>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</si>
  <si>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</si>
  <si>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</si>
  <si>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</si>
  <si>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</si>
  <si>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</si>
  <si>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04</t>
  </si>
  <si>
    <t>政协会议</t>
  </si>
  <si>
    <t>政协会议及调研专项</t>
  </si>
  <si>
    <t>表-22</t>
  </si>
  <si>
    <t>政府性基金拨款支出预算表（按部门预算经济分类）</t>
  </si>
  <si>
    <t>**</t>
  </si>
  <si>
    <r>
      <t xml:space="preserve">  说明：202</t>
    </r>
    <r>
      <rPr>
        <sz val="10"/>
        <rFont val="宋体"/>
        <family val="0"/>
      </rPr>
      <t>1</t>
    </r>
    <r>
      <rPr>
        <sz val="10"/>
        <rFont val="宋体"/>
        <family val="0"/>
      </rPr>
      <t>年未安排政府性基金拨款支出预算，故本表无数据</t>
    </r>
  </si>
  <si>
    <t>表-23</t>
  </si>
  <si>
    <t>政府性基金拨款支出预算表(按政府预算经济分类)</t>
  </si>
  <si>
    <t xml:space="preserve">  说明：2021年未安排政府性基金拨款支出预算，故本表无数据</t>
  </si>
  <si>
    <t>表-24</t>
  </si>
  <si>
    <t>纳入专户管理的非税收入拨款支出预算表(按部门预算经济分类)</t>
  </si>
  <si>
    <t>说明：2021年未安排纳入专户管理的非税收入拨款支出预算，故本表无数据</t>
  </si>
  <si>
    <t>表-25</t>
  </si>
  <si>
    <t>纳入专户管理的非税收入拨款支出预算表(按政府预算经济分类)</t>
  </si>
  <si>
    <t>表-26</t>
  </si>
  <si>
    <t>经费拔款支出预算表(按部门预算经济分类)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</si>
  <si>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</si>
  <si>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</si>
  <si>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</si>
  <si>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</si>
  <si>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</si>
  <si>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</si>
  <si>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</si>
  <si>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</si>
  <si>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</si>
  <si>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</si>
  <si>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</si>
  <si>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</si>
  <si>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</si>
  <si>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</si>
  <si>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</si>
  <si>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</si>
  <si>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</si>
  <si>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</si>
  <si>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</si>
  <si>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</si>
  <si>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</si>
  <si>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</si>
  <si>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政治协商、民主监督、参政议政</t>
  </si>
  <si>
    <t>1、完成三次专题调研 2、视察评议二次 3、组织委员片区履职活动</t>
  </si>
  <si>
    <t xml:space="preserve">财政供养人员控制率100% 
三公经费控制率100% 
完成三次专题调研          视察评议二次                组织委员片区履职活动
政府采购执行率100% 
公务卡刷卡率45%
固定资产利用率100%                       
全年财政整体支出478.24万元
</t>
  </si>
  <si>
    <t>1.各界别委员通过提案和协商讨论的形式对国家的大政方针和涉及群众生活的重要问题进行政治协商，充分发挥政协民主监督作用；2.在预算额度内安排好各项会议工作，保证参会委员满意度。3、委员提案回复率达到100%</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</si>
  <si>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</si>
  <si>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</si>
  <si>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</si>
  <si>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</si>
  <si>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</si>
  <si>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</si>
  <si>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</si>
  <si>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</si>
  <si>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</si>
  <si>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</si>
  <si>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</si>
  <si>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</si>
  <si>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</si>
  <si>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经常性项目</t>
  </si>
  <si>
    <t>根据我机关职能和内设机构承担的业务工作需要设立。</t>
  </si>
  <si>
    <t>严格执行国家财经法规和内部财务资产管理制度，加强机关内控建设，规范管理经费支出，增强经费预算刚性，提高资金使用效益。</t>
  </si>
  <si>
    <t>2021年全年</t>
  </si>
  <si>
    <t>政协各界别人士、党派和界别通过政协会议这个载体，从经济建设、政治建设、文化建设、社会建设以及生态文明建设方面认真开展政协协商、民主监督、参政议政，为促进我县振兴崛起，构建新岳阳县作出贡献。</t>
  </si>
  <si>
    <t>组织政协委员进行视察、参观、调查、座谈、学习、研讨等，完成各项调研报告。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</si>
</sst>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 #,##0.00;* \-#,##0.00;* &quot;&quot;??;@"/>
    <numFmt numFmtId="180" formatCode="#,##0.0000"/>
    <numFmt numFmtId="181" formatCode="#,##0.00_);[Red]\(#,##0.00\)"/>
    <numFmt numFmtId="182" formatCode="00"/>
    <numFmt numFmtId="183" formatCode="0000"/>
    <numFmt numFmtId="184" formatCode="0.00_ "/>
  </numFmts>
  <fonts count="31">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0"/>
      <color indexed="8"/>
      <name val="宋体"/>
      <family val="0"/>
    </font>
    <font>
      <sz val="16"/>
      <name val="黑体"/>
      <family val="3"/>
    </font>
    <font>
      <b/>
      <sz val="9"/>
      <name val="宋体"/>
      <family val="0"/>
    </font>
    <font>
      <sz val="18"/>
      <name val="方正小标宋_GBK"/>
      <family val="0"/>
    </font>
    <font>
      <b/>
      <sz val="11"/>
      <color indexed="9"/>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i/>
      <sz val="11"/>
      <color indexed="23"/>
      <name val="宋体"/>
      <family val="0"/>
    </font>
    <font>
      <sz val="11"/>
      <color indexed="19"/>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right/>
      <top style="thin"/>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19" fillId="0" borderId="0" applyNumberFormat="0" applyFill="0" applyBorder="0" applyAlignment="0" applyProtection="0"/>
    <xf numFmtId="0" fontId="16" fillId="2"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2" fillId="0" borderId="0">
      <alignment vertical="center"/>
      <protection/>
    </xf>
    <xf numFmtId="0" fontId="15" fillId="6" borderId="0" applyNumberFormat="0" applyBorder="0" applyAlignment="0" applyProtection="0"/>
    <xf numFmtId="0" fontId="24" fillId="0" borderId="4" applyNumberFormat="0" applyFill="0" applyAlignment="0" applyProtection="0"/>
    <xf numFmtId="0" fontId="15" fillId="6" borderId="0" applyNumberFormat="0" applyBorder="0" applyAlignment="0" applyProtection="0"/>
    <xf numFmtId="0" fontId="17" fillId="8" borderId="5" applyNumberFormat="0" applyAlignment="0" applyProtection="0"/>
    <xf numFmtId="0" fontId="29" fillId="8" borderId="1" applyNumberFormat="0" applyAlignment="0" applyProtection="0"/>
    <xf numFmtId="0" fontId="12" fillId="9" borderId="6" applyNumberFormat="0" applyAlignment="0" applyProtection="0"/>
    <xf numFmtId="0" fontId="16" fillId="2" borderId="0" applyNumberFormat="0" applyBorder="0" applyAlignment="0" applyProtection="0"/>
    <xf numFmtId="0" fontId="15" fillId="10" borderId="0" applyNumberFormat="0" applyBorder="0" applyAlignment="0" applyProtection="0"/>
    <xf numFmtId="0" fontId="30" fillId="0" borderId="7" applyNumberFormat="0" applyFill="0" applyAlignment="0" applyProtection="0"/>
    <xf numFmtId="0" fontId="28" fillId="0" borderId="8" applyNumberFormat="0" applyFill="0" applyAlignment="0" applyProtection="0"/>
    <xf numFmtId="0" fontId="13" fillId="4" borderId="0" applyNumberFormat="0" applyBorder="0" applyAlignment="0" applyProtection="0"/>
    <xf numFmtId="0" fontId="23"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2" fillId="0" borderId="0">
      <alignment vertical="center"/>
      <protection/>
    </xf>
    <xf numFmtId="0" fontId="16" fillId="12" borderId="0" applyNumberFormat="0" applyBorder="0" applyAlignment="0" applyProtection="0"/>
    <xf numFmtId="0" fontId="0" fillId="0" borderId="0">
      <alignment vertical="center"/>
      <protection/>
    </xf>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2" fillId="0" borderId="0">
      <alignment vertical="center"/>
      <protection/>
    </xf>
    <xf numFmtId="0" fontId="16" fillId="14" borderId="0" applyNumberFormat="0" applyBorder="0" applyAlignment="0" applyProtection="0"/>
    <xf numFmtId="0" fontId="16" fillId="6" borderId="0" applyNumberFormat="0" applyBorder="0" applyAlignment="0" applyProtection="0"/>
    <xf numFmtId="0" fontId="15" fillId="16" borderId="0" applyNumberFormat="0" applyBorder="0" applyAlignment="0" applyProtection="0"/>
    <xf numFmtId="0" fontId="16"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cellStyleXfs>
  <cellXfs count="544">
    <xf numFmtId="0" fontId="0" fillId="0" borderId="0" xfId="0" applyAlignment="1">
      <alignment/>
    </xf>
    <xf numFmtId="0" fontId="2" fillId="0" borderId="0" xfId="83">
      <alignment/>
      <protection/>
    </xf>
    <xf numFmtId="0" fontId="3" fillId="0" borderId="0" xfId="83" applyFont="1" applyAlignment="1">
      <alignment horizontal="center" vertical="center"/>
      <protection/>
    </xf>
    <xf numFmtId="0" fontId="3" fillId="0" borderId="0" xfId="83" applyNumberFormat="1" applyFont="1" applyAlignment="1">
      <alignment horizontal="center" vertical="center"/>
      <protection/>
    </xf>
    <xf numFmtId="0" fontId="4" fillId="8" borderId="0" xfId="83" applyNumberFormat="1" applyFont="1" applyFill="1" applyAlignment="1" applyProtection="1">
      <alignment horizontal="center" vertical="center"/>
      <protection/>
    </xf>
    <xf numFmtId="0" fontId="5" fillId="8" borderId="9" xfId="83" applyNumberFormat="1" applyFont="1" applyFill="1" applyBorder="1" applyAlignment="1" applyProtection="1">
      <alignment horizontal="center" vertical="center" wrapText="1"/>
      <protection/>
    </xf>
    <xf numFmtId="0" fontId="5" fillId="8" borderId="10" xfId="83" applyNumberFormat="1" applyFont="1" applyFill="1" applyBorder="1" applyAlignment="1" applyProtection="1">
      <alignment horizontal="center" vertical="center" wrapText="1"/>
      <protection/>
    </xf>
    <xf numFmtId="0" fontId="5" fillId="8" borderId="11" xfId="83" applyNumberFormat="1" applyFont="1" applyFill="1" applyBorder="1" applyAlignment="1" applyProtection="1">
      <alignment horizontal="center" vertical="center" wrapText="1"/>
      <protection/>
    </xf>
    <xf numFmtId="0" fontId="5" fillId="8" borderId="10" xfId="83" applyNumberFormat="1" applyFont="1" applyFill="1" applyBorder="1" applyAlignment="1" applyProtection="1">
      <alignment vertical="center" wrapText="1"/>
      <protection/>
    </xf>
    <xf numFmtId="0" fontId="3" fillId="0" borderId="10" xfId="83" applyNumberFormat="1" applyFont="1" applyFill="1" applyBorder="1" applyAlignment="1" applyProtection="1">
      <alignment horizontal="left" vertical="center" wrapText="1"/>
      <protection/>
    </xf>
    <xf numFmtId="0" fontId="3" fillId="0" borderId="12" xfId="83" applyNumberFormat="1" applyFont="1" applyFill="1" applyBorder="1" applyAlignment="1" applyProtection="1">
      <alignment horizontal="center" vertical="center" wrapText="1"/>
      <protection locked="0"/>
    </xf>
    <xf numFmtId="176" fontId="3" fillId="0" borderId="9" xfId="83" applyNumberFormat="1" applyFont="1" applyFill="1" applyBorder="1" applyAlignment="1" applyProtection="1">
      <alignment horizontal="center" vertical="center" wrapText="1"/>
      <protection/>
    </xf>
    <xf numFmtId="176" fontId="3" fillId="0" borderId="10" xfId="83" applyNumberFormat="1" applyFont="1" applyFill="1" applyBorder="1" applyAlignment="1" applyProtection="1">
      <alignment horizontal="center" vertical="center" wrapText="1"/>
      <protection/>
    </xf>
    <xf numFmtId="49" fontId="3" fillId="0" borderId="12" xfId="83" applyNumberFormat="1" applyFont="1" applyFill="1" applyBorder="1" applyAlignment="1" applyProtection="1">
      <alignment horizontal="center" vertical="center" wrapText="1"/>
      <protection locked="0"/>
    </xf>
    <xf numFmtId="49" fontId="3" fillId="0" borderId="9" xfId="83" applyNumberFormat="1" applyFont="1" applyFill="1" applyBorder="1" applyAlignment="1" applyProtection="1">
      <alignment horizontal="center" vertical="center" wrapText="1"/>
      <protection locked="0"/>
    </xf>
    <xf numFmtId="49" fontId="3" fillId="0" borderId="9" xfId="83" applyNumberFormat="1" applyFont="1" applyFill="1" applyBorder="1" applyAlignment="1" applyProtection="1">
      <alignment horizontal="left" vertical="center" wrapText="1"/>
      <protection locked="0"/>
    </xf>
    <xf numFmtId="49" fontId="3" fillId="0" borderId="9" xfId="84" applyNumberFormat="1" applyFont="1" applyFill="1" applyBorder="1" applyAlignment="1" applyProtection="1">
      <alignment horizontal="left" vertical="center" wrapText="1"/>
      <protection locked="0"/>
    </xf>
    <xf numFmtId="0" fontId="3" fillId="0" borderId="0" xfId="83" applyFont="1" applyFill="1" applyAlignment="1">
      <alignment horizontal="center" vertical="center"/>
      <protection/>
    </xf>
    <xf numFmtId="0" fontId="3" fillId="0" borderId="0" xfId="83" applyNumberFormat="1" applyFont="1" applyFill="1" applyAlignment="1">
      <alignment horizontal="center" vertical="center"/>
      <protection/>
    </xf>
    <xf numFmtId="0" fontId="2" fillId="0" borderId="0" xfId="83" applyAlignment="1">
      <alignment horizontal="center"/>
      <protection/>
    </xf>
    <xf numFmtId="49" fontId="3" fillId="0" borderId="10" xfId="84" applyNumberFormat="1" applyFont="1" applyFill="1" applyBorder="1" applyAlignment="1" applyProtection="1">
      <alignment horizontal="left" vertical="center" wrapText="1"/>
      <protection locked="0"/>
    </xf>
    <xf numFmtId="49" fontId="3" fillId="0" borderId="11" xfId="84" applyNumberFormat="1" applyFont="1" applyFill="1" applyBorder="1" applyAlignment="1" applyProtection="1">
      <alignment horizontal="left" vertical="center" wrapText="1"/>
      <protection locked="0"/>
    </xf>
    <xf numFmtId="49" fontId="3" fillId="0" borderId="11" xfId="83" applyNumberFormat="1" applyFont="1" applyFill="1" applyBorder="1" applyAlignment="1" applyProtection="1">
      <alignment horizontal="left" vertical="center" wrapText="1"/>
      <protection locked="0"/>
    </xf>
    <xf numFmtId="0" fontId="0" fillId="0" borderId="0" xfId="0" applyFill="1" applyAlignment="1">
      <alignment/>
    </xf>
    <xf numFmtId="0" fontId="2" fillId="0" borderId="0" xfId="83" applyFill="1">
      <alignment/>
      <protection/>
    </xf>
    <xf numFmtId="0" fontId="2" fillId="0" borderId="0" xfId="19">
      <alignment/>
      <protection/>
    </xf>
    <xf numFmtId="0" fontId="3" fillId="0" borderId="0" xfId="19" applyFont="1" applyAlignment="1">
      <alignment horizontal="center" vertical="center"/>
      <protection/>
    </xf>
    <xf numFmtId="0" fontId="3" fillId="0" borderId="0" xfId="19" applyNumberFormat="1" applyFont="1" applyAlignment="1">
      <alignment horizontal="center" vertical="center"/>
      <protection/>
    </xf>
    <xf numFmtId="0" fontId="4" fillId="0" borderId="0" xfId="19" applyFont="1" applyAlignment="1">
      <alignment horizontal="center" vertical="center"/>
      <protection/>
    </xf>
    <xf numFmtId="0" fontId="2" fillId="0" borderId="0" xfId="19" applyAlignment="1">
      <alignment horizontal="center"/>
      <protection/>
    </xf>
    <xf numFmtId="0" fontId="5" fillId="8" borderId="11" xfId="19" applyNumberFormat="1" applyFont="1" applyFill="1" applyBorder="1" applyAlignment="1" applyProtection="1">
      <alignment horizontal="center" vertical="center"/>
      <protection/>
    </xf>
    <xf numFmtId="0" fontId="5" fillId="8" borderId="10" xfId="19" applyNumberFormat="1" applyFont="1" applyFill="1" applyBorder="1" applyAlignment="1" applyProtection="1">
      <alignment horizontal="center" vertical="center"/>
      <protection/>
    </xf>
    <xf numFmtId="0" fontId="5" fillId="8" borderId="9" xfId="19" applyNumberFormat="1" applyFont="1" applyFill="1" applyBorder="1" applyAlignment="1" applyProtection="1">
      <alignment horizontal="center" vertical="center"/>
      <protection/>
    </xf>
    <xf numFmtId="0" fontId="5" fillId="8" borderId="13" xfId="19" applyNumberFormat="1" applyFont="1" applyFill="1" applyBorder="1" applyAlignment="1" applyProtection="1">
      <alignment horizontal="center" vertical="center" wrapText="1"/>
      <protection/>
    </xf>
    <xf numFmtId="0" fontId="5" fillId="8" borderId="14" xfId="19" applyNumberFormat="1" applyFont="1" applyFill="1" applyBorder="1" applyAlignment="1" applyProtection="1">
      <alignment horizontal="center" vertical="center"/>
      <protection/>
    </xf>
    <xf numFmtId="0" fontId="5" fillId="8" borderId="15" xfId="19" applyNumberFormat="1" applyFont="1" applyFill="1" applyBorder="1" applyAlignment="1" applyProtection="1">
      <alignment horizontal="center" vertical="center"/>
      <protection/>
    </xf>
    <xf numFmtId="0" fontId="5" fillId="8" borderId="0" xfId="19" applyNumberFormat="1" applyFont="1" applyFill="1" applyAlignment="1" applyProtection="1">
      <alignment horizontal="center" vertical="center" wrapText="1"/>
      <protection/>
    </xf>
    <xf numFmtId="0" fontId="5" fillId="8" borderId="16" xfId="19" applyNumberFormat="1" applyFont="1" applyFill="1" applyBorder="1" applyAlignment="1" applyProtection="1">
      <alignment horizontal="center" vertical="center"/>
      <protection/>
    </xf>
    <xf numFmtId="176" fontId="3" fillId="0" borderId="9" xfId="19" applyNumberFormat="1" applyFont="1" applyFill="1" applyBorder="1" applyAlignment="1" applyProtection="1">
      <alignment horizontal="center" vertical="center" wrapText="1"/>
      <protection/>
    </xf>
    <xf numFmtId="0" fontId="3" fillId="0" borderId="9" xfId="19" applyNumberFormat="1" applyFont="1" applyFill="1" applyBorder="1" applyAlignment="1" applyProtection="1">
      <alignment horizontal="left" vertical="center" wrapText="1"/>
      <protection locked="0"/>
    </xf>
    <xf numFmtId="49" fontId="3" fillId="0" borderId="10" xfId="73" applyNumberFormat="1" applyFont="1" applyFill="1" applyBorder="1" applyAlignment="1" applyProtection="1">
      <alignment horizontal="left" vertical="center" wrapText="1"/>
      <protection locked="0"/>
    </xf>
    <xf numFmtId="0" fontId="3" fillId="0" borderId="0" xfId="19" applyFont="1" applyFill="1" applyAlignment="1">
      <alignment horizontal="center" vertical="center"/>
      <protection/>
    </xf>
    <xf numFmtId="0" fontId="3" fillId="0" borderId="0" xfId="19" applyNumberFormat="1" applyFont="1" applyFill="1" applyAlignment="1">
      <alignment horizontal="center" vertical="center"/>
      <protection/>
    </xf>
    <xf numFmtId="0" fontId="2" fillId="0" borderId="0" xfId="74" applyFill="1">
      <alignment vertical="center"/>
      <protection/>
    </xf>
    <xf numFmtId="0" fontId="2" fillId="0" borderId="0" xfId="74">
      <alignment vertical="center"/>
      <protection/>
    </xf>
    <xf numFmtId="0" fontId="6" fillId="8" borderId="0" xfId="74" applyNumberFormat="1" applyFont="1" applyFill="1" applyAlignment="1" applyProtection="1">
      <alignment horizontal="center" vertical="center"/>
      <protection/>
    </xf>
    <xf numFmtId="0" fontId="2" fillId="0" borderId="0" xfId="74" applyAlignment="1">
      <alignment horizontal="center" vertical="center"/>
      <protection/>
    </xf>
    <xf numFmtId="0" fontId="2" fillId="8" borderId="10" xfId="74" applyNumberFormat="1" applyFont="1" applyFill="1" applyBorder="1" applyAlignment="1" applyProtection="1">
      <alignment horizontal="center" vertical="center" wrapText="1"/>
      <protection/>
    </xf>
    <xf numFmtId="0" fontId="2" fillId="8" borderId="17" xfId="74" applyNumberFormat="1" applyFont="1" applyFill="1" applyBorder="1" applyAlignment="1" applyProtection="1">
      <alignment horizontal="center" vertical="center" wrapText="1"/>
      <protection/>
    </xf>
    <xf numFmtId="0" fontId="3" fillId="8" borderId="18" xfId="74" applyNumberFormat="1" applyFont="1" applyFill="1" applyBorder="1" applyAlignment="1" applyProtection="1">
      <alignment horizontal="center" vertical="center" wrapText="1"/>
      <protection/>
    </xf>
    <xf numFmtId="0" fontId="3" fillId="8" borderId="16" xfId="74" applyNumberFormat="1" applyFont="1" applyFill="1" applyBorder="1" applyAlignment="1" applyProtection="1">
      <alignment horizontal="center" vertical="center" wrapText="1"/>
      <protection/>
    </xf>
    <xf numFmtId="0" fontId="3" fillId="8" borderId="19" xfId="74" applyNumberFormat="1" applyFont="1" applyFill="1" applyBorder="1" applyAlignment="1" applyProtection="1">
      <alignment horizontal="center" vertical="center" wrapText="1"/>
      <protection/>
    </xf>
    <xf numFmtId="0" fontId="3" fillId="8" borderId="20" xfId="74" applyNumberFormat="1" applyFont="1" applyFill="1" applyBorder="1" applyAlignment="1" applyProtection="1">
      <alignment horizontal="center" vertical="center" wrapText="1"/>
      <protection/>
    </xf>
    <xf numFmtId="0" fontId="3" fillId="8" borderId="10" xfId="74" applyNumberFormat="1" applyFont="1" applyFill="1" applyBorder="1" applyAlignment="1" applyProtection="1">
      <alignment horizontal="center" vertical="center" wrapText="1"/>
      <protection/>
    </xf>
    <xf numFmtId="0" fontId="3" fillId="8" borderId="9" xfId="74" applyNumberFormat="1" applyFont="1" applyFill="1" applyBorder="1" applyAlignment="1" applyProtection="1">
      <alignment horizontal="center" vertical="center" wrapText="1"/>
      <protection/>
    </xf>
    <xf numFmtId="0" fontId="3" fillId="8" borderId="11" xfId="74" applyNumberFormat="1" applyFont="1" applyFill="1" applyBorder="1" applyAlignment="1" applyProtection="1">
      <alignment horizontal="center" vertical="center" wrapText="1"/>
      <protection/>
    </xf>
    <xf numFmtId="0" fontId="3" fillId="8" borderId="12" xfId="74" applyNumberFormat="1" applyFont="1" applyFill="1" applyBorder="1" applyAlignment="1" applyProtection="1">
      <alignment horizontal="center" vertical="center" wrapText="1"/>
      <protection/>
    </xf>
    <xf numFmtId="0" fontId="2" fillId="8" borderId="14" xfId="74" applyFill="1" applyBorder="1" applyAlignment="1">
      <alignment horizontal="center" vertical="center" wrapText="1"/>
      <protection/>
    </xf>
    <xf numFmtId="176" fontId="2" fillId="0" borderId="9" xfId="74" applyNumberFormat="1" applyFont="1" applyFill="1" applyBorder="1" applyAlignment="1" applyProtection="1">
      <alignment horizontal="center" vertical="center" wrapText="1"/>
      <protection/>
    </xf>
    <xf numFmtId="0" fontId="3" fillId="0" borderId="10" xfId="71" applyFont="1" applyBorder="1" applyAlignment="1" applyProtection="1">
      <alignment horizontal="center" vertical="center" wrapText="1"/>
      <protection locked="0"/>
    </xf>
    <xf numFmtId="176" fontId="2" fillId="0" borderId="9" xfId="74" applyNumberFormat="1" applyFont="1" applyFill="1" applyBorder="1" applyAlignment="1" applyProtection="1">
      <alignment horizontal="center" vertical="center" wrapText="1"/>
      <protection locked="0"/>
    </xf>
    <xf numFmtId="176" fontId="2" fillId="0" borderId="10" xfId="74" applyNumberFormat="1" applyFont="1" applyFill="1" applyBorder="1" applyAlignment="1" applyProtection="1">
      <alignment horizontal="center" vertical="center" wrapText="1"/>
      <protection/>
    </xf>
    <xf numFmtId="177" fontId="2" fillId="0" borderId="12" xfId="74" applyNumberFormat="1" applyFont="1" applyFill="1" applyBorder="1" applyAlignment="1" applyProtection="1">
      <alignment horizontal="center" vertical="center" wrapText="1"/>
      <protection/>
    </xf>
    <xf numFmtId="0" fontId="2" fillId="0" borderId="0" xfId="74" applyFont="1" applyAlignment="1">
      <alignment horizontal="right" vertical="center"/>
      <protection/>
    </xf>
    <xf numFmtId="0" fontId="2" fillId="8" borderId="21" xfId="74" applyNumberFormat="1" applyFont="1" applyFill="1" applyBorder="1" applyAlignment="1" applyProtection="1">
      <alignment horizontal="center" vertical="center" wrapText="1"/>
      <protection/>
    </xf>
    <xf numFmtId="177" fontId="2" fillId="0" borderId="9" xfId="74" applyNumberFormat="1" applyFont="1" applyFill="1" applyBorder="1" applyAlignment="1" applyProtection="1">
      <alignment horizontal="center" vertical="center" wrapText="1"/>
      <protection locked="0"/>
    </xf>
    <xf numFmtId="177" fontId="2" fillId="0" borderId="10" xfId="74" applyNumberFormat="1" applyFont="1" applyFill="1" applyBorder="1" applyAlignment="1" applyProtection="1">
      <alignment horizontal="center" vertical="center" wrapText="1"/>
      <protection/>
    </xf>
    <xf numFmtId="4" fontId="2" fillId="0" borderId="0" xfId="74" applyNumberFormat="1" applyFont="1" applyFill="1" applyAlignment="1" applyProtection="1">
      <alignment vertical="center"/>
      <protection/>
    </xf>
    <xf numFmtId="0" fontId="6" fillId="0" borderId="0" xfId="0" applyFont="1" applyAlignment="1">
      <alignment vertical="center"/>
    </xf>
    <xf numFmtId="0" fontId="6" fillId="8" borderId="0" xfId="0" applyFont="1" applyFill="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8" borderId="10" xfId="75" applyFont="1" applyFill="1" applyBorder="1" applyAlignment="1">
      <alignment horizontal="center" vertical="center" wrapText="1"/>
      <protection/>
    </xf>
    <xf numFmtId="178" fontId="3" fillId="0" borderId="16"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8" fontId="0" fillId="0" borderId="10" xfId="0" applyNumberFormat="1" applyBorder="1" applyAlignment="1">
      <alignment horizontal="center" vertical="center"/>
    </xf>
    <xf numFmtId="178" fontId="3" fillId="0" borderId="10" xfId="0" applyNumberFormat="1" applyFont="1" applyFill="1" applyBorder="1" applyAlignment="1">
      <alignment horizontal="right" wrapText="1"/>
    </xf>
    <xf numFmtId="178" fontId="0" fillId="0" borderId="10" xfId="0" applyNumberFormat="1" applyBorder="1" applyAlignment="1">
      <alignment/>
    </xf>
    <xf numFmtId="0" fontId="3" fillId="0" borderId="0" xfId="0" applyFont="1" applyAlignment="1">
      <alignment vertical="center"/>
    </xf>
    <xf numFmtId="0" fontId="3" fillId="0" borderId="20" xfId="0" applyFont="1" applyBorder="1" applyAlignment="1">
      <alignment horizontal="center" vertical="center"/>
    </xf>
    <xf numFmtId="0" fontId="3" fillId="8" borderId="0" xfId="20" applyFont="1" applyFill="1" applyAlignment="1">
      <alignment vertical="center"/>
      <protection/>
    </xf>
    <xf numFmtId="0" fontId="2" fillId="0" borderId="0" xfId="20" applyFill="1" applyAlignment="1">
      <alignment vertical="center"/>
      <protection/>
    </xf>
    <xf numFmtId="0" fontId="2" fillId="0" borderId="0" xfId="20" applyAlignment="1">
      <alignment horizontal="center" vertical="center" wrapText="1"/>
      <protection/>
    </xf>
    <xf numFmtId="0" fontId="2" fillId="0" borderId="0" xfId="20">
      <alignment vertical="center"/>
      <protection/>
    </xf>
    <xf numFmtId="0" fontId="7" fillId="8" borderId="0" xfId="20" applyNumberFormat="1" applyFont="1" applyFill="1" applyAlignment="1" applyProtection="1">
      <alignment horizontal="center" vertical="center" wrapText="1"/>
      <protection/>
    </xf>
    <xf numFmtId="0" fontId="2" fillId="0" borderId="0" xfId="20" applyNumberFormat="1" applyFont="1" applyFill="1" applyAlignment="1" applyProtection="1">
      <alignment vertical="center"/>
      <protection/>
    </xf>
    <xf numFmtId="0" fontId="3" fillId="8" borderId="10" xfId="20" applyFont="1" applyFill="1" applyBorder="1" applyAlignment="1">
      <alignment horizontal="centerContinuous" vertical="center"/>
      <protection/>
    </xf>
    <xf numFmtId="0" fontId="3" fillId="0" borderId="10" xfId="20" applyNumberFormat="1" applyFont="1" applyFill="1" applyBorder="1" applyAlignment="1" applyProtection="1">
      <alignment horizontal="center" vertical="center" wrapText="1"/>
      <protection/>
    </xf>
    <xf numFmtId="0" fontId="3" fillId="8" borderId="21" xfId="20" applyFont="1" applyFill="1" applyBorder="1" applyAlignment="1">
      <alignment horizontal="center" vertical="center" wrapText="1"/>
      <protection/>
    </xf>
    <xf numFmtId="0" fontId="3" fillId="8" borderId="10" xfId="20" applyNumberFormat="1" applyFont="1" applyFill="1" applyBorder="1" applyAlignment="1" applyProtection="1">
      <alignment horizontal="centerContinuous" vertical="center"/>
      <protection/>
    </xf>
    <xf numFmtId="0" fontId="3" fillId="8" borderId="10" xfId="20" applyNumberFormat="1" applyFont="1" applyFill="1" applyBorder="1" applyAlignment="1" applyProtection="1">
      <alignment horizontal="center" vertical="center"/>
      <protection/>
    </xf>
    <xf numFmtId="0" fontId="3" fillId="8" borderId="10" xfId="20" applyNumberFormat="1" applyFont="1" applyFill="1" applyBorder="1" applyAlignment="1" applyProtection="1">
      <alignment horizontal="center" vertical="center" wrapText="1"/>
      <protection/>
    </xf>
    <xf numFmtId="0" fontId="3" fillId="8" borderId="14" xfId="20" applyFont="1" applyFill="1" applyBorder="1" applyAlignment="1">
      <alignment horizontal="center" vertical="center" wrapText="1"/>
      <protection/>
    </xf>
    <xf numFmtId="0" fontId="3" fillId="8" borderId="16" xfId="20" applyFont="1" applyFill="1" applyBorder="1" applyAlignment="1">
      <alignment horizontal="center" vertical="center" wrapText="1"/>
      <protection/>
    </xf>
    <xf numFmtId="178" fontId="3" fillId="8" borderId="10" xfId="20" applyNumberFormat="1" applyFont="1" applyFill="1" applyBorder="1" applyAlignment="1">
      <alignment horizontal="center" vertical="center" wrapText="1"/>
      <protection/>
    </xf>
    <xf numFmtId="178" fontId="2" fillId="0" borderId="10" xfId="20" applyNumberFormat="1" applyFont="1" applyFill="1" applyBorder="1" applyAlignment="1" applyProtection="1">
      <alignment horizontal="center" vertical="center" wrapText="1"/>
      <protection/>
    </xf>
    <xf numFmtId="0" fontId="2" fillId="0" borderId="10" xfId="20" applyFill="1" applyBorder="1" applyAlignment="1">
      <alignment horizontal="center" vertical="center" wrapText="1"/>
      <protection/>
    </xf>
    <xf numFmtId="49" fontId="2" fillId="0" borderId="10" xfId="20" applyNumberFormat="1" applyFill="1" applyBorder="1" applyAlignment="1">
      <alignment horizontal="center" vertical="center" wrapText="1"/>
      <protection/>
    </xf>
    <xf numFmtId="0" fontId="2" fillId="0" borderId="0" xfId="20" applyFill="1" applyAlignment="1">
      <alignment horizontal="center" vertical="center" wrapText="1"/>
      <protection/>
    </xf>
    <xf numFmtId="0" fontId="2" fillId="0" borderId="0" xfId="20" applyNumberFormat="1" applyFont="1" applyFill="1" applyAlignment="1" applyProtection="1">
      <alignment horizontal="center" vertical="center" wrapText="1"/>
      <protection/>
    </xf>
    <xf numFmtId="0" fontId="2" fillId="0" borderId="20" xfId="20" applyBorder="1" applyAlignment="1">
      <alignment horizontal="right" vertical="center"/>
      <protection/>
    </xf>
    <xf numFmtId="0" fontId="2" fillId="0" borderId="20" xfId="20" applyFont="1" applyBorder="1" applyAlignment="1">
      <alignment horizontal="right" vertical="center"/>
      <protection/>
    </xf>
    <xf numFmtId="0" fontId="3" fillId="8" borderId="0" xfId="20" applyFont="1" applyFill="1" applyAlignment="1">
      <alignment horizontal="center" vertical="center"/>
      <protection/>
    </xf>
    <xf numFmtId="178" fontId="2" fillId="0" borderId="10" xfId="20" applyNumberFormat="1" applyFill="1" applyBorder="1" applyAlignment="1">
      <alignment horizontal="center" vertical="center" wrapText="1"/>
      <protection/>
    </xf>
    <xf numFmtId="178" fontId="2" fillId="0" borderId="10" xfId="20" applyNumberFormat="1" applyBorder="1" applyAlignment="1">
      <alignment horizontal="center" vertical="center" wrapText="1"/>
      <protection/>
    </xf>
    <xf numFmtId="0" fontId="1" fillId="0" borderId="20" xfId="0" applyFont="1" applyBorder="1" applyAlignment="1">
      <alignment horizontal="left" vertical="center"/>
    </xf>
    <xf numFmtId="0" fontId="3" fillId="8" borderId="14" xfId="27" applyFont="1" applyFill="1" applyBorder="1" applyAlignment="1">
      <alignment horizontal="center" vertical="center" wrapText="1"/>
      <protection/>
    </xf>
    <xf numFmtId="0" fontId="3" fillId="8" borderId="21" xfId="27" applyFont="1" applyFill="1" applyBorder="1" applyAlignment="1">
      <alignment horizontal="center" vertical="center" wrapText="1"/>
      <protection/>
    </xf>
    <xf numFmtId="0" fontId="3" fillId="8" borderId="10" xfId="27" applyFont="1" applyFill="1" applyBorder="1" applyAlignment="1">
      <alignment horizontal="center" vertical="center" wrapText="1"/>
      <protection/>
    </xf>
    <xf numFmtId="0" fontId="2" fillId="0" borderId="0" xfId="27" applyFill="1">
      <alignment vertical="center"/>
      <protection/>
    </xf>
    <xf numFmtId="0" fontId="2" fillId="0" borderId="0" xfId="27">
      <alignment vertical="center"/>
      <protection/>
    </xf>
    <xf numFmtId="0" fontId="3" fillId="0" borderId="0" xfId="27" applyFont="1" applyAlignment="1">
      <alignment horizontal="center" vertical="center" wrapText="1"/>
      <protection/>
    </xf>
    <xf numFmtId="0" fontId="6" fillId="8" borderId="0" xfId="27" applyNumberFormat="1" applyFont="1" applyFill="1" applyAlignment="1" applyProtection="1">
      <alignment horizontal="center" vertical="center"/>
      <protection/>
    </xf>
    <xf numFmtId="0" fontId="3" fillId="0" borderId="20" xfId="27" applyFont="1" applyBorder="1" applyAlignment="1">
      <alignment horizontal="left" vertical="center" wrapText="1"/>
      <protection/>
    </xf>
    <xf numFmtId="0" fontId="3" fillId="8" borderId="10" xfId="27" applyNumberFormat="1" applyFont="1" applyFill="1" applyBorder="1" applyAlignment="1" applyProtection="1">
      <alignment horizontal="center" vertical="center" wrapText="1"/>
      <protection/>
    </xf>
    <xf numFmtId="0" fontId="3" fillId="8" borderId="9" xfId="27" applyNumberFormat="1" applyFont="1" applyFill="1" applyBorder="1" applyAlignment="1" applyProtection="1">
      <alignment horizontal="center" vertical="center" wrapText="1"/>
      <protection/>
    </xf>
    <xf numFmtId="0" fontId="3" fillId="8" borderId="18" xfId="27" applyNumberFormat="1" applyFont="1" applyFill="1" applyBorder="1" applyAlignment="1" applyProtection="1">
      <alignment horizontal="center" vertical="center" wrapText="1"/>
      <protection/>
    </xf>
    <xf numFmtId="0" fontId="3" fillId="8" borderId="16" xfId="27" applyFont="1" applyFill="1" applyBorder="1" applyAlignment="1">
      <alignment horizontal="center" vertical="center" wrapText="1"/>
      <protection/>
    </xf>
    <xf numFmtId="49" fontId="3" fillId="0" borderId="9" xfId="27" applyNumberFormat="1" applyFont="1" applyFill="1" applyBorder="1" applyAlignment="1" applyProtection="1">
      <alignment horizontal="center" vertical="center" wrapText="1"/>
      <protection/>
    </xf>
    <xf numFmtId="49" fontId="3" fillId="0" borderId="10" xfId="27" applyNumberFormat="1" applyFont="1" applyFill="1" applyBorder="1" applyAlignment="1" applyProtection="1">
      <alignment horizontal="center" vertical="center" wrapText="1"/>
      <protection/>
    </xf>
    <xf numFmtId="0" fontId="3" fillId="0" borderId="9" xfId="27" applyNumberFormat="1" applyFont="1" applyFill="1" applyBorder="1" applyAlignment="1" applyProtection="1">
      <alignment horizontal="left" vertical="center" wrapText="1"/>
      <protection/>
    </xf>
    <xf numFmtId="176" fontId="3" fillId="0" borderId="10" xfId="27" applyNumberFormat="1" applyFont="1" applyFill="1" applyBorder="1" applyAlignment="1" applyProtection="1">
      <alignment horizontal="right" vertical="center" wrapText="1"/>
      <protection/>
    </xf>
    <xf numFmtId="176" fontId="3" fillId="0" borderId="12" xfId="27" applyNumberFormat="1" applyFont="1" applyFill="1" applyBorder="1" applyAlignment="1" applyProtection="1">
      <alignment horizontal="right" vertical="center" wrapText="1"/>
      <protection/>
    </xf>
    <xf numFmtId="176" fontId="3" fillId="0" borderId="9" xfId="27" applyNumberFormat="1" applyFont="1" applyFill="1" applyBorder="1" applyAlignment="1" applyProtection="1">
      <alignment horizontal="right" vertical="center" wrapText="1"/>
      <protection/>
    </xf>
    <xf numFmtId="49" fontId="3" fillId="0" borderId="0" xfId="27" applyNumberFormat="1" applyFont="1" applyFill="1" applyAlignment="1">
      <alignment horizontal="center" vertical="center"/>
      <protection/>
    </xf>
    <xf numFmtId="0" fontId="3" fillId="0" borderId="0" xfId="27" applyFont="1" applyFill="1" applyAlignment="1">
      <alignment horizontal="left" vertical="center"/>
      <protection/>
    </xf>
    <xf numFmtId="179" fontId="3" fillId="0" borderId="0" xfId="27" applyNumberFormat="1" applyFont="1" applyFill="1" applyAlignment="1">
      <alignment horizontal="center" vertical="center"/>
      <protection/>
    </xf>
    <xf numFmtId="49" fontId="3" fillId="8" borderId="0" xfId="27" applyNumberFormat="1" applyFont="1" applyFill="1" applyAlignment="1">
      <alignment horizontal="center" vertical="center"/>
      <protection/>
    </xf>
    <xf numFmtId="179" fontId="3" fillId="8" borderId="0" xfId="27" applyNumberFormat="1" applyFont="1" applyFill="1" applyAlignment="1">
      <alignment horizontal="center" vertical="center"/>
      <protection/>
    </xf>
    <xf numFmtId="0" fontId="3" fillId="8" borderId="0" xfId="27" applyFont="1" applyFill="1" applyAlignment="1">
      <alignment horizontal="left" vertical="center"/>
      <protection/>
    </xf>
    <xf numFmtId="179" fontId="3" fillId="8" borderId="0" xfId="27" applyNumberFormat="1" applyFont="1" applyFill="1" applyAlignment="1">
      <alignment vertical="center"/>
      <protection/>
    </xf>
    <xf numFmtId="0" fontId="3" fillId="8" borderId="12" xfId="27" applyNumberFormat="1" applyFont="1" applyFill="1" applyBorder="1" applyAlignment="1" applyProtection="1">
      <alignment horizontal="center" vertical="center" wrapText="1"/>
      <protection/>
    </xf>
    <xf numFmtId="0" fontId="3" fillId="8" borderId="16" xfId="27" applyNumberFormat="1" applyFont="1" applyFill="1" applyBorder="1" applyAlignment="1" applyProtection="1">
      <alignment horizontal="center" vertical="center" wrapText="1"/>
      <protection/>
    </xf>
    <xf numFmtId="0" fontId="3" fillId="8" borderId="20" xfId="27" applyNumberFormat="1" applyFont="1" applyFill="1" applyBorder="1" applyAlignment="1" applyProtection="1">
      <alignment horizontal="center" vertical="center" wrapText="1"/>
      <protection/>
    </xf>
    <xf numFmtId="0" fontId="3" fillId="8" borderId="10" xfId="76" applyNumberFormat="1" applyFont="1" applyFill="1" applyBorder="1" applyAlignment="1" applyProtection="1">
      <alignment horizontal="center" vertical="center" wrapText="1"/>
      <protection/>
    </xf>
    <xf numFmtId="0" fontId="2" fillId="0" borderId="0" xfId="27" applyFont="1" applyAlignment="1">
      <alignment horizontal="right" vertical="center" wrapText="1"/>
      <protection/>
    </xf>
    <xf numFmtId="0" fontId="2" fillId="0" borderId="20" xfId="27" applyFont="1" applyBorder="1" applyAlignment="1">
      <alignment horizontal="left" vertical="center" wrapText="1"/>
      <protection/>
    </xf>
    <xf numFmtId="0" fontId="3" fillId="0" borderId="20" xfId="27" applyNumberFormat="1" applyFont="1" applyFill="1" applyBorder="1" applyAlignment="1" applyProtection="1">
      <alignment horizontal="right" vertical="center"/>
      <protection/>
    </xf>
    <xf numFmtId="0" fontId="3" fillId="8" borderId="0" xfId="27" applyFont="1" applyFill="1" applyAlignment="1">
      <alignment vertical="center"/>
      <protection/>
    </xf>
    <xf numFmtId="0" fontId="3" fillId="8" borderId="11" xfId="27" applyNumberFormat="1" applyFont="1" applyFill="1" applyBorder="1" applyAlignment="1" applyProtection="1">
      <alignment horizontal="center" vertical="center" wrapText="1"/>
      <protection/>
    </xf>
    <xf numFmtId="0" fontId="2" fillId="8" borderId="11"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0" xfId="27" applyNumberFormat="1" applyFont="1" applyFill="1" applyBorder="1" applyAlignment="1" applyProtection="1">
      <alignment horizontal="right" vertical="center" wrapText="1"/>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6" fillId="0" borderId="0" xfId="0" applyFont="1" applyAlignment="1">
      <alignment horizontal="center" vertical="center"/>
    </xf>
    <xf numFmtId="0" fontId="3" fillId="0" borderId="20" xfId="0" applyFont="1" applyFill="1" applyBorder="1" applyAlignment="1">
      <alignment horizontal="left" vertical="center" wrapText="1"/>
    </xf>
    <xf numFmtId="0" fontId="6" fillId="0" borderId="0" xfId="0" applyFont="1" applyBorder="1" applyAlignment="1">
      <alignment vertical="center"/>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wrapText="1"/>
    </xf>
    <xf numFmtId="4" fontId="3" fillId="0" borderId="10" xfId="0" applyNumberFormat="1" applyFont="1" applyFill="1" applyBorder="1" applyAlignment="1">
      <alignment horizontal="right" wrapText="1"/>
    </xf>
    <xf numFmtId="0" fontId="2" fillId="0" borderId="0" xfId="61" applyFill="1">
      <alignment vertical="center"/>
      <protection/>
    </xf>
    <xf numFmtId="0" fontId="2" fillId="0" borderId="0" xfId="61">
      <alignment vertical="center"/>
      <protection/>
    </xf>
    <xf numFmtId="0" fontId="3" fillId="0" borderId="0" xfId="61" applyFont="1" applyAlignment="1">
      <alignment horizontal="center" vertical="center" wrapText="1"/>
      <protection/>
    </xf>
    <xf numFmtId="0" fontId="6" fillId="8" borderId="0" xfId="61" applyNumberFormat="1" applyFont="1" applyFill="1" applyAlignment="1" applyProtection="1">
      <alignment horizontal="center" vertical="center"/>
      <protection/>
    </xf>
    <xf numFmtId="0" fontId="3" fillId="0" borderId="20" xfId="61" applyFont="1" applyBorder="1" applyAlignment="1">
      <alignment horizontal="left" vertical="center" wrapText="1"/>
      <protection/>
    </xf>
    <xf numFmtId="0" fontId="3" fillId="8" borderId="21" xfId="61" applyFont="1" applyFill="1" applyBorder="1" applyAlignment="1">
      <alignment horizontal="centerContinuous" vertical="center"/>
      <protection/>
    </xf>
    <xf numFmtId="0" fontId="3" fillId="8" borderId="22" xfId="61" applyFont="1" applyFill="1" applyBorder="1" applyAlignment="1">
      <alignment horizontal="centerContinuous" vertical="center"/>
      <protection/>
    </xf>
    <xf numFmtId="0" fontId="3" fillId="8" borderId="9" xfId="61" applyNumberFormat="1" applyFont="1" applyFill="1" applyBorder="1" applyAlignment="1" applyProtection="1">
      <alignment horizontal="center" vertical="center" wrapText="1"/>
      <protection/>
    </xf>
    <xf numFmtId="0" fontId="3" fillId="8" borderId="21" xfId="61" applyFont="1" applyFill="1" applyBorder="1" applyAlignment="1">
      <alignment horizontal="center" vertical="center" wrapText="1"/>
      <protection/>
    </xf>
    <xf numFmtId="0" fontId="3" fillId="8" borderId="17" xfId="61" applyFont="1" applyFill="1" applyBorder="1" applyAlignment="1">
      <alignment horizontal="centerContinuous" vertical="center"/>
      <protection/>
    </xf>
    <xf numFmtId="0" fontId="3" fillId="8" borderId="9" xfId="61" applyNumberFormat="1" applyFont="1" applyFill="1" applyBorder="1" applyAlignment="1" applyProtection="1">
      <alignment horizontal="center" vertical="center"/>
      <protection/>
    </xf>
    <xf numFmtId="0" fontId="3" fillId="8" borderId="14" xfId="61" applyFont="1" applyFill="1" applyBorder="1" applyAlignment="1">
      <alignment horizontal="center" vertical="center" wrapText="1"/>
      <protection/>
    </xf>
    <xf numFmtId="0" fontId="3" fillId="8" borderId="10" xfId="61" applyNumberFormat="1" applyFont="1" applyFill="1" applyBorder="1" applyAlignment="1" applyProtection="1">
      <alignment horizontal="center" vertical="center" wrapText="1"/>
      <protection/>
    </xf>
    <xf numFmtId="0" fontId="3" fillId="8" borderId="16" xfId="61" applyFont="1" applyFill="1" applyBorder="1" applyAlignment="1">
      <alignment horizontal="center" vertical="center" wrapText="1"/>
      <protection/>
    </xf>
    <xf numFmtId="49" fontId="3" fillId="0" borderId="9" xfId="61" applyNumberFormat="1" applyFont="1" applyFill="1" applyBorder="1" applyAlignment="1" applyProtection="1">
      <alignment horizontal="center" vertical="center" wrapText="1"/>
      <protection/>
    </xf>
    <xf numFmtId="49" fontId="3" fillId="0" borderId="10" xfId="61" applyNumberFormat="1" applyFont="1" applyFill="1" applyBorder="1" applyAlignment="1" applyProtection="1">
      <alignment horizontal="center" vertical="center" wrapText="1"/>
      <protection/>
    </xf>
    <xf numFmtId="0" fontId="3" fillId="0" borderId="10" xfId="61" applyNumberFormat="1" applyFont="1" applyFill="1" applyBorder="1" applyAlignment="1" applyProtection="1">
      <alignment horizontal="left" vertical="center" wrapText="1"/>
      <protection/>
    </xf>
    <xf numFmtId="176" fontId="3" fillId="0" borderId="12" xfId="61" applyNumberFormat="1" applyFont="1" applyFill="1" applyBorder="1" applyAlignment="1" applyProtection="1">
      <alignment horizontal="right" vertical="center" wrapText="1"/>
      <protection/>
    </xf>
    <xf numFmtId="176" fontId="3" fillId="0" borderId="9" xfId="61" applyNumberFormat="1" applyFont="1" applyFill="1" applyBorder="1" applyAlignment="1" applyProtection="1">
      <alignment horizontal="right" vertical="center" wrapText="1"/>
      <protection/>
    </xf>
    <xf numFmtId="49" fontId="3" fillId="0" borderId="0" xfId="61" applyNumberFormat="1" applyFont="1" applyFill="1" applyAlignment="1">
      <alignment horizontal="center" vertical="center"/>
      <protection/>
    </xf>
    <xf numFmtId="0" fontId="3" fillId="0" borderId="0" xfId="61" applyFont="1" applyFill="1" applyAlignment="1">
      <alignment horizontal="left" vertical="center"/>
      <protection/>
    </xf>
    <xf numFmtId="179" fontId="3" fillId="0" borderId="0" xfId="61" applyNumberFormat="1" applyFont="1" applyFill="1" applyAlignment="1">
      <alignment horizontal="center" vertical="center"/>
      <protection/>
    </xf>
    <xf numFmtId="179" fontId="3" fillId="8" borderId="0" xfId="61" applyNumberFormat="1" applyFont="1" applyFill="1" applyAlignment="1">
      <alignment horizontal="center" vertical="center"/>
      <protection/>
    </xf>
    <xf numFmtId="49" fontId="3" fillId="8" borderId="0" xfId="61" applyNumberFormat="1" applyFont="1" applyFill="1" applyAlignment="1">
      <alignment horizontal="center" vertical="center"/>
      <protection/>
    </xf>
    <xf numFmtId="0" fontId="3" fillId="8" borderId="0" xfId="61" applyFont="1" applyFill="1" applyAlignment="1">
      <alignment horizontal="left" vertical="center"/>
      <protection/>
    </xf>
    <xf numFmtId="179" fontId="3" fillId="8" borderId="0" xfId="61" applyNumberFormat="1" applyFont="1" applyFill="1" applyAlignment="1">
      <alignment vertical="center"/>
      <protection/>
    </xf>
    <xf numFmtId="0" fontId="3" fillId="8" borderId="12" xfId="61" applyNumberFormat="1" applyFont="1" applyFill="1" applyBorder="1" applyAlignment="1" applyProtection="1">
      <alignment horizontal="center" vertical="center"/>
      <protection/>
    </xf>
    <xf numFmtId="0" fontId="3" fillId="8" borderId="20" xfId="61" applyNumberFormat="1" applyFont="1" applyFill="1" applyBorder="1" applyAlignment="1" applyProtection="1">
      <alignment horizontal="center" vertical="center" wrapText="1"/>
      <protection/>
    </xf>
    <xf numFmtId="0" fontId="3" fillId="8" borderId="12" xfId="61" applyNumberFormat="1" applyFont="1" applyFill="1" applyBorder="1" applyAlignment="1" applyProtection="1">
      <alignment horizontal="center" vertical="center" wrapText="1"/>
      <protection/>
    </xf>
    <xf numFmtId="176" fontId="3" fillId="0" borderId="10" xfId="61" applyNumberFormat="1" applyFont="1" applyFill="1" applyBorder="1" applyAlignment="1" applyProtection="1">
      <alignment horizontal="right" vertical="center" wrapText="1"/>
      <protection/>
    </xf>
    <xf numFmtId="0" fontId="2" fillId="0" borderId="0" xfId="61" applyFont="1" applyAlignment="1">
      <alignment horizontal="right" vertical="center" wrapText="1"/>
      <protection/>
    </xf>
    <xf numFmtId="0" fontId="2" fillId="0" borderId="20" xfId="61" applyFont="1" applyBorder="1" applyAlignment="1">
      <alignment horizontal="left" vertical="center" wrapText="1"/>
      <protection/>
    </xf>
    <xf numFmtId="0" fontId="3" fillId="0" borderId="20" xfId="61" applyNumberFormat="1" applyFont="1" applyFill="1" applyBorder="1" applyAlignment="1" applyProtection="1">
      <alignment horizontal="right" vertical="center"/>
      <protection/>
    </xf>
    <xf numFmtId="0" fontId="3" fillId="8" borderId="0" xfId="61" applyFont="1" applyFill="1" applyAlignment="1">
      <alignment vertical="center"/>
      <protection/>
    </xf>
    <xf numFmtId="0" fontId="3" fillId="8" borderId="11" xfId="61" applyNumberFormat="1" applyFont="1" applyFill="1" applyBorder="1" applyAlignment="1" applyProtection="1">
      <alignment horizontal="center" vertical="center"/>
      <protection/>
    </xf>
    <xf numFmtId="0" fontId="2" fillId="8" borderId="17"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0" fontId="2" fillId="8" borderId="13" xfId="61" applyFont="1" applyFill="1" applyBorder="1" applyAlignment="1" applyProtection="1">
      <alignment horizontal="center" vertical="center" wrapText="1"/>
      <protection locked="0"/>
    </xf>
    <xf numFmtId="0" fontId="2" fillId="8" borderId="19" xfId="61" applyFont="1" applyFill="1" applyBorder="1" applyAlignment="1">
      <alignment horizontal="center" vertical="center" wrapText="1"/>
      <protection/>
    </xf>
    <xf numFmtId="176" fontId="2" fillId="0" borderId="9" xfId="61" applyNumberFormat="1" applyFont="1" applyFill="1" applyBorder="1" applyAlignment="1" applyProtection="1">
      <alignment horizontal="right" vertical="center" wrapText="1"/>
      <protection/>
    </xf>
    <xf numFmtId="176" fontId="2" fillId="0" borderId="10" xfId="61" applyNumberFormat="1" applyFont="1" applyFill="1" applyBorder="1" applyAlignment="1" applyProtection="1">
      <alignment horizontal="right" vertical="center" wrapText="1"/>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0" borderId="0" xfId="78">
      <alignment vertical="center"/>
      <protection/>
    </xf>
    <xf numFmtId="0" fontId="3" fillId="0" borderId="0" xfId="78" applyFont="1" applyAlignment="1">
      <alignment horizontal="right" vertical="center" wrapText="1"/>
      <protection/>
    </xf>
    <xf numFmtId="0" fontId="6" fillId="0" borderId="0" xfId="78" applyNumberFormat="1" applyFont="1" applyFill="1" applyAlignment="1" applyProtection="1">
      <alignment horizontal="center" vertical="center" wrapText="1"/>
      <protection/>
    </xf>
    <xf numFmtId="0" fontId="3" fillId="0" borderId="0" xfId="78" applyFont="1" applyAlignment="1">
      <alignment horizontal="center" vertical="center" wrapText="1"/>
      <protection/>
    </xf>
    <xf numFmtId="0" fontId="3" fillId="0" borderId="20" xfId="78" applyFont="1" applyBorder="1" applyAlignment="1">
      <alignment horizontal="left" vertical="center" wrapText="1"/>
      <protection/>
    </xf>
    <xf numFmtId="0" fontId="3" fillId="0" borderId="0" xfId="78" applyFont="1" applyAlignment="1">
      <alignment horizontal="left" vertical="center" wrapText="1"/>
      <protection/>
    </xf>
    <xf numFmtId="0" fontId="3" fillId="8" borderId="9" xfId="78" applyFont="1" applyFill="1" applyBorder="1" applyAlignment="1">
      <alignment horizontal="center" vertical="center" wrapText="1"/>
      <protection/>
    </xf>
    <xf numFmtId="0" fontId="3" fillId="8" borderId="12" xfId="78" applyFont="1" applyFill="1" applyBorder="1" applyAlignment="1">
      <alignment horizontal="center" vertical="center" wrapText="1"/>
      <protection/>
    </xf>
    <xf numFmtId="0" fontId="3" fillId="8" borderId="11" xfId="78" applyFont="1" applyFill="1" applyBorder="1" applyAlignment="1">
      <alignment horizontal="center" vertical="center" wrapText="1"/>
      <protection/>
    </xf>
    <xf numFmtId="0" fontId="3" fillId="8" borderId="10" xfId="78" applyFont="1" applyFill="1" applyBorder="1" applyAlignment="1">
      <alignment horizontal="center" vertical="center" wrapText="1"/>
      <protection/>
    </xf>
    <xf numFmtId="49" fontId="3" fillId="8" borderId="10" xfId="78" applyNumberFormat="1" applyFont="1" applyFill="1" applyBorder="1" applyAlignment="1" applyProtection="1">
      <alignment horizontal="center" vertical="center" wrapText="1"/>
      <protection/>
    </xf>
    <xf numFmtId="0" fontId="3" fillId="8" borderId="21" xfId="78" applyFont="1" applyFill="1" applyBorder="1" applyAlignment="1">
      <alignment horizontal="center" vertical="center" wrapText="1"/>
      <protection/>
    </xf>
    <xf numFmtId="0" fontId="3" fillId="8" borderId="9" xfId="78" applyNumberFormat="1" applyFont="1" applyFill="1" applyBorder="1" applyAlignment="1" applyProtection="1">
      <alignment horizontal="center" vertical="center" wrapText="1"/>
      <protection/>
    </xf>
    <xf numFmtId="0" fontId="3" fillId="8" borderId="12" xfId="78" applyNumberFormat="1" applyFont="1" applyFill="1" applyBorder="1" applyAlignment="1" applyProtection="1">
      <alignment horizontal="center" vertical="center" wrapText="1"/>
      <protection/>
    </xf>
    <xf numFmtId="0" fontId="3" fillId="8" borderId="16" xfId="78" applyFont="1" applyFill="1" applyBorder="1" applyAlignment="1">
      <alignment horizontal="center" vertical="center" wrapText="1"/>
      <protection/>
    </xf>
    <xf numFmtId="0" fontId="3" fillId="8" borderId="23" xfId="78" applyFont="1" applyFill="1" applyBorder="1" applyAlignment="1">
      <alignment horizontal="center" vertical="center" wrapText="1"/>
      <protection/>
    </xf>
    <xf numFmtId="49" fontId="3" fillId="8" borderId="10" xfId="75" applyNumberFormat="1" applyFont="1" applyFill="1" applyBorder="1" applyAlignment="1">
      <alignment horizontal="center" vertical="center" wrapText="1"/>
      <protection/>
    </xf>
    <xf numFmtId="49" fontId="3" fillId="8" borderId="10" xfId="78" applyNumberFormat="1" applyFont="1" applyFill="1" applyBorder="1" applyAlignment="1" applyProtection="1">
      <alignment horizontal="center" vertical="center" wrapText="1"/>
      <protection locked="0"/>
    </xf>
    <xf numFmtId="0" fontId="3" fillId="8" borderId="10" xfId="78" applyFont="1" applyFill="1" applyBorder="1" applyAlignment="1" applyProtection="1">
      <alignment horizontal="center" vertical="center" wrapText="1"/>
      <protection locked="0"/>
    </xf>
    <xf numFmtId="0" fontId="3" fillId="0" borderId="10" xfId="70" applyFont="1" applyFill="1" applyBorder="1" applyAlignment="1" applyProtection="1">
      <alignment vertical="center"/>
      <protection locked="0"/>
    </xf>
    <xf numFmtId="176" fontId="3" fillId="0" borderId="12" xfId="78" applyNumberFormat="1" applyFont="1" applyFill="1" applyBorder="1" applyAlignment="1" applyProtection="1">
      <alignment horizontal="center" vertical="center" wrapText="1"/>
      <protection/>
    </xf>
    <xf numFmtId="176" fontId="3" fillId="0" borderId="10" xfId="78" applyNumberFormat="1" applyFont="1" applyFill="1" applyBorder="1" applyAlignment="1" applyProtection="1">
      <alignment horizontal="center" vertical="center" wrapText="1"/>
      <protection/>
    </xf>
    <xf numFmtId="178" fontId="3" fillId="0" borderId="10" xfId="70" applyNumberFormat="1" applyFont="1" applyFill="1" applyBorder="1" applyAlignment="1" applyProtection="1">
      <alignment horizontal="center" vertical="center"/>
      <protection locked="0"/>
    </xf>
    <xf numFmtId="0" fontId="3" fillId="0" borderId="0" xfId="78" applyFont="1" applyFill="1" applyAlignment="1" applyProtection="1">
      <alignment horizontal="centerContinuous" vertical="center"/>
      <protection/>
    </xf>
    <xf numFmtId="0" fontId="3" fillId="0" borderId="0" xfId="78" applyFont="1" applyFill="1" applyAlignment="1">
      <alignment horizontal="centerContinuous" vertical="center"/>
      <protection/>
    </xf>
    <xf numFmtId="0" fontId="3" fillId="0" borderId="0" xfId="78" applyFont="1" applyAlignment="1">
      <alignment horizontal="centerContinuous" vertical="center"/>
      <protection/>
    </xf>
    <xf numFmtId="0" fontId="5" fillId="0" borderId="0" xfId="78" applyFont="1" applyFill="1" applyAlignment="1">
      <alignment horizontal="centerContinuous" vertical="center"/>
      <protection/>
    </xf>
    <xf numFmtId="0" fontId="3" fillId="0" borderId="0" xfId="78" applyNumberFormat="1" applyFont="1" applyFill="1" applyAlignment="1" applyProtection="1">
      <alignment vertical="center" wrapText="1"/>
      <protection/>
    </xf>
    <xf numFmtId="0" fontId="3" fillId="0" borderId="0" xfId="78" applyNumberFormat="1" applyFont="1" applyFill="1" applyAlignment="1" applyProtection="1">
      <alignment horizontal="right" vertical="center"/>
      <protection/>
    </xf>
    <xf numFmtId="0" fontId="3" fillId="0" borderId="20" xfId="78" applyNumberFormat="1" applyFont="1" applyFill="1" applyBorder="1" applyAlignment="1" applyProtection="1">
      <alignment wrapText="1"/>
      <protection/>
    </xf>
    <xf numFmtId="0" fontId="3" fillId="0" borderId="20" xfId="78" applyNumberFormat="1" applyFont="1" applyFill="1" applyBorder="1" applyAlignment="1" applyProtection="1">
      <alignment horizontal="right" vertical="center" wrapText="1"/>
      <protection/>
    </xf>
    <xf numFmtId="0" fontId="3" fillId="8" borderId="11" xfId="78" applyNumberFormat="1" applyFont="1" applyFill="1" applyBorder="1" applyAlignment="1" applyProtection="1">
      <alignment horizontal="center" vertical="center" wrapText="1"/>
      <protection/>
    </xf>
    <xf numFmtId="0" fontId="3" fillId="8" borderId="21" xfId="78" applyNumberFormat="1" applyFont="1" applyFill="1" applyBorder="1" applyAlignment="1" applyProtection="1">
      <alignment horizontal="center" vertical="center" wrapText="1"/>
      <protection/>
    </xf>
    <xf numFmtId="0" fontId="3" fillId="8" borderId="21" xfId="78" applyNumberFormat="1" applyFont="1" applyFill="1" applyBorder="1" applyAlignment="1" applyProtection="1">
      <alignment horizontal="center" vertical="center"/>
      <protection/>
    </xf>
    <xf numFmtId="0" fontId="3" fillId="8" borderId="16" xfId="78" applyNumberFormat="1" applyFont="1" applyFill="1" applyBorder="1" applyAlignment="1" applyProtection="1">
      <alignment horizontal="center" vertical="center" wrapText="1"/>
      <protection/>
    </xf>
    <xf numFmtId="0" fontId="3" fillId="8" borderId="16" xfId="78" applyNumberFormat="1" applyFont="1" applyFill="1" applyBorder="1" applyAlignment="1" applyProtection="1">
      <alignment horizontal="center" vertical="center"/>
      <protection/>
    </xf>
    <xf numFmtId="0" fontId="3" fillId="8" borderId="22" xfId="78" applyFont="1" applyFill="1" applyBorder="1" applyAlignment="1">
      <alignment horizontal="center" vertical="center" wrapText="1"/>
      <protection/>
    </xf>
    <xf numFmtId="0" fontId="2" fillId="8" borderId="23" xfId="78" applyFill="1" applyBorder="1" applyAlignment="1">
      <alignment horizontal="center" vertical="center"/>
      <protection/>
    </xf>
    <xf numFmtId="0" fontId="3" fillId="8" borderId="10" xfId="78" applyFont="1" applyFill="1" applyBorder="1" applyAlignment="1">
      <alignment horizontal="center" vertical="center"/>
      <protection/>
    </xf>
    <xf numFmtId="176" fontId="3" fillId="0" borderId="9" xfId="78" applyNumberFormat="1" applyFont="1" applyFill="1" applyBorder="1" applyAlignment="1" applyProtection="1">
      <alignment horizontal="center" vertical="center" wrapText="1"/>
      <protection locked="0"/>
    </xf>
    <xf numFmtId="176" fontId="3" fillId="0" borderId="10" xfId="78" applyNumberFormat="1" applyFont="1" applyFill="1" applyBorder="1" applyAlignment="1" applyProtection="1">
      <alignment horizontal="center" vertical="center" wrapText="1"/>
      <protection locked="0"/>
    </xf>
    <xf numFmtId="176" fontId="2" fillId="0" borderId="12" xfId="78" applyNumberFormat="1" applyFont="1" applyFill="1" applyBorder="1" applyAlignment="1" applyProtection="1">
      <alignment horizontal="center" vertical="center" wrapText="1"/>
      <protection locked="0"/>
    </xf>
    <xf numFmtId="180" fontId="3" fillId="0" borderId="0" xfId="78" applyNumberFormat="1" applyFont="1" applyFill="1" applyAlignment="1" applyProtection="1">
      <alignment horizontal="centerContinuous" vertical="center"/>
      <protection/>
    </xf>
    <xf numFmtId="0" fontId="6" fillId="8" borderId="0" xfId="0" applyFont="1" applyFill="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176" fontId="3" fillId="0" borderId="10" xfId="0" applyNumberFormat="1" applyFont="1" applyFill="1" applyBorder="1" applyAlignment="1" applyProtection="1">
      <alignment horizontal="right" vertical="center" wrapText="1"/>
      <protection/>
    </xf>
    <xf numFmtId="0" fontId="0" fillId="0" borderId="20" xfId="0" applyBorder="1" applyAlignment="1">
      <alignment horizontal="center"/>
    </xf>
    <xf numFmtId="0" fontId="2" fillId="0" borderId="0" xfId="53" applyFill="1">
      <alignment vertical="center"/>
      <protection/>
    </xf>
    <xf numFmtId="0" fontId="3" fillId="0" borderId="0" xfId="53" applyFont="1" applyAlignment="1">
      <alignment horizontal="center" vertical="center"/>
      <protection/>
    </xf>
    <xf numFmtId="0" fontId="3" fillId="0" borderId="0" xfId="53" applyFont="1" applyAlignment="1">
      <alignment horizontal="centerContinuous" vertical="center"/>
      <protection/>
    </xf>
    <xf numFmtId="0" fontId="2" fillId="0" borderId="0" xfId="53">
      <alignment vertical="center"/>
      <protection/>
    </xf>
    <xf numFmtId="0" fontId="6" fillId="8" borderId="0" xfId="53" applyNumberFormat="1" applyFont="1" applyFill="1" applyAlignment="1" applyProtection="1">
      <alignment horizontal="center" vertical="center" wrapText="1"/>
      <protection/>
    </xf>
    <xf numFmtId="0" fontId="3" fillId="0" borderId="0" xfId="53" applyFont="1" applyFill="1" applyAlignment="1">
      <alignment horizontal="center" vertical="center"/>
      <protection/>
    </xf>
    <xf numFmtId="0" fontId="3" fillId="8" borderId="10" xfId="53" applyFont="1" applyFill="1" applyBorder="1" applyAlignment="1">
      <alignment horizontal="center" vertical="center" wrapText="1"/>
      <protection/>
    </xf>
    <xf numFmtId="0" fontId="3" fillId="8" borderId="10" xfId="53" applyNumberFormat="1" applyFont="1" applyFill="1" applyBorder="1" applyAlignment="1" applyProtection="1">
      <alignment horizontal="center" vertical="center" wrapText="1"/>
      <protection/>
    </xf>
    <xf numFmtId="0" fontId="3" fillId="8" borderId="10" xfId="53" applyNumberFormat="1" applyFont="1" applyFill="1" applyBorder="1" applyAlignment="1" applyProtection="1">
      <alignment horizontal="center" vertical="center"/>
      <protection/>
    </xf>
    <xf numFmtId="176" fontId="1" fillId="0" borderId="10" xfId="53" applyNumberFormat="1" applyFont="1" applyFill="1" applyBorder="1" applyAlignment="1">
      <alignment horizontal="right" vertical="center" wrapText="1"/>
      <protection/>
    </xf>
    <xf numFmtId="178" fontId="1" fillId="0" borderId="10" xfId="55" applyNumberFormat="1" applyFont="1" applyFill="1" applyBorder="1" applyAlignment="1">
      <alignment horizontal="center" vertical="center" wrapText="1"/>
      <protection/>
    </xf>
    <xf numFmtId="178" fontId="1" fillId="0" borderId="10" xfId="55" applyNumberFormat="1" applyFont="1" applyFill="1" applyBorder="1" applyAlignment="1" applyProtection="1">
      <alignment horizontal="center" vertical="center" wrapText="1"/>
      <protection locked="0"/>
    </xf>
    <xf numFmtId="176" fontId="2" fillId="0" borderId="10" xfId="53" applyNumberFormat="1" applyFill="1" applyBorder="1" applyAlignment="1" applyProtection="1">
      <alignment horizontal="right" vertical="center" wrapText="1"/>
      <protection locked="0"/>
    </xf>
    <xf numFmtId="0" fontId="3" fillId="0" borderId="20" xfId="53" applyNumberFormat="1" applyFont="1" applyFill="1" applyBorder="1" applyAlignment="1" applyProtection="1">
      <alignment horizontal="right" vertical="center"/>
      <protection/>
    </xf>
    <xf numFmtId="0" fontId="3" fillId="8" borderId="21" xfId="53" applyFont="1" applyFill="1" applyBorder="1" applyAlignment="1">
      <alignment horizontal="center" vertical="center" wrapText="1"/>
      <protection/>
    </xf>
    <xf numFmtId="180" fontId="3" fillId="0" borderId="0" xfId="53" applyNumberFormat="1" applyFont="1" applyFill="1" applyAlignment="1" applyProtection="1">
      <alignment horizontal="center" vertical="center"/>
      <protection/>
    </xf>
    <xf numFmtId="0" fontId="3" fillId="0" borderId="0" xfId="53" applyFont="1" applyBorder="1" applyAlignment="1">
      <alignment horizontal="center" vertical="center"/>
      <protection/>
    </xf>
    <xf numFmtId="4" fontId="3" fillId="0" borderId="16"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0" borderId="0" xfId="72" applyFont="1" applyFill="1" applyAlignment="1">
      <alignment horizontal="centerContinuous" vertical="center"/>
      <protection/>
    </xf>
    <xf numFmtId="0" fontId="3" fillId="0" borderId="0" xfId="72" applyFont="1" applyAlignment="1">
      <alignment horizontal="centerContinuous" vertical="center"/>
      <protection/>
    </xf>
    <xf numFmtId="0" fontId="3" fillId="0" borderId="0" xfId="72" applyFont="1" applyAlignment="1">
      <alignment horizontal="right" vertical="center" wrapText="1"/>
      <protection/>
    </xf>
    <xf numFmtId="0" fontId="6" fillId="8" borderId="0" xfId="72" applyNumberFormat="1" applyFont="1" applyFill="1" applyAlignment="1" applyProtection="1">
      <alignment horizontal="center" vertical="center"/>
      <protection/>
    </xf>
    <xf numFmtId="0" fontId="3" fillId="0" borderId="20" xfId="72" applyFont="1" applyBorder="1" applyAlignment="1">
      <alignment horizontal="centerContinuous" vertical="center" wrapText="1"/>
      <protection/>
    </xf>
    <xf numFmtId="0" fontId="3" fillId="0" borderId="0" xfId="72" applyFont="1" applyAlignment="1">
      <alignment horizontal="left" vertical="center" wrapText="1"/>
      <protection/>
    </xf>
    <xf numFmtId="0" fontId="3" fillId="8" borderId="10" xfId="72" applyFont="1" applyFill="1" applyBorder="1" applyAlignment="1">
      <alignment horizontal="center" vertical="center" wrapText="1"/>
      <protection/>
    </xf>
    <xf numFmtId="0" fontId="3" fillId="8" borderId="10" xfId="72" applyNumberFormat="1" applyFont="1" applyFill="1" applyBorder="1" applyAlignment="1" applyProtection="1">
      <alignment horizontal="center" vertical="center" wrapText="1"/>
      <protection/>
    </xf>
    <xf numFmtId="178" fontId="3" fillId="8" borderId="10" xfId="72" applyNumberFormat="1" applyFont="1" applyFill="1" applyBorder="1" applyAlignment="1">
      <alignment horizontal="center" vertical="center" wrapText="1"/>
      <protection/>
    </xf>
    <xf numFmtId="178" fontId="3" fillId="0" borderId="10" xfId="72" applyNumberFormat="1" applyFont="1" applyFill="1" applyBorder="1" applyAlignment="1" applyProtection="1">
      <alignment horizontal="center" vertical="center" wrapText="1"/>
      <protection/>
    </xf>
    <xf numFmtId="178" fontId="3" fillId="0" borderId="10" xfId="70" applyNumberFormat="1" applyFont="1" applyFill="1" applyBorder="1" applyAlignment="1" applyProtection="1">
      <alignment horizontal="center" vertical="center" wrapText="1"/>
      <protection locked="0"/>
    </xf>
    <xf numFmtId="49" fontId="3" fillId="0" borderId="10" xfId="72" applyNumberFormat="1" applyFont="1" applyFill="1" applyBorder="1" applyAlignment="1" applyProtection="1">
      <alignment horizontal="center" vertical="center"/>
      <protection/>
    </xf>
    <xf numFmtId="178" fontId="3" fillId="0" borderId="10" xfId="72" applyNumberFormat="1" applyFont="1" applyFill="1" applyBorder="1" applyAlignment="1">
      <alignment horizontal="center" vertical="center"/>
      <protection/>
    </xf>
    <xf numFmtId="178" fontId="3" fillId="0" borderId="10" xfId="72" applyNumberFormat="1" applyFont="1" applyFill="1" applyBorder="1" applyAlignment="1" applyProtection="1">
      <alignment horizontal="center" vertical="center" wrapText="1"/>
      <protection locked="0"/>
    </xf>
    <xf numFmtId="0" fontId="3" fillId="0" borderId="0" xfId="72" applyNumberFormat="1" applyFont="1" applyFill="1" applyAlignment="1" applyProtection="1">
      <alignment horizontal="right" vertical="center" wrapText="1"/>
      <protection/>
    </xf>
    <xf numFmtId="0" fontId="3" fillId="0" borderId="20" xfId="72" applyNumberFormat="1" applyFont="1" applyFill="1" applyBorder="1" applyAlignment="1" applyProtection="1">
      <alignment horizontal="right" vertical="center" wrapText="1"/>
      <protection/>
    </xf>
    <xf numFmtId="178" fontId="3" fillId="0" borderId="10" xfId="55" applyNumberFormat="1" applyFont="1" applyFill="1" applyBorder="1" applyAlignment="1" applyProtection="1">
      <alignment horizontal="center" vertical="center" wrapText="1"/>
      <protection locked="0"/>
    </xf>
    <xf numFmtId="0" fontId="6" fillId="8" borderId="0" xfId="0" applyFont="1" applyFill="1" applyAlignment="1">
      <alignment horizontal="center"/>
    </xf>
    <xf numFmtId="0" fontId="3" fillId="8" borderId="10" xfId="0" applyFont="1" applyFill="1" applyBorder="1" applyAlignment="1">
      <alignment horizontal="center" vertical="center" wrapText="1"/>
    </xf>
    <xf numFmtId="0" fontId="3" fillId="0" borderId="0" xfId="38" applyFont="1" applyAlignment="1">
      <alignment horizontal="centerContinuous" vertical="center"/>
      <protection/>
    </xf>
    <xf numFmtId="0" fontId="2" fillId="0" borderId="0" xfId="38">
      <alignment vertical="center"/>
      <protection/>
    </xf>
    <xf numFmtId="0" fontId="3" fillId="0" borderId="0" xfId="38" applyFont="1" applyAlignment="1">
      <alignment horizontal="right" vertical="center" wrapText="1"/>
      <protection/>
    </xf>
    <xf numFmtId="0" fontId="6" fillId="8" borderId="0" xfId="38" applyNumberFormat="1" applyFont="1" applyFill="1" applyAlignment="1" applyProtection="1">
      <alignment horizontal="center" vertical="center" wrapText="1"/>
      <protection/>
    </xf>
    <xf numFmtId="0" fontId="3" fillId="0" borderId="20" xfId="38" applyFont="1" applyBorder="1" applyAlignment="1">
      <alignment horizontal="centerContinuous" vertical="center" wrapText="1"/>
      <protection/>
    </xf>
    <xf numFmtId="0" fontId="3" fillId="0" borderId="0" xfId="38" applyFont="1" applyAlignment="1">
      <alignment horizontal="left" vertical="center" wrapText="1"/>
      <protection/>
    </xf>
    <xf numFmtId="0" fontId="3" fillId="8" borderId="10" xfId="38" applyFont="1" applyFill="1" applyBorder="1" applyAlignment="1">
      <alignment horizontal="center" vertical="center" wrapText="1"/>
      <protection/>
    </xf>
    <xf numFmtId="0" fontId="3" fillId="8" borderId="10" xfId="38" applyNumberFormat="1" applyFont="1" applyFill="1" applyBorder="1" applyAlignment="1" applyProtection="1">
      <alignment horizontal="center" vertical="center" wrapText="1"/>
      <protection/>
    </xf>
    <xf numFmtId="0" fontId="3" fillId="8" borderId="10" xfId="38" applyNumberFormat="1" applyFont="1" applyFill="1" applyBorder="1" applyAlignment="1" applyProtection="1">
      <alignment horizontal="center" vertical="center"/>
      <protection/>
    </xf>
    <xf numFmtId="0" fontId="3" fillId="8" borderId="10" xfId="75" applyFont="1" applyFill="1" applyBorder="1" applyAlignment="1" applyProtection="1">
      <alignment horizontal="center" vertical="center" wrapText="1"/>
      <protection locked="0"/>
    </xf>
    <xf numFmtId="178" fontId="3" fillId="0" borderId="10" xfId="38" applyNumberFormat="1" applyFont="1" applyFill="1" applyBorder="1" applyAlignment="1" applyProtection="1">
      <alignment horizontal="center" vertical="center" wrapText="1"/>
      <protection/>
    </xf>
    <xf numFmtId="178" fontId="1" fillId="0" borderId="10" xfId="70" applyNumberFormat="1" applyFont="1" applyFill="1" applyBorder="1" applyAlignment="1" applyProtection="1">
      <alignment horizontal="center" vertical="center" wrapText="1"/>
      <protection locked="0"/>
    </xf>
    <xf numFmtId="49" fontId="3" fillId="8" borderId="10" xfId="75" applyNumberFormat="1" applyFont="1" applyFill="1" applyBorder="1" applyAlignment="1" applyProtection="1">
      <alignment horizontal="center" vertical="center" wrapText="1"/>
      <protection locked="0"/>
    </xf>
    <xf numFmtId="49" fontId="3" fillId="0" borderId="10" xfId="38" applyNumberFormat="1" applyFont="1" applyFill="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176" fontId="3" fillId="0" borderId="10" xfId="82" applyNumberFormat="1" applyFont="1" applyFill="1" applyBorder="1" applyAlignment="1" applyProtection="1">
      <alignment horizontal="right" vertical="center" wrapText="1"/>
      <protection locked="0"/>
    </xf>
    <xf numFmtId="0" fontId="3" fillId="0" borderId="0" xfId="38" applyFont="1" applyFill="1" applyAlignment="1">
      <alignment horizontal="centerContinuous" vertical="center"/>
      <protection/>
    </xf>
    <xf numFmtId="180" fontId="3" fillId="0" borderId="0" xfId="38" applyNumberFormat="1" applyFont="1" applyFill="1" applyAlignment="1">
      <alignment horizontal="centerContinuous" vertical="center"/>
      <protection/>
    </xf>
    <xf numFmtId="0" fontId="2" fillId="8" borderId="10" xfId="86" applyFont="1" applyFill="1" applyBorder="1" applyAlignment="1">
      <alignment horizontal="center" vertical="center" wrapText="1"/>
      <protection/>
    </xf>
    <xf numFmtId="176" fontId="2" fillId="0" borderId="10" xfId="82" applyNumberFormat="1" applyFont="1" applyFill="1" applyBorder="1" applyAlignment="1" applyProtection="1">
      <alignment horizontal="right" vertical="center" wrapText="1"/>
      <protection locked="0"/>
    </xf>
    <xf numFmtId="0" fontId="2" fillId="0" borderId="0" xfId="38" applyFill="1">
      <alignment vertical="center"/>
      <protection/>
    </xf>
    <xf numFmtId="0" fontId="2" fillId="8" borderId="21" xfId="86" applyFont="1" applyFill="1" applyBorder="1" applyAlignment="1">
      <alignment horizontal="center" vertical="center" wrapText="1"/>
      <protection/>
    </xf>
    <xf numFmtId="0" fontId="2" fillId="8" borderId="14" xfId="86" applyFont="1" applyFill="1" applyBorder="1" applyAlignment="1">
      <alignment horizontal="center" vertical="center" wrapText="1"/>
      <protection/>
    </xf>
    <xf numFmtId="0" fontId="2" fillId="8" borderId="16" xfId="86" applyFont="1" applyFill="1" applyBorder="1" applyAlignment="1">
      <alignment horizontal="center" vertical="center" wrapText="1"/>
      <protection/>
    </xf>
    <xf numFmtId="178" fontId="3" fillId="0" borderId="10" xfId="38" applyNumberFormat="1" applyFont="1" applyFill="1" applyBorder="1" applyAlignment="1" applyProtection="1">
      <alignment horizontal="center" vertical="center" wrapText="1"/>
      <protection locked="0"/>
    </xf>
    <xf numFmtId="0" fontId="3" fillId="0" borderId="0" xfId="38" applyNumberFormat="1" applyFont="1" applyFill="1" applyAlignment="1" applyProtection="1">
      <alignment horizontal="right" vertical="center" wrapText="1"/>
      <protection/>
    </xf>
    <xf numFmtId="0" fontId="3" fillId="0" borderId="0" xfId="38" applyNumberFormat="1" applyFont="1" applyFill="1" applyAlignment="1" applyProtection="1">
      <alignment vertical="center" wrapText="1"/>
      <protection/>
    </xf>
    <xf numFmtId="0" fontId="3" fillId="0" borderId="20" xfId="38" applyNumberFormat="1" applyFont="1" applyFill="1" applyBorder="1" applyAlignment="1" applyProtection="1">
      <alignment horizontal="right" vertical="center" wrapText="1"/>
      <protection/>
    </xf>
    <xf numFmtId="0" fontId="3" fillId="0" borderId="0" xfId="38" applyNumberFormat="1" applyFont="1" applyFill="1" applyAlignment="1" applyProtection="1">
      <alignment horizontal="center" wrapText="1"/>
      <protection/>
    </xf>
    <xf numFmtId="181" fontId="3" fillId="0" borderId="0" xfId="38" applyNumberFormat="1" applyFont="1" applyFill="1" applyAlignment="1">
      <alignment horizontal="right" vertical="center"/>
      <protection/>
    </xf>
    <xf numFmtId="0" fontId="3" fillId="8" borderId="0" xfId="76" applyFont="1" applyFill="1" applyAlignment="1">
      <alignment vertical="center"/>
      <protection/>
    </xf>
    <xf numFmtId="0" fontId="2" fillId="0" borderId="0" xfId="76" applyFill="1" applyAlignment="1">
      <alignment vertical="center"/>
      <protection/>
    </xf>
    <xf numFmtId="182" fontId="3" fillId="8" borderId="0" xfId="76" applyNumberFormat="1" applyFont="1" applyFill="1" applyAlignment="1">
      <alignment horizontal="center" vertical="center"/>
      <protection/>
    </xf>
    <xf numFmtId="183" fontId="3" fillId="8" borderId="0" xfId="76" applyNumberFormat="1" applyFont="1" applyFill="1" applyAlignment="1">
      <alignment horizontal="center" vertical="center"/>
      <protection/>
    </xf>
    <xf numFmtId="0" fontId="3" fillId="8" borderId="0" xfId="76" applyFont="1" applyFill="1" applyAlignment="1">
      <alignment horizontal="left" vertical="center"/>
      <protection/>
    </xf>
    <xf numFmtId="179" fontId="3" fillId="8" borderId="0" xfId="76" applyNumberFormat="1" applyFont="1" applyFill="1" applyAlignment="1">
      <alignment horizontal="center" vertical="center"/>
      <protection/>
    </xf>
    <xf numFmtId="0" fontId="3" fillId="8" borderId="0" xfId="76" applyFont="1" applyFill="1" applyAlignment="1">
      <alignment horizontal="center" vertical="center"/>
      <protection/>
    </xf>
    <xf numFmtId="0" fontId="2" fillId="0" borderId="0" xfId="76">
      <alignment vertical="center"/>
      <protection/>
    </xf>
    <xf numFmtId="0" fontId="3" fillId="0" borderId="0" xfId="76" applyFont="1" applyAlignment="1">
      <alignment horizontal="center" vertical="center" wrapText="1"/>
      <protection/>
    </xf>
    <xf numFmtId="0" fontId="6" fillId="0" borderId="0" xfId="76" applyNumberFormat="1" applyFont="1" applyFill="1" applyAlignment="1" applyProtection="1">
      <alignment horizontal="center" vertical="center"/>
      <protection/>
    </xf>
    <xf numFmtId="182" fontId="3" fillId="8" borderId="0" xfId="76" applyNumberFormat="1" applyFont="1" applyFill="1" applyAlignment="1">
      <alignment vertical="center"/>
      <protection/>
    </xf>
    <xf numFmtId="0" fontId="3" fillId="0" borderId="0" xfId="76" applyFont="1" applyFill="1" applyAlignment="1">
      <alignment horizontal="centerContinuous" vertical="center"/>
      <protection/>
    </xf>
    <xf numFmtId="0" fontId="3" fillId="8" borderId="10" xfId="76" applyFont="1" applyFill="1" applyBorder="1" applyAlignment="1">
      <alignment horizontal="centerContinuous" vertical="center"/>
      <protection/>
    </xf>
    <xf numFmtId="0" fontId="3" fillId="8" borderId="10" xfId="76" applyNumberFormat="1" applyFont="1" applyFill="1" applyBorder="1" applyAlignment="1" applyProtection="1">
      <alignment horizontal="centerContinuous" vertical="center"/>
      <protection/>
    </xf>
    <xf numFmtId="49" fontId="3" fillId="8" borderId="10" xfId="76" applyNumberFormat="1" applyFont="1" applyFill="1" applyBorder="1" applyAlignment="1" applyProtection="1">
      <alignment horizontal="center" vertical="center" wrapText="1"/>
      <protection/>
    </xf>
    <xf numFmtId="178" fontId="3" fillId="8" borderId="22" xfId="76" applyNumberFormat="1" applyFont="1" applyFill="1" applyBorder="1" applyAlignment="1">
      <alignment horizontal="center" vertical="center" wrapText="1"/>
      <protection/>
    </xf>
    <xf numFmtId="178" fontId="3" fillId="8" borderId="10" xfId="76" applyNumberFormat="1" applyFont="1" applyFill="1" applyBorder="1" applyAlignment="1">
      <alignment horizontal="center" vertical="center" wrapText="1"/>
      <protection/>
    </xf>
    <xf numFmtId="178" fontId="3" fillId="0" borderId="9" xfId="76" applyNumberFormat="1" applyFont="1" applyFill="1" applyBorder="1" applyAlignment="1" applyProtection="1">
      <alignment horizontal="center" vertical="center" wrapText="1"/>
      <protection/>
    </xf>
    <xf numFmtId="178" fontId="3" fillId="0" borderId="10" xfId="76" applyNumberFormat="1" applyFont="1" applyFill="1" applyBorder="1" applyAlignment="1" applyProtection="1">
      <alignment horizontal="center" vertical="center" wrapText="1"/>
      <protection/>
    </xf>
    <xf numFmtId="182" fontId="3" fillId="0" borderId="0" xfId="76" applyNumberFormat="1" applyFont="1" applyFill="1" applyAlignment="1">
      <alignment horizontal="center" vertical="center"/>
      <protection/>
    </xf>
    <xf numFmtId="183" fontId="3" fillId="0" borderId="0" xfId="76" applyNumberFormat="1" applyFont="1" applyFill="1" applyAlignment="1">
      <alignment horizontal="center" vertical="center"/>
      <protection/>
    </xf>
    <xf numFmtId="0" fontId="3" fillId="0" borderId="0" xfId="76" applyFont="1" applyFill="1" applyAlignment="1">
      <alignment horizontal="left" vertical="center"/>
      <protection/>
    </xf>
    <xf numFmtId="179" fontId="3" fillId="0" borderId="0" xfId="76" applyNumberFormat="1" applyFont="1" applyFill="1" applyAlignment="1">
      <alignment horizontal="center" vertical="center"/>
      <protection/>
    </xf>
    <xf numFmtId="0" fontId="3" fillId="0" borderId="0" xfId="76" applyFont="1" applyFill="1" applyAlignment="1">
      <alignment horizontal="center" vertical="center"/>
      <protection/>
    </xf>
    <xf numFmtId="0" fontId="3" fillId="8" borderId="0" xfId="76" applyFont="1" applyFill="1" applyAlignment="1">
      <alignment horizontal="center" vertical="center" wrapText="1"/>
      <protection/>
    </xf>
    <xf numFmtId="0" fontId="3" fillId="8" borderId="21" xfId="76" applyNumberFormat="1" applyFont="1" applyFill="1" applyBorder="1" applyAlignment="1" applyProtection="1">
      <alignment horizontal="center" vertical="center" wrapText="1"/>
      <protection/>
    </xf>
    <xf numFmtId="0" fontId="3" fillId="8" borderId="14" xfId="76" applyNumberFormat="1" applyFont="1" applyFill="1" applyBorder="1" applyAlignment="1" applyProtection="1">
      <alignment horizontal="center" vertical="center" wrapText="1"/>
      <protection/>
    </xf>
    <xf numFmtId="0" fontId="3" fillId="8" borderId="16" xfId="76" applyNumberFormat="1" applyFont="1" applyFill="1" applyBorder="1" applyAlignment="1" applyProtection="1">
      <alignment horizontal="center" vertical="center" wrapText="1"/>
      <protection/>
    </xf>
    <xf numFmtId="181" fontId="3" fillId="8" borderId="10" xfId="75" applyNumberFormat="1" applyFont="1" applyFill="1" applyBorder="1" applyAlignment="1">
      <alignment horizontal="center" vertical="center" wrapText="1"/>
      <protection/>
    </xf>
    <xf numFmtId="181" fontId="3" fillId="8" borderId="9" xfId="76" applyNumberFormat="1" applyFont="1" applyFill="1" applyBorder="1" applyAlignment="1" applyProtection="1">
      <alignment horizontal="center" vertical="center" wrapText="1"/>
      <protection/>
    </xf>
    <xf numFmtId="182" fontId="3" fillId="0" borderId="10" xfId="76" applyNumberFormat="1" applyFont="1" applyFill="1" applyBorder="1" applyAlignment="1">
      <alignment horizontal="center" vertical="center"/>
      <protection/>
    </xf>
    <xf numFmtId="0" fontId="3" fillId="0" borderId="10" xfId="76" applyFont="1" applyFill="1" applyBorder="1" applyAlignment="1">
      <alignment horizontal="center" vertical="center"/>
      <protection/>
    </xf>
    <xf numFmtId="179" fontId="3" fillId="0" borderId="10" xfId="76" applyNumberFormat="1" applyFont="1" applyFill="1" applyBorder="1" applyAlignment="1">
      <alignment horizontal="center" vertical="center"/>
      <protection/>
    </xf>
    <xf numFmtId="179" fontId="3" fillId="8" borderId="10" xfId="76" applyNumberFormat="1" applyFont="1" applyFill="1" applyBorder="1" applyAlignment="1">
      <alignment horizontal="center" vertical="center"/>
      <protection/>
    </xf>
    <xf numFmtId="181" fontId="3" fillId="8" borderId="10" xfId="76" applyNumberFormat="1" applyFont="1" applyFill="1" applyBorder="1" applyAlignment="1" applyProtection="1">
      <alignment horizontal="center" vertical="center" wrapText="1"/>
      <protection/>
    </xf>
    <xf numFmtId="181" fontId="3" fillId="8" borderId="10" xfId="76" applyNumberFormat="1" applyFont="1" applyFill="1" applyBorder="1" applyAlignment="1" applyProtection="1">
      <alignment horizontal="center" vertical="center" wrapText="1"/>
      <protection locked="0"/>
    </xf>
    <xf numFmtId="181" fontId="3" fillId="0" borderId="10" xfId="76" applyNumberFormat="1" applyFont="1" applyFill="1" applyBorder="1" applyAlignment="1" applyProtection="1">
      <alignment horizontal="center" vertical="center" wrapText="1"/>
      <protection locked="0"/>
    </xf>
    <xf numFmtId="4" fontId="3" fillId="0" borderId="10" xfId="76" applyNumberFormat="1" applyFont="1" applyFill="1" applyBorder="1" applyAlignment="1" applyProtection="1">
      <alignment horizontal="center" vertical="center"/>
      <protection/>
    </xf>
    <xf numFmtId="0" fontId="3" fillId="0" borderId="20" xfId="76" applyNumberFormat="1" applyFont="1" applyFill="1" applyBorder="1" applyAlignment="1" applyProtection="1">
      <alignment vertical="center"/>
      <protection/>
    </xf>
    <xf numFmtId="176" fontId="2" fillId="0" borderId="10" xfId="76" applyNumberFormat="1" applyFont="1" applyFill="1" applyBorder="1" applyAlignment="1" applyProtection="1">
      <alignment horizontal="center" vertical="center" wrapText="1"/>
      <protection locked="0"/>
    </xf>
    <xf numFmtId="0" fontId="2" fillId="0" borderId="10" xfId="76" applyFill="1" applyBorder="1" applyAlignment="1">
      <alignment horizontal="center" vertical="center"/>
      <protection/>
    </xf>
    <xf numFmtId="0" fontId="2" fillId="0" borderId="0" xfId="76" applyFill="1">
      <alignment vertical="center"/>
      <protection/>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11" fillId="0" borderId="0" xfId="0" applyNumberFormat="1" applyFont="1" applyFill="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8" borderId="10" xfId="0" applyNumberFormat="1" applyFont="1" applyFill="1" applyBorder="1" applyAlignment="1" applyProtection="1">
      <alignment horizontal="centerContinuous" vertical="center"/>
      <protection/>
    </xf>
    <xf numFmtId="0" fontId="5" fillId="8" borderId="10" xfId="0" applyNumberFormat="1" applyFont="1" applyFill="1" applyBorder="1" applyAlignment="1" applyProtection="1">
      <alignment horizontal="center" vertical="center" wrapText="1"/>
      <protection/>
    </xf>
    <xf numFmtId="0" fontId="5" fillId="8"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177" fontId="3"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pplyProtection="1">
      <alignment horizontal="right" vertical="center" wrapText="1"/>
      <protection locked="0"/>
    </xf>
    <xf numFmtId="0" fontId="3" fillId="0" borderId="10" xfId="0" applyFont="1" applyFill="1" applyBorder="1" applyAlignment="1">
      <alignment vertical="center"/>
    </xf>
    <xf numFmtId="0" fontId="0" fillId="0" borderId="10" xfId="0" applyFill="1" applyBorder="1" applyAlignment="1">
      <alignment/>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left"/>
      <protection/>
    </xf>
    <xf numFmtId="178" fontId="3" fillId="8" borderId="10" xfId="0" applyNumberFormat="1" applyFont="1" applyFill="1" applyBorder="1" applyAlignment="1">
      <alignment horizontal="center" vertical="center" wrapText="1"/>
    </xf>
    <xf numFmtId="4" fontId="3" fillId="8" borderId="10" xfId="0" applyNumberFormat="1" applyFont="1" applyFill="1" applyBorder="1" applyAlignment="1">
      <alignment horizontal="center" vertical="center" wrapText="1"/>
    </xf>
    <xf numFmtId="0" fontId="2" fillId="0" borderId="0" xfId="77" applyFill="1" applyAlignment="1">
      <alignment vertical="center"/>
      <protection/>
    </xf>
    <xf numFmtId="0" fontId="3" fillId="0" borderId="0" xfId="77" applyFont="1" applyAlignment="1">
      <alignment horizontal="center" vertical="center"/>
      <protection/>
    </xf>
    <xf numFmtId="0" fontId="3" fillId="0" borderId="0" xfId="77" applyFont="1" applyAlignment="1">
      <alignment horizontal="centerContinuous" vertical="center"/>
      <protection/>
    </xf>
    <xf numFmtId="0" fontId="2" fillId="0" borderId="0" xfId="77">
      <alignment vertical="center"/>
      <protection/>
    </xf>
    <xf numFmtId="0" fontId="6" fillId="8" borderId="0" xfId="77" applyNumberFormat="1" applyFont="1" applyFill="1" applyAlignment="1" applyProtection="1">
      <alignment horizontal="center" vertical="center"/>
      <protection/>
    </xf>
    <xf numFmtId="0" fontId="3" fillId="8" borderId="10" xfId="77" applyFont="1" applyFill="1" applyBorder="1" applyAlignment="1">
      <alignment horizontal="center" vertical="center" wrapText="1"/>
      <protection/>
    </xf>
    <xf numFmtId="0" fontId="3" fillId="8" borderId="10" xfId="77" applyNumberFormat="1" applyFont="1" applyFill="1" applyBorder="1" applyAlignment="1" applyProtection="1">
      <alignment horizontal="center" vertical="center" wrapText="1"/>
      <protection/>
    </xf>
    <xf numFmtId="0" fontId="3" fillId="8" borderId="10" xfId="77" applyNumberFormat="1" applyFont="1" applyFill="1" applyBorder="1" applyAlignment="1" applyProtection="1">
      <alignment horizontal="center" vertical="center"/>
      <protection/>
    </xf>
    <xf numFmtId="176" fontId="3" fillId="8" borderId="10" xfId="77" applyNumberFormat="1" applyFont="1" applyFill="1" applyBorder="1" applyAlignment="1" applyProtection="1">
      <alignment horizontal="right" vertical="center" wrapText="1"/>
      <protection/>
    </xf>
    <xf numFmtId="0" fontId="3" fillId="0" borderId="0" xfId="77" applyFont="1" applyFill="1" applyAlignment="1">
      <alignment horizontal="center" vertical="center"/>
      <protection/>
    </xf>
    <xf numFmtId="0" fontId="3" fillId="0" borderId="20" xfId="77" applyNumberFormat="1" applyFont="1" applyFill="1" applyBorder="1" applyAlignment="1" applyProtection="1">
      <alignment horizontal="right" vertical="center"/>
      <protection/>
    </xf>
    <xf numFmtId="0" fontId="3" fillId="0" borderId="0" xfId="77" applyFont="1" applyBorder="1" applyAlignment="1">
      <alignment horizontal="center" vertical="center"/>
      <protection/>
    </xf>
    <xf numFmtId="0" fontId="3" fillId="0" borderId="0" xfId="77" applyFont="1" applyFill="1" applyBorder="1" applyAlignment="1">
      <alignment horizontal="center" vertical="center"/>
      <protection/>
    </xf>
    <xf numFmtId="0" fontId="3" fillId="0" borderId="0" xfId="77" applyFont="1" applyFill="1" applyAlignment="1">
      <alignment horizontal="centerContinuous" vertical="center"/>
      <protection/>
    </xf>
    <xf numFmtId="0" fontId="8" fillId="8" borderId="10" xfId="75" applyFont="1" applyFill="1" applyBorder="1" applyAlignment="1">
      <alignment horizontal="center" vertical="center" wrapText="1"/>
      <protection/>
    </xf>
    <xf numFmtId="178" fontId="0" fillId="0" borderId="0" xfId="0" applyNumberFormat="1" applyAlignment="1">
      <alignment/>
    </xf>
    <xf numFmtId="178" fontId="3" fillId="8" borderId="16" xfId="0" applyNumberFormat="1" applyFont="1" applyFill="1" applyBorder="1" applyAlignment="1">
      <alignment horizontal="center" vertical="center" wrapText="1"/>
    </xf>
    <xf numFmtId="178" fontId="3" fillId="0" borderId="10" xfId="0" applyNumberFormat="1" applyFont="1" applyFill="1" applyBorder="1" applyAlignment="1">
      <alignment horizontal="right" vertical="center" wrapText="1"/>
    </xf>
    <xf numFmtId="0" fontId="0" fillId="0" borderId="20" xfId="0" applyBorder="1" applyAlignment="1">
      <alignment horizontal="right"/>
    </xf>
    <xf numFmtId="49" fontId="3" fillId="0" borderId="16" xfId="0" applyNumberFormat="1" applyFont="1" applyFill="1" applyBorder="1" applyAlignment="1">
      <alignment horizontal="center" vertical="center" wrapText="1"/>
    </xf>
    <xf numFmtId="0" fontId="3" fillId="0" borderId="0" xfId="75" applyFont="1" applyFill="1" applyAlignment="1">
      <alignment horizontal="centerContinuous" vertical="center"/>
      <protection/>
    </xf>
    <xf numFmtId="0" fontId="3" fillId="0" borderId="0" xfId="75" applyFont="1" applyAlignment="1">
      <alignment horizontal="centerContinuous" vertical="center"/>
      <protection/>
    </xf>
    <xf numFmtId="0" fontId="3" fillId="0" borderId="0" xfId="75" applyFont="1" applyAlignment="1">
      <alignment horizontal="right" vertical="center" wrapText="1"/>
      <protection/>
    </xf>
    <xf numFmtId="0" fontId="6" fillId="0" borderId="0" xfId="75" applyNumberFormat="1" applyFont="1" applyFill="1" applyAlignment="1" applyProtection="1">
      <alignment horizontal="center" vertical="center" wrapText="1"/>
      <protection/>
    </xf>
    <xf numFmtId="0" fontId="3" fillId="0" borderId="20" xfId="75" applyFont="1" applyBorder="1" applyAlignment="1">
      <alignment horizontal="centerContinuous" vertical="center" wrapText="1"/>
      <protection/>
    </xf>
    <xf numFmtId="0" fontId="3" fillId="0" borderId="0" xfId="75" applyFont="1" applyAlignment="1">
      <alignment horizontal="left" vertical="center" wrapText="1"/>
      <protection/>
    </xf>
    <xf numFmtId="0" fontId="3" fillId="8" borderId="10" xfId="0" applyFont="1" applyFill="1" applyBorder="1" applyAlignment="1">
      <alignment horizontal="center" vertical="center"/>
    </xf>
    <xf numFmtId="0" fontId="3" fillId="8" borderId="10" xfId="75" applyNumberFormat="1" applyFont="1" applyFill="1" applyBorder="1" applyAlignment="1" applyProtection="1">
      <alignment horizontal="center" vertical="center" wrapText="1"/>
      <protection/>
    </xf>
    <xf numFmtId="0" fontId="3" fillId="0" borderId="10" xfId="75" applyFont="1" applyFill="1" applyBorder="1" applyAlignment="1">
      <alignment horizontal="center" vertical="center" wrapText="1"/>
      <protection/>
    </xf>
    <xf numFmtId="178" fontId="3" fillId="0" borderId="10" xfId="75" applyNumberFormat="1" applyFont="1" applyFill="1" applyBorder="1" applyAlignment="1" applyProtection="1">
      <alignment horizontal="center" vertical="center" wrapText="1"/>
      <protection/>
    </xf>
    <xf numFmtId="0" fontId="3" fillId="0" borderId="0" xfId="75" applyNumberFormat="1" applyFont="1" applyFill="1" applyAlignment="1" applyProtection="1">
      <alignment vertical="center" wrapText="1"/>
      <protection/>
    </xf>
    <xf numFmtId="0" fontId="3" fillId="0" borderId="0" xfId="75" applyNumberFormat="1" applyFont="1" applyFill="1" applyAlignment="1" applyProtection="1">
      <alignment horizontal="center" vertical="center" wrapText="1"/>
      <protection/>
    </xf>
    <xf numFmtId="0" fontId="2" fillId="0" borderId="20" xfId="75" applyNumberFormat="1" applyFont="1" applyFill="1" applyBorder="1" applyAlignment="1" applyProtection="1">
      <alignment vertical="center"/>
      <protection/>
    </xf>
    <xf numFmtId="0" fontId="2" fillId="0" borderId="20" xfId="75" applyNumberFormat="1" applyFont="1" applyFill="1" applyBorder="1" applyAlignment="1" applyProtection="1">
      <alignment horizontal="center" vertical="center"/>
      <protection/>
    </xf>
    <xf numFmtId="0" fontId="2" fillId="8" borderId="10" xfId="75" applyNumberFormat="1" applyFont="1" applyFill="1" applyBorder="1" applyAlignment="1" applyProtection="1">
      <alignment horizontal="center" vertical="center"/>
      <protection/>
    </xf>
    <xf numFmtId="0" fontId="6" fillId="0" borderId="0" xfId="0" applyFont="1" applyAlignment="1">
      <alignment horizontal="center"/>
    </xf>
    <xf numFmtId="0" fontId="3" fillId="0" borderId="10" xfId="81" applyNumberFormat="1" applyFont="1" applyFill="1" applyBorder="1" applyAlignment="1" applyProtection="1">
      <alignment horizontal="left" vertical="center" wrapText="1"/>
      <protection locked="0"/>
    </xf>
    <xf numFmtId="49" fontId="3" fillId="0" borderId="10" xfId="80" applyNumberFormat="1" applyFont="1" applyFill="1" applyBorder="1" applyAlignment="1" applyProtection="1">
      <alignment horizontal="center" vertical="center" wrapText="1"/>
      <protection/>
    </xf>
    <xf numFmtId="0" fontId="3" fillId="0" borderId="10" xfId="80" applyFont="1" applyFill="1" applyBorder="1" applyAlignment="1">
      <alignment horizontal="center" vertical="center" wrapText="1"/>
      <protection/>
    </xf>
    <xf numFmtId="0" fontId="3" fillId="0" borderId="12" xfId="81" applyNumberFormat="1" applyFont="1" applyFill="1" applyBorder="1" applyAlignment="1" applyProtection="1">
      <alignment horizontal="left" vertical="center" wrapText="1"/>
      <protection locked="0"/>
    </xf>
    <xf numFmtId="0" fontId="3" fillId="0" borderId="0" xfId="79" applyFont="1" applyAlignment="1">
      <alignment horizontal="center" vertical="center" wrapText="1"/>
      <protection/>
    </xf>
    <xf numFmtId="0" fontId="3" fillId="0" borderId="0" xfId="82" applyFont="1" applyAlignment="1">
      <alignment horizontal="centerContinuous" vertical="center"/>
      <protection/>
    </xf>
    <xf numFmtId="0" fontId="2" fillId="0" borderId="0" xfId="82">
      <alignment vertical="center"/>
      <protection/>
    </xf>
    <xf numFmtId="0" fontId="3" fillId="0" borderId="0" xfId="82" applyFont="1" applyAlignment="1">
      <alignment horizontal="right" vertical="center" wrapText="1"/>
      <protection/>
    </xf>
    <xf numFmtId="0" fontId="6" fillId="0" borderId="0" xfId="82" applyNumberFormat="1" applyFont="1" applyFill="1" applyAlignment="1" applyProtection="1">
      <alignment horizontal="center" vertical="center" wrapText="1"/>
      <protection/>
    </xf>
    <xf numFmtId="0" fontId="3" fillId="0" borderId="20" xfId="82" applyFont="1" applyBorder="1" applyAlignment="1">
      <alignment horizontal="centerContinuous" vertical="center" wrapText="1"/>
      <protection/>
    </xf>
    <xf numFmtId="0" fontId="3" fillId="0" borderId="0" xfId="82" applyFont="1" applyAlignment="1">
      <alignment horizontal="left" vertical="center" wrapText="1"/>
      <protection/>
    </xf>
    <xf numFmtId="0" fontId="3" fillId="8" borderId="10" xfId="82" applyNumberFormat="1" applyFont="1" applyFill="1" applyBorder="1" applyAlignment="1" applyProtection="1">
      <alignment horizontal="center" vertical="center" wrapText="1"/>
      <protection/>
    </xf>
    <xf numFmtId="0" fontId="3" fillId="8" borderId="10" xfId="82" applyNumberFormat="1" applyFont="1" applyFill="1" applyBorder="1" applyAlignment="1" applyProtection="1">
      <alignment horizontal="center" vertical="center"/>
      <protection/>
    </xf>
    <xf numFmtId="178" fontId="3" fillId="8" borderId="10" xfId="82" applyNumberFormat="1" applyFont="1" applyFill="1" applyBorder="1" applyAlignment="1">
      <alignment horizontal="center" vertical="center" wrapText="1"/>
      <protection/>
    </xf>
    <xf numFmtId="178" fontId="3" fillId="0" borderId="10" xfId="82" applyNumberFormat="1" applyFont="1" applyFill="1" applyBorder="1" applyAlignment="1" applyProtection="1">
      <alignment horizontal="center" vertical="center" wrapText="1"/>
      <protection/>
    </xf>
    <xf numFmtId="0" fontId="3" fillId="0" borderId="0" xfId="82" applyFont="1" applyFill="1" applyAlignment="1">
      <alignment horizontal="centerContinuous" vertical="center"/>
      <protection/>
    </xf>
    <xf numFmtId="0" fontId="2" fillId="0" borderId="0" xfId="82" applyFill="1">
      <alignment vertical="center"/>
      <protection/>
    </xf>
    <xf numFmtId="0" fontId="3" fillId="0" borderId="0" xfId="82" applyNumberFormat="1" applyFont="1" applyFill="1" applyAlignment="1" applyProtection="1">
      <alignment horizontal="right" vertical="center" wrapText="1"/>
      <protection/>
    </xf>
    <xf numFmtId="0" fontId="3" fillId="0" borderId="0" xfId="82" applyNumberFormat="1" applyFont="1" applyFill="1" applyAlignment="1" applyProtection="1">
      <alignment vertical="center" wrapText="1"/>
      <protection/>
    </xf>
    <xf numFmtId="0" fontId="3" fillId="0" borderId="20" xfId="82" applyNumberFormat="1" applyFont="1" applyFill="1" applyBorder="1" applyAlignment="1" applyProtection="1">
      <alignment horizontal="right" vertical="center" wrapText="1"/>
      <protection/>
    </xf>
    <xf numFmtId="0" fontId="3" fillId="0" borderId="0" xfId="82" applyNumberFormat="1" applyFont="1" applyFill="1" applyAlignment="1" applyProtection="1">
      <alignment horizontal="center" wrapText="1"/>
      <protection/>
    </xf>
    <xf numFmtId="181" fontId="3" fillId="0" borderId="0" xfId="82" applyNumberFormat="1" applyFont="1" applyFill="1" applyAlignment="1">
      <alignment horizontal="right" vertical="center"/>
      <protection/>
    </xf>
    <xf numFmtId="0" fontId="0" fillId="0" borderId="10" xfId="0" applyBorder="1" applyAlignment="1">
      <alignment/>
    </xf>
    <xf numFmtId="0" fontId="3" fillId="0" borderId="20" xfId="0" applyFont="1" applyBorder="1" applyAlignment="1">
      <alignment horizontal="right" vertical="center"/>
    </xf>
    <xf numFmtId="0" fontId="0" fillId="0" borderId="0" xfId="0" applyBorder="1" applyAlignment="1">
      <alignment/>
    </xf>
    <xf numFmtId="0" fontId="3" fillId="8" borderId="0" xfId="79" applyFont="1" applyFill="1" applyAlignment="1">
      <alignment vertical="center"/>
      <protection/>
    </xf>
    <xf numFmtId="0" fontId="2" fillId="0" borderId="0" xfId="79" applyFill="1" applyAlignment="1">
      <alignment vertical="center"/>
      <protection/>
    </xf>
    <xf numFmtId="49" fontId="3" fillId="8" borderId="0" xfId="79" applyNumberFormat="1" applyFont="1" applyFill="1" applyAlignment="1">
      <alignment horizontal="center" vertical="center"/>
      <protection/>
    </xf>
    <xf numFmtId="0" fontId="3" fillId="8" borderId="0" xfId="79" applyFont="1" applyFill="1" applyAlignment="1">
      <alignment horizontal="left" vertical="center"/>
      <protection/>
    </xf>
    <xf numFmtId="179" fontId="3" fillId="8" borderId="0" xfId="79" applyNumberFormat="1" applyFont="1" applyFill="1" applyAlignment="1">
      <alignment horizontal="center" vertical="center"/>
      <protection/>
    </xf>
    <xf numFmtId="0" fontId="2" fillId="0" borderId="0" xfId="79">
      <alignment vertical="center"/>
      <protection/>
    </xf>
    <xf numFmtId="0" fontId="2" fillId="0" borderId="0" xfId="79" applyFont="1" applyAlignment="1">
      <alignment horizontal="centerContinuous" vertical="center"/>
      <protection/>
    </xf>
    <xf numFmtId="0" fontId="6" fillId="0" borderId="0" xfId="79" applyNumberFormat="1" applyFont="1" applyFill="1" applyAlignment="1" applyProtection="1">
      <alignment horizontal="center" vertical="center"/>
      <protection/>
    </xf>
    <xf numFmtId="0" fontId="3" fillId="8" borderId="21" xfId="79" applyFont="1" applyFill="1" applyBorder="1" applyAlignment="1">
      <alignment horizontal="centerContinuous" vertical="center"/>
      <protection/>
    </xf>
    <xf numFmtId="0" fontId="3" fillId="8" borderId="22" xfId="79" applyFont="1" applyFill="1" applyBorder="1" applyAlignment="1">
      <alignment horizontal="centerContinuous" vertical="center"/>
      <protection/>
    </xf>
    <xf numFmtId="0" fontId="3" fillId="0" borderId="9" xfId="79" applyNumberFormat="1" applyFont="1" applyFill="1" applyBorder="1" applyAlignment="1" applyProtection="1">
      <alignment horizontal="center" vertical="center" wrapText="1"/>
      <protection/>
    </xf>
    <xf numFmtId="0" fontId="3" fillId="8" borderId="21" xfId="79" applyFont="1" applyFill="1" applyBorder="1" applyAlignment="1">
      <alignment horizontal="center" vertical="center" wrapText="1"/>
      <protection/>
    </xf>
    <xf numFmtId="0" fontId="3" fillId="8" borderId="17" xfId="79" applyFont="1" applyFill="1" applyBorder="1" applyAlignment="1">
      <alignment horizontal="centerContinuous" vertical="center"/>
      <protection/>
    </xf>
    <xf numFmtId="0" fontId="3" fillId="8" borderId="9" xfId="79" applyNumberFormat="1" applyFont="1" applyFill="1" applyBorder="1" applyAlignment="1" applyProtection="1">
      <alignment horizontal="center" vertical="center"/>
      <protection/>
    </xf>
    <xf numFmtId="0" fontId="3" fillId="8" borderId="9" xfId="79" applyNumberFormat="1" applyFont="1" applyFill="1" applyBorder="1" applyAlignment="1" applyProtection="1">
      <alignment horizontal="center" vertical="center" wrapText="1"/>
      <protection/>
    </xf>
    <xf numFmtId="0" fontId="3" fillId="8" borderId="14" xfId="79" applyFont="1" applyFill="1" applyBorder="1" applyAlignment="1">
      <alignment horizontal="center" vertical="center" wrapText="1"/>
      <protection/>
    </xf>
    <xf numFmtId="0" fontId="3" fillId="0" borderId="10" xfId="79" applyNumberFormat="1" applyFont="1" applyFill="1" applyBorder="1" applyAlignment="1" applyProtection="1">
      <alignment horizontal="center" vertical="center" wrapText="1"/>
      <protection/>
    </xf>
    <xf numFmtId="0" fontId="3" fillId="8" borderId="16" xfId="79" applyFont="1" applyFill="1" applyBorder="1" applyAlignment="1">
      <alignment horizontal="center" vertical="center" wrapText="1"/>
      <protection/>
    </xf>
    <xf numFmtId="0" fontId="3" fillId="0" borderId="12" xfId="81" applyNumberFormat="1" applyFont="1" applyFill="1" applyBorder="1" applyAlignment="1" applyProtection="1">
      <alignment horizontal="center" vertical="center" wrapText="1"/>
      <protection locked="0"/>
    </xf>
    <xf numFmtId="178" fontId="3" fillId="8" borderId="21" xfId="79" applyNumberFormat="1" applyFont="1" applyFill="1" applyBorder="1" applyAlignment="1">
      <alignment horizontal="center" vertical="center" wrapText="1"/>
      <protection/>
    </xf>
    <xf numFmtId="178" fontId="3" fillId="0" borderId="10" xfId="79" applyNumberFormat="1" applyFont="1" applyFill="1" applyBorder="1" applyAlignment="1" applyProtection="1">
      <alignment horizontal="center" vertical="center" wrapText="1"/>
      <protection/>
    </xf>
    <xf numFmtId="49" fontId="3" fillId="0" borderId="12" xfId="81" applyNumberFormat="1" applyFont="1" applyFill="1" applyBorder="1" applyAlignment="1" applyProtection="1">
      <alignment horizontal="center" vertical="center" wrapText="1"/>
      <protection locked="0"/>
    </xf>
    <xf numFmtId="178" fontId="3" fillId="0" borderId="10" xfId="79" applyNumberFormat="1" applyFont="1" applyFill="1" applyBorder="1" applyAlignment="1">
      <alignment horizontal="center" vertical="center"/>
      <protection/>
    </xf>
    <xf numFmtId="49" fontId="3" fillId="0" borderId="0" xfId="79" applyNumberFormat="1" applyFont="1" applyFill="1" applyAlignment="1">
      <alignment horizontal="center" vertical="center"/>
      <protection/>
    </xf>
    <xf numFmtId="0" fontId="3" fillId="0" borderId="0" xfId="79" applyFont="1" applyFill="1" applyAlignment="1">
      <alignment horizontal="left" vertical="center"/>
      <protection/>
    </xf>
    <xf numFmtId="179" fontId="3" fillId="0" borderId="0" xfId="79" applyNumberFormat="1" applyFont="1" applyFill="1" applyAlignment="1">
      <alignment horizontal="center" vertical="center"/>
      <protection/>
    </xf>
    <xf numFmtId="179" fontId="3" fillId="8" borderId="0" xfId="79" applyNumberFormat="1" applyFont="1" applyFill="1" applyAlignment="1">
      <alignment vertical="center"/>
      <protection/>
    </xf>
    <xf numFmtId="0" fontId="3" fillId="8" borderId="10" xfId="79" applyNumberFormat="1" applyFont="1" applyFill="1" applyBorder="1" applyAlignment="1" applyProtection="1">
      <alignment horizontal="center" vertical="center"/>
      <protection/>
    </xf>
    <xf numFmtId="0" fontId="3" fillId="8" borderId="10" xfId="79" applyNumberFormat="1" applyFont="1" applyFill="1" applyBorder="1" applyAlignment="1" applyProtection="1">
      <alignment horizontal="center" vertical="center" wrapText="1"/>
      <protection/>
    </xf>
    <xf numFmtId="0" fontId="3" fillId="8" borderId="16" xfId="79" applyNumberFormat="1" applyFont="1" applyFill="1" applyBorder="1" applyAlignment="1" applyProtection="1">
      <alignment horizontal="center" vertical="center" wrapText="1"/>
      <protection/>
    </xf>
    <xf numFmtId="179" fontId="3" fillId="8" borderId="16" xfId="79" applyNumberFormat="1" applyFont="1" applyFill="1" applyBorder="1" applyAlignment="1" applyProtection="1">
      <alignment horizontal="center" vertical="center" wrapText="1"/>
      <protection/>
    </xf>
    <xf numFmtId="0" fontId="3" fillId="8" borderId="21" xfId="79" applyNumberFormat="1" applyFont="1" applyFill="1" applyBorder="1" applyAlignment="1" applyProtection="1">
      <alignment horizontal="center" vertical="center" wrapText="1"/>
      <protection/>
    </xf>
    <xf numFmtId="179" fontId="3" fillId="8" borderId="10" xfId="79" applyNumberFormat="1" applyFont="1" applyFill="1" applyBorder="1" applyAlignment="1" applyProtection="1">
      <alignment horizontal="center" vertical="center" wrapText="1"/>
      <protection/>
    </xf>
    <xf numFmtId="0" fontId="2" fillId="0" borderId="0" xfId="79" applyFont="1" applyAlignment="1">
      <alignment horizontal="right" vertical="center" wrapText="1"/>
      <protection/>
    </xf>
    <xf numFmtId="0" fontId="2" fillId="0" borderId="20" xfId="79" applyFont="1" applyBorder="1" applyAlignment="1">
      <alignment horizontal="left" vertical="center" wrapText="1"/>
      <protection/>
    </xf>
    <xf numFmtId="0" fontId="3" fillId="8" borderId="20" xfId="79" applyNumberFormat="1" applyFont="1" applyFill="1" applyBorder="1" applyAlignment="1" applyProtection="1">
      <alignment horizontal="right" vertical="center"/>
      <protection/>
    </xf>
    <xf numFmtId="0" fontId="2" fillId="8" borderId="11" xfId="79" applyFont="1" applyFill="1" applyBorder="1" applyAlignment="1">
      <alignment horizontal="center" vertical="center" wrapText="1"/>
      <protection/>
    </xf>
    <xf numFmtId="0" fontId="2" fillId="8" borderId="16" xfId="79" applyFont="1" applyFill="1" applyBorder="1" applyAlignment="1">
      <alignment horizontal="center" vertical="center" wrapText="1"/>
      <protection/>
    </xf>
    <xf numFmtId="0" fontId="2" fillId="8" borderId="11" xfId="79" applyFont="1" applyFill="1" applyBorder="1" applyAlignment="1" applyProtection="1">
      <alignment horizontal="center" vertical="center" wrapText="1"/>
      <protection locked="0"/>
    </xf>
    <xf numFmtId="0" fontId="2" fillId="8" borderId="10" xfId="79" applyFont="1" applyFill="1" applyBorder="1" applyAlignment="1">
      <alignment horizontal="center" vertical="center" wrapText="1"/>
      <protection/>
    </xf>
    <xf numFmtId="181" fontId="3" fillId="0" borderId="10" xfId="79" applyNumberFormat="1" applyFont="1" applyFill="1" applyBorder="1" applyAlignment="1" applyProtection="1">
      <alignment horizontal="right" vertical="center" wrapText="1"/>
      <protection/>
    </xf>
    <xf numFmtId="179" fontId="3" fillId="0" borderId="10" xfId="79" applyNumberFormat="1" applyFont="1" applyFill="1" applyBorder="1" applyAlignment="1">
      <alignment horizontal="center" vertical="center"/>
      <protection/>
    </xf>
    <xf numFmtId="0" fontId="2" fillId="0" borderId="0" xfId="79" applyFill="1">
      <alignment vertical="center"/>
      <protection/>
    </xf>
    <xf numFmtId="0" fontId="2" fillId="0" borderId="0" xfId="79" applyFont="1" applyFill="1" applyAlignment="1">
      <alignment horizontal="centerContinuous" vertical="center"/>
      <protection/>
    </xf>
    <xf numFmtId="0" fontId="2" fillId="0" borderId="0" xfId="80" applyFill="1">
      <alignment vertical="center"/>
      <protection/>
    </xf>
    <xf numFmtId="0" fontId="3" fillId="0" borderId="0" xfId="80" applyFont="1" applyAlignment="1">
      <alignment horizontal="centerContinuous" vertical="center"/>
      <protection/>
    </xf>
    <xf numFmtId="0" fontId="2" fillId="0" borderId="0" xfId="80">
      <alignment vertical="center"/>
      <protection/>
    </xf>
    <xf numFmtId="0" fontId="3" fillId="0" borderId="0" xfId="80" applyFont="1" applyAlignment="1">
      <alignment horizontal="right" vertical="center" wrapText="1"/>
      <protection/>
    </xf>
    <xf numFmtId="0" fontId="6" fillId="0" borderId="0" xfId="80" applyNumberFormat="1" applyFont="1" applyFill="1" applyAlignment="1" applyProtection="1">
      <alignment horizontal="center" vertical="center"/>
      <protection/>
    </xf>
    <xf numFmtId="0" fontId="3" fillId="0" borderId="0" xfId="80" applyFont="1" applyFill="1" applyAlignment="1">
      <alignment vertical="center" wrapText="1"/>
      <protection/>
    </xf>
    <xf numFmtId="0" fontId="3" fillId="0" borderId="20" xfId="80" applyFont="1" applyBorder="1" applyAlignment="1">
      <alignment horizontal="left" vertical="center" wrapText="1"/>
      <protection/>
    </xf>
    <xf numFmtId="0" fontId="3" fillId="0" borderId="0" xfId="80" applyFont="1" applyAlignment="1">
      <alignment horizontal="left" vertical="center" wrapText="1"/>
      <protection/>
    </xf>
    <xf numFmtId="49" fontId="3" fillId="8" borderId="10" xfId="80" applyNumberFormat="1" applyFont="1" applyFill="1" applyBorder="1" applyAlignment="1" applyProtection="1">
      <alignment horizontal="center" vertical="center" wrapText="1"/>
      <protection/>
    </xf>
    <xf numFmtId="0" fontId="3" fillId="8" borderId="9" xfId="80" applyFont="1" applyFill="1" applyBorder="1" applyAlignment="1">
      <alignment horizontal="center" vertical="center" wrapText="1"/>
      <protection/>
    </xf>
    <xf numFmtId="0" fontId="3" fillId="8" borderId="10" xfId="80" applyNumberFormat="1" applyFont="1" applyFill="1" applyBorder="1" applyAlignment="1" applyProtection="1">
      <alignment horizontal="center" vertical="center" wrapText="1"/>
      <protection/>
    </xf>
    <xf numFmtId="0" fontId="3" fillId="8" borderId="10" xfId="80" applyFont="1" applyFill="1" applyBorder="1" applyAlignment="1">
      <alignment horizontal="center" vertical="center" wrapText="1"/>
      <protection/>
    </xf>
    <xf numFmtId="0" fontId="3" fillId="0" borderId="21" xfId="80" applyFont="1" applyFill="1" applyBorder="1" applyAlignment="1">
      <alignment horizontal="center" vertical="center" wrapText="1"/>
      <protection/>
    </xf>
    <xf numFmtId="176" fontId="3" fillId="0" borderId="21" xfId="80" applyNumberFormat="1" applyFont="1" applyFill="1" applyBorder="1" applyAlignment="1">
      <alignment horizontal="center" vertical="center" wrapText="1"/>
      <protection/>
    </xf>
    <xf numFmtId="176" fontId="3" fillId="0" borderId="10" xfId="80" applyNumberFormat="1" applyFont="1" applyFill="1" applyBorder="1" applyAlignment="1" applyProtection="1">
      <alignment horizontal="center" vertical="center" wrapText="1"/>
      <protection/>
    </xf>
    <xf numFmtId="176" fontId="3" fillId="0" borderId="10" xfId="80" applyNumberFormat="1" applyFont="1" applyFill="1" applyBorder="1" applyAlignment="1" applyProtection="1">
      <alignment horizontal="right" vertical="center" wrapText="1"/>
      <protection/>
    </xf>
    <xf numFmtId="49" fontId="3" fillId="0" borderId="10" xfId="80" applyNumberFormat="1" applyFont="1" applyFill="1" applyBorder="1" applyAlignment="1">
      <alignment horizontal="center" vertical="center" wrapText="1"/>
      <protection/>
    </xf>
    <xf numFmtId="0" fontId="3" fillId="0" borderId="10" xfId="80" applyFont="1" applyFill="1" applyBorder="1" applyAlignment="1">
      <alignment horizontal="centerContinuous" vertical="center"/>
      <protection/>
    </xf>
    <xf numFmtId="0" fontId="3" fillId="0" borderId="0" xfId="80" applyFont="1" applyFill="1" applyAlignment="1">
      <alignment horizontal="centerContinuous" vertical="center"/>
      <protection/>
    </xf>
    <xf numFmtId="0" fontId="3" fillId="0" borderId="0" xfId="80" applyFont="1" applyAlignment="1">
      <alignment horizontal="right" vertical="top"/>
      <protection/>
    </xf>
    <xf numFmtId="0" fontId="3" fillId="0" borderId="0" xfId="80" applyFont="1" applyAlignment="1">
      <alignment horizontal="center" vertical="center" wrapText="1"/>
      <protection/>
    </xf>
    <xf numFmtId="0" fontId="3" fillId="0" borderId="20" xfId="80" applyNumberFormat="1" applyFont="1" applyFill="1" applyBorder="1" applyAlignment="1" applyProtection="1">
      <alignment horizontal="right" vertical="center"/>
      <protection/>
    </xf>
    <xf numFmtId="0" fontId="3" fillId="8" borderId="18" xfId="80" applyNumberFormat="1" applyFont="1" applyFill="1" applyBorder="1" applyAlignment="1" applyProtection="1">
      <alignment horizontal="center" vertical="center"/>
      <protection/>
    </xf>
    <xf numFmtId="0" fontId="3" fillId="8" borderId="16" xfId="80" applyNumberFormat="1" applyFont="1" applyFill="1" applyBorder="1" applyAlignment="1" applyProtection="1">
      <alignment horizontal="center" vertical="center"/>
      <protection/>
    </xf>
    <xf numFmtId="0" fontId="3" fillId="8" borderId="9" xfId="80" applyNumberFormat="1" applyFont="1" applyFill="1" applyBorder="1" applyAlignment="1" applyProtection="1">
      <alignment horizontal="center" vertical="center"/>
      <protection/>
    </xf>
    <xf numFmtId="0" fontId="3" fillId="8" borderId="10" xfId="80" applyNumberFormat="1" applyFont="1" applyFill="1" applyBorder="1" applyAlignment="1" applyProtection="1">
      <alignment horizontal="center" vertical="center"/>
      <protection/>
    </xf>
    <xf numFmtId="0" fontId="2" fillId="0" borderId="0" xfId="81" applyFill="1">
      <alignment vertical="center"/>
      <protection/>
    </xf>
    <xf numFmtId="0" fontId="3" fillId="0" borderId="0" xfId="81" applyFont="1" applyAlignment="1">
      <alignment horizontal="centerContinuous" vertical="center"/>
      <protection/>
    </xf>
    <xf numFmtId="0" fontId="2" fillId="0" borderId="0" xfId="81">
      <alignment vertical="center"/>
      <protection/>
    </xf>
    <xf numFmtId="0" fontId="3" fillId="0" borderId="0" xfId="81" applyFont="1" applyAlignment="1">
      <alignment horizontal="right" vertical="center"/>
      <protection/>
    </xf>
    <xf numFmtId="0" fontId="6" fillId="0" borderId="0" xfId="81" applyNumberFormat="1" applyFont="1" applyFill="1" applyAlignment="1" applyProtection="1">
      <alignment horizontal="center" vertical="center"/>
      <protection/>
    </xf>
    <xf numFmtId="0" fontId="5" fillId="0" borderId="0" xfId="81" applyFont="1" applyAlignment="1">
      <alignment horizontal="center" vertical="center"/>
      <protection/>
    </xf>
    <xf numFmtId="0" fontId="3" fillId="0" borderId="0" xfId="81" applyFont="1" applyAlignment="1">
      <alignment horizontal="center" vertical="center"/>
      <protection/>
    </xf>
    <xf numFmtId="0" fontId="3" fillId="0" borderId="20" xfId="81" applyFont="1" applyBorder="1" applyAlignment="1">
      <alignment horizontal="left" vertical="center" wrapText="1"/>
      <protection/>
    </xf>
    <xf numFmtId="0" fontId="3" fillId="0" borderId="0" xfId="81" applyFont="1" applyAlignment="1">
      <alignment horizontal="left" vertical="center" wrapText="1"/>
      <protection/>
    </xf>
    <xf numFmtId="0" fontId="3" fillId="8" borderId="9" xfId="81" applyFont="1" applyFill="1" applyBorder="1" applyAlignment="1">
      <alignment horizontal="center" vertical="center" wrapText="1"/>
      <protection/>
    </xf>
    <xf numFmtId="0" fontId="3" fillId="8" borderId="10" xfId="81" applyNumberFormat="1" applyFont="1" applyFill="1" applyBorder="1" applyAlignment="1" applyProtection="1">
      <alignment horizontal="center" vertical="center" wrapText="1"/>
      <protection/>
    </xf>
    <xf numFmtId="0" fontId="3" fillId="8" borderId="10" xfId="81" applyFont="1" applyFill="1" applyBorder="1" applyAlignment="1">
      <alignment horizontal="center" vertical="center" wrapText="1"/>
      <protection/>
    </xf>
    <xf numFmtId="0" fontId="3" fillId="8" borderId="21" xfId="81" applyFont="1" applyFill="1" applyBorder="1" applyAlignment="1">
      <alignment horizontal="center" vertical="center" wrapText="1"/>
      <protection/>
    </xf>
    <xf numFmtId="184" fontId="3" fillId="0" borderId="9" xfId="81" applyNumberFormat="1" applyFont="1" applyFill="1" applyBorder="1" applyAlignment="1" applyProtection="1">
      <alignment horizontal="center" vertical="center" wrapText="1"/>
      <protection/>
    </xf>
    <xf numFmtId="184" fontId="3" fillId="0" borderId="10" xfId="81" applyNumberFormat="1" applyFont="1" applyFill="1" applyBorder="1" applyAlignment="1" applyProtection="1">
      <alignment horizontal="center" vertical="center" wrapText="1"/>
      <protection/>
    </xf>
    <xf numFmtId="184" fontId="3" fillId="0" borderId="12" xfId="81" applyNumberFormat="1" applyFont="1" applyFill="1" applyBorder="1" applyAlignment="1" applyProtection="1">
      <alignment horizontal="center" vertical="center" wrapText="1"/>
      <protection/>
    </xf>
    <xf numFmtId="184" fontId="3" fillId="0" borderId="9" xfId="81" applyNumberFormat="1" applyFont="1" applyFill="1" applyBorder="1" applyAlignment="1" applyProtection="1">
      <alignment horizontal="right" vertical="center" wrapText="1"/>
      <protection/>
    </xf>
    <xf numFmtId="184" fontId="3" fillId="0" borderId="9" xfId="81" applyNumberFormat="1" applyFont="1" applyFill="1" applyBorder="1" applyAlignment="1" applyProtection="1">
      <alignment horizontal="right" vertical="center" wrapText="1"/>
      <protection locked="0"/>
    </xf>
    <xf numFmtId="0" fontId="3" fillId="0" borderId="0" xfId="81" applyFont="1" applyFill="1" applyAlignment="1">
      <alignment horizontal="centerContinuous" vertical="center"/>
      <protection/>
    </xf>
    <xf numFmtId="0" fontId="3" fillId="0" borderId="0" xfId="81"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0" borderId="0" xfId="81" applyNumberFormat="1" applyFont="1" applyFill="1" applyBorder="1" applyAlignment="1" applyProtection="1">
      <alignment horizontal="right" vertical="center" wrapText="1"/>
      <protection/>
    </xf>
    <xf numFmtId="0" fontId="3" fillId="8" borderId="16" xfId="81" applyFont="1" applyFill="1" applyBorder="1" applyAlignment="1">
      <alignment horizontal="center" vertical="center" wrapText="1"/>
      <protection/>
    </xf>
    <xf numFmtId="0" fontId="2" fillId="0" borderId="10" xfId="81" applyNumberFormat="1" applyFont="1" applyFill="1" applyBorder="1" applyAlignment="1" applyProtection="1">
      <alignment vertical="center"/>
      <protection/>
    </xf>
    <xf numFmtId="0" fontId="3" fillId="8" borderId="21" xfId="81" applyFont="1" applyFill="1" applyBorder="1" applyAlignment="1">
      <alignment horizontal="center" vertical="center"/>
      <protection/>
    </xf>
    <xf numFmtId="184" fontId="3" fillId="0" borderId="10" xfId="81" applyNumberFormat="1" applyFont="1" applyFill="1" applyBorder="1" applyAlignment="1" applyProtection="1">
      <alignment horizontal="right" vertical="center" wrapText="1"/>
      <protection locked="0"/>
    </xf>
    <xf numFmtId="0" fontId="5" fillId="0" borderId="2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lignment horizontal="right" vertical="center" wrapText="1"/>
    </xf>
    <xf numFmtId="0" fontId="3" fillId="0" borderId="10" xfId="85" applyFont="1" applyFill="1" applyBorder="1">
      <alignment vertical="center"/>
      <protection/>
    </xf>
    <xf numFmtId="0" fontId="3" fillId="0" borderId="10" xfId="0" applyFont="1" applyFill="1" applyBorder="1" applyAlignment="1">
      <alignment horizontal="center" vertical="center"/>
    </xf>
    <xf numFmtId="0" fontId="2" fillId="0" borderId="25" xfId="0" applyNumberFormat="1" applyFont="1" applyFill="1" applyBorder="1" applyAlignment="1" applyProtection="1">
      <alignment horizontal="left" vertical="center"/>
      <protection/>
    </xf>
  </cellXfs>
  <cellStyles count="73">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常规_E8AF75BCA17C4A7BA79F29CA83B6F5A7"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常规 4_06一般公共预算基本支出表"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 5" xfId="71"/>
    <cellStyle name="常规_0B6CD2B80CC44853A61EA0F3C70718A7" xfId="72"/>
    <cellStyle name="常规_10FFF10EDCCA4317905A55AF0DC4BD23 2" xfId="73"/>
    <cellStyle name="常规_16D242D3E8CA48A39E7BABAD4C2ADF34" xfId="74"/>
    <cellStyle name="常规_39487248717147F198562F069F2ADD01" xfId="75"/>
    <cellStyle name="常规_76F45534EFC8460DA0F4824A8C8A34BC" xfId="76"/>
    <cellStyle name="常规_895BA4DC252E44F38DB6B1093505760C" xfId="77"/>
    <cellStyle name="常规_9BD24174709145A1A19E8F64762D88B5" xfId="78"/>
    <cellStyle name="常规_AB1B1E38243A4EE5BA45BBBA49A942B7" xfId="79"/>
    <cellStyle name="常规_EA9ADEE351EC4FBE8D6B10FECBD78F3B" xfId="80"/>
    <cellStyle name="常规_F2C9F44EAE6D41698431DB70DDBCF964" xfId="81"/>
    <cellStyle name="常规_FA85956AF29D46888C80C611E9FB4855" xfId="82"/>
    <cellStyle name="常规_FDEBF98641054675A285ACB70D2F65A1" xfId="83"/>
    <cellStyle name="常规_FDEBF98641054675A285ACB70D2F65A1 2" xfId="84"/>
    <cellStyle name="常规_部门收支总表" xfId="85"/>
    <cellStyle name="常规_工资福利"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A7" sqref="A7"/>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61"/>
      <c r="B1" s="362"/>
      <c r="C1" s="362"/>
      <c r="D1" s="362"/>
      <c r="E1" s="362"/>
      <c r="H1" s="532" t="s">
        <v>0</v>
      </c>
    </row>
    <row r="2" spans="1:8" ht="20.25" customHeight="1">
      <c r="A2" s="364" t="s">
        <v>1</v>
      </c>
      <c r="B2" s="364"/>
      <c r="C2" s="364"/>
      <c r="D2" s="364"/>
      <c r="E2" s="364"/>
      <c r="F2" s="364"/>
      <c r="G2" s="364"/>
      <c r="H2" s="364"/>
    </row>
    <row r="3" spans="1:8" ht="16.5" customHeight="1">
      <c r="A3" s="538" t="s">
        <v>2</v>
      </c>
      <c r="B3" s="538"/>
      <c r="C3" s="538"/>
      <c r="D3" s="365"/>
      <c r="E3" s="366"/>
      <c r="H3" s="367" t="s">
        <v>3</v>
      </c>
    </row>
    <row r="4" spans="1:8" ht="16.5" customHeight="1">
      <c r="A4" s="368" t="s">
        <v>4</v>
      </c>
      <c r="B4" s="368"/>
      <c r="C4" s="370" t="s">
        <v>5</v>
      </c>
      <c r="D4" s="370"/>
      <c r="E4" s="370"/>
      <c r="F4" s="370"/>
      <c r="G4" s="370"/>
      <c r="H4" s="370"/>
    </row>
    <row r="5" spans="1:8" ht="15" customHeight="1">
      <c r="A5" s="369" t="s">
        <v>6</v>
      </c>
      <c r="B5" s="369" t="s">
        <v>7</v>
      </c>
      <c r="C5" s="370" t="s">
        <v>8</v>
      </c>
      <c r="D5" s="369" t="s">
        <v>7</v>
      </c>
      <c r="E5" s="370" t="s">
        <v>9</v>
      </c>
      <c r="F5" s="369" t="s">
        <v>7</v>
      </c>
      <c r="G5" s="370" t="s">
        <v>10</v>
      </c>
      <c r="H5" s="369" t="s">
        <v>7</v>
      </c>
    </row>
    <row r="6" spans="1:8" s="23" customFormat="1" ht="15" customHeight="1">
      <c r="A6" s="371" t="s">
        <v>11</v>
      </c>
      <c r="B6" s="372">
        <f>SUM(B7:B8)</f>
        <v>478.24</v>
      </c>
      <c r="C6" s="371" t="s">
        <v>12</v>
      </c>
      <c r="D6" s="539">
        <f>B6</f>
        <v>478.24</v>
      </c>
      <c r="E6" s="371" t="s">
        <v>13</v>
      </c>
      <c r="F6" s="372">
        <f>SUM(F7:F9)</f>
        <v>392.14000000000004</v>
      </c>
      <c r="G6" s="374" t="s">
        <v>14</v>
      </c>
      <c r="H6" s="540">
        <f>F7</f>
        <v>329.46000000000004</v>
      </c>
    </row>
    <row r="7" spans="1:8" s="23" customFormat="1" ht="15" customHeight="1">
      <c r="A7" s="371" t="s">
        <v>15</v>
      </c>
      <c r="B7" s="372">
        <f>'2 收入总表'!C7</f>
        <v>478.24</v>
      </c>
      <c r="C7" s="374" t="s">
        <v>16</v>
      </c>
      <c r="D7" s="539"/>
      <c r="E7" s="371" t="s">
        <v>17</v>
      </c>
      <c r="F7" s="372">
        <f>'4 支出分类（部门预算）'!G9</f>
        <v>329.46000000000004</v>
      </c>
      <c r="G7" s="374" t="s">
        <v>18</v>
      </c>
      <c r="H7" s="540">
        <f>F8+F11</f>
        <v>148.78</v>
      </c>
    </row>
    <row r="8" spans="1:8" s="23" customFormat="1" ht="15" customHeight="1">
      <c r="A8" s="371" t="s">
        <v>19</v>
      </c>
      <c r="B8" s="372">
        <f>'2 收入总表'!D7</f>
        <v>0</v>
      </c>
      <c r="C8" s="371" t="s">
        <v>20</v>
      </c>
      <c r="D8" s="539"/>
      <c r="E8" s="371" t="s">
        <v>21</v>
      </c>
      <c r="F8" s="372">
        <f>'4 支出分类（部门预算）'!H9</f>
        <v>62.68</v>
      </c>
      <c r="G8" s="374" t="s">
        <v>22</v>
      </c>
      <c r="H8" s="540">
        <f>F16</f>
        <v>0</v>
      </c>
    </row>
    <row r="9" spans="1:8" s="23" customFormat="1" ht="15" customHeight="1">
      <c r="A9" s="371" t="s">
        <v>23</v>
      </c>
      <c r="B9" s="372">
        <f>'2 收入总表'!E7</f>
        <v>0</v>
      </c>
      <c r="C9" s="371" t="s">
        <v>24</v>
      </c>
      <c r="D9" s="539"/>
      <c r="E9" s="371" t="s">
        <v>25</v>
      </c>
      <c r="F9" s="372">
        <f>'4 支出分类（部门预算）'!I9</f>
        <v>0</v>
      </c>
      <c r="G9" s="374" t="s">
        <v>26</v>
      </c>
      <c r="H9" s="540">
        <f>F15</f>
        <v>0</v>
      </c>
    </row>
    <row r="10" spans="1:8" s="23" customFormat="1" ht="15" customHeight="1">
      <c r="A10" s="371" t="s">
        <v>27</v>
      </c>
      <c r="B10" s="372">
        <f>'2 收入总表'!F7</f>
        <v>0</v>
      </c>
      <c r="C10" s="371" t="s">
        <v>28</v>
      </c>
      <c r="D10" s="539"/>
      <c r="E10" s="371" t="s">
        <v>29</v>
      </c>
      <c r="F10" s="372">
        <f>SUM(F11:F17)</f>
        <v>86.1</v>
      </c>
      <c r="G10" s="374" t="s">
        <v>30</v>
      </c>
      <c r="H10" s="540"/>
    </row>
    <row r="11" spans="1:8" s="23" customFormat="1" ht="15" customHeight="1">
      <c r="A11" s="371" t="s">
        <v>31</v>
      </c>
      <c r="B11" s="372">
        <f>'2 收入总表'!G7</f>
        <v>0</v>
      </c>
      <c r="C11" s="371" t="s">
        <v>32</v>
      </c>
      <c r="D11" s="539"/>
      <c r="E11" s="541" t="s">
        <v>33</v>
      </c>
      <c r="F11" s="372">
        <f>'4 支出分类（部门预算）'!K10</f>
        <v>86.1</v>
      </c>
      <c r="G11" s="374" t="s">
        <v>34</v>
      </c>
      <c r="H11" s="540"/>
    </row>
    <row r="12" spans="1:8" s="23" customFormat="1" ht="15" customHeight="1">
      <c r="A12" s="371" t="s">
        <v>35</v>
      </c>
      <c r="B12" s="372">
        <f>'2 收入总表'!H7</f>
        <v>0</v>
      </c>
      <c r="C12" s="371" t="s">
        <v>36</v>
      </c>
      <c r="D12" s="539"/>
      <c r="E12" s="541" t="s">
        <v>37</v>
      </c>
      <c r="F12" s="372">
        <f>'4 支出分类（部门预算）'!L10</f>
        <v>0</v>
      </c>
      <c r="G12" s="374" t="s">
        <v>38</v>
      </c>
      <c r="H12" s="540">
        <f>F12</f>
        <v>0</v>
      </c>
    </row>
    <row r="13" spans="1:8" s="23" customFormat="1" ht="15" customHeight="1">
      <c r="A13" s="371" t="s">
        <v>39</v>
      </c>
      <c r="B13" s="372">
        <f>'2 收入总表'!I7</f>
        <v>0</v>
      </c>
      <c r="C13" s="371" t="s">
        <v>40</v>
      </c>
      <c r="D13" s="539"/>
      <c r="E13" s="541" t="s">
        <v>41</v>
      </c>
      <c r="F13" s="372">
        <f>'4 支出分类（部门预算）'!M10</f>
        <v>0</v>
      </c>
      <c r="G13" s="374" t="s">
        <v>42</v>
      </c>
      <c r="H13" s="540"/>
    </row>
    <row r="14" spans="1:8" s="23" customFormat="1" ht="15" customHeight="1">
      <c r="A14" s="371" t="s">
        <v>43</v>
      </c>
      <c r="B14" s="372">
        <f>'2 收入总表'!J7</f>
        <v>0</v>
      </c>
      <c r="C14" s="371" t="s">
        <v>44</v>
      </c>
      <c r="D14" s="539"/>
      <c r="E14" s="541" t="s">
        <v>45</v>
      </c>
      <c r="F14" s="372">
        <f>'4 支出分类（部门预算）'!N10</f>
        <v>0</v>
      </c>
      <c r="G14" s="374" t="s">
        <v>46</v>
      </c>
      <c r="H14" s="540">
        <f>F9</f>
        <v>0</v>
      </c>
    </row>
    <row r="15" spans="1:8" s="23" customFormat="1" ht="15" customHeight="1">
      <c r="A15" s="371"/>
      <c r="B15" s="372"/>
      <c r="C15" s="371" t="s">
        <v>47</v>
      </c>
      <c r="D15" s="539"/>
      <c r="E15" s="541" t="s">
        <v>48</v>
      </c>
      <c r="F15" s="372">
        <f>'4 支出分类（部门预算）'!O10</f>
        <v>0</v>
      </c>
      <c r="G15" s="374" t="s">
        <v>49</v>
      </c>
      <c r="H15" s="540">
        <f>F14</f>
        <v>0</v>
      </c>
    </row>
    <row r="16" spans="1:8" s="23" customFormat="1" ht="15" customHeight="1">
      <c r="A16" s="375"/>
      <c r="B16" s="372"/>
      <c r="C16" s="371" t="s">
        <v>50</v>
      </c>
      <c r="D16" s="539"/>
      <c r="E16" s="541" t="s">
        <v>51</v>
      </c>
      <c r="F16" s="372">
        <f>'4 支出分类（部门预算）'!P10</f>
        <v>0</v>
      </c>
      <c r="G16" s="374" t="s">
        <v>52</v>
      </c>
      <c r="H16" s="540">
        <f>F13</f>
        <v>0</v>
      </c>
    </row>
    <row r="17" spans="1:8" s="23" customFormat="1" ht="15" customHeight="1">
      <c r="A17" s="371"/>
      <c r="B17" s="372"/>
      <c r="C17" s="371" t="s">
        <v>53</v>
      </c>
      <c r="D17" s="539"/>
      <c r="E17" s="541" t="s">
        <v>54</v>
      </c>
      <c r="F17" s="372">
        <f>'4 支出分类（部门预算）'!Q10</f>
        <v>0</v>
      </c>
      <c r="G17" s="374" t="s">
        <v>55</v>
      </c>
      <c r="H17" s="540"/>
    </row>
    <row r="18" spans="1:8" s="23" customFormat="1" ht="15" customHeight="1">
      <c r="A18" s="371"/>
      <c r="B18" s="372"/>
      <c r="C18" s="376" t="s">
        <v>56</v>
      </c>
      <c r="D18" s="539"/>
      <c r="E18" s="371" t="s">
        <v>57</v>
      </c>
      <c r="F18" s="372">
        <f>'4 支出分类（部门预算）'!R9</f>
        <v>0</v>
      </c>
      <c r="G18" s="374" t="s">
        <v>58</v>
      </c>
      <c r="H18" s="540"/>
    </row>
    <row r="19" spans="1:8" s="23" customFormat="1" ht="15" customHeight="1">
      <c r="A19" s="375"/>
      <c r="B19" s="372"/>
      <c r="C19" s="376" t="s">
        <v>59</v>
      </c>
      <c r="D19" s="539"/>
      <c r="E19" s="371" t="s">
        <v>60</v>
      </c>
      <c r="F19" s="372">
        <f>'4 支出分类（部门预算）'!S9</f>
        <v>0</v>
      </c>
      <c r="G19" s="374" t="s">
        <v>61</v>
      </c>
      <c r="H19" s="540"/>
    </row>
    <row r="20" spans="1:8" s="23" customFormat="1" ht="15" customHeight="1">
      <c r="A20" s="375"/>
      <c r="B20" s="372"/>
      <c r="C20" s="376" t="s">
        <v>62</v>
      </c>
      <c r="D20" s="539"/>
      <c r="E20" s="371" t="s">
        <v>63</v>
      </c>
      <c r="F20" s="372">
        <f>'4 支出分类（部门预算）'!T9</f>
        <v>0</v>
      </c>
      <c r="G20" s="374" t="s">
        <v>64</v>
      </c>
      <c r="H20" s="540"/>
    </row>
    <row r="21" spans="1:8" s="23" customFormat="1" ht="15" customHeight="1">
      <c r="A21" s="371"/>
      <c r="B21" s="372"/>
      <c r="C21" s="376" t="s">
        <v>65</v>
      </c>
      <c r="D21" s="539"/>
      <c r="E21" s="371"/>
      <c r="F21" s="372"/>
      <c r="G21" s="374"/>
      <c r="H21" s="540"/>
    </row>
    <row r="22" spans="1:8" s="23" customFormat="1" ht="15" customHeight="1">
      <c r="A22" s="371"/>
      <c r="B22" s="372"/>
      <c r="C22" s="376" t="s">
        <v>66</v>
      </c>
      <c r="D22" s="539"/>
      <c r="E22" s="371"/>
      <c r="F22" s="372"/>
      <c r="G22" s="374"/>
      <c r="H22" s="540"/>
    </row>
    <row r="23" spans="1:8" s="23" customFormat="1" ht="15" customHeight="1">
      <c r="A23" s="371"/>
      <c r="B23" s="372"/>
      <c r="C23" s="376" t="s">
        <v>67</v>
      </c>
      <c r="D23" s="539"/>
      <c r="E23" s="371"/>
      <c r="F23" s="372"/>
      <c r="G23" s="374"/>
      <c r="H23" s="540"/>
    </row>
    <row r="24" spans="1:8" s="23" customFormat="1" ht="15" customHeight="1">
      <c r="A24" s="371"/>
      <c r="B24" s="372"/>
      <c r="C24" s="376" t="s">
        <v>68</v>
      </c>
      <c r="D24" s="539"/>
      <c r="E24" s="371"/>
      <c r="F24" s="372"/>
      <c r="G24" s="374"/>
      <c r="H24" s="540"/>
    </row>
    <row r="25" spans="1:8" s="23" customFormat="1" ht="15" customHeight="1">
      <c r="A25" s="371"/>
      <c r="B25" s="372"/>
      <c r="C25" s="376" t="s">
        <v>69</v>
      </c>
      <c r="D25" s="539"/>
      <c r="E25" s="371"/>
      <c r="F25" s="372"/>
      <c r="G25" s="374"/>
      <c r="H25" s="540"/>
    </row>
    <row r="26" spans="1:8" s="23" customFormat="1" ht="15" customHeight="1">
      <c r="A26" s="377" t="s">
        <v>70</v>
      </c>
      <c r="B26" s="372">
        <f>SUM(B7:B25)</f>
        <v>478.24</v>
      </c>
      <c r="C26" s="377" t="s">
        <v>71</v>
      </c>
      <c r="D26" s="372">
        <f>SUM(D6:D25)</f>
        <v>478.24</v>
      </c>
      <c r="E26" s="377" t="s">
        <v>71</v>
      </c>
      <c r="F26" s="372">
        <f>SUM(F11:F25)+F6</f>
        <v>478.24</v>
      </c>
      <c r="G26" s="542" t="s">
        <v>72</v>
      </c>
      <c r="H26" s="540">
        <f>SUM(H6:H25)</f>
        <v>478.24</v>
      </c>
    </row>
    <row r="27" spans="1:8" s="23" customFormat="1" ht="15" customHeight="1">
      <c r="A27" s="371" t="s">
        <v>73</v>
      </c>
      <c r="B27" s="372">
        <f>'2 收入总表'!K7</f>
        <v>0</v>
      </c>
      <c r="C27" s="371"/>
      <c r="D27" s="372"/>
      <c r="E27" s="371"/>
      <c r="F27" s="372"/>
      <c r="G27" s="542"/>
      <c r="H27" s="540"/>
    </row>
    <row r="28" spans="1:8" s="23" customFormat="1" ht="13.5" customHeight="1">
      <c r="A28" s="377" t="s">
        <v>74</v>
      </c>
      <c r="B28" s="372">
        <f>B26+B27</f>
        <v>478.24</v>
      </c>
      <c r="C28" s="377" t="s">
        <v>75</v>
      </c>
      <c r="D28" s="372">
        <f>D26</f>
        <v>478.24</v>
      </c>
      <c r="E28" s="377" t="s">
        <v>75</v>
      </c>
      <c r="F28" s="372">
        <f>F26</f>
        <v>478.24</v>
      </c>
      <c r="G28" s="542" t="s">
        <v>75</v>
      </c>
      <c r="H28" s="540">
        <f>H26</f>
        <v>478.24</v>
      </c>
    </row>
    <row r="29" spans="1:6" ht="14.25" customHeight="1">
      <c r="A29" s="543"/>
      <c r="B29" s="543"/>
      <c r="C29" s="543"/>
      <c r="D29" s="543"/>
      <c r="E29" s="543"/>
      <c r="F29" s="543"/>
    </row>
  </sheetData>
  <sheetProtection sheet="1" formatCells="0" formatColumns="0" formatRows="0"/>
  <mergeCells count="4">
    <mergeCell ref="A2:H2"/>
    <mergeCell ref="A3:C3"/>
    <mergeCell ref="C4:H4"/>
    <mergeCell ref="A29:F29"/>
  </mergeCells>
  <printOptions horizontalCentered="1"/>
  <pageMargins left="0.75" right="0.75" top="0.7900000000000001" bottom="0.7900000000000001"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A7" sqref="A7:IV7"/>
    </sheetView>
  </sheetViews>
  <sheetFormatPr defaultColWidth="6.875" defaultRowHeight="22.5" customHeight="1"/>
  <cols>
    <col min="1" max="3" width="3.625" style="382" customWidth="1"/>
    <col min="4" max="4" width="22.875" style="382" customWidth="1"/>
    <col min="5" max="5" width="12.125" style="382" customWidth="1"/>
    <col min="6" max="11" width="10.375" style="382" customWidth="1"/>
    <col min="12" max="245" width="6.75390625" style="382" customWidth="1"/>
    <col min="246" max="250" width="6.75390625" style="383" customWidth="1"/>
    <col min="251" max="251" width="6.875" style="384" customWidth="1"/>
    <col min="252" max="16384" width="6.875" style="384" customWidth="1"/>
  </cols>
  <sheetData>
    <row r="1" spans="11:251" ht="22.5" customHeight="1">
      <c r="K1" s="382" t="s">
        <v>188</v>
      </c>
      <c r="IQ1"/>
    </row>
    <row r="2" spans="1:251" ht="22.5" customHeight="1">
      <c r="A2" s="385" t="s">
        <v>189</v>
      </c>
      <c r="B2" s="385"/>
      <c r="C2" s="385"/>
      <c r="D2" s="385"/>
      <c r="E2" s="385"/>
      <c r="F2" s="385"/>
      <c r="G2" s="385"/>
      <c r="H2" s="385"/>
      <c r="I2" s="385"/>
      <c r="J2" s="385"/>
      <c r="K2" s="385"/>
      <c r="IQ2"/>
    </row>
    <row r="3" spans="10:251" ht="22.5" customHeight="1">
      <c r="J3" s="391" t="s">
        <v>78</v>
      </c>
      <c r="K3" s="391"/>
      <c r="IQ3"/>
    </row>
    <row r="4" spans="1:251" ht="22.5" customHeight="1">
      <c r="A4" s="386" t="s">
        <v>93</v>
      </c>
      <c r="B4" s="386"/>
      <c r="C4" s="386"/>
      <c r="D4" s="387" t="s">
        <v>94</v>
      </c>
      <c r="E4" s="387" t="s">
        <v>158</v>
      </c>
      <c r="F4" s="388" t="s">
        <v>190</v>
      </c>
      <c r="G4" s="387" t="s">
        <v>191</v>
      </c>
      <c r="H4" s="387" t="s">
        <v>192</v>
      </c>
      <c r="I4" s="387" t="s">
        <v>193</v>
      </c>
      <c r="J4" s="387" t="s">
        <v>194</v>
      </c>
      <c r="K4" s="387" t="s">
        <v>178</v>
      </c>
      <c r="IQ4"/>
    </row>
    <row r="5" spans="1:251" ht="18" customHeight="1">
      <c r="A5" s="387" t="s">
        <v>96</v>
      </c>
      <c r="B5" s="387" t="s">
        <v>97</v>
      </c>
      <c r="C5" s="387" t="s">
        <v>98</v>
      </c>
      <c r="D5" s="387"/>
      <c r="E5" s="387"/>
      <c r="F5" s="388"/>
      <c r="G5" s="387"/>
      <c r="H5" s="387"/>
      <c r="I5" s="387"/>
      <c r="J5" s="387"/>
      <c r="K5" s="387"/>
      <c r="IQ5"/>
    </row>
    <row r="6" spans="1:251" ht="18" customHeight="1">
      <c r="A6" s="387"/>
      <c r="B6" s="387"/>
      <c r="C6" s="387"/>
      <c r="D6" s="387"/>
      <c r="E6" s="387"/>
      <c r="F6" s="388"/>
      <c r="G6" s="387"/>
      <c r="H6" s="387"/>
      <c r="I6" s="387"/>
      <c r="J6" s="387"/>
      <c r="K6" s="387"/>
      <c r="IQ6"/>
    </row>
    <row r="7" spans="1:13" ht="22.5" customHeight="1">
      <c r="A7" s="77" t="str">
        <f>'15 一般-工资福利（部门预算）'!A7</f>
        <v>201</v>
      </c>
      <c r="B7" s="77"/>
      <c r="C7" s="77"/>
      <c r="D7" s="77" t="str">
        <f>'15 一般-工资福利（部门预算）'!D7</f>
        <v>一般公共服务支出</v>
      </c>
      <c r="E7" s="389">
        <f>E8</f>
        <v>0</v>
      </c>
      <c r="F7" s="389">
        <f aca="true" t="shared" si="0" ref="F7:K8">F8</f>
        <v>0</v>
      </c>
      <c r="G7" s="389">
        <f t="shared" si="0"/>
        <v>0</v>
      </c>
      <c r="H7" s="389">
        <f t="shared" si="0"/>
        <v>0</v>
      </c>
      <c r="I7" s="389">
        <f t="shared" si="0"/>
        <v>0</v>
      </c>
      <c r="J7" s="389">
        <f t="shared" si="0"/>
        <v>0</v>
      </c>
      <c r="K7" s="389">
        <f t="shared" si="0"/>
        <v>0</v>
      </c>
      <c r="L7" s="390"/>
      <c r="M7" s="392"/>
    </row>
    <row r="8" spans="1:13" ht="22.5" customHeight="1">
      <c r="A8" s="77" t="str">
        <f>'15 一般-工资福利（部门预算）'!A8</f>
        <v>201</v>
      </c>
      <c r="B8" s="77" t="str">
        <f>'15 一般-工资福利（部门预算）'!B8</f>
        <v>02</v>
      </c>
      <c r="C8" s="77"/>
      <c r="D8" s="77" t="str">
        <f>'15 一般-工资福利（部门预算）'!D8</f>
        <v>政协事务</v>
      </c>
      <c r="E8" s="389">
        <f>E9</f>
        <v>0</v>
      </c>
      <c r="F8" s="389">
        <f t="shared" si="0"/>
        <v>0</v>
      </c>
      <c r="G8" s="389">
        <f t="shared" si="0"/>
        <v>0</v>
      </c>
      <c r="H8" s="389">
        <f t="shared" si="0"/>
        <v>0</v>
      </c>
      <c r="I8" s="389">
        <f t="shared" si="0"/>
        <v>0</v>
      </c>
      <c r="J8" s="389">
        <f t="shared" si="0"/>
        <v>0</v>
      </c>
      <c r="K8" s="389">
        <f t="shared" si="0"/>
        <v>0</v>
      </c>
      <c r="L8" s="390"/>
      <c r="M8" s="392"/>
    </row>
    <row r="9" spans="1:251" s="381"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389">
        <f>SUM(F9:K9)</f>
        <v>0</v>
      </c>
      <c r="F9" s="389">
        <f>'19 一般-个人和家庭（部门预算）'!F9</f>
        <v>0</v>
      </c>
      <c r="G9" s="389">
        <f>'19 一般-个人和家庭（部门预算）'!G9</f>
        <v>0</v>
      </c>
      <c r="H9" s="389">
        <f>'19 一般-个人和家庭（部门预算）'!H9</f>
        <v>0</v>
      </c>
      <c r="I9" s="389">
        <f>'19 一般-个人和家庭（部门预算）'!I9</f>
        <v>0</v>
      </c>
      <c r="J9" s="389">
        <f>'19 一般-个人和家庭（部门预算）'!J9</f>
        <v>0</v>
      </c>
      <c r="K9" s="389">
        <f>'19 一般-个人和家庭（部门预算）'!K9</f>
        <v>0</v>
      </c>
      <c r="L9" s="390"/>
      <c r="M9" s="393"/>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4"/>
      <c r="IM9" s="394"/>
      <c r="IN9" s="394"/>
      <c r="IO9" s="394"/>
      <c r="IP9" s="394"/>
      <c r="IQ9" s="23"/>
    </row>
    <row r="10" spans="1:251" ht="27.75" customHeight="1">
      <c r="A10" s="390"/>
      <c r="B10" s="390"/>
      <c r="C10" s="390"/>
      <c r="D10" s="179" t="s">
        <v>195</v>
      </c>
      <c r="E10" s="390"/>
      <c r="F10" s="390"/>
      <c r="G10" s="390"/>
      <c r="H10" s="390"/>
      <c r="I10" s="390"/>
      <c r="J10" s="390"/>
      <c r="K10" s="390"/>
      <c r="L10" s="390"/>
      <c r="IQ10"/>
    </row>
    <row r="11" spans="1:251" ht="22.5" customHeight="1">
      <c r="A11" s="390"/>
      <c r="B11" s="390"/>
      <c r="C11" s="390"/>
      <c r="D11" s="390"/>
      <c r="E11" s="390"/>
      <c r="G11" s="390"/>
      <c r="H11" s="390"/>
      <c r="I11" s="390"/>
      <c r="J11" s="390"/>
      <c r="K11" s="390"/>
      <c r="L11" s="393"/>
      <c r="IQ11"/>
    </row>
    <row r="12" spans="1:251" ht="22.5" customHeight="1">
      <c r="A12" s="390"/>
      <c r="B12" s="390"/>
      <c r="C12" s="390"/>
      <c r="D12" s="390"/>
      <c r="E12" s="390"/>
      <c r="G12" s="390"/>
      <c r="H12" s="390"/>
      <c r="I12" s="390"/>
      <c r="J12" s="390"/>
      <c r="K12" s="390"/>
      <c r="L12" s="392"/>
      <c r="IQ12"/>
    </row>
    <row r="13" spans="1:251" ht="22.5" customHeight="1">
      <c r="A13" s="390"/>
      <c r="B13" s="390"/>
      <c r="C13" s="390"/>
      <c r="D13" s="390"/>
      <c r="E13" s="390"/>
      <c r="G13" s="390"/>
      <c r="H13" s="390"/>
      <c r="I13" s="390"/>
      <c r="J13" s="390"/>
      <c r="K13" s="390"/>
      <c r="L13" s="392"/>
      <c r="IQ13"/>
    </row>
    <row r="14" spans="1:251" ht="22.5" customHeight="1">
      <c r="A14" s="390"/>
      <c r="D14" s="390"/>
      <c r="E14" s="390"/>
      <c r="G14" s="390"/>
      <c r="H14" s="390"/>
      <c r="I14" s="390"/>
      <c r="J14" s="390"/>
      <c r="K14" s="390"/>
      <c r="L14" s="392"/>
      <c r="IQ14"/>
    </row>
    <row r="15" spans="1:251" ht="22.5" customHeight="1">
      <c r="A15" s="390"/>
      <c r="G15" s="390"/>
      <c r="H15" s="390"/>
      <c r="I15" s="390"/>
      <c r="J15" s="390"/>
      <c r="K15" s="390"/>
      <c r="L15" s="392"/>
      <c r="IQ15"/>
    </row>
    <row r="16" spans="7:251" ht="22.5" customHeight="1">
      <c r="G16" s="390"/>
      <c r="H16" s="390"/>
      <c r="I16" s="390"/>
      <c r="J16" s="390"/>
      <c r="K16" s="390"/>
      <c r="L16" s="392"/>
      <c r="IQ16"/>
    </row>
    <row r="17" spans="7:251" ht="22.5" customHeight="1">
      <c r="G17" s="390"/>
      <c r="H17" s="390"/>
      <c r="I17" s="390"/>
      <c r="J17" s="390"/>
      <c r="L17" s="392"/>
      <c r="IQ17"/>
    </row>
    <row r="18" spans="1:251" ht="22.5" customHeight="1">
      <c r="A18"/>
      <c r="B18"/>
      <c r="C18"/>
      <c r="D18"/>
      <c r="E18"/>
      <c r="F18"/>
      <c r="G18" s="390"/>
      <c r="L18" s="39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2.5" customHeight="1">
      <c r="A19"/>
      <c r="B19"/>
      <c r="C19"/>
      <c r="D19"/>
      <c r="E19"/>
      <c r="F19"/>
      <c r="L19" s="39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22.5" customHeight="1">
      <c r="A20"/>
      <c r="B20"/>
      <c r="C20"/>
      <c r="D20"/>
      <c r="E20"/>
      <c r="F20"/>
      <c r="L20" s="39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22.5" customHeight="1">
      <c r="A21"/>
      <c r="B21"/>
      <c r="C21"/>
      <c r="D21"/>
      <c r="E21"/>
      <c r="F21"/>
      <c r="L21" s="39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ht="22.5" customHeight="1">
      <c r="A22"/>
      <c r="B22"/>
      <c r="C22"/>
      <c r="D22"/>
      <c r="E22"/>
      <c r="F22"/>
      <c r="L22" s="39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ht="22.5" customHeight="1">
      <c r="A23"/>
      <c r="B23"/>
      <c r="C23"/>
      <c r="D23"/>
      <c r="E23"/>
      <c r="F23"/>
      <c r="L23" s="39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ht="22.5" customHeight="1">
      <c r="A24"/>
      <c r="B24"/>
      <c r="C24"/>
      <c r="D24"/>
      <c r="E24"/>
      <c r="F24"/>
      <c r="L24" s="39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ht="22.5" customHeight="1">
      <c r="A25"/>
      <c r="B25"/>
      <c r="C25"/>
      <c r="D25"/>
      <c r="E25"/>
      <c r="F25"/>
      <c r="L25" s="39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ht="22.5" customHeight="1">
      <c r="A26"/>
      <c r="B26"/>
      <c r="C26"/>
      <c r="D26"/>
      <c r="E26"/>
      <c r="F26"/>
      <c r="L26" s="39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ht="22.5" customHeight="1">
      <c r="A27"/>
      <c r="B27"/>
      <c r="C27"/>
      <c r="D27"/>
      <c r="E27"/>
      <c r="F27"/>
      <c r="L27" s="39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sheetData>
  <sheetProtection formatCells="0" formatColumns="0" formatRows="0"/>
  <mergeCells count="14">
    <mergeCell ref="A2:K2"/>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A7" sqref="A7:IV7"/>
    </sheetView>
  </sheetViews>
  <sheetFormatPr defaultColWidth="9.00390625" defaultRowHeight="14.25"/>
  <cols>
    <col min="1" max="3" width="5.875" style="0" customWidth="1"/>
    <col min="4" max="4" width="14.875" style="0" customWidth="1"/>
    <col min="5" max="5" width="10.375" style="0" customWidth="1"/>
  </cols>
  <sheetData>
    <row r="1" ht="14.25" customHeight="1">
      <c r="J1" t="s">
        <v>196</v>
      </c>
    </row>
    <row r="2" spans="1:10" ht="27" customHeight="1">
      <c r="A2" s="69" t="s">
        <v>197</v>
      </c>
      <c r="B2" s="69"/>
      <c r="C2" s="69"/>
      <c r="D2" s="69"/>
      <c r="E2" s="69"/>
      <c r="F2" s="69"/>
      <c r="G2" s="69"/>
      <c r="H2" s="69"/>
      <c r="I2" s="69"/>
      <c r="J2" s="69"/>
    </row>
    <row r="3" spans="9:10" ht="14.25" customHeight="1">
      <c r="I3" s="250" t="s">
        <v>78</v>
      </c>
      <c r="J3" s="250"/>
    </row>
    <row r="4" spans="1:10" ht="33" customHeight="1">
      <c r="A4" s="246" t="s">
        <v>93</v>
      </c>
      <c r="B4" s="246"/>
      <c r="C4" s="246"/>
      <c r="D4" s="74" t="s">
        <v>94</v>
      </c>
      <c r="E4" s="74" t="s">
        <v>108</v>
      </c>
      <c r="F4" s="74"/>
      <c r="G4" s="74"/>
      <c r="H4" s="74"/>
      <c r="I4" s="74"/>
      <c r="J4" s="74"/>
    </row>
    <row r="5" spans="1:10" ht="14.25" customHeight="1">
      <c r="A5" s="74" t="s">
        <v>96</v>
      </c>
      <c r="B5" s="74" t="s">
        <v>97</v>
      </c>
      <c r="C5" s="74" t="s">
        <v>98</v>
      </c>
      <c r="D5" s="74"/>
      <c r="E5" s="74" t="s">
        <v>88</v>
      </c>
      <c r="F5" s="74" t="s">
        <v>198</v>
      </c>
      <c r="G5" s="74" t="s">
        <v>194</v>
      </c>
      <c r="H5" s="74" t="s">
        <v>199</v>
      </c>
      <c r="I5" s="74" t="s">
        <v>190</v>
      </c>
      <c r="J5" s="74" t="s">
        <v>200</v>
      </c>
    </row>
    <row r="6" spans="1:10" ht="32.25" customHeight="1">
      <c r="A6" s="74"/>
      <c r="B6" s="74"/>
      <c r="C6" s="74"/>
      <c r="D6" s="74"/>
      <c r="E6" s="74"/>
      <c r="F6" s="74"/>
      <c r="G6" s="74"/>
      <c r="H6" s="74"/>
      <c r="I6" s="74"/>
      <c r="J6" s="74"/>
    </row>
    <row r="7" spans="1:10" ht="22.5" customHeight="1">
      <c r="A7" s="77" t="str">
        <f>'15 一般-工资福利（部门预算）'!A7</f>
        <v>201</v>
      </c>
      <c r="B7" s="77"/>
      <c r="C7" s="77"/>
      <c r="D7" s="77" t="str">
        <f>'15 一般-工资福利（部门预算）'!D7</f>
        <v>一般公共服务支出</v>
      </c>
      <c r="E7" s="379">
        <f>SUM(F7:J7)</f>
        <v>0</v>
      </c>
      <c r="F7" s="379">
        <v>0</v>
      </c>
      <c r="G7" s="379">
        <v>0</v>
      </c>
      <c r="H7" s="379">
        <v>0</v>
      </c>
      <c r="I7" s="379">
        <f>'20 一般-个人家庭(政府预算)'!I7</f>
        <v>0</v>
      </c>
      <c r="J7" s="288"/>
    </row>
    <row r="8" spans="1:10" ht="22.5" customHeight="1">
      <c r="A8" s="77" t="str">
        <f>'15 一般-工资福利（部门预算）'!A8</f>
        <v>201</v>
      </c>
      <c r="B8" s="77" t="str">
        <f>'15 一般-工资福利（部门预算）'!B8</f>
        <v>02</v>
      </c>
      <c r="C8" s="77"/>
      <c r="D8" s="77" t="str">
        <f>'15 一般-工资福利（部门预算）'!D8</f>
        <v>政协事务</v>
      </c>
      <c r="E8" s="379">
        <f>SUM(F8:J8)</f>
        <v>0</v>
      </c>
      <c r="F8" s="379">
        <v>0</v>
      </c>
      <c r="G8" s="379">
        <v>0</v>
      </c>
      <c r="H8" s="379">
        <v>0</v>
      </c>
      <c r="I8" s="379">
        <f>'20 一般-个人家庭(政府预算)'!I8</f>
        <v>0</v>
      </c>
      <c r="J8" s="288"/>
    </row>
    <row r="9" spans="1:10" s="23"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379">
        <f>SUM(F9:J9)</f>
        <v>0</v>
      </c>
      <c r="F9" s="379">
        <f>'20 一般-个人家庭(政府预算)'!F9</f>
        <v>0</v>
      </c>
      <c r="G9" s="379">
        <f>'20 一般-个人家庭(政府预算)'!G9</f>
        <v>0</v>
      </c>
      <c r="H9" s="379">
        <f>'20 一般-个人家庭(政府预算)'!H9</f>
        <v>0</v>
      </c>
      <c r="I9" s="379">
        <f>'20 一般-个人家庭(政府预算)'!I9</f>
        <v>0</v>
      </c>
      <c r="J9" s="380">
        <f>'20 一般-个人家庭(政府预算)'!J9</f>
        <v>0</v>
      </c>
    </row>
    <row r="10" ht="14.25">
      <c r="D10" s="179" t="s">
        <v>195</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J24" sqref="J24"/>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61"/>
      <c r="B1" s="362"/>
      <c r="C1" s="362"/>
      <c r="D1" s="362"/>
      <c r="E1" s="362"/>
      <c r="F1" s="363" t="s">
        <v>201</v>
      </c>
    </row>
    <row r="2" spans="1:6" ht="24" customHeight="1">
      <c r="A2" s="364" t="s">
        <v>202</v>
      </c>
      <c r="B2" s="364"/>
      <c r="C2" s="364"/>
      <c r="D2" s="364"/>
      <c r="E2" s="364"/>
      <c r="F2" s="364"/>
    </row>
    <row r="3" spans="1:6" ht="14.25" customHeight="1">
      <c r="A3" s="365"/>
      <c r="B3" s="365"/>
      <c r="C3" s="365"/>
      <c r="D3" s="366"/>
      <c r="E3" s="366"/>
      <c r="F3" s="367" t="s">
        <v>3</v>
      </c>
    </row>
    <row r="4" spans="1:6" ht="17.25" customHeight="1">
      <c r="A4" s="368" t="s">
        <v>4</v>
      </c>
      <c r="B4" s="368"/>
      <c r="C4" s="368" t="s">
        <v>5</v>
      </c>
      <c r="D4" s="368"/>
      <c r="E4" s="368"/>
      <c r="F4" s="368"/>
    </row>
    <row r="5" spans="1:6" ht="17.25" customHeight="1">
      <c r="A5" s="369" t="s">
        <v>6</v>
      </c>
      <c r="B5" s="369" t="s">
        <v>7</v>
      </c>
      <c r="C5" s="370" t="s">
        <v>6</v>
      </c>
      <c r="D5" s="369" t="s">
        <v>79</v>
      </c>
      <c r="E5" s="370" t="s">
        <v>203</v>
      </c>
      <c r="F5" s="369" t="s">
        <v>204</v>
      </c>
    </row>
    <row r="6" spans="1:6" s="23" customFormat="1" ht="15" customHeight="1">
      <c r="A6" s="371" t="s">
        <v>205</v>
      </c>
      <c r="B6" s="372">
        <f>SUM(B7:B8)</f>
        <v>478.24</v>
      </c>
      <c r="C6" s="371" t="s">
        <v>12</v>
      </c>
      <c r="D6" s="248">
        <f>E6+F6</f>
        <v>478.24</v>
      </c>
      <c r="E6" s="373">
        <f>B26</f>
        <v>478.24</v>
      </c>
      <c r="F6" s="373"/>
    </row>
    <row r="7" spans="1:6" s="23" customFormat="1" ht="15" customHeight="1">
      <c r="A7" s="371" t="s">
        <v>206</v>
      </c>
      <c r="B7" s="372">
        <f>'13 一般预算支出'!E10+'13 一般预算支出'!E11</f>
        <v>478.24</v>
      </c>
      <c r="C7" s="374" t="s">
        <v>16</v>
      </c>
      <c r="D7" s="248">
        <f aca="true" t="shared" si="0" ref="D7:D25">E7+F7</f>
        <v>0</v>
      </c>
      <c r="E7" s="373"/>
      <c r="F7" s="373"/>
    </row>
    <row r="8" spans="1:6" s="23" customFormat="1" ht="15" customHeight="1">
      <c r="A8" s="371" t="s">
        <v>19</v>
      </c>
      <c r="B8" s="372">
        <f>'24 专户（部门预算）'!E8</f>
        <v>0</v>
      </c>
      <c r="C8" s="371" t="s">
        <v>20</v>
      </c>
      <c r="D8" s="248">
        <f t="shared" si="0"/>
        <v>0</v>
      </c>
      <c r="E8" s="373"/>
      <c r="F8" s="373"/>
    </row>
    <row r="9" spans="1:6" s="23" customFormat="1" ht="15" customHeight="1">
      <c r="A9" s="371" t="s">
        <v>207</v>
      </c>
      <c r="B9" s="372">
        <f>'22 政府性基金（部门预算）'!E8</f>
        <v>0</v>
      </c>
      <c r="C9" s="371" t="s">
        <v>24</v>
      </c>
      <c r="D9" s="248">
        <f t="shared" si="0"/>
        <v>0</v>
      </c>
      <c r="E9" s="373"/>
      <c r="F9" s="373"/>
    </row>
    <row r="10" spans="1:6" s="23" customFormat="1" ht="15" customHeight="1">
      <c r="A10" s="371"/>
      <c r="B10" s="372"/>
      <c r="C10" s="371" t="s">
        <v>28</v>
      </c>
      <c r="D10" s="248">
        <f t="shared" si="0"/>
        <v>0</v>
      </c>
      <c r="E10" s="373"/>
      <c r="F10" s="373">
        <f>B9</f>
        <v>0</v>
      </c>
    </row>
    <row r="11" spans="1:6" s="23" customFormat="1" ht="15" customHeight="1">
      <c r="A11" s="371"/>
      <c r="B11" s="372"/>
      <c r="C11" s="371" t="s">
        <v>32</v>
      </c>
      <c r="D11" s="248">
        <f t="shared" si="0"/>
        <v>0</v>
      </c>
      <c r="E11" s="373"/>
      <c r="F11" s="373"/>
    </row>
    <row r="12" spans="1:6" s="23" customFormat="1" ht="15" customHeight="1">
      <c r="A12" s="371"/>
      <c r="B12" s="372"/>
      <c r="C12" s="371" t="s">
        <v>36</v>
      </c>
      <c r="D12" s="248">
        <f t="shared" si="0"/>
        <v>0</v>
      </c>
      <c r="E12" s="373"/>
      <c r="F12" s="373"/>
    </row>
    <row r="13" spans="1:6" s="23" customFormat="1" ht="15" customHeight="1">
      <c r="A13" s="371"/>
      <c r="B13" s="372"/>
      <c r="C13" s="371" t="s">
        <v>40</v>
      </c>
      <c r="D13" s="248">
        <f t="shared" si="0"/>
        <v>0</v>
      </c>
      <c r="E13" s="373"/>
      <c r="F13" s="373"/>
    </row>
    <row r="14" spans="1:6" s="23" customFormat="1" ht="15" customHeight="1">
      <c r="A14" s="375"/>
      <c r="B14" s="372"/>
      <c r="C14" s="371" t="s">
        <v>44</v>
      </c>
      <c r="D14" s="248">
        <f t="shared" si="0"/>
        <v>0</v>
      </c>
      <c r="E14" s="373"/>
      <c r="F14" s="373"/>
    </row>
    <row r="15" spans="1:6" s="23" customFormat="1" ht="15" customHeight="1">
      <c r="A15" s="371"/>
      <c r="B15" s="372"/>
      <c r="C15" s="371" t="s">
        <v>47</v>
      </c>
      <c r="D15" s="248">
        <f t="shared" si="0"/>
        <v>0</v>
      </c>
      <c r="E15" s="373"/>
      <c r="F15" s="373"/>
    </row>
    <row r="16" spans="1:6" s="23" customFormat="1" ht="15" customHeight="1">
      <c r="A16" s="371"/>
      <c r="B16" s="372"/>
      <c r="C16" s="371" t="s">
        <v>50</v>
      </c>
      <c r="D16" s="248">
        <f t="shared" si="0"/>
        <v>0</v>
      </c>
      <c r="E16" s="373"/>
      <c r="F16" s="373"/>
    </row>
    <row r="17" spans="1:6" s="23" customFormat="1" ht="15" customHeight="1">
      <c r="A17" s="371"/>
      <c r="B17" s="372"/>
      <c r="C17" s="371" t="s">
        <v>53</v>
      </c>
      <c r="D17" s="248">
        <f t="shared" si="0"/>
        <v>0</v>
      </c>
      <c r="E17" s="373"/>
      <c r="F17" s="373"/>
    </row>
    <row r="18" spans="1:6" s="23" customFormat="1" ht="15" customHeight="1">
      <c r="A18" s="371"/>
      <c r="B18" s="372"/>
      <c r="C18" s="376" t="s">
        <v>56</v>
      </c>
      <c r="D18" s="248">
        <f t="shared" si="0"/>
        <v>0</v>
      </c>
      <c r="E18" s="373"/>
      <c r="F18" s="373"/>
    </row>
    <row r="19" spans="1:6" s="23" customFormat="1" ht="15" customHeight="1">
      <c r="A19" s="371"/>
      <c r="B19" s="372"/>
      <c r="C19" s="376" t="s">
        <v>59</v>
      </c>
      <c r="D19" s="248">
        <f t="shared" si="0"/>
        <v>0</v>
      </c>
      <c r="E19" s="373"/>
      <c r="F19" s="373"/>
    </row>
    <row r="20" spans="1:6" s="23" customFormat="1" ht="15" customHeight="1">
      <c r="A20" s="371"/>
      <c r="B20" s="372"/>
      <c r="C20" s="376" t="s">
        <v>62</v>
      </c>
      <c r="D20" s="248">
        <f t="shared" si="0"/>
        <v>0</v>
      </c>
      <c r="E20" s="373"/>
      <c r="F20" s="373"/>
    </row>
    <row r="21" spans="1:6" s="23" customFormat="1" ht="15" customHeight="1">
      <c r="A21" s="371"/>
      <c r="B21" s="372"/>
      <c r="C21" s="376" t="s">
        <v>65</v>
      </c>
      <c r="D21" s="248">
        <f t="shared" si="0"/>
        <v>0</v>
      </c>
      <c r="E21" s="373"/>
      <c r="F21" s="373"/>
    </row>
    <row r="22" spans="1:6" s="23" customFormat="1" ht="15" customHeight="1">
      <c r="A22" s="371"/>
      <c r="B22" s="372"/>
      <c r="C22" s="376" t="s">
        <v>66</v>
      </c>
      <c r="D22" s="248">
        <f t="shared" si="0"/>
        <v>0</v>
      </c>
      <c r="E22" s="373"/>
      <c r="F22" s="373"/>
    </row>
    <row r="23" spans="1:6" s="23" customFormat="1" ht="15" customHeight="1">
      <c r="A23" s="371"/>
      <c r="B23" s="372"/>
      <c r="C23" s="376" t="s">
        <v>67</v>
      </c>
      <c r="D23" s="248">
        <f t="shared" si="0"/>
        <v>0</v>
      </c>
      <c r="E23" s="373"/>
      <c r="F23" s="373"/>
    </row>
    <row r="24" spans="1:6" s="23" customFormat="1" ht="15" customHeight="1">
      <c r="A24" s="371"/>
      <c r="B24" s="372"/>
      <c r="C24" s="376" t="s">
        <v>68</v>
      </c>
      <c r="D24" s="248">
        <f t="shared" si="0"/>
        <v>0</v>
      </c>
      <c r="E24" s="373"/>
      <c r="F24" s="373"/>
    </row>
    <row r="25" spans="1:6" s="23" customFormat="1" ht="15" customHeight="1">
      <c r="A25" s="371"/>
      <c r="B25" s="372"/>
      <c r="C25" s="376" t="s">
        <v>69</v>
      </c>
      <c r="D25" s="248">
        <f t="shared" si="0"/>
        <v>0</v>
      </c>
      <c r="E25" s="373"/>
      <c r="F25" s="373"/>
    </row>
    <row r="26" spans="1:6" s="23" customFormat="1" ht="15" customHeight="1">
      <c r="A26" s="377" t="s">
        <v>70</v>
      </c>
      <c r="B26" s="372">
        <f>B6+B9</f>
        <v>478.24</v>
      </c>
      <c r="C26" s="377" t="s">
        <v>71</v>
      </c>
      <c r="D26" s="248">
        <f>SUM(E26:F26)</f>
        <v>478.24</v>
      </c>
      <c r="E26" s="248">
        <f>SUM(E6:E25)</f>
        <v>478.24</v>
      </c>
      <c r="F26" s="248">
        <f>SUM(F6:F25)</f>
        <v>0</v>
      </c>
    </row>
    <row r="27" spans="1:6" ht="14.25" customHeight="1">
      <c r="A27" s="378"/>
      <c r="B27" s="378"/>
      <c r="C27" s="378"/>
      <c r="D27" s="378"/>
      <c r="E27" s="378"/>
      <c r="F27" s="378"/>
    </row>
  </sheetData>
  <sheetProtection sheet="1" formatCells="0" formatColumns="0" formatRows="0"/>
  <mergeCells count="3">
    <mergeCell ref="A2:F2"/>
    <mergeCell ref="A3:C3"/>
    <mergeCell ref="A27:F27"/>
  </mergeCells>
  <printOptions horizontalCentered="1"/>
  <pageMargins left="0.75" right="0.75" top="0.7900000000000001" bottom="0.7900000000000001"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0"/>
    <pageSetUpPr fitToPage="1"/>
  </sheetPr>
  <dimension ref="A1:IQ19"/>
  <sheetViews>
    <sheetView showGridLines="0" showZeros="0" workbookViewId="0" topLeftCell="A2">
      <selection activeCell="A8" sqref="A8:IV8"/>
    </sheetView>
  </sheetViews>
  <sheetFormatPr defaultColWidth="6.875" defaultRowHeight="18.75" customHeight="1"/>
  <cols>
    <col min="1" max="2" width="5.375" style="321" customWidth="1"/>
    <col min="3" max="3" width="5.375" style="322" customWidth="1"/>
    <col min="4" max="4" width="24.125" style="323" customWidth="1"/>
    <col min="5" max="12" width="8.625" style="324" customWidth="1"/>
    <col min="13" max="17" width="8.625" style="325" customWidth="1"/>
    <col min="18" max="18" width="8.625" style="326" customWidth="1"/>
    <col min="19" max="246" width="8.00390625" style="325" customWidth="1"/>
    <col min="247" max="251" width="6.875" style="326" customWidth="1"/>
    <col min="252" max="16384" width="6.875" style="326" customWidth="1"/>
  </cols>
  <sheetData>
    <row r="1" spans="1:251" ht="23.25" customHeight="1">
      <c r="A1" s="327"/>
      <c r="B1" s="327"/>
      <c r="C1" s="327"/>
      <c r="D1" s="327"/>
      <c r="E1" s="327"/>
      <c r="F1" s="327"/>
      <c r="G1" s="327"/>
      <c r="H1" s="327"/>
      <c r="I1" s="327"/>
      <c r="J1" s="327"/>
      <c r="K1" s="327"/>
      <c r="L1" s="327"/>
      <c r="M1" s="327"/>
      <c r="N1" s="327"/>
      <c r="P1" s="327"/>
      <c r="Q1" s="327"/>
      <c r="R1" s="327" t="s">
        <v>208</v>
      </c>
      <c r="IM1"/>
      <c r="IN1"/>
      <c r="IO1"/>
      <c r="IP1"/>
      <c r="IQ1"/>
    </row>
    <row r="2" spans="1:251" ht="23.25" customHeight="1">
      <c r="A2" s="343"/>
      <c r="B2" s="343"/>
      <c r="C2" s="343"/>
      <c r="D2" s="343"/>
      <c r="E2" s="343"/>
      <c r="F2" s="343"/>
      <c r="G2" s="343"/>
      <c r="H2" s="343"/>
      <c r="I2" s="343"/>
      <c r="J2" s="343"/>
      <c r="K2" s="343"/>
      <c r="L2" s="343"/>
      <c r="M2" s="343"/>
      <c r="N2" s="343"/>
      <c r="O2" s="343"/>
      <c r="P2" s="343"/>
      <c r="Q2" s="343"/>
      <c r="R2" s="343" t="s">
        <v>208</v>
      </c>
      <c r="IM2"/>
      <c r="IN2"/>
      <c r="IO2"/>
      <c r="IP2"/>
      <c r="IQ2"/>
    </row>
    <row r="3" spans="1:251" s="319" customFormat="1" ht="23.25" customHeight="1">
      <c r="A3" s="328" t="s">
        <v>209</v>
      </c>
      <c r="B3" s="328"/>
      <c r="C3" s="328"/>
      <c r="D3" s="328"/>
      <c r="E3" s="328"/>
      <c r="F3" s="328"/>
      <c r="G3" s="328"/>
      <c r="H3" s="328"/>
      <c r="I3" s="328"/>
      <c r="J3" s="328"/>
      <c r="K3" s="328"/>
      <c r="L3" s="328"/>
      <c r="M3" s="328"/>
      <c r="N3" s="328"/>
      <c r="O3" s="328"/>
      <c r="P3" s="328"/>
      <c r="Q3" s="328"/>
      <c r="R3" s="328"/>
      <c r="IM3"/>
      <c r="IN3"/>
      <c r="IO3"/>
      <c r="IP3"/>
      <c r="IQ3"/>
    </row>
    <row r="4" spans="1:251" s="319" customFormat="1" ht="23.25" customHeight="1">
      <c r="A4" s="329"/>
      <c r="B4" s="329"/>
      <c r="C4" s="330"/>
      <c r="D4" s="327"/>
      <c r="E4" s="327"/>
      <c r="F4" s="327"/>
      <c r="G4" s="327"/>
      <c r="H4" s="327"/>
      <c r="I4" s="327"/>
      <c r="J4" s="327"/>
      <c r="K4" s="327"/>
      <c r="L4" s="327"/>
      <c r="M4" s="327"/>
      <c r="N4" s="327"/>
      <c r="P4" s="327"/>
      <c r="Q4" s="327"/>
      <c r="R4" s="357" t="s">
        <v>78</v>
      </c>
      <c r="IM4"/>
      <c r="IN4"/>
      <c r="IO4"/>
      <c r="IP4"/>
      <c r="IQ4"/>
    </row>
    <row r="5" spans="1:251" s="319" customFormat="1" ht="23.25" customHeight="1">
      <c r="A5" s="331" t="s">
        <v>93</v>
      </c>
      <c r="B5" s="331"/>
      <c r="C5" s="331"/>
      <c r="D5" s="140" t="s">
        <v>94</v>
      </c>
      <c r="E5" s="344" t="s">
        <v>210</v>
      </c>
      <c r="F5" s="332" t="s">
        <v>101</v>
      </c>
      <c r="G5" s="332"/>
      <c r="H5" s="332"/>
      <c r="I5" s="332"/>
      <c r="J5" s="332" t="s">
        <v>102</v>
      </c>
      <c r="K5" s="332"/>
      <c r="L5" s="332"/>
      <c r="M5" s="332"/>
      <c r="N5" s="332"/>
      <c r="O5" s="332"/>
      <c r="P5" s="332"/>
      <c r="Q5" s="332"/>
      <c r="R5" s="140" t="s">
        <v>105</v>
      </c>
      <c r="IM5"/>
      <c r="IN5"/>
      <c r="IO5"/>
      <c r="IP5"/>
      <c r="IQ5"/>
    </row>
    <row r="6" spans="1:251" ht="31.5" customHeight="1">
      <c r="A6" s="140" t="s">
        <v>96</v>
      </c>
      <c r="B6" s="140" t="s">
        <v>97</v>
      </c>
      <c r="C6" s="333" t="s">
        <v>98</v>
      </c>
      <c r="D6" s="140"/>
      <c r="E6" s="345"/>
      <c r="F6" s="140" t="s">
        <v>79</v>
      </c>
      <c r="G6" s="140" t="s">
        <v>106</v>
      </c>
      <c r="H6" s="140" t="s">
        <v>107</v>
      </c>
      <c r="I6" s="140" t="s">
        <v>108</v>
      </c>
      <c r="J6" s="140" t="s">
        <v>79</v>
      </c>
      <c r="K6" s="140" t="s">
        <v>109</v>
      </c>
      <c r="L6" s="140" t="s">
        <v>110</v>
      </c>
      <c r="M6" s="140" t="s">
        <v>111</v>
      </c>
      <c r="N6" s="140" t="s">
        <v>112</v>
      </c>
      <c r="O6" s="140" t="s">
        <v>113</v>
      </c>
      <c r="P6" s="140" t="s">
        <v>114</v>
      </c>
      <c r="Q6" s="140" t="s">
        <v>115</v>
      </c>
      <c r="R6" s="140"/>
      <c r="IM6"/>
      <c r="IN6"/>
      <c r="IO6"/>
      <c r="IP6"/>
      <c r="IQ6"/>
    </row>
    <row r="7" spans="1:251" ht="23.25" customHeight="1">
      <c r="A7" s="140"/>
      <c r="B7" s="140"/>
      <c r="C7" s="333"/>
      <c r="D7" s="140"/>
      <c r="E7" s="346"/>
      <c r="F7" s="140"/>
      <c r="G7" s="140"/>
      <c r="H7" s="140"/>
      <c r="I7" s="140"/>
      <c r="J7" s="140"/>
      <c r="K7" s="140"/>
      <c r="L7" s="140"/>
      <c r="M7" s="140"/>
      <c r="N7" s="140"/>
      <c r="O7" s="140"/>
      <c r="P7" s="140"/>
      <c r="Q7" s="140"/>
      <c r="R7" s="140"/>
      <c r="IM7"/>
      <c r="IN7"/>
      <c r="IO7"/>
      <c r="IP7"/>
      <c r="IQ7"/>
    </row>
    <row r="8" spans="1:18" ht="23.25" customHeight="1">
      <c r="A8" s="77" t="str">
        <f>'15 一般-工资福利（部门预算）'!A7</f>
        <v>201</v>
      </c>
      <c r="B8" s="77"/>
      <c r="C8" s="77"/>
      <c r="D8" s="77" t="str">
        <f>'15 一般-工资福利（部门预算）'!D7</f>
        <v>一般公共服务支出</v>
      </c>
      <c r="E8" s="347">
        <f>E9</f>
        <v>478.24</v>
      </c>
      <c r="F8" s="347">
        <f aca="true" t="shared" si="0" ref="F8:R8">F9</f>
        <v>392.14000000000004</v>
      </c>
      <c r="G8" s="347">
        <f t="shared" si="0"/>
        <v>329.46000000000004</v>
      </c>
      <c r="H8" s="347">
        <f t="shared" si="0"/>
        <v>62.68</v>
      </c>
      <c r="I8" s="347">
        <f t="shared" si="0"/>
        <v>0</v>
      </c>
      <c r="J8" s="347">
        <f t="shared" si="0"/>
        <v>86.1</v>
      </c>
      <c r="K8" s="347">
        <f t="shared" si="0"/>
        <v>86.1</v>
      </c>
      <c r="L8" s="347">
        <f t="shared" si="0"/>
        <v>0</v>
      </c>
      <c r="M8" s="347">
        <f t="shared" si="0"/>
        <v>0</v>
      </c>
      <c r="N8" s="347">
        <f t="shared" si="0"/>
        <v>0</v>
      </c>
      <c r="O8" s="347">
        <f t="shared" si="0"/>
        <v>0</v>
      </c>
      <c r="P8" s="347">
        <f t="shared" si="0"/>
        <v>0</v>
      </c>
      <c r="Q8" s="347">
        <f t="shared" si="0"/>
        <v>0</v>
      </c>
      <c r="R8" s="347">
        <f t="shared" si="0"/>
        <v>0</v>
      </c>
    </row>
    <row r="9" spans="1:251" s="320" customFormat="1" ht="23.25" customHeight="1">
      <c r="A9" s="77" t="str">
        <f>'15 一般-工资福利（部门预算）'!A8</f>
        <v>201</v>
      </c>
      <c r="B9" s="77" t="str">
        <f>'15 一般-工资福利（部门预算）'!B8</f>
        <v>02</v>
      </c>
      <c r="C9" s="77"/>
      <c r="D9" s="77" t="str">
        <f>'15 一般-工资福利（部门预算）'!D8</f>
        <v>政协事务</v>
      </c>
      <c r="E9" s="347">
        <f>E10+E11</f>
        <v>478.24</v>
      </c>
      <c r="F9" s="347">
        <f aca="true" t="shared" si="1" ref="F9:R9">F10+F11</f>
        <v>392.14000000000004</v>
      </c>
      <c r="G9" s="347">
        <f t="shared" si="1"/>
        <v>329.46000000000004</v>
      </c>
      <c r="H9" s="347">
        <f t="shared" si="1"/>
        <v>62.68</v>
      </c>
      <c r="I9" s="347">
        <f t="shared" si="1"/>
        <v>0</v>
      </c>
      <c r="J9" s="347">
        <f t="shared" si="1"/>
        <v>86.1</v>
      </c>
      <c r="K9" s="347">
        <f t="shared" si="1"/>
        <v>86.1</v>
      </c>
      <c r="L9" s="347">
        <f t="shared" si="1"/>
        <v>0</v>
      </c>
      <c r="M9" s="347">
        <f t="shared" si="1"/>
        <v>0</v>
      </c>
      <c r="N9" s="347">
        <f t="shared" si="1"/>
        <v>0</v>
      </c>
      <c r="O9" s="347">
        <f t="shared" si="1"/>
        <v>0</v>
      </c>
      <c r="P9" s="347">
        <f t="shared" si="1"/>
        <v>0</v>
      </c>
      <c r="Q9" s="347">
        <f t="shared" si="1"/>
        <v>0</v>
      </c>
      <c r="R9" s="347">
        <f t="shared" si="1"/>
        <v>0</v>
      </c>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c r="ET9" s="342"/>
      <c r="EU9" s="342"/>
      <c r="EV9" s="342"/>
      <c r="EW9" s="342"/>
      <c r="EX9" s="342"/>
      <c r="EY9" s="342"/>
      <c r="EZ9" s="342"/>
      <c r="FA9" s="342"/>
      <c r="FB9" s="342"/>
      <c r="FC9" s="342"/>
      <c r="FD9" s="342"/>
      <c r="FE9" s="342"/>
      <c r="FF9" s="342"/>
      <c r="FG9" s="342"/>
      <c r="FH9" s="342"/>
      <c r="FI9" s="342"/>
      <c r="FJ9" s="342"/>
      <c r="FK9" s="342"/>
      <c r="FL9" s="342"/>
      <c r="FM9" s="342"/>
      <c r="FN9" s="342"/>
      <c r="FO9" s="342"/>
      <c r="FP9" s="342"/>
      <c r="FQ9" s="342"/>
      <c r="FR9" s="342"/>
      <c r="FS9" s="342"/>
      <c r="FT9" s="342"/>
      <c r="FU9" s="342"/>
      <c r="FV9" s="342"/>
      <c r="FW9" s="342"/>
      <c r="FX9" s="342"/>
      <c r="FY9" s="342"/>
      <c r="FZ9" s="342"/>
      <c r="GA9" s="342"/>
      <c r="GB9" s="342"/>
      <c r="GC9" s="342"/>
      <c r="GD9" s="342"/>
      <c r="GE9" s="342"/>
      <c r="GF9" s="342"/>
      <c r="GG9" s="342"/>
      <c r="GH9" s="342"/>
      <c r="GI9" s="342"/>
      <c r="GJ9" s="342"/>
      <c r="GK9" s="342"/>
      <c r="GL9" s="342"/>
      <c r="GM9" s="342"/>
      <c r="GN9" s="342"/>
      <c r="GO9" s="342"/>
      <c r="GP9" s="342"/>
      <c r="GQ9" s="342"/>
      <c r="GR9" s="342"/>
      <c r="GS9" s="342"/>
      <c r="GT9" s="342"/>
      <c r="GU9" s="342"/>
      <c r="GV9" s="342"/>
      <c r="GW9" s="342"/>
      <c r="GX9" s="342"/>
      <c r="GY9" s="342"/>
      <c r="GZ9" s="342"/>
      <c r="HA9" s="342"/>
      <c r="HB9" s="342"/>
      <c r="HC9" s="342"/>
      <c r="HD9" s="342"/>
      <c r="HE9" s="342"/>
      <c r="HF9" s="342"/>
      <c r="HG9" s="342"/>
      <c r="HH9" s="342"/>
      <c r="HI9" s="342"/>
      <c r="HJ9" s="342"/>
      <c r="HK9" s="342"/>
      <c r="HL9" s="342"/>
      <c r="HM9" s="342"/>
      <c r="HN9" s="342"/>
      <c r="HO9" s="342"/>
      <c r="HP9" s="342"/>
      <c r="HQ9" s="342"/>
      <c r="HR9" s="342"/>
      <c r="HS9" s="342"/>
      <c r="HT9" s="342"/>
      <c r="HU9" s="342"/>
      <c r="HV9" s="342"/>
      <c r="HW9" s="342"/>
      <c r="HX9" s="342"/>
      <c r="HY9" s="342"/>
      <c r="HZ9" s="342"/>
      <c r="IA9" s="342"/>
      <c r="IB9" s="342"/>
      <c r="IC9" s="342"/>
      <c r="ID9" s="342"/>
      <c r="IE9" s="342"/>
      <c r="IF9" s="342"/>
      <c r="IG9" s="342"/>
      <c r="IH9" s="342"/>
      <c r="II9" s="342"/>
      <c r="IJ9" s="342"/>
      <c r="IK9" s="342"/>
      <c r="IL9" s="342"/>
      <c r="IM9" s="23"/>
      <c r="IN9" s="23"/>
      <c r="IO9" s="23"/>
      <c r="IP9" s="23"/>
      <c r="IQ9" s="23"/>
    </row>
    <row r="10" spans="1:251" ht="29.25" customHeight="1">
      <c r="A10" s="77" t="str">
        <f>'15 一般-工资福利（部门预算）'!A9</f>
        <v>201</v>
      </c>
      <c r="B10" s="77" t="str">
        <f>'15 一般-工资福利（部门预算）'!B9</f>
        <v>02</v>
      </c>
      <c r="C10" s="77" t="str">
        <f>'15 一般-工资福利（部门预算）'!C9</f>
        <v>01</v>
      </c>
      <c r="D10" s="77" t="str">
        <f>'15 一般-工资福利（部门预算）'!D9</f>
        <v>行政运行</v>
      </c>
      <c r="E10" s="348">
        <f>F10+J10+R10</f>
        <v>392.14000000000004</v>
      </c>
      <c r="F10" s="348">
        <f>'14 一般预算基本支出表'!E9</f>
        <v>392.14000000000004</v>
      </c>
      <c r="G10" s="348">
        <f>'14 一般预算基本支出表'!F9</f>
        <v>329.46000000000004</v>
      </c>
      <c r="H10" s="348">
        <f>'14 一般预算基本支出表'!G9</f>
        <v>62.68</v>
      </c>
      <c r="I10" s="348">
        <f>'14 一般预算基本支出表'!H9</f>
        <v>0</v>
      </c>
      <c r="J10" s="353">
        <f>SUM(K10:Q10)</f>
        <v>0</v>
      </c>
      <c r="K10" s="354"/>
      <c r="L10" s="355"/>
      <c r="M10" s="355"/>
      <c r="N10" s="355"/>
      <c r="O10" s="355"/>
      <c r="P10" s="355"/>
      <c r="Q10" s="355"/>
      <c r="R10" s="358"/>
      <c r="IM10"/>
      <c r="IN10"/>
      <c r="IO10"/>
      <c r="IP10"/>
      <c r="IQ10"/>
    </row>
    <row r="11" spans="1:251" ht="18.75" customHeight="1">
      <c r="A11" s="349" t="str">
        <f>MID('21 项目明细表'!A8,1,3)</f>
        <v>201</v>
      </c>
      <c r="B11" s="349" t="str">
        <f>'21 项目明细表'!B8</f>
        <v>02</v>
      </c>
      <c r="C11" s="349" t="str">
        <f>'21 项目明细表'!C8</f>
        <v>04</v>
      </c>
      <c r="D11" s="350" t="str">
        <f>'21 项目明细表'!D8</f>
        <v>政协会议</v>
      </c>
      <c r="E11" s="351">
        <f>J11</f>
        <v>86.1</v>
      </c>
      <c r="F11" s="352"/>
      <c r="G11" s="351"/>
      <c r="H11" s="351"/>
      <c r="I11" s="351"/>
      <c r="J11" s="351">
        <f>SUM(K11:Q11)</f>
        <v>86.1</v>
      </c>
      <c r="K11" s="351">
        <f>'21 项目明细表'!G8</f>
        <v>86.1</v>
      </c>
      <c r="L11" s="356"/>
      <c r="M11" s="350"/>
      <c r="N11" s="350"/>
      <c r="O11" s="350"/>
      <c r="P11" s="350"/>
      <c r="Q11" s="350"/>
      <c r="R11" s="359"/>
      <c r="IM11"/>
      <c r="IN11"/>
      <c r="IO11"/>
      <c r="IP11"/>
      <c r="IQ11"/>
    </row>
    <row r="12" spans="1:251" ht="18.75" customHeight="1">
      <c r="A12" s="338"/>
      <c r="B12" s="338"/>
      <c r="C12" s="339"/>
      <c r="D12" s="340"/>
      <c r="E12" s="341"/>
      <c r="G12" s="341"/>
      <c r="H12" s="341"/>
      <c r="I12" s="341"/>
      <c r="J12" s="341"/>
      <c r="K12" s="341"/>
      <c r="L12" s="341"/>
      <c r="M12" s="342"/>
      <c r="N12" s="342"/>
      <c r="O12" s="342"/>
      <c r="P12" s="342"/>
      <c r="Q12" s="342"/>
      <c r="R12" s="360"/>
      <c r="IM12"/>
      <c r="IN12"/>
      <c r="IO12"/>
      <c r="IP12"/>
      <c r="IQ12"/>
    </row>
    <row r="13" spans="3:251" ht="18.75" customHeight="1">
      <c r="C13" s="339"/>
      <c r="D13" s="340"/>
      <c r="E13" s="341"/>
      <c r="G13" s="341"/>
      <c r="H13" s="341"/>
      <c r="I13" s="341"/>
      <c r="J13" s="341"/>
      <c r="K13" s="341"/>
      <c r="L13" s="341"/>
      <c r="M13" s="342"/>
      <c r="N13" s="342"/>
      <c r="O13" s="342"/>
      <c r="P13" s="342"/>
      <c r="Q13" s="342"/>
      <c r="R13" s="360"/>
      <c r="IM13"/>
      <c r="IN13"/>
      <c r="IO13"/>
      <c r="IP13"/>
      <c r="IQ13"/>
    </row>
    <row r="14" spans="4:251" ht="18.75" customHeight="1">
      <c r="D14" s="340"/>
      <c r="E14" s="341"/>
      <c r="G14" s="341"/>
      <c r="H14" s="341"/>
      <c r="I14" s="341"/>
      <c r="J14" s="341"/>
      <c r="K14" s="341"/>
      <c r="L14" s="341"/>
      <c r="M14" s="342"/>
      <c r="N14" s="342"/>
      <c r="O14" s="342"/>
      <c r="P14" s="342"/>
      <c r="Q14" s="342"/>
      <c r="IM14"/>
      <c r="IN14"/>
      <c r="IO14"/>
      <c r="IP14"/>
      <c r="IQ14"/>
    </row>
    <row r="15" spans="4:251" ht="18.75" customHeight="1">
      <c r="D15" s="340"/>
      <c r="G15" s="341"/>
      <c r="H15" s="341"/>
      <c r="I15" s="341"/>
      <c r="J15" s="341"/>
      <c r="K15" s="341"/>
      <c r="L15" s="341"/>
      <c r="M15" s="342"/>
      <c r="N15" s="342"/>
      <c r="O15" s="342"/>
      <c r="P15" s="342"/>
      <c r="Q15" s="342"/>
      <c r="IM15"/>
      <c r="IN15"/>
      <c r="IO15"/>
      <c r="IP15"/>
      <c r="IQ15"/>
    </row>
    <row r="16" spans="7:251" ht="18.75" customHeight="1">
      <c r="G16" s="341"/>
      <c r="H16" s="341"/>
      <c r="I16" s="341"/>
      <c r="J16" s="341"/>
      <c r="L16" s="341"/>
      <c r="M16" s="342"/>
      <c r="N16" s="342"/>
      <c r="O16" s="342"/>
      <c r="P16" s="342"/>
      <c r="Q16" s="342"/>
      <c r="IM16"/>
      <c r="IN16"/>
      <c r="IO16"/>
      <c r="IP16"/>
      <c r="IQ16"/>
    </row>
    <row r="17" spans="7:251" ht="18.75" customHeight="1">
      <c r="G17" s="341"/>
      <c r="H17" s="341"/>
      <c r="J17" s="341"/>
      <c r="L17" s="341"/>
      <c r="M17" s="342"/>
      <c r="N17" s="342"/>
      <c r="P17" s="342"/>
      <c r="Q17" s="342"/>
      <c r="IM17"/>
      <c r="IN17"/>
      <c r="IO17"/>
      <c r="IP17"/>
      <c r="IQ17"/>
    </row>
    <row r="18" spans="7:251" ht="18.75" customHeight="1">
      <c r="G18" s="341"/>
      <c r="H18" s="341"/>
      <c r="J18" s="341"/>
      <c r="M18" s="342"/>
      <c r="N18" s="342"/>
      <c r="P18" s="342"/>
      <c r="Q18" s="342"/>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18" ht="18.75" customHeight="1">
      <c r="A19"/>
      <c r="B19"/>
      <c r="C19"/>
      <c r="D19"/>
      <c r="E19"/>
      <c r="F19"/>
      <c r="G19"/>
      <c r="H19"/>
      <c r="I19"/>
      <c r="J19"/>
      <c r="K19"/>
      <c r="L19"/>
      <c r="M19"/>
      <c r="N19"/>
      <c r="O19"/>
      <c r="P19" s="342"/>
      <c r="Q19" s="342"/>
      <c r="R19"/>
    </row>
  </sheetData>
  <sheetProtection formatCells="0" formatColumns="0" formatRows="0"/>
  <mergeCells count="19">
    <mergeCell ref="A3:R3"/>
    <mergeCell ref="A6:A7"/>
    <mergeCell ref="B6:B7"/>
    <mergeCell ref="C6:C7"/>
    <mergeCell ref="D5:D7"/>
    <mergeCell ref="E5:E7"/>
    <mergeCell ref="F6:F7"/>
    <mergeCell ref="G6:G7"/>
    <mergeCell ref="H6:H7"/>
    <mergeCell ref="I6:I7"/>
    <mergeCell ref="J6:J7"/>
    <mergeCell ref="K6:K7"/>
    <mergeCell ref="L6:L7"/>
    <mergeCell ref="M6:M7"/>
    <mergeCell ref="N6:N7"/>
    <mergeCell ref="O6:O7"/>
    <mergeCell ref="P6:P7"/>
    <mergeCell ref="Q6:Q7"/>
    <mergeCell ref="R5:R7"/>
  </mergeCells>
  <printOptions horizontalCentered="1"/>
  <pageMargins left="0.75" right="0.75" top="0.7900000000000001" bottom="0.7900000000000001" header="0.39" footer="0.39"/>
  <pageSetup fitToHeight="1" fitToWidth="1" horizontalDpi="1200" verticalDpi="1200" orientation="landscape" paperSize="9" scale="72"/>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A1:IG17"/>
  <sheetViews>
    <sheetView showGridLines="0" showZeros="0" workbookViewId="0" topLeftCell="A1">
      <selection activeCell="A7" sqref="A7:IV7"/>
    </sheetView>
  </sheetViews>
  <sheetFormatPr defaultColWidth="6.875" defaultRowHeight="18.75" customHeight="1"/>
  <cols>
    <col min="1" max="2" width="5.375" style="321" customWidth="1"/>
    <col min="3" max="3" width="5.375" style="322" customWidth="1"/>
    <col min="4" max="4" width="24.125" style="323" customWidth="1"/>
    <col min="5" max="7" width="8.625" style="324" customWidth="1"/>
    <col min="8" max="8" width="11.75390625" style="324" customWidth="1"/>
    <col min="9" max="236" width="8.00390625" style="325" customWidth="1"/>
    <col min="237" max="241" width="6.875" style="326" customWidth="1"/>
    <col min="242" max="16384" width="6.875" style="326" customWidth="1"/>
  </cols>
  <sheetData>
    <row r="1" spans="1:241" ht="23.25" customHeight="1">
      <c r="A1" s="327"/>
      <c r="B1" s="327"/>
      <c r="C1" s="327"/>
      <c r="D1" s="327"/>
      <c r="E1" s="327"/>
      <c r="F1" s="327"/>
      <c r="G1" s="327"/>
      <c r="H1" s="327" t="s">
        <v>211</v>
      </c>
      <c r="IC1"/>
      <c r="ID1"/>
      <c r="IE1"/>
      <c r="IF1"/>
      <c r="IG1"/>
    </row>
    <row r="2" spans="1:241" ht="23.25" customHeight="1">
      <c r="A2" s="328" t="s">
        <v>212</v>
      </c>
      <c r="B2" s="328"/>
      <c r="C2" s="328"/>
      <c r="D2" s="328"/>
      <c r="E2" s="328"/>
      <c r="F2" s="328"/>
      <c r="G2" s="328"/>
      <c r="H2" s="328"/>
      <c r="IC2"/>
      <c r="ID2"/>
      <c r="IE2"/>
      <c r="IF2"/>
      <c r="IG2"/>
    </row>
    <row r="3" spans="1:241" s="319" customFormat="1" ht="23.25" customHeight="1">
      <c r="A3" s="329"/>
      <c r="B3" s="329"/>
      <c r="C3" s="330"/>
      <c r="D3" s="327"/>
      <c r="E3" s="327"/>
      <c r="F3" s="327"/>
      <c r="G3" s="327"/>
      <c r="H3" s="327" t="s">
        <v>78</v>
      </c>
      <c r="IC3"/>
      <c r="ID3"/>
      <c r="IE3"/>
      <c r="IF3"/>
      <c r="IG3"/>
    </row>
    <row r="4" spans="1:241" s="319" customFormat="1" ht="23.25" customHeight="1">
      <c r="A4" s="331" t="s">
        <v>93</v>
      </c>
      <c r="B4" s="331"/>
      <c r="C4" s="331"/>
      <c r="D4" s="140" t="s">
        <v>94</v>
      </c>
      <c r="E4" s="332" t="s">
        <v>101</v>
      </c>
      <c r="F4" s="332"/>
      <c r="G4" s="332"/>
      <c r="H4" s="332"/>
      <c r="IC4"/>
      <c r="ID4"/>
      <c r="IE4"/>
      <c r="IF4"/>
      <c r="IG4"/>
    </row>
    <row r="5" spans="1:241" s="319" customFormat="1" ht="23.25" customHeight="1">
      <c r="A5" s="140" t="s">
        <v>96</v>
      </c>
      <c r="B5" s="140" t="s">
        <v>97</v>
      </c>
      <c r="C5" s="333" t="s">
        <v>98</v>
      </c>
      <c r="D5" s="140"/>
      <c r="E5" s="140" t="s">
        <v>79</v>
      </c>
      <c r="F5" s="140" t="s">
        <v>106</v>
      </c>
      <c r="G5" s="140" t="s">
        <v>107</v>
      </c>
      <c r="H5" s="140" t="s">
        <v>108</v>
      </c>
      <c r="IC5"/>
      <c r="ID5"/>
      <c r="IE5"/>
      <c r="IF5"/>
      <c r="IG5"/>
    </row>
    <row r="6" spans="1:241" ht="31.5" customHeight="1">
      <c r="A6" s="140"/>
      <c r="B6" s="140"/>
      <c r="C6" s="333"/>
      <c r="D6" s="140"/>
      <c r="E6" s="140"/>
      <c r="F6" s="140"/>
      <c r="G6" s="140"/>
      <c r="H6" s="140"/>
      <c r="IC6"/>
      <c r="ID6"/>
      <c r="IE6"/>
      <c r="IF6"/>
      <c r="IG6"/>
    </row>
    <row r="7" spans="1:8" ht="23.25" customHeight="1">
      <c r="A7" s="77" t="str">
        <f>'15 一般-工资福利（部门预算）'!A7</f>
        <v>201</v>
      </c>
      <c r="B7" s="77"/>
      <c r="C7" s="77"/>
      <c r="D7" s="77" t="str">
        <f>'15 一般-工资福利（部门预算）'!D7</f>
        <v>一般公共服务支出</v>
      </c>
      <c r="E7" s="334">
        <f>E8</f>
        <v>392.14000000000004</v>
      </c>
      <c r="F7" s="334">
        <f aca="true" t="shared" si="0" ref="F7:H8">F8</f>
        <v>329.46000000000004</v>
      </c>
      <c r="G7" s="334">
        <f t="shared" si="0"/>
        <v>62.68</v>
      </c>
      <c r="H7" s="335">
        <f t="shared" si="0"/>
        <v>0</v>
      </c>
    </row>
    <row r="8" spans="1:8" ht="23.25" customHeight="1">
      <c r="A8" s="77" t="str">
        <f>'15 一般-工资福利（部门预算）'!A8</f>
        <v>201</v>
      </c>
      <c r="B8" s="77" t="str">
        <f>'15 一般-工资福利（部门预算）'!B8</f>
        <v>02</v>
      </c>
      <c r="C8" s="77"/>
      <c r="D8" s="77" t="str">
        <f>'15 一般-工资福利（部门预算）'!D8</f>
        <v>政协事务</v>
      </c>
      <c r="E8" s="334">
        <f>E9</f>
        <v>392.14000000000004</v>
      </c>
      <c r="F8" s="334">
        <f t="shared" si="0"/>
        <v>329.46000000000004</v>
      </c>
      <c r="G8" s="334">
        <f t="shared" si="0"/>
        <v>62.68</v>
      </c>
      <c r="H8" s="335">
        <f t="shared" si="0"/>
        <v>0</v>
      </c>
    </row>
    <row r="9" spans="1:241" s="320" customFormat="1" ht="23.25" customHeight="1">
      <c r="A9" s="77" t="str">
        <f>'15 一般-工资福利（部门预算）'!A9</f>
        <v>201</v>
      </c>
      <c r="B9" s="77" t="str">
        <f>'15 一般-工资福利（部门预算）'!B9</f>
        <v>02</v>
      </c>
      <c r="C9" s="77" t="str">
        <f>'15 一般-工资福利（部门预算）'!C9</f>
        <v>01</v>
      </c>
      <c r="D9" s="77" t="str">
        <f>'15 一般-工资福利（部门预算）'!D9</f>
        <v>行政运行</v>
      </c>
      <c r="E9" s="336">
        <f>SUM(F9:H9)</f>
        <v>392.14000000000004</v>
      </c>
      <c r="F9" s="336">
        <f>'15 一般-工资福利（部门预算）'!E9</f>
        <v>329.46000000000004</v>
      </c>
      <c r="G9" s="336">
        <f>'17一般-商品和服务（部门预算）'!E9</f>
        <v>62.68</v>
      </c>
      <c r="H9" s="337">
        <f>'19 一般-个人和家庭（部门预算）'!E9</f>
        <v>0</v>
      </c>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c r="ET9" s="342"/>
      <c r="EU9" s="342"/>
      <c r="EV9" s="342"/>
      <c r="EW9" s="342"/>
      <c r="EX9" s="342"/>
      <c r="EY9" s="342"/>
      <c r="EZ9" s="342"/>
      <c r="FA9" s="342"/>
      <c r="FB9" s="342"/>
      <c r="FC9" s="342"/>
      <c r="FD9" s="342"/>
      <c r="FE9" s="342"/>
      <c r="FF9" s="342"/>
      <c r="FG9" s="342"/>
      <c r="FH9" s="342"/>
      <c r="FI9" s="342"/>
      <c r="FJ9" s="342"/>
      <c r="FK9" s="342"/>
      <c r="FL9" s="342"/>
      <c r="FM9" s="342"/>
      <c r="FN9" s="342"/>
      <c r="FO9" s="342"/>
      <c r="FP9" s="342"/>
      <c r="FQ9" s="342"/>
      <c r="FR9" s="342"/>
      <c r="FS9" s="342"/>
      <c r="FT9" s="342"/>
      <c r="FU9" s="342"/>
      <c r="FV9" s="342"/>
      <c r="FW9" s="342"/>
      <c r="FX9" s="342"/>
      <c r="FY9" s="342"/>
      <c r="FZ9" s="342"/>
      <c r="GA9" s="342"/>
      <c r="GB9" s="342"/>
      <c r="GC9" s="342"/>
      <c r="GD9" s="342"/>
      <c r="GE9" s="342"/>
      <c r="GF9" s="342"/>
      <c r="GG9" s="342"/>
      <c r="GH9" s="342"/>
      <c r="GI9" s="342"/>
      <c r="GJ9" s="342"/>
      <c r="GK9" s="342"/>
      <c r="GL9" s="342"/>
      <c r="GM9" s="342"/>
      <c r="GN9" s="342"/>
      <c r="GO9" s="342"/>
      <c r="GP9" s="342"/>
      <c r="GQ9" s="342"/>
      <c r="GR9" s="342"/>
      <c r="GS9" s="342"/>
      <c r="GT9" s="342"/>
      <c r="GU9" s="342"/>
      <c r="GV9" s="342"/>
      <c r="GW9" s="342"/>
      <c r="GX9" s="342"/>
      <c r="GY9" s="342"/>
      <c r="GZ9" s="342"/>
      <c r="HA9" s="342"/>
      <c r="HB9" s="342"/>
      <c r="HC9" s="342"/>
      <c r="HD9" s="342"/>
      <c r="HE9" s="342"/>
      <c r="HF9" s="342"/>
      <c r="HG9" s="342"/>
      <c r="HH9" s="342"/>
      <c r="HI9" s="342"/>
      <c r="HJ9" s="342"/>
      <c r="HK9" s="342"/>
      <c r="HL9" s="342"/>
      <c r="HM9" s="342"/>
      <c r="HN9" s="342"/>
      <c r="HO9" s="342"/>
      <c r="HP9" s="342"/>
      <c r="HQ9" s="342"/>
      <c r="HR9" s="342"/>
      <c r="HS9" s="342"/>
      <c r="HT9" s="342"/>
      <c r="HU9" s="342"/>
      <c r="HV9" s="342"/>
      <c r="HW9" s="342"/>
      <c r="HX9" s="342"/>
      <c r="HY9" s="342"/>
      <c r="HZ9" s="342"/>
      <c r="IA9" s="342"/>
      <c r="IB9" s="342"/>
      <c r="IC9" s="23"/>
      <c r="ID9" s="23"/>
      <c r="IE9" s="23"/>
      <c r="IF9" s="23"/>
      <c r="IG9" s="23"/>
    </row>
    <row r="10" spans="1:241" ht="29.25" customHeight="1">
      <c r="A10" s="338"/>
      <c r="B10" s="338"/>
      <c r="C10" s="339"/>
      <c r="D10" s="340"/>
      <c r="F10" s="341"/>
      <c r="G10" s="341"/>
      <c r="H10" s="341"/>
      <c r="IC10"/>
      <c r="ID10"/>
      <c r="IE10"/>
      <c r="IF10"/>
      <c r="IG10"/>
    </row>
    <row r="11" spans="1:241" ht="18.75" customHeight="1">
      <c r="A11" s="338"/>
      <c r="B11" s="338"/>
      <c r="C11" s="339"/>
      <c r="D11" s="340"/>
      <c r="F11" s="341"/>
      <c r="G11" s="341"/>
      <c r="H11" s="341"/>
      <c r="IC11"/>
      <c r="ID11"/>
      <c r="IE11"/>
      <c r="IF11"/>
      <c r="IG11"/>
    </row>
    <row r="12" spans="3:241" ht="18.75" customHeight="1">
      <c r="C12" s="339"/>
      <c r="D12" s="340"/>
      <c r="F12" s="341"/>
      <c r="G12" s="341"/>
      <c r="H12" s="341"/>
      <c r="IC12"/>
      <c r="ID12"/>
      <c r="IE12"/>
      <c r="IF12"/>
      <c r="IG12"/>
    </row>
    <row r="13" spans="4:241" ht="18.75" customHeight="1">
      <c r="D13" s="340"/>
      <c r="F13" s="341"/>
      <c r="G13" s="341"/>
      <c r="H13" s="341"/>
      <c r="IC13"/>
      <c r="ID13"/>
      <c r="IE13"/>
      <c r="IF13"/>
      <c r="IG13"/>
    </row>
    <row r="14" spans="4:241" ht="18.75" customHeight="1">
      <c r="D14" s="340"/>
      <c r="F14" s="341"/>
      <c r="G14" s="341"/>
      <c r="H14" s="341"/>
      <c r="IC14"/>
      <c r="ID14"/>
      <c r="IE14"/>
      <c r="IF14"/>
      <c r="IG14"/>
    </row>
    <row r="15" spans="6:241" ht="18.75" customHeight="1">
      <c r="F15" s="341"/>
      <c r="G15" s="341"/>
      <c r="H15" s="341"/>
      <c r="IC15"/>
      <c r="ID15"/>
      <c r="IE15"/>
      <c r="IF15"/>
      <c r="IG15"/>
    </row>
    <row r="16" spans="6:241" ht="18.75" customHeight="1">
      <c r="F16" s="341"/>
      <c r="G16" s="341"/>
      <c r="IC16"/>
      <c r="ID16"/>
      <c r="IE16"/>
      <c r="IF16"/>
      <c r="IG16"/>
    </row>
    <row r="17" spans="6:241" ht="18.75" customHeight="1">
      <c r="F17" s="341"/>
      <c r="G17" s="341"/>
      <c r="IC17"/>
      <c r="ID17"/>
      <c r="IE17"/>
      <c r="IF17"/>
      <c r="IG17"/>
    </row>
  </sheetData>
  <sheetProtection formatCells="0" formatColumns="0" formatRows="0"/>
  <mergeCells count="9">
    <mergeCell ref="A2:H2"/>
    <mergeCell ref="A5:A6"/>
    <mergeCell ref="B5:B6"/>
    <mergeCell ref="C5:C6"/>
    <mergeCell ref="D4:D6"/>
    <mergeCell ref="E5:E6"/>
    <mergeCell ref="F5:F6"/>
    <mergeCell ref="G5:G6"/>
    <mergeCell ref="H5:H6"/>
  </mergeCells>
  <printOptions horizontalCentered="1"/>
  <pageMargins left="0.75" right="0.75" top="0.7900000000000001" bottom="0.7900000000000001"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7" sqref="A7:IV7"/>
    </sheetView>
  </sheetViews>
  <sheetFormatPr defaultColWidth="6.75390625" defaultRowHeight="22.5" customHeight="1"/>
  <cols>
    <col min="1" max="3" width="3.625" style="289" customWidth="1"/>
    <col min="4" max="4" width="19.50390625" style="289" customWidth="1"/>
    <col min="5" max="5" width="9.00390625" style="289" customWidth="1"/>
    <col min="6" max="6" width="8.50390625" style="289" customWidth="1"/>
    <col min="7" max="11" width="7.50390625" style="289" customWidth="1"/>
    <col min="12" max="12" width="7.50390625" style="290" customWidth="1"/>
    <col min="13" max="13" width="8.50390625" style="289" customWidth="1"/>
    <col min="14" max="22" width="7.50390625" style="289" customWidth="1"/>
    <col min="23" max="23" width="8.125" style="289" customWidth="1"/>
    <col min="24" max="26" width="7.50390625" style="289" customWidth="1"/>
    <col min="27" max="16384" width="6.75390625" style="289" customWidth="1"/>
  </cols>
  <sheetData>
    <row r="1" spans="2:27" ht="22.5" customHeight="1">
      <c r="B1" s="291"/>
      <c r="C1" s="291"/>
      <c r="D1" s="291"/>
      <c r="E1" s="291"/>
      <c r="F1" s="291"/>
      <c r="G1" s="291"/>
      <c r="H1" s="291"/>
      <c r="I1" s="291"/>
      <c r="J1" s="291"/>
      <c r="K1" s="291"/>
      <c r="M1" s="291"/>
      <c r="N1" s="291"/>
      <c r="O1" s="291"/>
      <c r="P1" s="291"/>
      <c r="Q1" s="291"/>
      <c r="R1" s="291"/>
      <c r="S1" s="291"/>
      <c r="T1" s="291"/>
      <c r="U1" s="291"/>
      <c r="V1" s="291"/>
      <c r="Z1" s="314" t="s">
        <v>213</v>
      </c>
      <c r="AA1" s="315"/>
    </row>
    <row r="2" spans="1:26" ht="22.5" customHeight="1">
      <c r="A2" s="292" t="s">
        <v>214</v>
      </c>
      <c r="B2" s="292"/>
      <c r="C2" s="292"/>
      <c r="D2" s="292"/>
      <c r="E2" s="292"/>
      <c r="F2" s="292"/>
      <c r="G2" s="292"/>
      <c r="H2" s="292"/>
      <c r="I2" s="292"/>
      <c r="J2" s="292"/>
      <c r="K2" s="292"/>
      <c r="L2" s="292"/>
      <c r="M2" s="292"/>
      <c r="N2" s="292"/>
      <c r="O2" s="292"/>
      <c r="P2" s="292"/>
      <c r="Q2" s="292"/>
      <c r="R2" s="292"/>
      <c r="S2" s="292"/>
      <c r="T2" s="292"/>
      <c r="U2" s="292"/>
      <c r="V2" s="292"/>
      <c r="W2" s="292"/>
      <c r="X2" s="292"/>
      <c r="Y2" s="292"/>
      <c r="Z2" s="292"/>
    </row>
    <row r="3" spans="1:27" ht="22.5" customHeight="1">
      <c r="A3" s="293"/>
      <c r="B3" s="293"/>
      <c r="C3" s="293"/>
      <c r="D3" s="294"/>
      <c r="E3" s="294"/>
      <c r="F3" s="294"/>
      <c r="G3" s="294"/>
      <c r="H3" s="294"/>
      <c r="I3" s="294"/>
      <c r="J3" s="294"/>
      <c r="K3" s="294"/>
      <c r="M3" s="294"/>
      <c r="N3" s="294"/>
      <c r="O3" s="294"/>
      <c r="P3" s="294"/>
      <c r="Q3" s="294"/>
      <c r="R3" s="294"/>
      <c r="S3" s="294"/>
      <c r="T3" s="294"/>
      <c r="U3" s="294"/>
      <c r="V3" s="294"/>
      <c r="Y3" s="316" t="s">
        <v>78</v>
      </c>
      <c r="Z3" s="316"/>
      <c r="AA3" s="317"/>
    </row>
    <row r="4" spans="1:26" ht="27" customHeight="1">
      <c r="A4" s="295" t="s">
        <v>93</v>
      </c>
      <c r="B4" s="295"/>
      <c r="C4" s="295"/>
      <c r="D4" s="296" t="s">
        <v>94</v>
      </c>
      <c r="E4" s="296" t="s">
        <v>95</v>
      </c>
      <c r="F4" s="297" t="s">
        <v>130</v>
      </c>
      <c r="G4" s="297"/>
      <c r="H4" s="297"/>
      <c r="I4" s="297"/>
      <c r="J4" s="297"/>
      <c r="K4" s="297"/>
      <c r="L4" s="297"/>
      <c r="M4" s="297"/>
      <c r="N4" s="297" t="s">
        <v>131</v>
      </c>
      <c r="O4" s="297"/>
      <c r="P4" s="297"/>
      <c r="Q4" s="297"/>
      <c r="R4" s="297"/>
      <c r="S4" s="297"/>
      <c r="T4" s="297"/>
      <c r="U4" s="297"/>
      <c r="V4" s="310" t="s">
        <v>132</v>
      </c>
      <c r="W4" s="296" t="s">
        <v>133</v>
      </c>
      <c r="X4" s="296"/>
      <c r="Y4" s="296"/>
      <c r="Z4" s="296"/>
    </row>
    <row r="5" spans="1:26" ht="27" customHeight="1">
      <c r="A5" s="296" t="s">
        <v>96</v>
      </c>
      <c r="B5" s="296" t="s">
        <v>97</v>
      </c>
      <c r="C5" s="296" t="s">
        <v>98</v>
      </c>
      <c r="D5" s="296"/>
      <c r="E5" s="296"/>
      <c r="F5" s="296" t="s">
        <v>79</v>
      </c>
      <c r="G5" s="296" t="s">
        <v>134</v>
      </c>
      <c r="H5" s="296" t="s">
        <v>135</v>
      </c>
      <c r="I5" s="296" t="s">
        <v>136</v>
      </c>
      <c r="J5" s="296" t="s">
        <v>137</v>
      </c>
      <c r="K5" s="307" t="s">
        <v>138</v>
      </c>
      <c r="L5" s="296" t="s">
        <v>139</v>
      </c>
      <c r="M5" s="296" t="s">
        <v>140</v>
      </c>
      <c r="N5" s="296" t="s">
        <v>79</v>
      </c>
      <c r="O5" s="296" t="s">
        <v>141</v>
      </c>
      <c r="P5" s="296" t="s">
        <v>142</v>
      </c>
      <c r="Q5" s="296" t="s">
        <v>143</v>
      </c>
      <c r="R5" s="307" t="s">
        <v>144</v>
      </c>
      <c r="S5" s="296" t="s">
        <v>145</v>
      </c>
      <c r="T5" s="296" t="s">
        <v>146</v>
      </c>
      <c r="U5" s="296" t="s">
        <v>147</v>
      </c>
      <c r="V5" s="311"/>
      <c r="W5" s="296" t="s">
        <v>79</v>
      </c>
      <c r="X5" s="296" t="s">
        <v>148</v>
      </c>
      <c r="Y5" s="296" t="s">
        <v>149</v>
      </c>
      <c r="Z5" s="296" t="s">
        <v>133</v>
      </c>
    </row>
    <row r="6" spans="1:26" ht="27" customHeight="1">
      <c r="A6" s="296"/>
      <c r="B6" s="296"/>
      <c r="C6" s="296"/>
      <c r="D6" s="296"/>
      <c r="E6" s="296"/>
      <c r="F6" s="296"/>
      <c r="G6" s="296"/>
      <c r="H6" s="296"/>
      <c r="I6" s="296"/>
      <c r="J6" s="296"/>
      <c r="K6" s="307"/>
      <c r="L6" s="296"/>
      <c r="M6" s="296"/>
      <c r="N6" s="296"/>
      <c r="O6" s="296"/>
      <c r="P6" s="296"/>
      <c r="Q6" s="296"/>
      <c r="R6" s="307"/>
      <c r="S6" s="296"/>
      <c r="T6" s="296"/>
      <c r="U6" s="296"/>
      <c r="V6" s="312"/>
      <c r="W6" s="296"/>
      <c r="X6" s="296"/>
      <c r="Y6" s="296"/>
      <c r="Z6" s="296"/>
    </row>
    <row r="7" spans="1:26" ht="22.5" customHeight="1">
      <c r="A7" s="298" t="s">
        <v>215</v>
      </c>
      <c r="B7" s="298"/>
      <c r="C7" s="298"/>
      <c r="D7" s="298" t="s">
        <v>216</v>
      </c>
      <c r="E7" s="299">
        <f>F7+N7+V7+W7</f>
        <v>329.46000000000004</v>
      </c>
      <c r="F7" s="299">
        <f>SUM(G7:M7)</f>
        <v>240.83999999999997</v>
      </c>
      <c r="G7" s="300">
        <f>G8</f>
        <v>136.32</v>
      </c>
      <c r="H7" s="300">
        <f aca="true" t="shared" si="0" ref="H7:O7">H8</f>
        <v>0</v>
      </c>
      <c r="I7" s="300">
        <f t="shared" si="0"/>
        <v>69.72</v>
      </c>
      <c r="J7" s="300">
        <f t="shared" si="0"/>
        <v>0</v>
      </c>
      <c r="K7" s="300">
        <f t="shared" si="0"/>
        <v>0</v>
      </c>
      <c r="L7" s="300">
        <f t="shared" si="0"/>
        <v>34.8</v>
      </c>
      <c r="M7" s="300">
        <f t="shared" si="0"/>
        <v>0</v>
      </c>
      <c r="N7" s="299">
        <f>SUM(O7:U7)</f>
        <v>52.54</v>
      </c>
      <c r="O7" s="300">
        <f t="shared" si="0"/>
        <v>34.31</v>
      </c>
      <c r="P7" s="300">
        <f aca="true" t="shared" si="1" ref="P7:Z8">P8</f>
        <v>16.08</v>
      </c>
      <c r="Q7" s="300">
        <f t="shared" si="1"/>
        <v>0</v>
      </c>
      <c r="R7" s="300">
        <f t="shared" si="1"/>
        <v>0</v>
      </c>
      <c r="S7" s="300">
        <f t="shared" si="1"/>
        <v>2.15</v>
      </c>
      <c r="T7" s="300">
        <f t="shared" si="1"/>
        <v>0</v>
      </c>
      <c r="U7" s="300">
        <f t="shared" si="1"/>
        <v>0</v>
      </c>
      <c r="V7" s="300">
        <f t="shared" si="1"/>
        <v>24.72</v>
      </c>
      <c r="W7" s="300">
        <f t="shared" si="1"/>
        <v>11.36</v>
      </c>
      <c r="X7" s="300">
        <f t="shared" si="1"/>
        <v>0</v>
      </c>
      <c r="Y7" s="300">
        <f t="shared" si="1"/>
        <v>0</v>
      </c>
      <c r="Z7" s="300">
        <f t="shared" si="1"/>
        <v>11.36</v>
      </c>
    </row>
    <row r="8" spans="1:26" ht="22.5" customHeight="1">
      <c r="A8" s="301" t="s">
        <v>215</v>
      </c>
      <c r="B8" s="301" t="s">
        <v>217</v>
      </c>
      <c r="C8" s="301"/>
      <c r="D8" s="298" t="s">
        <v>218</v>
      </c>
      <c r="E8" s="299">
        <f>F8+N8+V8+W8</f>
        <v>329.46000000000004</v>
      </c>
      <c r="F8" s="299">
        <f>SUM(G8:M8)</f>
        <v>240.83999999999997</v>
      </c>
      <c r="G8" s="300">
        <f>G9</f>
        <v>136.32</v>
      </c>
      <c r="H8" s="300">
        <f aca="true" t="shared" si="2" ref="H8:O8">H9</f>
        <v>0</v>
      </c>
      <c r="I8" s="300">
        <f t="shared" si="2"/>
        <v>69.72</v>
      </c>
      <c r="J8" s="300">
        <f t="shared" si="2"/>
        <v>0</v>
      </c>
      <c r="K8" s="300">
        <f t="shared" si="2"/>
        <v>0</v>
      </c>
      <c r="L8" s="300">
        <f t="shared" si="2"/>
        <v>34.8</v>
      </c>
      <c r="M8" s="300">
        <f t="shared" si="2"/>
        <v>0</v>
      </c>
      <c r="N8" s="299">
        <f>SUM(O8:U8)</f>
        <v>52.54</v>
      </c>
      <c r="O8" s="300">
        <f t="shared" si="2"/>
        <v>34.31</v>
      </c>
      <c r="P8" s="300">
        <f t="shared" si="1"/>
        <v>16.08</v>
      </c>
      <c r="Q8" s="300">
        <f t="shared" si="1"/>
        <v>0</v>
      </c>
      <c r="R8" s="300">
        <f t="shared" si="1"/>
        <v>0</v>
      </c>
      <c r="S8" s="300">
        <f t="shared" si="1"/>
        <v>2.15</v>
      </c>
      <c r="T8" s="300">
        <f t="shared" si="1"/>
        <v>0</v>
      </c>
      <c r="U8" s="300">
        <f t="shared" si="1"/>
        <v>0</v>
      </c>
      <c r="V8" s="300">
        <f t="shared" si="1"/>
        <v>24.72</v>
      </c>
      <c r="W8" s="300">
        <f t="shared" si="1"/>
        <v>11.36</v>
      </c>
      <c r="X8" s="300">
        <f t="shared" si="1"/>
        <v>0</v>
      </c>
      <c r="Y8" s="300">
        <f t="shared" si="1"/>
        <v>0</v>
      </c>
      <c r="Z8" s="300">
        <f t="shared" si="1"/>
        <v>11.36</v>
      </c>
    </row>
    <row r="9" spans="1:255" s="23" customFormat="1" ht="26.25" customHeight="1">
      <c r="A9" s="302" t="s">
        <v>215</v>
      </c>
      <c r="B9" s="302" t="s">
        <v>217</v>
      </c>
      <c r="C9" s="302" t="s">
        <v>155</v>
      </c>
      <c r="D9" s="303" t="s">
        <v>219</v>
      </c>
      <c r="E9" s="299">
        <f>F9+N9+V9+W9</f>
        <v>329.46000000000004</v>
      </c>
      <c r="F9" s="299">
        <f>SUM(G9:M9)</f>
        <v>240.83999999999997</v>
      </c>
      <c r="G9" s="304">
        <v>136.32</v>
      </c>
      <c r="H9" s="304"/>
      <c r="I9" s="304">
        <v>69.72</v>
      </c>
      <c r="J9" s="304"/>
      <c r="K9" s="304"/>
      <c r="L9" s="308">
        <v>34.8</v>
      </c>
      <c r="M9" s="304"/>
      <c r="N9" s="299">
        <f>SUM(O9:U9)</f>
        <v>52.54</v>
      </c>
      <c r="O9" s="304">
        <v>34.31</v>
      </c>
      <c r="P9" s="304">
        <v>16.08</v>
      </c>
      <c r="Q9" s="304"/>
      <c r="R9" s="304"/>
      <c r="S9" s="304">
        <v>2.15</v>
      </c>
      <c r="T9" s="304"/>
      <c r="U9" s="304"/>
      <c r="V9" s="304">
        <v>24.72</v>
      </c>
      <c r="W9" s="299">
        <f>SUM(X9:Z9)</f>
        <v>11.36</v>
      </c>
      <c r="X9" s="313"/>
      <c r="Y9" s="313"/>
      <c r="Z9" s="313">
        <v>11.36</v>
      </c>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c r="HE9" s="318"/>
      <c r="HF9" s="318"/>
      <c r="HG9" s="318"/>
      <c r="HH9" s="318"/>
      <c r="HI9" s="318"/>
      <c r="HJ9" s="318"/>
      <c r="HK9" s="318"/>
      <c r="HL9" s="318"/>
      <c r="HM9" s="318"/>
      <c r="HN9" s="318"/>
      <c r="HO9" s="318"/>
      <c r="HP9" s="318"/>
      <c r="HQ9" s="318"/>
      <c r="HR9" s="318"/>
      <c r="HS9" s="318"/>
      <c r="HT9" s="318"/>
      <c r="HU9" s="318"/>
      <c r="HV9" s="318"/>
      <c r="HW9" s="318"/>
      <c r="HX9" s="318"/>
      <c r="HY9" s="318"/>
      <c r="HZ9" s="318"/>
      <c r="IA9" s="318"/>
      <c r="IB9" s="318"/>
      <c r="IC9" s="318"/>
      <c r="ID9" s="318"/>
      <c r="IE9" s="318"/>
      <c r="IF9" s="318"/>
      <c r="IG9" s="318"/>
      <c r="IH9" s="318"/>
      <c r="II9" s="318"/>
      <c r="IJ9" s="318"/>
      <c r="IK9" s="318"/>
      <c r="IL9" s="318"/>
      <c r="IM9" s="318"/>
      <c r="IN9" s="318"/>
      <c r="IO9" s="318"/>
      <c r="IP9" s="318"/>
      <c r="IQ9" s="318"/>
      <c r="IR9" s="318"/>
      <c r="IS9" s="318"/>
      <c r="IT9" s="318"/>
      <c r="IU9" s="318"/>
    </row>
    <row r="10" spans="1:27" ht="22.5" customHeight="1">
      <c r="A10" s="305"/>
      <c r="B10" s="305"/>
      <c r="C10" s="305"/>
      <c r="D10" s="305"/>
      <c r="E10" s="305"/>
      <c r="F10" s="305"/>
      <c r="G10" s="305"/>
      <c r="H10" s="305"/>
      <c r="I10" s="305"/>
      <c r="J10" s="305"/>
      <c r="K10" s="305"/>
      <c r="L10" s="309"/>
      <c r="M10" s="305"/>
      <c r="N10" s="305"/>
      <c r="O10" s="305"/>
      <c r="P10" s="305"/>
      <c r="Q10" s="305"/>
      <c r="R10" s="305"/>
      <c r="S10" s="305"/>
      <c r="T10" s="305"/>
      <c r="U10" s="305"/>
      <c r="V10" s="305"/>
      <c r="W10" s="305"/>
      <c r="X10" s="305"/>
      <c r="Y10" s="305"/>
      <c r="Z10" s="305"/>
      <c r="AA10" s="305"/>
    </row>
    <row r="11" spans="1:27" ht="22.5" customHeight="1">
      <c r="A11" s="305"/>
      <c r="B11" s="305"/>
      <c r="C11" s="305"/>
      <c r="D11" s="305"/>
      <c r="E11" s="306"/>
      <c r="F11" s="305"/>
      <c r="G11" s="305"/>
      <c r="H11" s="305"/>
      <c r="I11" s="305"/>
      <c r="J11" s="305"/>
      <c r="K11" s="305"/>
      <c r="M11" s="305"/>
      <c r="N11" s="305"/>
      <c r="O11" s="305"/>
      <c r="P11" s="305"/>
      <c r="Q11" s="305"/>
      <c r="R11" s="305"/>
      <c r="S11" s="305"/>
      <c r="T11" s="305"/>
      <c r="U11" s="305"/>
      <c r="V11" s="305"/>
      <c r="W11" s="305"/>
      <c r="X11" s="305"/>
      <c r="Y11" s="305"/>
      <c r="Z11" s="305"/>
      <c r="AA11" s="305"/>
    </row>
    <row r="12" spans="1:26" ht="22.5" customHeight="1">
      <c r="A12" s="305"/>
      <c r="B12" s="305"/>
      <c r="C12" s="305"/>
      <c r="D12" s="305"/>
      <c r="E12" s="305"/>
      <c r="F12" s="305"/>
      <c r="G12" s="305"/>
      <c r="H12" s="305"/>
      <c r="I12" s="305"/>
      <c r="J12" s="305"/>
      <c r="K12" s="305"/>
      <c r="M12" s="305"/>
      <c r="N12" s="305"/>
      <c r="O12" s="305"/>
      <c r="P12" s="305"/>
      <c r="Q12" s="305"/>
      <c r="R12" s="305"/>
      <c r="S12" s="305"/>
      <c r="T12" s="305"/>
      <c r="U12" s="305"/>
      <c r="V12" s="305"/>
      <c r="W12" s="305"/>
      <c r="X12" s="305"/>
      <c r="Y12" s="305"/>
      <c r="Z12" s="305"/>
    </row>
    <row r="13" spans="1:26" ht="22.5" customHeight="1">
      <c r="A13" s="305"/>
      <c r="B13" s="305"/>
      <c r="C13" s="305"/>
      <c r="D13" s="305"/>
      <c r="E13" s="305"/>
      <c r="F13" s="305"/>
      <c r="G13" s="305"/>
      <c r="H13" s="305"/>
      <c r="I13" s="305"/>
      <c r="J13" s="305"/>
      <c r="K13" s="305"/>
      <c r="M13" s="305"/>
      <c r="N13" s="305"/>
      <c r="O13" s="305"/>
      <c r="P13" s="305"/>
      <c r="Q13" s="305"/>
      <c r="R13" s="305"/>
      <c r="S13" s="305"/>
      <c r="T13" s="305"/>
      <c r="U13" s="305"/>
      <c r="V13" s="305"/>
      <c r="W13" s="305"/>
      <c r="X13" s="305"/>
      <c r="Y13" s="305"/>
      <c r="Z13" s="305"/>
    </row>
    <row r="14" spans="1:25" ht="22.5" customHeight="1">
      <c r="A14" s="305"/>
      <c r="B14" s="305"/>
      <c r="C14" s="305"/>
      <c r="D14" s="305"/>
      <c r="E14" s="305"/>
      <c r="I14" s="305"/>
      <c r="J14" s="305"/>
      <c r="K14" s="305"/>
      <c r="M14" s="305"/>
      <c r="N14" s="305"/>
      <c r="O14" s="305"/>
      <c r="P14" s="305"/>
      <c r="Q14" s="305"/>
      <c r="R14" s="305"/>
      <c r="S14" s="305"/>
      <c r="T14" s="305"/>
      <c r="U14" s="305"/>
      <c r="V14" s="305"/>
      <c r="W14" s="305"/>
      <c r="X14" s="305"/>
      <c r="Y14" s="305"/>
    </row>
    <row r="15" spans="1:24" ht="22.5" customHeight="1">
      <c r="A15" s="305"/>
      <c r="B15" s="305"/>
      <c r="C15" s="305"/>
      <c r="D15" s="305"/>
      <c r="E15" s="305"/>
      <c r="N15" s="305"/>
      <c r="O15" s="305"/>
      <c r="P15" s="305"/>
      <c r="Q15" s="305"/>
      <c r="R15" s="305"/>
      <c r="S15" s="305"/>
      <c r="T15" s="305"/>
      <c r="U15" s="305"/>
      <c r="V15" s="305"/>
      <c r="W15" s="305"/>
      <c r="X15" s="305"/>
    </row>
    <row r="16" spans="14:23" ht="22.5" customHeight="1">
      <c r="N16" s="305"/>
      <c r="O16" s="305"/>
      <c r="P16" s="305"/>
      <c r="Q16" s="305"/>
      <c r="R16" s="305"/>
      <c r="S16" s="305"/>
      <c r="T16" s="305"/>
      <c r="U16" s="305"/>
      <c r="V16" s="305"/>
      <c r="W16" s="305"/>
    </row>
    <row r="17" spans="14:16" ht="22.5" customHeight="1">
      <c r="N17" s="305"/>
      <c r="O17" s="305"/>
      <c r="P17" s="305"/>
    </row>
    <row r="18" ht="22.5" customHeight="1"/>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9"/>
  <sheetViews>
    <sheetView showGridLines="0" showZeros="0" workbookViewId="0" topLeftCell="A1">
      <selection activeCell="A7" sqref="A7:IV7"/>
    </sheetView>
  </sheetViews>
  <sheetFormatPr defaultColWidth="9.00390625" defaultRowHeight="14.25"/>
  <cols>
    <col min="1" max="3" width="5.375" style="0" customWidth="1"/>
    <col min="4" max="4" width="18.00390625" style="0" customWidth="1"/>
    <col min="5" max="5" width="12.50390625" style="0" customWidth="1"/>
  </cols>
  <sheetData>
    <row r="1" ht="14.25" customHeight="1">
      <c r="M1" t="s">
        <v>220</v>
      </c>
    </row>
    <row r="2" spans="1:13" ht="33" customHeight="1">
      <c r="A2" s="287" t="s">
        <v>221</v>
      </c>
      <c r="B2" s="287"/>
      <c r="C2" s="287"/>
      <c r="D2" s="287"/>
      <c r="E2" s="287"/>
      <c r="F2" s="287"/>
      <c r="G2" s="287"/>
      <c r="H2" s="287"/>
      <c r="I2" s="287"/>
      <c r="J2" s="287"/>
      <c r="K2" s="287"/>
      <c r="L2" s="287"/>
      <c r="M2" s="287"/>
    </row>
    <row r="3" spans="12:13" ht="14.25" customHeight="1">
      <c r="L3" s="250" t="s">
        <v>78</v>
      </c>
      <c r="M3" s="250"/>
    </row>
    <row r="4" spans="1:13" ht="22.5" customHeight="1">
      <c r="A4" s="246" t="s">
        <v>93</v>
      </c>
      <c r="B4" s="246"/>
      <c r="C4" s="246"/>
      <c r="D4" s="288" t="s">
        <v>94</v>
      </c>
      <c r="E4" s="74" t="s">
        <v>79</v>
      </c>
      <c r="F4" s="74" t="s">
        <v>118</v>
      </c>
      <c r="G4" s="74"/>
      <c r="H4" s="74"/>
      <c r="I4" s="74"/>
      <c r="J4" s="74"/>
      <c r="K4" s="74" t="s">
        <v>122</v>
      </c>
      <c r="L4" s="74"/>
      <c r="M4" s="74"/>
    </row>
    <row r="5" spans="1:13" ht="17.25" customHeight="1">
      <c r="A5" s="74" t="s">
        <v>96</v>
      </c>
      <c r="B5" s="80" t="s">
        <v>97</v>
      </c>
      <c r="C5" s="74" t="s">
        <v>98</v>
      </c>
      <c r="D5" s="288"/>
      <c r="E5" s="74"/>
      <c r="F5" s="74" t="s">
        <v>152</v>
      </c>
      <c r="G5" s="74" t="s">
        <v>153</v>
      </c>
      <c r="H5" s="74" t="s">
        <v>131</v>
      </c>
      <c r="I5" s="74" t="s">
        <v>132</v>
      </c>
      <c r="J5" s="74" t="s">
        <v>133</v>
      </c>
      <c r="K5" s="74" t="s">
        <v>152</v>
      </c>
      <c r="L5" s="74" t="s">
        <v>106</v>
      </c>
      <c r="M5" s="74" t="s">
        <v>154</v>
      </c>
    </row>
    <row r="6" spans="1:13" ht="20.25" customHeight="1">
      <c r="A6" s="74"/>
      <c r="B6" s="80"/>
      <c r="C6" s="74"/>
      <c r="D6" s="288"/>
      <c r="E6" s="74"/>
      <c r="F6" s="74"/>
      <c r="G6" s="74"/>
      <c r="H6" s="74"/>
      <c r="I6" s="74"/>
      <c r="J6" s="74"/>
      <c r="K6" s="74"/>
      <c r="L6" s="74"/>
      <c r="M6" s="74"/>
    </row>
    <row r="7" spans="1:13" ht="22.5" customHeight="1">
      <c r="A7" s="77" t="str">
        <f>'15 一般-工资福利（部门预算）'!A7</f>
        <v>201</v>
      </c>
      <c r="B7" s="77"/>
      <c r="C7" s="77"/>
      <c r="D7" s="77" t="str">
        <f>'15 一般-工资福利（部门预算）'!D7</f>
        <v>一般公共服务支出</v>
      </c>
      <c r="E7" s="79">
        <f>F7+K7</f>
        <v>329.46000000000004</v>
      </c>
      <c r="F7" s="79">
        <f>SUM(G7:J7)</f>
        <v>329.46000000000004</v>
      </c>
      <c r="G7" s="79">
        <f>'15 一般-工资福利（部门预算）'!F7</f>
        <v>240.83999999999997</v>
      </c>
      <c r="H7" s="79">
        <f>'15 一般-工资福利（部门预算）'!N7</f>
        <v>52.54</v>
      </c>
      <c r="I7" s="79">
        <f>'15 一般-工资福利（部门预算）'!V7</f>
        <v>24.72</v>
      </c>
      <c r="J7" s="79">
        <f>'15 一般-工资福利（部门预算）'!W7</f>
        <v>11.36</v>
      </c>
      <c r="K7" s="79"/>
      <c r="L7" s="79"/>
      <c r="M7" s="74"/>
    </row>
    <row r="8" spans="1:13" ht="22.5" customHeight="1">
      <c r="A8" s="77" t="str">
        <f>'15 一般-工资福利（部门预算）'!A8</f>
        <v>201</v>
      </c>
      <c r="B8" s="77" t="str">
        <f>'15 一般-工资福利（部门预算）'!B8</f>
        <v>02</v>
      </c>
      <c r="C8" s="77"/>
      <c r="D8" s="77" t="str">
        <f>'15 一般-工资福利（部门预算）'!D8</f>
        <v>政协事务</v>
      </c>
      <c r="E8" s="79">
        <f>F8+K8</f>
        <v>329.46000000000004</v>
      </c>
      <c r="F8" s="79">
        <f>SUM(G8:J8)</f>
        <v>329.46000000000004</v>
      </c>
      <c r="G8" s="79">
        <f>'15 一般-工资福利（部门预算）'!F8</f>
        <v>240.83999999999997</v>
      </c>
      <c r="H8" s="79">
        <f>'15 一般-工资福利（部门预算）'!N8</f>
        <v>52.54</v>
      </c>
      <c r="I8" s="79">
        <f>'15 一般-工资福利（部门预算）'!V8</f>
        <v>24.72</v>
      </c>
      <c r="J8" s="79">
        <f>'15 一般-工资福利（部门预算）'!W8</f>
        <v>11.36</v>
      </c>
      <c r="K8" s="79"/>
      <c r="L8" s="79"/>
      <c r="M8" s="74"/>
    </row>
    <row r="9" spans="1:13" s="23" customFormat="1" ht="29.25" customHeight="1">
      <c r="A9" s="77" t="str">
        <f>'15 一般-工资福利（部门预算）'!A9</f>
        <v>201</v>
      </c>
      <c r="B9" s="77" t="str">
        <f>'15 一般-工资福利（部门预算）'!B9</f>
        <v>02</v>
      </c>
      <c r="C9" s="77" t="str">
        <f>'15 一般-工资福利（部门预算）'!C9</f>
        <v>01</v>
      </c>
      <c r="D9" s="77" t="str">
        <f>'15 一般-工资福利（部门预算）'!D9</f>
        <v>行政运行</v>
      </c>
      <c r="E9" s="79">
        <f>F9+K9</f>
        <v>329.46000000000004</v>
      </c>
      <c r="F9" s="79">
        <f>SUM(G9:J9)</f>
        <v>329.46000000000004</v>
      </c>
      <c r="G9" s="79">
        <f>'15 一般-工资福利（部门预算）'!F9</f>
        <v>240.83999999999997</v>
      </c>
      <c r="H9" s="79">
        <f>'15 一般-工资福利（部门预算）'!N9</f>
        <v>52.54</v>
      </c>
      <c r="I9" s="79">
        <f>'15 一般-工资福利（部门预算）'!V9</f>
        <v>24.72</v>
      </c>
      <c r="J9" s="79">
        <f>'15 一般-工资福利（部门预算）'!W9</f>
        <v>11.36</v>
      </c>
      <c r="K9" s="79"/>
      <c r="L9" s="79"/>
      <c r="M9" s="247"/>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3"/>
  <sheetViews>
    <sheetView showGridLines="0" showZeros="0" workbookViewId="0" topLeftCell="A1">
      <selection activeCell="A7" sqref="A7:IV7"/>
    </sheetView>
  </sheetViews>
  <sheetFormatPr defaultColWidth="6.75390625" defaultRowHeight="22.5" customHeight="1"/>
  <cols>
    <col min="1" max="1" width="4.75390625" style="271" customWidth="1"/>
    <col min="2" max="3" width="4.00390625" style="271" customWidth="1"/>
    <col min="4" max="4" width="21.875" style="271" customWidth="1"/>
    <col min="5" max="5" width="8.625" style="271" customWidth="1"/>
    <col min="6" max="13" width="7.25390625" style="271" customWidth="1"/>
    <col min="14" max="14" width="7.00390625" style="271" customWidth="1"/>
    <col min="15" max="23" width="7.25390625" style="271" customWidth="1"/>
    <col min="24" max="24" width="6.875" style="271" customWidth="1"/>
    <col min="25" max="25" width="7.25390625" style="271" customWidth="1"/>
    <col min="26" max="16384" width="6.75390625" style="271" customWidth="1"/>
  </cols>
  <sheetData>
    <row r="1" spans="2:25" ht="22.5" customHeight="1">
      <c r="B1" s="272"/>
      <c r="C1" s="272"/>
      <c r="D1" s="272"/>
      <c r="E1" s="272"/>
      <c r="F1" s="272"/>
      <c r="G1" s="272"/>
      <c r="H1" s="272"/>
      <c r="I1" s="272"/>
      <c r="J1" s="272"/>
      <c r="K1" s="272"/>
      <c r="L1" s="272"/>
      <c r="M1" s="272"/>
      <c r="N1" s="272"/>
      <c r="O1" s="272"/>
      <c r="P1" s="272"/>
      <c r="Q1" s="272"/>
      <c r="W1" s="284" t="s">
        <v>222</v>
      </c>
      <c r="X1" s="284"/>
      <c r="Y1" s="284"/>
    </row>
    <row r="2" spans="1:25" ht="22.5" customHeight="1">
      <c r="A2" s="273" t="s">
        <v>223</v>
      </c>
      <c r="B2" s="273"/>
      <c r="C2" s="273"/>
      <c r="D2" s="273"/>
      <c r="E2" s="273"/>
      <c r="F2" s="273"/>
      <c r="G2" s="273"/>
      <c r="H2" s="273"/>
      <c r="I2" s="273"/>
      <c r="J2" s="273"/>
      <c r="K2" s="273"/>
      <c r="L2" s="273"/>
      <c r="M2" s="273"/>
      <c r="N2" s="273"/>
      <c r="O2" s="273"/>
      <c r="P2" s="273"/>
      <c r="Q2" s="273"/>
      <c r="R2" s="273"/>
      <c r="S2" s="273"/>
      <c r="T2" s="273"/>
      <c r="U2" s="273"/>
      <c r="V2" s="273"/>
      <c r="W2" s="273"/>
      <c r="X2" s="273"/>
      <c r="Y2" s="273"/>
    </row>
    <row r="3" spans="1:25" ht="22.5" customHeight="1">
      <c r="A3" s="274"/>
      <c r="B3" s="274"/>
      <c r="C3" s="274"/>
      <c r="D3" s="275"/>
      <c r="E3" s="275"/>
      <c r="F3" s="275"/>
      <c r="G3" s="275"/>
      <c r="H3" s="275"/>
      <c r="I3" s="275"/>
      <c r="J3" s="275"/>
      <c r="K3" s="275"/>
      <c r="L3" s="275"/>
      <c r="M3" s="275"/>
      <c r="N3" s="275"/>
      <c r="O3" s="275"/>
      <c r="P3" s="275"/>
      <c r="Q3" s="275"/>
      <c r="W3" s="285" t="s">
        <v>78</v>
      </c>
      <c r="X3" s="285"/>
      <c r="Y3" s="285"/>
    </row>
    <row r="4" spans="1:25" ht="22.5" customHeight="1">
      <c r="A4" s="276" t="s">
        <v>93</v>
      </c>
      <c r="B4" s="276"/>
      <c r="C4" s="276"/>
      <c r="D4" s="277" t="s">
        <v>94</v>
      </c>
      <c r="E4" s="277" t="s">
        <v>158</v>
      </c>
      <c r="F4" s="277" t="s">
        <v>159</v>
      </c>
      <c r="G4" s="277" t="s">
        <v>160</v>
      </c>
      <c r="H4" s="277" t="s">
        <v>161</v>
      </c>
      <c r="I4" s="277" t="s">
        <v>162</v>
      </c>
      <c r="J4" s="277" t="s">
        <v>163</v>
      </c>
      <c r="K4" s="277" t="s">
        <v>164</v>
      </c>
      <c r="L4" s="277" t="s">
        <v>165</v>
      </c>
      <c r="M4" s="277" t="s">
        <v>166</v>
      </c>
      <c r="N4" s="277" t="s">
        <v>167</v>
      </c>
      <c r="O4" s="277" t="s">
        <v>168</v>
      </c>
      <c r="P4" s="277" t="s">
        <v>169</v>
      </c>
      <c r="Q4" s="277" t="s">
        <v>170</v>
      </c>
      <c r="R4" s="277" t="s">
        <v>171</v>
      </c>
      <c r="S4" s="277" t="s">
        <v>172</v>
      </c>
      <c r="T4" s="277" t="s">
        <v>173</v>
      </c>
      <c r="U4" s="277" t="s">
        <v>174</v>
      </c>
      <c r="V4" s="277" t="s">
        <v>175</v>
      </c>
      <c r="W4" s="277" t="s">
        <v>176</v>
      </c>
      <c r="X4" s="277" t="s">
        <v>177</v>
      </c>
      <c r="Y4" s="277" t="s">
        <v>178</v>
      </c>
    </row>
    <row r="5" spans="1:25" ht="22.5" customHeight="1">
      <c r="A5" s="277" t="s">
        <v>96</v>
      </c>
      <c r="B5" s="277" t="s">
        <v>97</v>
      </c>
      <c r="C5" s="277" t="s">
        <v>98</v>
      </c>
      <c r="D5" s="277"/>
      <c r="E5" s="277"/>
      <c r="F5" s="277"/>
      <c r="G5" s="277"/>
      <c r="H5" s="277"/>
      <c r="I5" s="277"/>
      <c r="J5" s="277"/>
      <c r="K5" s="277"/>
      <c r="L5" s="277"/>
      <c r="M5" s="277"/>
      <c r="N5" s="277"/>
      <c r="O5" s="277"/>
      <c r="P5" s="277"/>
      <c r="Q5" s="277"/>
      <c r="R5" s="277"/>
      <c r="S5" s="277"/>
      <c r="T5" s="277"/>
      <c r="U5" s="277"/>
      <c r="V5" s="277"/>
      <c r="W5" s="277"/>
      <c r="X5" s="277"/>
      <c r="Y5" s="277"/>
    </row>
    <row r="6" spans="1:25" ht="22.5" customHeight="1">
      <c r="A6" s="277"/>
      <c r="B6" s="277"/>
      <c r="C6" s="277"/>
      <c r="D6" s="277"/>
      <c r="E6" s="277"/>
      <c r="F6" s="277"/>
      <c r="G6" s="277"/>
      <c r="H6" s="277"/>
      <c r="I6" s="277"/>
      <c r="J6" s="277"/>
      <c r="K6" s="277"/>
      <c r="L6" s="277"/>
      <c r="M6" s="277"/>
      <c r="N6" s="277"/>
      <c r="O6" s="277"/>
      <c r="P6" s="277"/>
      <c r="Q6" s="277"/>
      <c r="R6" s="277"/>
      <c r="S6" s="277"/>
      <c r="T6" s="277"/>
      <c r="U6" s="277"/>
      <c r="V6" s="277"/>
      <c r="W6" s="277"/>
      <c r="X6" s="277"/>
      <c r="Y6" s="277"/>
    </row>
    <row r="7" spans="1:25" ht="22.5" customHeight="1">
      <c r="A7" s="77" t="str">
        <f>'15 一般-工资福利（部门预算）'!A7</f>
        <v>201</v>
      </c>
      <c r="B7" s="77"/>
      <c r="C7" s="77"/>
      <c r="D7" s="77" t="str">
        <f>'15 一般-工资福利（部门预算）'!D7</f>
        <v>一般公共服务支出</v>
      </c>
      <c r="E7" s="278">
        <f>E8</f>
        <v>62.68</v>
      </c>
      <c r="F7" s="278">
        <f aca="true" t="shared" si="0" ref="F7:Y7">F8</f>
        <v>4.35</v>
      </c>
      <c r="G7" s="278">
        <f t="shared" si="0"/>
        <v>1.16</v>
      </c>
      <c r="H7" s="278">
        <f t="shared" si="0"/>
        <v>0.44</v>
      </c>
      <c r="I7" s="278">
        <f t="shared" si="0"/>
        <v>2.9</v>
      </c>
      <c r="J7" s="278">
        <f t="shared" si="0"/>
        <v>8.41</v>
      </c>
      <c r="K7" s="278">
        <f t="shared" si="0"/>
        <v>3.19</v>
      </c>
      <c r="L7" s="278">
        <f t="shared" si="0"/>
        <v>6.96</v>
      </c>
      <c r="M7" s="278">
        <f t="shared" si="0"/>
        <v>0</v>
      </c>
      <c r="N7" s="278">
        <f t="shared" si="0"/>
        <v>0.87</v>
      </c>
      <c r="O7" s="278">
        <f t="shared" si="0"/>
        <v>0</v>
      </c>
      <c r="P7" s="278">
        <f t="shared" si="0"/>
        <v>3.48</v>
      </c>
      <c r="Q7" s="278">
        <f t="shared" si="0"/>
        <v>2.32</v>
      </c>
      <c r="R7" s="278">
        <f t="shared" si="0"/>
        <v>0</v>
      </c>
      <c r="S7" s="278">
        <f t="shared" si="0"/>
        <v>0</v>
      </c>
      <c r="T7" s="278">
        <f t="shared" si="0"/>
        <v>0</v>
      </c>
      <c r="U7" s="278">
        <f t="shared" si="0"/>
        <v>25.12</v>
      </c>
      <c r="V7" s="278">
        <f t="shared" si="0"/>
        <v>0.5</v>
      </c>
      <c r="W7" s="278">
        <f t="shared" si="0"/>
        <v>0</v>
      </c>
      <c r="X7" s="278">
        <f t="shared" si="0"/>
        <v>0</v>
      </c>
      <c r="Y7" s="278">
        <f t="shared" si="0"/>
        <v>2.98</v>
      </c>
    </row>
    <row r="8" spans="1:25" ht="22.5" customHeight="1">
      <c r="A8" s="77" t="str">
        <f>'15 一般-工资福利（部门预算）'!A8</f>
        <v>201</v>
      </c>
      <c r="B8" s="77" t="str">
        <f>'15 一般-工资福利（部门预算）'!B8</f>
        <v>02</v>
      </c>
      <c r="C8" s="77"/>
      <c r="D8" s="77" t="str">
        <f>'15 一般-工资福利（部门预算）'!D8</f>
        <v>政协事务</v>
      </c>
      <c r="E8" s="278">
        <f>E9+E10</f>
        <v>62.68</v>
      </c>
      <c r="F8" s="278">
        <f aca="true" t="shared" si="1" ref="F8:Y8">F9+F10</f>
        <v>4.35</v>
      </c>
      <c r="G8" s="278">
        <f t="shared" si="1"/>
        <v>1.16</v>
      </c>
      <c r="H8" s="278">
        <f t="shared" si="1"/>
        <v>0.44</v>
      </c>
      <c r="I8" s="278">
        <f t="shared" si="1"/>
        <v>2.9</v>
      </c>
      <c r="J8" s="278">
        <f t="shared" si="1"/>
        <v>8.41</v>
      </c>
      <c r="K8" s="278">
        <f t="shared" si="1"/>
        <v>3.19</v>
      </c>
      <c r="L8" s="278">
        <f t="shared" si="1"/>
        <v>6.96</v>
      </c>
      <c r="M8" s="278">
        <f t="shared" si="1"/>
        <v>0</v>
      </c>
      <c r="N8" s="278">
        <f t="shared" si="1"/>
        <v>0.87</v>
      </c>
      <c r="O8" s="278">
        <f t="shared" si="1"/>
        <v>0</v>
      </c>
      <c r="P8" s="278">
        <f t="shared" si="1"/>
        <v>3.48</v>
      </c>
      <c r="Q8" s="278">
        <f t="shared" si="1"/>
        <v>2.32</v>
      </c>
      <c r="R8" s="278">
        <f t="shared" si="1"/>
        <v>0</v>
      </c>
      <c r="S8" s="278">
        <f t="shared" si="1"/>
        <v>0</v>
      </c>
      <c r="T8" s="278">
        <f t="shared" si="1"/>
        <v>0</v>
      </c>
      <c r="U8" s="278">
        <f t="shared" si="1"/>
        <v>25.12</v>
      </c>
      <c r="V8" s="278">
        <f t="shared" si="1"/>
        <v>0.5</v>
      </c>
      <c r="W8" s="278">
        <f t="shared" si="1"/>
        <v>0</v>
      </c>
      <c r="X8" s="278">
        <f t="shared" si="1"/>
        <v>0</v>
      </c>
      <c r="Y8" s="278">
        <f t="shared" si="1"/>
        <v>2.98</v>
      </c>
    </row>
    <row r="9" spans="1:25" s="270"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279">
        <f>SUM(F9:Y9)</f>
        <v>62.68</v>
      </c>
      <c r="F9" s="280">
        <v>4.35</v>
      </c>
      <c r="G9" s="280">
        <v>1.16</v>
      </c>
      <c r="H9" s="280">
        <v>0.44</v>
      </c>
      <c r="I9" s="280">
        <v>2.9</v>
      </c>
      <c r="J9" s="280">
        <v>8.41</v>
      </c>
      <c r="K9" s="280">
        <v>3.19</v>
      </c>
      <c r="L9" s="280">
        <v>6.96</v>
      </c>
      <c r="M9" s="283"/>
      <c r="N9" s="280">
        <v>0.87</v>
      </c>
      <c r="O9" s="280"/>
      <c r="P9" s="280">
        <v>3.48</v>
      </c>
      <c r="Q9" s="280">
        <v>2.32</v>
      </c>
      <c r="R9" s="283"/>
      <c r="S9" s="283"/>
      <c r="T9" s="283"/>
      <c r="U9" s="280">
        <v>25.12</v>
      </c>
      <c r="V9" s="283">
        <v>0.5</v>
      </c>
      <c r="W9" s="283"/>
      <c r="X9" s="286"/>
      <c r="Y9" s="286">
        <v>2.98</v>
      </c>
    </row>
    <row r="10" spans="1:25" ht="28.5" customHeight="1">
      <c r="A10" s="281"/>
      <c r="B10" s="281"/>
      <c r="C10" s="281"/>
      <c r="D10" s="281"/>
      <c r="E10" s="279"/>
      <c r="F10" s="282"/>
      <c r="G10" s="282"/>
      <c r="H10" s="282"/>
      <c r="I10" s="282"/>
      <c r="J10" s="282"/>
      <c r="K10" s="282"/>
      <c r="L10" s="282"/>
      <c r="M10" s="282"/>
      <c r="N10" s="282"/>
      <c r="O10" s="282"/>
      <c r="P10" s="282"/>
      <c r="Q10" s="282"/>
      <c r="R10" s="282"/>
      <c r="S10" s="282"/>
      <c r="T10" s="282"/>
      <c r="U10" s="282"/>
      <c r="V10" s="282"/>
      <c r="W10" s="282"/>
      <c r="X10" s="282"/>
      <c r="Y10" s="282"/>
    </row>
    <row r="11" spans="10:18" ht="22.5" customHeight="1">
      <c r="J11" s="270"/>
      <c r="K11" s="270"/>
      <c r="L11" s="270"/>
      <c r="R11" s="270"/>
    </row>
    <row r="12" spans="10:12" ht="22.5" customHeight="1">
      <c r="J12" s="270"/>
      <c r="K12" s="270"/>
      <c r="L12" s="270"/>
    </row>
    <row r="13" ht="22.5" customHeight="1">
      <c r="J13" s="270"/>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61"/>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theme="0"/>
    <pageSetUpPr fitToPage="1"/>
  </sheetPr>
  <dimension ref="A1:S10"/>
  <sheetViews>
    <sheetView showGridLines="0" showZeros="0" workbookViewId="0" topLeftCell="A1">
      <selection activeCell="A2" sqref="A2:S2"/>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1.50390625" style="0" customWidth="1"/>
  </cols>
  <sheetData>
    <row r="1" ht="14.25" customHeight="1">
      <c r="S1" t="s">
        <v>224</v>
      </c>
    </row>
    <row r="2" spans="1:19" ht="33.75" customHeight="1">
      <c r="A2" s="69" t="s">
        <v>225</v>
      </c>
      <c r="B2" s="69"/>
      <c r="C2" s="69"/>
      <c r="D2" s="69"/>
      <c r="E2" s="69"/>
      <c r="F2" s="69"/>
      <c r="G2" s="69"/>
      <c r="H2" s="69"/>
      <c r="I2" s="69"/>
      <c r="J2" s="69"/>
      <c r="K2" s="69"/>
      <c r="L2" s="69"/>
      <c r="M2" s="69"/>
      <c r="N2" s="69"/>
      <c r="O2" s="69"/>
      <c r="P2" s="69"/>
      <c r="Q2" s="69"/>
      <c r="R2" s="69"/>
      <c r="S2" s="69"/>
    </row>
    <row r="3" spans="18:19" ht="14.25" customHeight="1">
      <c r="R3" s="250" t="s">
        <v>78</v>
      </c>
      <c r="S3" s="250"/>
    </row>
    <row r="4" spans="1:19" ht="22.5" customHeight="1">
      <c r="A4" s="155" t="s">
        <v>93</v>
      </c>
      <c r="B4" s="155"/>
      <c r="C4" s="155"/>
      <c r="D4" s="74" t="s">
        <v>94</v>
      </c>
      <c r="E4" s="73" t="s">
        <v>158</v>
      </c>
      <c r="F4" s="74" t="s">
        <v>119</v>
      </c>
      <c r="G4" s="74"/>
      <c r="H4" s="74"/>
      <c r="I4" s="74"/>
      <c r="J4" s="74"/>
      <c r="K4" s="74"/>
      <c r="L4" s="74"/>
      <c r="M4" s="74"/>
      <c r="N4" s="74"/>
      <c r="O4" s="74"/>
      <c r="P4" s="74"/>
      <c r="Q4" s="74" t="s">
        <v>122</v>
      </c>
      <c r="R4" s="74"/>
      <c r="S4" s="74"/>
    </row>
    <row r="5" spans="1:19" ht="14.25" customHeight="1">
      <c r="A5" s="155"/>
      <c r="B5" s="155"/>
      <c r="C5" s="155"/>
      <c r="D5" s="74"/>
      <c r="E5" s="75"/>
      <c r="F5" s="74" t="s">
        <v>88</v>
      </c>
      <c r="G5" s="74" t="s">
        <v>181</v>
      </c>
      <c r="H5" s="74" t="s">
        <v>168</v>
      </c>
      <c r="I5" s="74" t="s">
        <v>169</v>
      </c>
      <c r="J5" s="74" t="s">
        <v>182</v>
      </c>
      <c r="K5" s="74" t="s">
        <v>183</v>
      </c>
      <c r="L5" s="74" t="s">
        <v>170</v>
      </c>
      <c r="M5" s="74" t="s">
        <v>184</v>
      </c>
      <c r="N5" s="74" t="s">
        <v>173</v>
      </c>
      <c r="O5" s="74" t="s">
        <v>185</v>
      </c>
      <c r="P5" s="74" t="s">
        <v>186</v>
      </c>
      <c r="Q5" s="74" t="s">
        <v>88</v>
      </c>
      <c r="R5" s="74" t="s">
        <v>187</v>
      </c>
      <c r="S5" s="74" t="s">
        <v>154</v>
      </c>
    </row>
    <row r="6" spans="1:19" ht="42.75" customHeight="1">
      <c r="A6" s="74" t="s">
        <v>96</v>
      </c>
      <c r="B6" s="74" t="s">
        <v>97</v>
      </c>
      <c r="C6" s="74" t="s">
        <v>98</v>
      </c>
      <c r="D6" s="74"/>
      <c r="E6" s="76"/>
      <c r="F6" s="74"/>
      <c r="G6" s="74"/>
      <c r="H6" s="74"/>
      <c r="I6" s="74"/>
      <c r="J6" s="74"/>
      <c r="K6" s="74"/>
      <c r="L6" s="74"/>
      <c r="M6" s="74"/>
      <c r="N6" s="74"/>
      <c r="O6" s="74"/>
      <c r="P6" s="74"/>
      <c r="Q6" s="74"/>
      <c r="R6" s="74"/>
      <c r="S6" s="74"/>
    </row>
    <row r="7" spans="1:19" ht="22.5" customHeight="1">
      <c r="A7" s="77" t="str">
        <f>'15 一般-工资福利（部门预算）'!A7</f>
        <v>201</v>
      </c>
      <c r="B7" s="77"/>
      <c r="C7" s="77"/>
      <c r="D7" s="77" t="str">
        <f>'15 一般-工资福利（部门预算）'!D7</f>
        <v>一般公共服务支出</v>
      </c>
      <c r="E7" s="268">
        <f>E8</f>
        <v>62.68</v>
      </c>
      <c r="F7" s="268">
        <f aca="true" t="shared" si="0" ref="F7:S7">F8</f>
        <v>62.68</v>
      </c>
      <c r="G7" s="268">
        <f t="shared" si="0"/>
        <v>53.03</v>
      </c>
      <c r="H7" s="268">
        <f t="shared" si="0"/>
        <v>0</v>
      </c>
      <c r="I7" s="268">
        <f t="shared" si="0"/>
        <v>3.48</v>
      </c>
      <c r="J7" s="268">
        <f t="shared" si="0"/>
        <v>0</v>
      </c>
      <c r="K7" s="268">
        <f t="shared" si="0"/>
        <v>0</v>
      </c>
      <c r="L7" s="268">
        <f t="shared" si="0"/>
        <v>2.32</v>
      </c>
      <c r="M7" s="268">
        <f t="shared" si="0"/>
        <v>0</v>
      </c>
      <c r="N7" s="268">
        <f t="shared" si="0"/>
        <v>0</v>
      </c>
      <c r="O7" s="268">
        <f t="shared" si="0"/>
        <v>0.87</v>
      </c>
      <c r="P7" s="268">
        <f t="shared" si="0"/>
        <v>2.98</v>
      </c>
      <c r="Q7" s="268">
        <f t="shared" si="0"/>
        <v>0</v>
      </c>
      <c r="R7" s="268">
        <f t="shared" si="0"/>
        <v>0</v>
      </c>
      <c r="S7" s="268">
        <f t="shared" si="0"/>
        <v>0</v>
      </c>
    </row>
    <row r="8" spans="1:19" ht="22.5" customHeight="1">
      <c r="A8" s="77" t="str">
        <f>'15 一般-工资福利（部门预算）'!A8</f>
        <v>201</v>
      </c>
      <c r="B8" s="77" t="str">
        <f>'15 一般-工资福利（部门预算）'!B8</f>
        <v>02</v>
      </c>
      <c r="C8" s="77"/>
      <c r="D8" s="77" t="str">
        <f>'15 一般-工资福利（部门预算）'!D8</f>
        <v>政协事务</v>
      </c>
      <c r="E8" s="268">
        <f>SUM(E9:E10)</f>
        <v>62.68</v>
      </c>
      <c r="F8" s="268">
        <f aca="true" t="shared" si="1" ref="F8:S8">SUM(F9:F10)</f>
        <v>62.68</v>
      </c>
      <c r="G8" s="268">
        <f t="shared" si="1"/>
        <v>53.03</v>
      </c>
      <c r="H8" s="268">
        <f t="shared" si="1"/>
        <v>0</v>
      </c>
      <c r="I8" s="268">
        <f t="shared" si="1"/>
        <v>3.48</v>
      </c>
      <c r="J8" s="268">
        <f t="shared" si="1"/>
        <v>0</v>
      </c>
      <c r="K8" s="268">
        <f t="shared" si="1"/>
        <v>0</v>
      </c>
      <c r="L8" s="268">
        <f t="shared" si="1"/>
        <v>2.32</v>
      </c>
      <c r="M8" s="268">
        <f t="shared" si="1"/>
        <v>0</v>
      </c>
      <c r="N8" s="268">
        <f t="shared" si="1"/>
        <v>0</v>
      </c>
      <c r="O8" s="268">
        <f t="shared" si="1"/>
        <v>0.87</v>
      </c>
      <c r="P8" s="268">
        <f t="shared" si="1"/>
        <v>2.98</v>
      </c>
      <c r="Q8" s="268">
        <f t="shared" si="1"/>
        <v>0</v>
      </c>
      <c r="R8" s="268">
        <f t="shared" si="1"/>
        <v>0</v>
      </c>
      <c r="S8" s="268">
        <f t="shared" si="1"/>
        <v>0</v>
      </c>
    </row>
    <row r="9" spans="1:19" s="23"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269">
        <f>F9+Q9</f>
        <v>62.68</v>
      </c>
      <c r="F9" s="269">
        <f>'17一般-商品和服务（部门预算）'!E9</f>
        <v>62.68</v>
      </c>
      <c r="G9" s="269">
        <f>F9-SUM(H9:P9)</f>
        <v>53.03</v>
      </c>
      <c r="H9" s="269">
        <f>'17一般-商品和服务（部门预算）'!O9</f>
        <v>0</v>
      </c>
      <c r="I9" s="269">
        <f>'17一般-商品和服务（部门预算）'!P9</f>
        <v>3.48</v>
      </c>
      <c r="J9" s="269"/>
      <c r="K9" s="269"/>
      <c r="L9" s="269">
        <f>'17一般-商品和服务（部门预算）'!Q9</f>
        <v>2.32</v>
      </c>
      <c r="M9" s="269">
        <f>'17一般-商品和服务（部门预算）'!M9</f>
        <v>0</v>
      </c>
      <c r="N9" s="269">
        <f>'17一般-商品和服务（部门预算）'!T9</f>
        <v>0</v>
      </c>
      <c r="O9" s="269">
        <f>'17一般-商品和服务（部门预算）'!N9</f>
        <v>0.87</v>
      </c>
      <c r="P9" s="269">
        <f>'17一般-商品和服务（部门预算）'!Y9+'17一般-商品和服务（部门预算）'!W9+'17一般-商品和服务（部门预算）'!X9</f>
        <v>2.98</v>
      </c>
      <c r="Q9" s="269">
        <f>'16一般-工资福利(政府预算)'!K9</f>
        <v>0</v>
      </c>
      <c r="R9" s="269"/>
      <c r="S9" s="269"/>
    </row>
    <row r="10" spans="1:19" ht="22.5" customHeight="1">
      <c r="A10" s="156"/>
      <c r="B10" s="156"/>
      <c r="C10" s="156"/>
      <c r="D10" s="156"/>
      <c r="E10" s="269"/>
      <c r="F10" s="269"/>
      <c r="G10" s="269"/>
      <c r="H10" s="269"/>
      <c r="I10" s="269"/>
      <c r="J10" s="269"/>
      <c r="K10" s="269"/>
      <c r="L10" s="269"/>
      <c r="M10" s="269"/>
      <c r="N10" s="269"/>
      <c r="O10" s="269"/>
      <c r="P10" s="247"/>
      <c r="Q10" s="247"/>
      <c r="R10" s="247"/>
      <c r="S10" s="247"/>
    </row>
  </sheetData>
  <sheetProtection sheet="1"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20"/>
  <sheetViews>
    <sheetView showGridLines="0" showZeros="0" workbookViewId="0" topLeftCell="A1">
      <selection activeCell="A7" sqref="A7:IV7"/>
    </sheetView>
  </sheetViews>
  <sheetFormatPr defaultColWidth="6.875" defaultRowHeight="22.5" customHeight="1"/>
  <cols>
    <col min="1" max="3" width="4.00390625" style="252" customWidth="1"/>
    <col min="4" max="4" width="30.125" style="252" customWidth="1"/>
    <col min="5" max="5" width="11.375" style="252" customWidth="1"/>
    <col min="6" max="11" width="10.375" style="252" customWidth="1"/>
    <col min="12" max="245" width="6.75390625" style="252" customWidth="1"/>
    <col min="246" max="251" width="6.75390625" style="253" customWidth="1"/>
    <col min="252" max="252" width="6.875" style="254" customWidth="1"/>
    <col min="253" max="16384" width="6.875" style="254" customWidth="1"/>
  </cols>
  <sheetData>
    <row r="1" spans="11:252" ht="22.5" customHeight="1">
      <c r="K1" s="252" t="s">
        <v>226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22.5" customHeight="1">
      <c r="A2" s="255" t="s">
        <v>227</v>
      </c>
      <c r="B2" s="255"/>
      <c r="C2" s="255"/>
      <c r="D2" s="255"/>
      <c r="E2" s="255"/>
      <c r="F2" s="255"/>
      <c r="G2" s="255"/>
      <c r="H2" s="255"/>
      <c r="I2" s="255"/>
      <c r="J2" s="255"/>
      <c r="K2" s="25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4:252" ht="22.5" customHeight="1">
      <c r="D3" s="256"/>
      <c r="G3" s="256"/>
      <c r="I3" s="264" t="s">
        <v>78</v>
      </c>
      <c r="J3" s="264"/>
      <c r="K3" s="26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23.25" customHeight="1">
      <c r="A4" s="257" t="s">
        <v>93</v>
      </c>
      <c r="B4" s="257"/>
      <c r="C4" s="257"/>
      <c r="D4" s="258" t="s">
        <v>94</v>
      </c>
      <c r="E4" s="258" t="s">
        <v>158</v>
      </c>
      <c r="F4" s="259" t="s">
        <v>190</v>
      </c>
      <c r="G4" s="258" t="s">
        <v>191</v>
      </c>
      <c r="H4" s="258" t="s">
        <v>192</v>
      </c>
      <c r="I4" s="258" t="s">
        <v>193</v>
      </c>
      <c r="J4" s="258" t="s">
        <v>194</v>
      </c>
      <c r="K4" s="258" t="s">
        <v>178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252" ht="22.5" customHeight="1">
      <c r="A5" s="258" t="s">
        <v>96</v>
      </c>
      <c r="B5" s="258" t="s">
        <v>97</v>
      </c>
      <c r="C5" s="258" t="s">
        <v>98</v>
      </c>
      <c r="D5" s="258"/>
      <c r="E5" s="258"/>
      <c r="F5" s="259"/>
      <c r="G5" s="258"/>
      <c r="H5" s="258"/>
      <c r="I5" s="258"/>
      <c r="J5" s="258"/>
      <c r="K5" s="25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ht="22.5" customHeight="1">
      <c r="A6" s="258"/>
      <c r="B6" s="258"/>
      <c r="C6" s="258"/>
      <c r="D6" s="258"/>
      <c r="E6" s="258"/>
      <c r="F6" s="259"/>
      <c r="G6" s="258"/>
      <c r="H6" s="258"/>
      <c r="I6" s="258"/>
      <c r="J6" s="258"/>
      <c r="K6" s="25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12" ht="22.5" customHeight="1">
      <c r="A7" s="77" t="str">
        <f>'15 一般-工资福利（部门预算）'!A7</f>
        <v>201</v>
      </c>
      <c r="B7" s="77"/>
      <c r="C7" s="77"/>
      <c r="D7" s="77" t="str">
        <f>'15 一般-工资福利（部门预算）'!D7</f>
        <v>一般公共服务支出</v>
      </c>
      <c r="E7" s="260">
        <f>SUM(F7:K7)</f>
        <v>0</v>
      </c>
      <c r="F7" s="261">
        <f>F8</f>
        <v>0</v>
      </c>
      <c r="G7" s="257"/>
      <c r="H7" s="257"/>
      <c r="I7" s="265"/>
      <c r="J7" s="265"/>
      <c r="K7" s="265"/>
      <c r="L7" s="256"/>
    </row>
    <row r="8" spans="1:12" ht="22.5" customHeight="1">
      <c r="A8" s="77" t="str">
        <f>'15 一般-工资福利（部门预算）'!A8</f>
        <v>201</v>
      </c>
      <c r="B8" s="77" t="str">
        <f>'15 一般-工资福利（部门预算）'!B8</f>
        <v>02</v>
      </c>
      <c r="C8" s="77"/>
      <c r="D8" s="77" t="str">
        <f>'15 一般-工资福利（部门预算）'!D8</f>
        <v>政协事务</v>
      </c>
      <c r="E8" s="260"/>
      <c r="F8" s="261"/>
      <c r="G8" s="257"/>
      <c r="H8" s="257"/>
      <c r="I8" s="265"/>
      <c r="J8" s="265"/>
      <c r="K8" s="265"/>
      <c r="L8" s="256"/>
    </row>
    <row r="9" spans="1:252" s="251"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260"/>
      <c r="F9" s="262"/>
      <c r="G9" s="263"/>
      <c r="H9" s="263"/>
      <c r="I9" s="263"/>
      <c r="J9" s="263"/>
      <c r="K9" s="263"/>
      <c r="L9" s="266"/>
      <c r="M9" s="256"/>
      <c r="N9" s="256"/>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row>
    <row r="10" spans="1:252" ht="26.25" customHeight="1">
      <c r="A10" s="256"/>
      <c r="B10" s="256"/>
      <c r="C10" s="256"/>
      <c r="D10" s="179" t="s">
        <v>195</v>
      </c>
      <c r="E10" s="256"/>
      <c r="F10" s="256"/>
      <c r="G10" s="256"/>
      <c r="H10" s="256"/>
      <c r="I10" s="256"/>
      <c r="J10" s="256"/>
      <c r="K10" s="25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spans="7:252" ht="22.5" customHeight="1">
      <c r="G11" s="256"/>
      <c r="L11" s="267"/>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row>
    <row r="12" spans="12:252" ht="22.5" customHeight="1">
      <c r="L12" s="26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252" ht="22.5" customHeight="1">
      <c r="L13" s="267"/>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252" ht="22.5" customHeight="1">
      <c r="L14" s="267"/>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252" ht="22.5" customHeight="1">
      <c r="L15" s="267"/>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252" ht="22.5" customHeight="1">
      <c r="L16" s="267"/>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252" ht="22.5" customHeight="1">
      <c r="L17" s="26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H18"/>
      <c r="I18"/>
      <c r="J18"/>
      <c r="K18"/>
      <c r="L18" s="26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H19"/>
      <c r="I19"/>
      <c r="J19"/>
      <c r="K19"/>
      <c r="L19" s="26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H20"/>
      <c r="I20"/>
      <c r="J20"/>
      <c r="K20"/>
      <c r="L20" s="267"/>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sheetData>
  <sheetProtection formatCells="0" formatColumns="0" formatRows="0"/>
  <mergeCells count="14">
    <mergeCell ref="A2:K2"/>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5" right="0.75" top="0.7900000000000001" bottom="0.7900000000000001"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K1" sqref="K1"/>
    </sheetView>
  </sheetViews>
  <sheetFormatPr defaultColWidth="6.875" defaultRowHeight="22.5" customHeight="1"/>
  <cols>
    <col min="1" max="1" width="8.375" style="513" customWidth="1"/>
    <col min="2" max="2" width="25.50390625" style="513" customWidth="1"/>
    <col min="3" max="13" width="9.875" style="513" customWidth="1"/>
    <col min="14" max="255" width="6.75390625" style="513" customWidth="1"/>
    <col min="256" max="256" width="6.875" style="514" customWidth="1"/>
  </cols>
  <sheetData>
    <row r="1" spans="2:255" ht="22.5" customHeight="1">
      <c r="B1" s="515"/>
      <c r="C1" s="515"/>
      <c r="D1" s="515"/>
      <c r="E1" s="515"/>
      <c r="F1" s="515"/>
      <c r="G1" s="515"/>
      <c r="H1" s="515"/>
      <c r="I1" s="515"/>
      <c r="J1" s="515"/>
      <c r="K1" s="532"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16" t="s">
        <v>77</v>
      </c>
      <c r="B2" s="516"/>
      <c r="C2" s="516"/>
      <c r="D2" s="516"/>
      <c r="E2" s="516"/>
      <c r="F2" s="516"/>
      <c r="G2" s="516"/>
      <c r="H2" s="516"/>
      <c r="I2" s="516"/>
      <c r="J2" s="516"/>
      <c r="K2" s="516"/>
      <c r="L2" s="516"/>
      <c r="M2" s="51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17"/>
      <c r="B3" s="518"/>
      <c r="C3" s="519"/>
      <c r="D3" s="520"/>
      <c r="E3" s="520"/>
      <c r="F3" s="520"/>
      <c r="G3" s="519"/>
      <c r="H3" s="519"/>
      <c r="I3" s="519"/>
      <c r="J3" s="519"/>
      <c r="K3" s="513" t="s">
        <v>78</v>
      </c>
      <c r="L3" s="533"/>
      <c r="M3" s="53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21" t="s">
        <v>79</v>
      </c>
      <c r="B4" s="522" t="s">
        <v>80</v>
      </c>
      <c r="C4" s="522"/>
      <c r="D4" s="522"/>
      <c r="E4" s="523" t="s">
        <v>81</v>
      </c>
      <c r="F4" s="523" t="s">
        <v>82</v>
      </c>
      <c r="G4" s="523" t="s">
        <v>83</v>
      </c>
      <c r="H4" s="523" t="s">
        <v>84</v>
      </c>
      <c r="I4" s="523" t="s">
        <v>85</v>
      </c>
      <c r="J4" s="534" t="s">
        <v>86</v>
      </c>
      <c r="K4" s="535" t="s">
        <v>87</v>
      </c>
      <c r="L4" s="441"/>
      <c r="M4" s="441"/>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s="514"/>
      <c r="IU4" s="514"/>
    </row>
    <row r="5" spans="1:255" ht="36" customHeight="1">
      <c r="A5" s="523"/>
      <c r="B5" s="523" t="s">
        <v>88</v>
      </c>
      <c r="C5" s="523" t="s">
        <v>89</v>
      </c>
      <c r="D5" s="523" t="s">
        <v>90</v>
      </c>
      <c r="E5" s="523"/>
      <c r="F5" s="523"/>
      <c r="G5" s="523"/>
      <c r="H5" s="523"/>
      <c r="I5" s="523"/>
      <c r="J5" s="523"/>
      <c r="K5" s="53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s="514"/>
      <c r="IU5" s="514"/>
    </row>
    <row r="6" spans="1:255" ht="22.5" customHeight="1">
      <c r="A6" s="524">
        <v>1</v>
      </c>
      <c r="B6" s="524">
        <v>2</v>
      </c>
      <c r="C6" s="524">
        <v>3</v>
      </c>
      <c r="D6" s="524">
        <v>4</v>
      </c>
      <c r="E6" s="524">
        <v>5</v>
      </c>
      <c r="F6" s="524">
        <v>6</v>
      </c>
      <c r="G6" s="524">
        <v>7</v>
      </c>
      <c r="H6" s="524">
        <v>8</v>
      </c>
      <c r="I6" s="524">
        <v>9</v>
      </c>
      <c r="J6" s="524">
        <v>10</v>
      </c>
      <c r="K6" s="536">
        <v>11</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s="514"/>
      <c r="IU6" s="514"/>
    </row>
    <row r="7" spans="1:253" s="512" customFormat="1" ht="23.25" customHeight="1">
      <c r="A7" s="525">
        <f>SUM(C7:K7)</f>
        <v>478.24</v>
      </c>
      <c r="B7" s="526">
        <f>SUM(C7:D7)</f>
        <v>478.24</v>
      </c>
      <c r="C7" s="527">
        <f>'12 财政拨款收支总表'!B26</f>
        <v>478.24</v>
      </c>
      <c r="D7" s="528">
        <f>'12 财政拨款收支总表'!B8</f>
        <v>0</v>
      </c>
      <c r="E7" s="528"/>
      <c r="F7" s="528">
        <f>'12 财政拨款收支总表'!B9</f>
        <v>0</v>
      </c>
      <c r="G7" s="529"/>
      <c r="H7" s="529"/>
      <c r="I7" s="529"/>
      <c r="J7" s="529"/>
      <c r="K7" s="537"/>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row>
    <row r="8" spans="1:255" ht="29.25" customHeight="1">
      <c r="A8" s="530"/>
      <c r="B8" s="530"/>
      <c r="C8" s="530"/>
      <c r="D8" s="530"/>
      <c r="E8" s="530"/>
      <c r="F8" s="530"/>
      <c r="G8" s="530"/>
      <c r="H8" s="530"/>
      <c r="I8" s="530"/>
      <c r="J8" s="530"/>
      <c r="K8" s="530"/>
      <c r="L8" s="530"/>
      <c r="M8" s="53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30"/>
      <c r="B9" s="530"/>
      <c r="C9" s="530"/>
      <c r="D9" s="530"/>
      <c r="E9" s="530"/>
      <c r="F9" s="530"/>
      <c r="G9" s="530"/>
      <c r="H9" s="530"/>
      <c r="I9" s="530"/>
      <c r="J9" s="530"/>
      <c r="K9" s="530"/>
      <c r="L9" s="530"/>
      <c r="M9" s="530"/>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30"/>
      <c r="B10" s="530"/>
      <c r="C10" s="531"/>
      <c r="D10" s="530"/>
      <c r="E10" s="530"/>
      <c r="F10" s="530"/>
      <c r="G10" s="530"/>
      <c r="H10" s="530"/>
      <c r="I10" s="530"/>
      <c r="J10" s="530"/>
      <c r="K10" s="530"/>
      <c r="L10" s="53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30"/>
      <c r="C11" s="530"/>
      <c r="D11" s="530"/>
      <c r="E11" s="530"/>
      <c r="F11" s="530"/>
      <c r="G11" s="530"/>
      <c r="H11" s="530"/>
      <c r="I11" s="530"/>
      <c r="J11" s="530"/>
      <c r="K11" s="530"/>
      <c r="L11" s="53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30"/>
      <c r="D12" s="530"/>
      <c r="G12" s="530"/>
      <c r="H12" s="530"/>
      <c r="I12" s="530"/>
      <c r="J12" s="530"/>
      <c r="K12" s="530"/>
      <c r="L12" s="53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30"/>
      <c r="I13" s="530"/>
      <c r="J13" s="53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3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30"/>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3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sheet="1" formatCells="0" formatColumns="0" formatRows="0"/>
  <mergeCells count="12">
    <mergeCell ref="A2:M2"/>
    <mergeCell ref="A3:B3"/>
    <mergeCell ref="L3:M3"/>
    <mergeCell ref="B4:D4"/>
    <mergeCell ref="A4:A5"/>
    <mergeCell ref="E4:E5"/>
    <mergeCell ref="F4:F5"/>
    <mergeCell ref="G4:G5"/>
    <mergeCell ref="H4:H5"/>
    <mergeCell ref="I4:I5"/>
    <mergeCell ref="J4:J5"/>
    <mergeCell ref="K4:K5"/>
  </mergeCells>
  <printOptions horizontalCentered="1"/>
  <pageMargins left="0.75" right="0.75" top="0.7900000000000001" bottom="0.7900000000000001" header="0.39" footer="0.39"/>
  <pageSetup fitToHeight="1" fitToWidth="1" horizontalDpi="1200" verticalDpi="1200"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D10" sqref="D10"/>
    </sheetView>
  </sheetViews>
  <sheetFormatPr defaultColWidth="9.00390625" defaultRowHeight="14.25"/>
  <cols>
    <col min="1" max="3" width="5.875" style="0" customWidth="1"/>
    <col min="4" max="4" width="14.875" style="0" customWidth="1"/>
    <col min="5" max="5" width="10.375" style="0" customWidth="1"/>
    <col min="9" max="9" width="12.375" style="0" customWidth="1"/>
    <col min="10" max="10" width="15.375" style="0" customWidth="1"/>
  </cols>
  <sheetData>
    <row r="1" ht="14.25" customHeight="1">
      <c r="J1" t="s">
        <v>228</v>
      </c>
    </row>
    <row r="2" spans="1:10" ht="54.75" customHeight="1">
      <c r="A2" s="245" t="s">
        <v>229</v>
      </c>
      <c r="B2" s="245"/>
      <c r="C2" s="245"/>
      <c r="D2" s="245"/>
      <c r="E2" s="245"/>
      <c r="F2" s="245"/>
      <c r="G2" s="245"/>
      <c r="H2" s="245"/>
      <c r="I2" s="245"/>
      <c r="J2" s="245"/>
    </row>
    <row r="3" spans="9:10" ht="14.25" customHeight="1">
      <c r="I3" s="250" t="s">
        <v>78</v>
      </c>
      <c r="J3" s="250"/>
    </row>
    <row r="4" spans="1:10" ht="33" customHeight="1">
      <c r="A4" s="246" t="s">
        <v>93</v>
      </c>
      <c r="B4" s="246"/>
      <c r="C4" s="246"/>
      <c r="D4" s="74" t="s">
        <v>94</v>
      </c>
      <c r="E4" s="74" t="s">
        <v>108</v>
      </c>
      <c r="F4" s="74"/>
      <c r="G4" s="74"/>
      <c r="H4" s="74"/>
      <c r="I4" s="74"/>
      <c r="J4" s="74"/>
    </row>
    <row r="5" spans="1:10" ht="14.25" customHeight="1">
      <c r="A5" s="74" t="s">
        <v>96</v>
      </c>
      <c r="B5" s="74" t="s">
        <v>97</v>
      </c>
      <c r="C5" s="74" t="s">
        <v>98</v>
      </c>
      <c r="D5" s="74"/>
      <c r="E5" s="74" t="s">
        <v>88</v>
      </c>
      <c r="F5" s="74" t="s">
        <v>198</v>
      </c>
      <c r="G5" s="74" t="s">
        <v>194</v>
      </c>
      <c r="H5" s="74" t="s">
        <v>199</v>
      </c>
      <c r="I5" s="74" t="s">
        <v>190</v>
      </c>
      <c r="J5" s="74" t="s">
        <v>200</v>
      </c>
    </row>
    <row r="6" spans="1:10" ht="32.25" customHeight="1">
      <c r="A6" s="74"/>
      <c r="B6" s="74"/>
      <c r="C6" s="74"/>
      <c r="D6" s="74"/>
      <c r="E6" s="74"/>
      <c r="F6" s="74"/>
      <c r="G6" s="74"/>
      <c r="H6" s="74"/>
      <c r="I6" s="74"/>
      <c r="J6" s="74"/>
    </row>
    <row r="7" spans="1:10" ht="22.5" customHeight="1">
      <c r="A7" s="77" t="str">
        <f>'15 一般-工资福利（部门预算）'!A7</f>
        <v>201</v>
      </c>
      <c r="B7" s="77"/>
      <c r="C7" s="77"/>
      <c r="D7" s="77" t="str">
        <f>'15 一般-工资福利（部门预算）'!D7</f>
        <v>一般公共服务支出</v>
      </c>
      <c r="E7" s="247">
        <f>'19 一般-个人和家庭（部门预算）'!E7</f>
        <v>0</v>
      </c>
      <c r="F7" s="248">
        <f>E7-SUM(G7:J7)</f>
        <v>0</v>
      </c>
      <c r="G7" s="249">
        <f>'19 一般-个人和家庭（部门预算）'!J7</f>
        <v>0</v>
      </c>
      <c r="H7" s="249"/>
      <c r="I7" s="249">
        <f>'19 一般-个人和家庭（部门预算）'!F7</f>
        <v>0</v>
      </c>
      <c r="J7" s="74"/>
    </row>
    <row r="8" spans="1:10" ht="22.5" customHeight="1">
      <c r="A8" s="77" t="str">
        <f>'15 一般-工资福利（部门预算）'!A8</f>
        <v>201</v>
      </c>
      <c r="B8" s="77" t="str">
        <f>'15 一般-工资福利（部门预算）'!B8</f>
        <v>02</v>
      </c>
      <c r="C8" s="77"/>
      <c r="D8" s="77" t="str">
        <f>'15 一般-工资福利（部门预算）'!D8</f>
        <v>政协事务</v>
      </c>
      <c r="E8" s="247">
        <f>'19 一般-个人和家庭（部门预算）'!E8</f>
        <v>0</v>
      </c>
      <c r="F8" s="248">
        <f>E8-SUM(G8:J8)</f>
        <v>0</v>
      </c>
      <c r="G8" s="249">
        <f>'19 一般-个人和家庭（部门预算）'!J8</f>
        <v>0</v>
      </c>
      <c r="H8" s="249"/>
      <c r="I8" s="249">
        <f>'19 一般-个人和家庭（部门预算）'!F8</f>
        <v>0</v>
      </c>
      <c r="J8" s="74"/>
    </row>
    <row r="9" spans="1:10" s="23"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247">
        <f>'19 一般-个人和家庭（部门预算）'!E9</f>
        <v>0</v>
      </c>
      <c r="F9" s="248">
        <f>E9-SUM(G9:J9)</f>
        <v>0</v>
      </c>
      <c r="G9" s="249">
        <f>'19 一般-个人和家庭（部门预算）'!J9</f>
        <v>0</v>
      </c>
      <c r="H9" s="249"/>
      <c r="I9" s="249">
        <f>'19 一般-个人和家庭（部门预算）'!F9</f>
        <v>0</v>
      </c>
      <c r="J9" s="249">
        <f>'19 一般-个人和家庭（部门预算）'!K9</f>
        <v>0</v>
      </c>
    </row>
    <row r="10" ht="14.25">
      <c r="D10" s="179" t="s">
        <v>195</v>
      </c>
    </row>
  </sheetData>
  <sheetProtection sheet="1"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A1">
      <selection activeCell="A6" sqref="A6:IV6"/>
    </sheetView>
  </sheetViews>
  <sheetFormatPr defaultColWidth="6.875" defaultRowHeight="12.75" customHeight="1"/>
  <cols>
    <col min="1" max="1" width="5.50390625" style="202" customWidth="1"/>
    <col min="2" max="2" width="6.125" style="202" customWidth="1"/>
    <col min="3" max="3" width="6.625" style="202" customWidth="1"/>
    <col min="4" max="4" width="15.875" style="202" customWidth="1"/>
    <col min="5" max="5" width="21.75390625" style="202" customWidth="1"/>
    <col min="6" max="7" width="11.125" style="202" customWidth="1"/>
    <col min="8" max="16" width="10.125" style="202" customWidth="1"/>
    <col min="17" max="16384" width="6.875" style="202" customWidth="1"/>
  </cols>
  <sheetData>
    <row r="1" spans="1:256" ht="22.5" customHeight="1">
      <c r="A1" s="203"/>
      <c r="B1" s="203"/>
      <c r="C1" s="203"/>
      <c r="D1" s="203"/>
      <c r="E1" s="203"/>
      <c r="F1" s="203"/>
      <c r="G1" s="203"/>
      <c r="H1" s="203"/>
      <c r="I1" s="203"/>
      <c r="J1" s="203"/>
      <c r="K1" s="203"/>
      <c r="L1" s="203"/>
      <c r="M1" s="227"/>
      <c r="N1" s="229"/>
      <c r="P1" s="230" t="s">
        <v>230</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04" t="s">
        <v>231</v>
      </c>
      <c r="B2" s="204"/>
      <c r="C2" s="204"/>
      <c r="D2" s="204"/>
      <c r="E2" s="204"/>
      <c r="F2" s="204"/>
      <c r="G2" s="204"/>
      <c r="H2" s="204"/>
      <c r="I2" s="204"/>
      <c r="J2" s="204"/>
      <c r="K2" s="204"/>
      <c r="L2" s="204"/>
      <c r="M2" s="204"/>
      <c r="N2" s="204"/>
      <c r="O2" s="204"/>
      <c r="P2" s="204"/>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205"/>
      <c r="B3" s="205"/>
      <c r="C3" s="205"/>
      <c r="D3" s="205"/>
      <c r="E3" s="205"/>
      <c r="F3" s="206"/>
      <c r="G3" s="207"/>
      <c r="H3" s="207"/>
      <c r="I3" s="207"/>
      <c r="J3" s="206"/>
      <c r="K3" s="206"/>
      <c r="L3" s="206"/>
      <c r="M3" s="227"/>
      <c r="N3" s="231"/>
      <c r="P3" s="232" t="s">
        <v>78</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208" t="s">
        <v>93</v>
      </c>
      <c r="B4" s="209"/>
      <c r="C4" s="210"/>
      <c r="D4" s="211" t="s">
        <v>94</v>
      </c>
      <c r="E4" s="212" t="s">
        <v>232</v>
      </c>
      <c r="F4" s="213" t="s">
        <v>95</v>
      </c>
      <c r="G4" s="214" t="s">
        <v>80</v>
      </c>
      <c r="H4" s="215"/>
      <c r="I4" s="233"/>
      <c r="J4" s="213" t="s">
        <v>81</v>
      </c>
      <c r="K4" s="213" t="s">
        <v>82</v>
      </c>
      <c r="L4" s="213" t="s">
        <v>83</v>
      </c>
      <c r="M4" s="213" t="s">
        <v>84</v>
      </c>
      <c r="N4" s="213" t="s">
        <v>85</v>
      </c>
      <c r="O4" s="234" t="s">
        <v>86</v>
      </c>
      <c r="P4" s="235" t="s">
        <v>87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 customHeight="1">
      <c r="A5" s="169" t="s">
        <v>96</v>
      </c>
      <c r="B5" s="171" t="s">
        <v>97</v>
      </c>
      <c r="C5" s="171" t="s">
        <v>98</v>
      </c>
      <c r="D5" s="211"/>
      <c r="E5" s="212"/>
      <c r="F5" s="216"/>
      <c r="G5" s="216" t="s">
        <v>88</v>
      </c>
      <c r="H5" s="216" t="s">
        <v>89</v>
      </c>
      <c r="I5" s="216" t="s">
        <v>90</v>
      </c>
      <c r="J5" s="216"/>
      <c r="K5" s="216"/>
      <c r="L5" s="216"/>
      <c r="M5" s="216"/>
      <c r="N5" s="216"/>
      <c r="O5" s="236"/>
      <c r="P5" s="237"/>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213" t="str">
        <f>'18 一般-商品服务(政府预算)'!A7</f>
        <v>201</v>
      </c>
      <c r="B6" s="213">
        <f>'18 一般-商品服务(政府预算)'!B7</f>
        <v>0</v>
      </c>
      <c r="C6" s="213">
        <f>'18 一般-商品服务(政府预算)'!C7</f>
        <v>0</v>
      </c>
      <c r="D6" s="213" t="str">
        <f>'17一般-商品和服务（部门预算）'!D7</f>
        <v>一般公共服务支出</v>
      </c>
      <c r="E6" s="213"/>
      <c r="F6" s="217"/>
      <c r="G6" s="213"/>
      <c r="H6" s="213"/>
      <c r="I6" s="238"/>
      <c r="J6" s="238"/>
      <c r="K6" s="238"/>
      <c r="L6" s="238"/>
      <c r="M6" s="238"/>
      <c r="N6" s="213"/>
      <c r="O6" s="239"/>
      <c r="P6" s="240"/>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s="213" t="str">
        <f>'18 一般-商品服务(政府预算)'!A8</f>
        <v>201</v>
      </c>
      <c r="B7" s="213" t="str">
        <f>'18 一般-商品服务(政府预算)'!B8</f>
        <v>02</v>
      </c>
      <c r="C7" s="213">
        <f>'18 一般-商品服务(政府预算)'!C8</f>
        <v>0</v>
      </c>
      <c r="D7" s="213" t="str">
        <f>'17一般-商品和服务（部门预算）'!D8</f>
        <v>政协事务</v>
      </c>
      <c r="E7" s="213"/>
      <c r="F7" s="217"/>
      <c r="G7" s="213"/>
      <c r="H7" s="213"/>
      <c r="I7" s="238"/>
      <c r="J7" s="238"/>
      <c r="K7" s="238"/>
      <c r="L7" s="238"/>
      <c r="M7" s="238"/>
      <c r="N7" s="213"/>
      <c r="O7" s="239"/>
      <c r="P7" s="240"/>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25" customHeight="1">
      <c r="A8" s="218" t="str">
        <f>'20 一般-个人家庭(政府预算)'!A7</f>
        <v>201</v>
      </c>
      <c r="B8" s="219" t="s">
        <v>217</v>
      </c>
      <c r="C8" s="219" t="s">
        <v>233</v>
      </c>
      <c r="D8" s="220" t="s">
        <v>234</v>
      </c>
      <c r="E8" s="221" t="s">
        <v>235</v>
      </c>
      <c r="F8" s="222">
        <f>SUM(H8:P8)</f>
        <v>86.1</v>
      </c>
      <c r="G8" s="223">
        <f>SUM(H8:I8)</f>
        <v>86.1</v>
      </c>
      <c r="H8" s="224">
        <v>86.1</v>
      </c>
      <c r="I8" s="241"/>
      <c r="J8" s="241"/>
      <c r="K8" s="241"/>
      <c r="L8" s="241"/>
      <c r="M8" s="241"/>
      <c r="N8" s="242"/>
      <c r="O8" s="243"/>
      <c r="P8" s="242"/>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22.5" customHeight="1">
      <c r="A9" s="225"/>
      <c r="B9" s="225"/>
      <c r="C9" s="225"/>
      <c r="D9" s="226"/>
      <c r="E9" s="226"/>
      <c r="F9" s="226"/>
      <c r="G9" s="226"/>
      <c r="H9" s="225"/>
      <c r="I9" s="244"/>
      <c r="J9" s="226"/>
      <c r="K9" s="226"/>
      <c r="L9" s="226"/>
      <c r="M9" s="226"/>
      <c r="N9" s="226"/>
      <c r="O9" s="226"/>
      <c r="P9" s="226"/>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226"/>
      <c r="B10" s="226"/>
      <c r="C10" s="226"/>
      <c r="D10" s="226"/>
      <c r="E10" s="226"/>
      <c r="F10" s="226"/>
      <c r="G10" s="226"/>
      <c r="H10" s="226"/>
      <c r="I10" s="226"/>
      <c r="J10" s="226"/>
      <c r="K10" s="226"/>
      <c r="L10" s="226"/>
      <c r="M10" s="226"/>
      <c r="N10" s="226"/>
      <c r="O10" s="226"/>
      <c r="P10" s="226"/>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226"/>
      <c r="B11" s="226"/>
      <c r="C11" s="226"/>
      <c r="D11" s="226"/>
      <c r="E11" s="226"/>
      <c r="F11" s="227"/>
      <c r="G11" s="226"/>
      <c r="H11" s="227"/>
      <c r="I11" s="226"/>
      <c r="J11" s="226"/>
      <c r="K11" s="226"/>
      <c r="L11" s="226"/>
      <c r="M11" s="226"/>
      <c r="N11" s="226"/>
      <c r="O11" s="226"/>
      <c r="P11" s="22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226"/>
      <c r="B12" s="226"/>
      <c r="C12" s="226"/>
      <c r="D12" s="226"/>
      <c r="E12" s="226"/>
      <c r="F12" s="226"/>
      <c r="G12" s="226"/>
      <c r="H12" s="226"/>
      <c r="I12" s="226"/>
      <c r="J12" s="226"/>
      <c r="K12" s="226"/>
      <c r="L12" s="226"/>
      <c r="M12" s="226"/>
      <c r="N12" s="226"/>
      <c r="O12" s="226"/>
      <c r="P12" s="22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226"/>
      <c r="B13" s="226"/>
      <c r="C13" s="226"/>
      <c r="D13" s="226"/>
      <c r="E13" s="226"/>
      <c r="F13" s="226"/>
      <c r="G13" s="226"/>
      <c r="H13" s="226"/>
      <c r="I13" s="226"/>
      <c r="J13" s="226"/>
      <c r="K13" s="226"/>
      <c r="L13" s="226"/>
      <c r="M13" s="226"/>
      <c r="N13" s="226"/>
      <c r="O13" s="226"/>
      <c r="P13" s="227"/>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226"/>
      <c r="B14" s="226"/>
      <c r="C14" s="226"/>
      <c r="D14" s="226"/>
      <c r="E14" s="226"/>
      <c r="F14" s="227"/>
      <c r="G14" s="227"/>
      <c r="H14" s="226"/>
      <c r="I14" s="226"/>
      <c r="J14" s="226"/>
      <c r="K14" s="227"/>
      <c r="L14" s="226"/>
      <c r="M14" s="226"/>
      <c r="N14" s="226"/>
      <c r="O14" s="226"/>
      <c r="P14" s="227"/>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226"/>
      <c r="B15" s="226"/>
      <c r="C15" s="226"/>
      <c r="D15" s="226"/>
      <c r="E15" s="228"/>
      <c r="F15" s="227"/>
      <c r="G15" s="227"/>
      <c r="H15" s="227"/>
      <c r="I15" s="226"/>
      <c r="J15" s="227"/>
      <c r="K15" s="227"/>
      <c r="L15" s="226"/>
      <c r="M15" s="226"/>
      <c r="N15" s="227"/>
      <c r="O15" s="226"/>
      <c r="P15" s="227"/>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227"/>
      <c r="B16" s="227"/>
      <c r="C16" s="227"/>
      <c r="D16" s="227"/>
      <c r="E16" s="226"/>
      <c r="F16" s="227"/>
      <c r="G16" s="227"/>
      <c r="H16" s="227"/>
      <c r="I16" s="226"/>
      <c r="J16" s="227"/>
      <c r="K16" s="227"/>
      <c r="L16" s="226"/>
      <c r="M16" s="227"/>
      <c r="N16" s="227"/>
      <c r="O16" s="227"/>
      <c r="P16" s="22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227"/>
      <c r="B17" s="227"/>
      <c r="C17" s="227"/>
      <c r="D17" s="227"/>
      <c r="E17" s="227"/>
      <c r="F17" s="227"/>
      <c r="G17" s="227"/>
      <c r="H17" s="227"/>
      <c r="I17" s="226"/>
      <c r="J17" s="227"/>
      <c r="K17" s="227"/>
      <c r="L17" s="227"/>
      <c r="M17" s="227"/>
      <c r="N17" s="227"/>
      <c r="O17" s="227"/>
      <c r="P17" s="22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7:256" ht="22.5" customHeight="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7:256" ht="22.5" customHeight="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227"/>
      <c r="B20" s="227"/>
      <c r="C20" s="227"/>
      <c r="D20" s="227"/>
      <c r="E20" s="227"/>
      <c r="F20" s="227"/>
      <c r="G20" s="227"/>
      <c r="H20" s="227"/>
      <c r="I20" s="227"/>
      <c r="J20" s="227"/>
      <c r="K20" s="226"/>
      <c r="L20" s="227"/>
      <c r="M20" s="227"/>
      <c r="N20" s="227"/>
      <c r="O20" s="227"/>
      <c r="P20" s="227"/>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sheetData>
  <sheetProtection formatCells="0" formatColumns="0" formatRows="0"/>
  <mergeCells count="14">
    <mergeCell ref="A2:P2"/>
    <mergeCell ref="A3:D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D9" sqref="D9"/>
    </sheetView>
  </sheetViews>
  <sheetFormatPr defaultColWidth="6.875" defaultRowHeight="12.75" customHeight="1"/>
  <cols>
    <col min="1" max="3" width="4.00390625" style="160" customWidth="1"/>
    <col min="4" max="4" width="23.125" style="160" customWidth="1"/>
    <col min="5" max="5" width="8.875" style="160" customWidth="1"/>
    <col min="6" max="6" width="8.125" style="160" customWidth="1"/>
    <col min="7" max="9" width="7.125" style="160" customWidth="1"/>
    <col min="10" max="10" width="7.75390625" style="160" customWidth="1"/>
    <col min="11" max="18" width="7.125" style="160" customWidth="1"/>
    <col min="19" max="20" width="7.25390625" style="160" customWidth="1"/>
    <col min="21" max="16384" width="6.875" style="160" customWidth="1"/>
  </cols>
  <sheetData>
    <row r="1" spans="1:20" ht="24.75" customHeight="1">
      <c r="A1" s="161"/>
      <c r="B1" s="161"/>
      <c r="C1" s="161"/>
      <c r="D1" s="161"/>
      <c r="E1" s="161"/>
      <c r="F1" s="161"/>
      <c r="G1" s="161"/>
      <c r="H1" s="161"/>
      <c r="I1" s="161"/>
      <c r="J1" s="161"/>
      <c r="K1" s="161"/>
      <c r="L1" s="161"/>
      <c r="M1" s="161"/>
      <c r="N1" s="161"/>
      <c r="O1" s="161"/>
      <c r="P1" s="181"/>
      <c r="Q1" s="181"/>
      <c r="R1" s="189"/>
      <c r="S1" s="189"/>
      <c r="T1" s="161" t="s">
        <v>236</v>
      </c>
    </row>
    <row r="2" spans="1:20" ht="24.75" customHeight="1">
      <c r="A2" s="162" t="s">
        <v>237</v>
      </c>
      <c r="B2" s="162"/>
      <c r="C2" s="162"/>
      <c r="D2" s="162"/>
      <c r="E2" s="162"/>
      <c r="F2" s="162"/>
      <c r="G2" s="162"/>
      <c r="H2" s="162"/>
      <c r="I2" s="162"/>
      <c r="J2" s="162"/>
      <c r="K2" s="162"/>
      <c r="L2" s="162"/>
      <c r="M2" s="162"/>
      <c r="N2" s="162"/>
      <c r="O2" s="162"/>
      <c r="P2" s="162"/>
      <c r="Q2" s="162"/>
      <c r="R2" s="162"/>
      <c r="S2" s="162"/>
      <c r="T2" s="162"/>
    </row>
    <row r="3" spans="1:21" ht="24.75" customHeight="1">
      <c r="A3" s="163">
        <f>'21 项目明细表'!A3</f>
        <v>0</v>
      </c>
      <c r="B3" s="163"/>
      <c r="C3" s="163"/>
      <c r="D3" s="163"/>
      <c r="E3" s="161"/>
      <c r="F3" s="161"/>
      <c r="G3" s="161"/>
      <c r="H3" s="161"/>
      <c r="I3" s="161"/>
      <c r="J3" s="161"/>
      <c r="K3" s="161"/>
      <c r="L3" s="161"/>
      <c r="M3" s="161"/>
      <c r="N3" s="161"/>
      <c r="O3" s="161"/>
      <c r="P3" s="184"/>
      <c r="Q3" s="184"/>
      <c r="R3" s="190"/>
      <c r="S3" s="191" t="s">
        <v>78</v>
      </c>
      <c r="T3" s="191"/>
      <c r="U3" s="192"/>
    </row>
    <row r="4" spans="1:21" ht="24.75" customHeight="1">
      <c r="A4" s="164" t="s">
        <v>93</v>
      </c>
      <c r="B4" s="164"/>
      <c r="C4" s="165"/>
      <c r="D4" s="166" t="s">
        <v>94</v>
      </c>
      <c r="E4" s="167" t="s">
        <v>95</v>
      </c>
      <c r="F4" s="168" t="s">
        <v>101</v>
      </c>
      <c r="G4" s="164"/>
      <c r="H4" s="164"/>
      <c r="I4" s="165"/>
      <c r="J4" s="169" t="s">
        <v>102</v>
      </c>
      <c r="K4" s="185"/>
      <c r="L4" s="185"/>
      <c r="M4" s="185"/>
      <c r="N4" s="185"/>
      <c r="O4" s="185"/>
      <c r="P4" s="185"/>
      <c r="Q4" s="193"/>
      <c r="R4" s="194" t="s">
        <v>103</v>
      </c>
      <c r="S4" s="195" t="s">
        <v>104</v>
      </c>
      <c r="T4" s="195" t="s">
        <v>105</v>
      </c>
      <c r="U4" s="192"/>
    </row>
    <row r="5" spans="1:21" ht="24.75" customHeight="1">
      <c r="A5" s="169" t="s">
        <v>96</v>
      </c>
      <c r="B5" s="166" t="s">
        <v>97</v>
      </c>
      <c r="C5" s="166" t="s">
        <v>98</v>
      </c>
      <c r="D5" s="166"/>
      <c r="E5" s="170"/>
      <c r="F5" s="166" t="s">
        <v>79</v>
      </c>
      <c r="G5" s="166" t="s">
        <v>106</v>
      </c>
      <c r="H5" s="166" t="s">
        <v>107</v>
      </c>
      <c r="I5" s="171" t="s">
        <v>108</v>
      </c>
      <c r="J5" s="186" t="s">
        <v>79</v>
      </c>
      <c r="K5" s="140" t="s">
        <v>109</v>
      </c>
      <c r="L5" s="140" t="s">
        <v>110</v>
      </c>
      <c r="M5" s="140" t="s">
        <v>111</v>
      </c>
      <c r="N5" s="140" t="s">
        <v>112</v>
      </c>
      <c r="O5" s="140" t="s">
        <v>113</v>
      </c>
      <c r="P5" s="140" t="s">
        <v>114</v>
      </c>
      <c r="Q5" s="140" t="s">
        <v>115</v>
      </c>
      <c r="R5" s="196"/>
      <c r="S5" s="195"/>
      <c r="T5" s="195"/>
      <c r="U5" s="192"/>
    </row>
    <row r="6" spans="1:20" ht="30.75" customHeight="1">
      <c r="A6" s="169"/>
      <c r="B6" s="166"/>
      <c r="C6" s="166"/>
      <c r="D6" s="171"/>
      <c r="E6" s="172"/>
      <c r="F6" s="166"/>
      <c r="G6" s="166"/>
      <c r="H6" s="166"/>
      <c r="I6" s="171"/>
      <c r="J6" s="187"/>
      <c r="K6" s="140"/>
      <c r="L6" s="140"/>
      <c r="M6" s="140"/>
      <c r="N6" s="140"/>
      <c r="O6" s="140"/>
      <c r="P6" s="140"/>
      <c r="Q6" s="140"/>
      <c r="R6" s="197"/>
      <c r="S6" s="195"/>
      <c r="T6" s="195"/>
    </row>
    <row r="7" spans="1:20" ht="24.75" customHeight="1">
      <c r="A7" s="170" t="s">
        <v>238</v>
      </c>
      <c r="B7" s="170" t="s">
        <v>238</v>
      </c>
      <c r="C7" s="170" t="s">
        <v>238</v>
      </c>
      <c r="D7" s="170" t="s">
        <v>238</v>
      </c>
      <c r="E7" s="167">
        <v>1</v>
      </c>
      <c r="F7" s="170">
        <v>2</v>
      </c>
      <c r="G7" s="170">
        <v>3</v>
      </c>
      <c r="H7" s="170">
        <v>4</v>
      </c>
      <c r="I7" s="170">
        <v>5</v>
      </c>
      <c r="J7" s="170">
        <v>6</v>
      </c>
      <c r="K7" s="170">
        <v>7</v>
      </c>
      <c r="L7" s="170">
        <v>8</v>
      </c>
      <c r="M7" s="170">
        <v>9</v>
      </c>
      <c r="N7" s="170">
        <v>10</v>
      </c>
      <c r="O7" s="170">
        <v>11</v>
      </c>
      <c r="P7" s="170">
        <v>12</v>
      </c>
      <c r="Q7" s="170">
        <v>13</v>
      </c>
      <c r="R7" s="170">
        <v>14</v>
      </c>
      <c r="S7" s="167">
        <v>15</v>
      </c>
      <c r="T7" s="167">
        <v>16</v>
      </c>
    </row>
    <row r="8" spans="1:20" s="159" customFormat="1" ht="24.75" customHeight="1">
      <c r="A8" s="173"/>
      <c r="B8" s="173"/>
      <c r="C8" s="174"/>
      <c r="D8" s="175"/>
      <c r="E8" s="176"/>
      <c r="F8" s="177"/>
      <c r="G8" s="177"/>
      <c r="H8" s="177"/>
      <c r="I8" s="177"/>
      <c r="J8" s="177"/>
      <c r="K8" s="177"/>
      <c r="L8" s="188"/>
      <c r="M8" s="177"/>
      <c r="N8" s="177"/>
      <c r="O8" s="177"/>
      <c r="P8" s="177"/>
      <c r="Q8" s="177"/>
      <c r="R8" s="198"/>
      <c r="S8" s="198"/>
      <c r="T8" s="199"/>
    </row>
    <row r="9" spans="1:20" ht="24.75" customHeight="1">
      <c r="A9" s="178"/>
      <c r="B9" s="178"/>
      <c r="C9" s="178"/>
      <c r="D9" s="179" t="s">
        <v>239</v>
      </c>
      <c r="E9" s="180"/>
      <c r="F9" s="180"/>
      <c r="G9" s="180"/>
      <c r="H9" s="180"/>
      <c r="I9" s="180"/>
      <c r="J9" s="180"/>
      <c r="K9" s="180"/>
      <c r="L9" s="180"/>
      <c r="M9" s="180"/>
      <c r="N9" s="180"/>
      <c r="O9" s="180"/>
      <c r="P9" s="180"/>
      <c r="Q9" s="180"/>
      <c r="R9" s="200"/>
      <c r="S9" s="200"/>
      <c r="T9" s="200"/>
    </row>
    <row r="10" spans="1:20" ht="18.75" customHeight="1">
      <c r="A10" s="178"/>
      <c r="B10" s="178"/>
      <c r="C10" s="178"/>
      <c r="D10" s="179"/>
      <c r="E10" s="180"/>
      <c r="F10" s="181"/>
      <c r="G10" s="180"/>
      <c r="H10" s="180"/>
      <c r="I10" s="180"/>
      <c r="J10" s="180"/>
      <c r="K10" s="180"/>
      <c r="L10" s="180"/>
      <c r="M10" s="180"/>
      <c r="N10" s="180"/>
      <c r="O10" s="180"/>
      <c r="P10" s="180"/>
      <c r="Q10" s="180"/>
      <c r="R10" s="200"/>
      <c r="S10" s="200"/>
      <c r="T10" s="200"/>
    </row>
    <row r="11" spans="1:20" ht="18.75" customHeight="1">
      <c r="A11" s="182"/>
      <c r="B11" s="178"/>
      <c r="C11" s="178"/>
      <c r="D11" s="179"/>
      <c r="E11" s="180"/>
      <c r="F11" s="181"/>
      <c r="G11" s="180"/>
      <c r="H11" s="180"/>
      <c r="I11" s="180"/>
      <c r="J11" s="180"/>
      <c r="K11" s="180"/>
      <c r="L11" s="180"/>
      <c r="M11" s="180"/>
      <c r="N11" s="180"/>
      <c r="O11" s="180"/>
      <c r="P11" s="180"/>
      <c r="Q11" s="180"/>
      <c r="R11" s="200"/>
      <c r="S11" s="200"/>
      <c r="T11" s="200"/>
    </row>
    <row r="12" spans="1:20" ht="18.75" customHeight="1">
      <c r="A12" s="182"/>
      <c r="B12" s="178"/>
      <c r="C12" s="178"/>
      <c r="D12" s="179"/>
      <c r="E12" s="180"/>
      <c r="F12" s="180"/>
      <c r="G12" s="180"/>
      <c r="H12" s="180"/>
      <c r="I12" s="180"/>
      <c r="J12" s="180"/>
      <c r="K12" s="180"/>
      <c r="L12" s="180"/>
      <c r="M12" s="180"/>
      <c r="N12" s="180"/>
      <c r="O12" s="180"/>
      <c r="P12" s="180"/>
      <c r="Q12" s="180"/>
      <c r="R12" s="200"/>
      <c r="S12" s="200"/>
      <c r="T12" s="201"/>
    </row>
    <row r="13" spans="1:20" ht="18.75" customHeight="1">
      <c r="A13" s="182"/>
      <c r="B13" s="182"/>
      <c r="C13" s="178"/>
      <c r="D13" s="179"/>
      <c r="E13" s="180"/>
      <c r="F13" s="180"/>
      <c r="G13" s="180"/>
      <c r="H13" s="180"/>
      <c r="I13" s="180"/>
      <c r="J13" s="180"/>
      <c r="K13" s="180"/>
      <c r="L13" s="180"/>
      <c r="M13" s="180"/>
      <c r="N13" s="180"/>
      <c r="O13" s="180"/>
      <c r="P13" s="180"/>
      <c r="Q13" s="180"/>
      <c r="R13" s="200"/>
      <c r="S13" s="200"/>
      <c r="T13" s="201"/>
    </row>
    <row r="14" spans="1:20" ht="18.75" customHeight="1">
      <c r="A14" s="182"/>
      <c r="B14" s="182"/>
      <c r="C14" s="182"/>
      <c r="D14" s="179"/>
      <c r="E14" s="180"/>
      <c r="F14" s="180"/>
      <c r="G14" s="180"/>
      <c r="H14" s="180"/>
      <c r="I14" s="180"/>
      <c r="J14" s="180"/>
      <c r="K14" s="180"/>
      <c r="L14" s="180"/>
      <c r="M14" s="180"/>
      <c r="N14" s="180"/>
      <c r="O14" s="180"/>
      <c r="P14" s="180"/>
      <c r="Q14" s="180"/>
      <c r="R14" s="200"/>
      <c r="S14" s="200"/>
      <c r="T14" s="201"/>
    </row>
    <row r="15" spans="1:20" ht="18.75" customHeight="1">
      <c r="A15" s="182"/>
      <c r="B15" s="182"/>
      <c r="C15" s="182"/>
      <c r="D15" s="179"/>
      <c r="E15" s="180"/>
      <c r="F15" s="180"/>
      <c r="G15" s="180"/>
      <c r="H15" s="180"/>
      <c r="I15" s="180"/>
      <c r="J15" s="180"/>
      <c r="K15" s="180"/>
      <c r="L15" s="180"/>
      <c r="M15" s="180"/>
      <c r="N15" s="180"/>
      <c r="O15" s="180"/>
      <c r="P15" s="180"/>
      <c r="Q15" s="180"/>
      <c r="R15" s="200"/>
      <c r="S15" s="201"/>
      <c r="T15" s="201"/>
    </row>
    <row r="16" spans="1:20" ht="18.75" customHeight="1">
      <c r="A16" s="182"/>
      <c r="B16" s="182"/>
      <c r="C16" s="182"/>
      <c r="D16" s="183"/>
      <c r="E16" s="180"/>
      <c r="F16" s="181"/>
      <c r="G16" s="181"/>
      <c r="H16" s="181"/>
      <c r="I16" s="181"/>
      <c r="J16" s="181"/>
      <c r="K16" s="181"/>
      <c r="L16" s="181"/>
      <c r="M16" s="181"/>
      <c r="N16" s="181"/>
      <c r="O16" s="180"/>
      <c r="P16" s="180"/>
      <c r="Q16" s="180"/>
      <c r="R16" s="201"/>
      <c r="S16" s="201"/>
      <c r="T16" s="201"/>
    </row>
  </sheetData>
  <sheetProtection sheet="1" formatCells="0" formatColumns="0" formatRows="0"/>
  <mergeCells count="24">
    <mergeCell ref="A2:T2"/>
    <mergeCell ref="A3:D3"/>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7" sqref="A7:T7"/>
    </sheetView>
  </sheetViews>
  <sheetFormatPr defaultColWidth="9.00390625" defaultRowHeight="14.25"/>
  <cols>
    <col min="1" max="1" width="3.875" style="0" customWidth="1"/>
    <col min="2" max="3" width="4.375" style="0" customWidth="1"/>
    <col min="4" max="4" width="16.875" style="0" customWidth="1"/>
    <col min="5" max="5" width="10.625" style="0" customWidth="1"/>
    <col min="6" max="20" width="7.25390625" style="0" customWidth="1"/>
  </cols>
  <sheetData>
    <row r="1" spans="1:20" ht="14.25" customHeight="1">
      <c r="A1" s="68"/>
      <c r="B1" s="68"/>
      <c r="C1" s="68"/>
      <c r="D1" s="68"/>
      <c r="E1" s="68"/>
      <c r="F1" s="68"/>
      <c r="G1" s="68"/>
      <c r="H1" s="68"/>
      <c r="I1" s="68"/>
      <c r="J1" s="68"/>
      <c r="K1" s="68"/>
      <c r="L1" s="68"/>
      <c r="M1" s="68"/>
      <c r="N1" s="68"/>
      <c r="O1" s="68"/>
      <c r="P1" s="68"/>
      <c r="Q1" s="68"/>
      <c r="R1" s="68"/>
      <c r="S1" s="68"/>
      <c r="T1" s="84" t="s">
        <v>240</v>
      </c>
    </row>
    <row r="2" spans="1:20" ht="24.75" customHeight="1">
      <c r="A2" s="152" t="s">
        <v>241</v>
      </c>
      <c r="B2" s="152"/>
      <c r="C2" s="152"/>
      <c r="D2" s="152"/>
      <c r="E2" s="152"/>
      <c r="F2" s="152"/>
      <c r="G2" s="152"/>
      <c r="H2" s="152"/>
      <c r="I2" s="152"/>
      <c r="J2" s="152"/>
      <c r="K2" s="152"/>
      <c r="L2" s="152"/>
      <c r="M2" s="152"/>
      <c r="N2" s="152"/>
      <c r="O2" s="152"/>
      <c r="P2" s="152"/>
      <c r="Q2" s="152"/>
      <c r="R2" s="152"/>
      <c r="S2" s="152"/>
      <c r="T2" s="152"/>
    </row>
    <row r="3" spans="1:20" ht="19.5" customHeight="1">
      <c r="A3" s="153">
        <f>'22 政府性基金（部门预算）'!A3</f>
        <v>0</v>
      </c>
      <c r="B3" s="153"/>
      <c r="C3" s="153"/>
      <c r="D3" s="153"/>
      <c r="E3" s="153"/>
      <c r="F3" s="154"/>
      <c r="G3" s="68"/>
      <c r="H3" s="68"/>
      <c r="I3" s="68"/>
      <c r="J3" s="68"/>
      <c r="K3" s="68"/>
      <c r="L3" s="68"/>
      <c r="M3" s="68"/>
      <c r="N3" s="68"/>
      <c r="O3" s="68"/>
      <c r="P3" s="68"/>
      <c r="Q3" s="68"/>
      <c r="R3" s="68"/>
      <c r="S3" s="85" t="s">
        <v>78</v>
      </c>
      <c r="T3" s="85"/>
    </row>
    <row r="4" spans="1:20" ht="27.75" customHeight="1">
      <c r="A4" s="155" t="s">
        <v>93</v>
      </c>
      <c r="B4" s="155"/>
      <c r="C4" s="155"/>
      <c r="D4" s="74" t="s">
        <v>94</v>
      </c>
      <c r="E4" s="74" t="s">
        <v>95</v>
      </c>
      <c r="F4" s="74" t="s">
        <v>118</v>
      </c>
      <c r="G4" s="74" t="s">
        <v>119</v>
      </c>
      <c r="H4" s="74" t="s">
        <v>120</v>
      </c>
      <c r="I4" s="74" t="s">
        <v>121</v>
      </c>
      <c r="J4" s="74" t="s">
        <v>122</v>
      </c>
      <c r="K4" s="74" t="s">
        <v>123</v>
      </c>
      <c r="L4" s="74" t="s">
        <v>110</v>
      </c>
      <c r="M4" s="74" t="s">
        <v>124</v>
      </c>
      <c r="N4" s="74" t="s">
        <v>108</v>
      </c>
      <c r="O4" s="74" t="s">
        <v>112</v>
      </c>
      <c r="P4" s="74" t="s">
        <v>111</v>
      </c>
      <c r="Q4" s="74" t="s">
        <v>125</v>
      </c>
      <c r="R4" s="74" t="s">
        <v>126</v>
      </c>
      <c r="S4" s="74" t="s">
        <v>127</v>
      </c>
      <c r="T4" s="74" t="s">
        <v>115</v>
      </c>
    </row>
    <row r="5" spans="1:20" ht="13.5" customHeight="1">
      <c r="A5" s="74" t="s">
        <v>96</v>
      </c>
      <c r="B5" s="74" t="s">
        <v>97</v>
      </c>
      <c r="C5" s="74" t="s">
        <v>98</v>
      </c>
      <c r="D5" s="74"/>
      <c r="E5" s="74"/>
      <c r="F5" s="74"/>
      <c r="G5" s="74"/>
      <c r="H5" s="74"/>
      <c r="I5" s="74"/>
      <c r="J5" s="74"/>
      <c r="K5" s="74"/>
      <c r="L5" s="74"/>
      <c r="M5" s="74"/>
      <c r="N5" s="74"/>
      <c r="O5" s="74"/>
      <c r="P5" s="74"/>
      <c r="Q5" s="74"/>
      <c r="R5" s="74"/>
      <c r="S5" s="74"/>
      <c r="T5" s="74"/>
    </row>
    <row r="6" spans="1:20" ht="18" customHeight="1">
      <c r="A6" s="74"/>
      <c r="B6" s="74"/>
      <c r="C6" s="74"/>
      <c r="D6" s="74"/>
      <c r="E6" s="74"/>
      <c r="F6" s="74"/>
      <c r="G6" s="74"/>
      <c r="H6" s="74"/>
      <c r="I6" s="74"/>
      <c r="J6" s="74"/>
      <c r="K6" s="74"/>
      <c r="L6" s="74"/>
      <c r="M6" s="74"/>
      <c r="N6" s="74"/>
      <c r="O6" s="74"/>
      <c r="P6" s="74"/>
      <c r="Q6" s="74"/>
      <c r="R6" s="74"/>
      <c r="S6" s="74"/>
      <c r="T6" s="74"/>
    </row>
    <row r="7" spans="1:20" ht="18" customHeight="1">
      <c r="A7" s="112" t="s">
        <v>238</v>
      </c>
      <c r="B7" s="112" t="s">
        <v>238</v>
      </c>
      <c r="C7" s="112" t="s">
        <v>238</v>
      </c>
      <c r="D7" s="112" t="s">
        <v>238</v>
      </c>
      <c r="E7" s="113">
        <v>1</v>
      </c>
      <c r="F7" s="112">
        <v>2</v>
      </c>
      <c r="G7" s="112">
        <v>3</v>
      </c>
      <c r="H7" s="112">
        <v>4</v>
      </c>
      <c r="I7" s="112">
        <v>5</v>
      </c>
      <c r="J7" s="112">
        <v>6</v>
      </c>
      <c r="K7" s="112">
        <v>7</v>
      </c>
      <c r="L7" s="112">
        <v>8</v>
      </c>
      <c r="M7" s="112">
        <v>9</v>
      </c>
      <c r="N7" s="112">
        <v>10</v>
      </c>
      <c r="O7" s="112">
        <v>11</v>
      </c>
      <c r="P7" s="112">
        <v>12</v>
      </c>
      <c r="Q7" s="112">
        <v>13</v>
      </c>
      <c r="R7" s="112">
        <v>14</v>
      </c>
      <c r="S7" s="113">
        <v>15</v>
      </c>
      <c r="T7" s="113">
        <v>16</v>
      </c>
    </row>
    <row r="8" spans="1:20" s="23" customFormat="1" ht="29.25" customHeight="1">
      <c r="A8" s="156"/>
      <c r="B8" s="156"/>
      <c r="C8" s="156"/>
      <c r="D8" s="80"/>
      <c r="E8" s="157"/>
      <c r="F8" s="158"/>
      <c r="G8" s="158"/>
      <c r="H8" s="158"/>
      <c r="I8" s="158"/>
      <c r="J8" s="158"/>
      <c r="K8" s="158"/>
      <c r="L8" s="158"/>
      <c r="M8" s="158"/>
      <c r="N8" s="158"/>
      <c r="O8" s="158"/>
      <c r="P8" s="158"/>
      <c r="Q8" s="158"/>
      <c r="R8" s="158"/>
      <c r="S8" s="158"/>
      <c r="T8" s="158"/>
    </row>
    <row r="9" ht="14.25">
      <c r="D9" t="s">
        <v>242</v>
      </c>
    </row>
  </sheetData>
  <sheetProtection sheet="1" formatCells="0" formatColumns="0" formatRows="0"/>
  <mergeCells count="24">
    <mergeCell ref="A2:T2"/>
    <mergeCell ref="A3:E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7"/>
  <sheetViews>
    <sheetView showGridLines="0" showZeros="0" workbookViewId="0" topLeftCell="A1">
      <selection activeCell="A7" sqref="A7:T7"/>
    </sheetView>
  </sheetViews>
  <sheetFormatPr defaultColWidth="6.875" defaultRowHeight="12.75" customHeight="1"/>
  <cols>
    <col min="1" max="3" width="4.00390625" style="116" customWidth="1"/>
    <col min="4" max="4" width="22.50390625" style="116" customWidth="1"/>
    <col min="5" max="6" width="8.50390625" style="116" customWidth="1"/>
    <col min="7" max="9" width="7.25390625" style="116" customWidth="1"/>
    <col min="10" max="10" width="8.50390625" style="116" customWidth="1"/>
    <col min="11" max="18" width="7.25390625" style="116" customWidth="1"/>
    <col min="19" max="20" width="7.75390625" style="116" customWidth="1"/>
    <col min="21" max="16384" width="6.875" style="116" customWidth="1"/>
  </cols>
  <sheetData>
    <row r="1" spans="1:20" ht="24.75" customHeight="1">
      <c r="A1" s="117"/>
      <c r="B1" s="117"/>
      <c r="C1" s="117"/>
      <c r="D1" s="117"/>
      <c r="E1" s="117"/>
      <c r="F1" s="117"/>
      <c r="G1" s="117"/>
      <c r="H1" s="117"/>
      <c r="I1" s="117"/>
      <c r="J1" s="117"/>
      <c r="K1" s="117"/>
      <c r="L1" s="117"/>
      <c r="M1" s="117"/>
      <c r="N1" s="117"/>
      <c r="O1" s="117"/>
      <c r="P1" s="134"/>
      <c r="Q1" s="134"/>
      <c r="R1" s="141"/>
      <c r="S1" s="141"/>
      <c r="T1" s="117" t="s">
        <v>243</v>
      </c>
    </row>
    <row r="2" spans="1:20" ht="24.75" customHeight="1">
      <c r="A2" s="118" t="s">
        <v>244</v>
      </c>
      <c r="B2" s="118"/>
      <c r="C2" s="118"/>
      <c r="D2" s="118"/>
      <c r="E2" s="118"/>
      <c r="F2" s="118"/>
      <c r="G2" s="118"/>
      <c r="H2" s="118"/>
      <c r="I2" s="118"/>
      <c r="J2" s="118"/>
      <c r="K2" s="118"/>
      <c r="L2" s="118"/>
      <c r="M2" s="118"/>
      <c r="N2" s="118"/>
      <c r="O2" s="118"/>
      <c r="P2" s="118"/>
      <c r="Q2" s="118"/>
      <c r="R2" s="118"/>
      <c r="S2" s="118"/>
      <c r="T2" s="118"/>
    </row>
    <row r="3" spans="1:21" ht="24.75" customHeight="1">
      <c r="A3" s="119">
        <f>'21 项目明细表'!A3</f>
        <v>0</v>
      </c>
      <c r="B3" s="119"/>
      <c r="C3" s="119"/>
      <c r="D3" s="119"/>
      <c r="E3" s="117"/>
      <c r="F3" s="117"/>
      <c r="G3" s="117"/>
      <c r="H3" s="117"/>
      <c r="I3" s="117"/>
      <c r="J3" s="117"/>
      <c r="K3" s="117"/>
      <c r="L3" s="117"/>
      <c r="M3" s="117"/>
      <c r="N3" s="117"/>
      <c r="O3" s="117"/>
      <c r="P3" s="136"/>
      <c r="Q3" s="136"/>
      <c r="R3" s="142"/>
      <c r="S3" s="143" t="s">
        <v>78</v>
      </c>
      <c r="T3" s="143"/>
      <c r="U3" s="144"/>
    </row>
    <row r="4" spans="1:21" ht="24.75" customHeight="1">
      <c r="A4" s="120" t="s">
        <v>93</v>
      </c>
      <c r="B4" s="120"/>
      <c r="C4" s="120"/>
      <c r="D4" s="121" t="s">
        <v>94</v>
      </c>
      <c r="E4" s="113" t="s">
        <v>95</v>
      </c>
      <c r="F4" s="120" t="s">
        <v>101</v>
      </c>
      <c r="G4" s="120"/>
      <c r="H4" s="120"/>
      <c r="I4" s="121"/>
      <c r="J4" s="121" t="s">
        <v>102</v>
      </c>
      <c r="K4" s="137"/>
      <c r="L4" s="137"/>
      <c r="M4" s="137"/>
      <c r="N4" s="137"/>
      <c r="O4" s="137"/>
      <c r="P4" s="137"/>
      <c r="Q4" s="145"/>
      <c r="R4" s="146" t="s">
        <v>103</v>
      </c>
      <c r="S4" s="147" t="s">
        <v>104</v>
      </c>
      <c r="T4" s="147" t="s">
        <v>105</v>
      </c>
      <c r="U4" s="144"/>
    </row>
    <row r="5" spans="1:21" ht="24.75" customHeight="1">
      <c r="A5" s="122" t="s">
        <v>96</v>
      </c>
      <c r="B5" s="122" t="s">
        <v>97</v>
      </c>
      <c r="C5" s="122" t="s">
        <v>98</v>
      </c>
      <c r="D5" s="121"/>
      <c r="E5" s="112"/>
      <c r="F5" s="122" t="s">
        <v>79</v>
      </c>
      <c r="G5" s="122" t="s">
        <v>106</v>
      </c>
      <c r="H5" s="122" t="s">
        <v>107</v>
      </c>
      <c r="I5" s="138" t="s">
        <v>108</v>
      </c>
      <c r="J5" s="139" t="s">
        <v>79</v>
      </c>
      <c r="K5" s="140" t="s">
        <v>109</v>
      </c>
      <c r="L5" s="140" t="s">
        <v>110</v>
      </c>
      <c r="M5" s="140" t="s">
        <v>111</v>
      </c>
      <c r="N5" s="140" t="s">
        <v>112</v>
      </c>
      <c r="O5" s="140" t="s">
        <v>113</v>
      </c>
      <c r="P5" s="140" t="s">
        <v>114</v>
      </c>
      <c r="Q5" s="140" t="s">
        <v>115</v>
      </c>
      <c r="R5" s="147"/>
      <c r="S5" s="147"/>
      <c r="T5" s="147"/>
      <c r="U5" s="144"/>
    </row>
    <row r="6" spans="1:20" ht="30.75" customHeight="1">
      <c r="A6" s="121"/>
      <c r="B6" s="121"/>
      <c r="C6" s="121"/>
      <c r="D6" s="120"/>
      <c r="E6" s="123"/>
      <c r="F6" s="121"/>
      <c r="G6" s="121"/>
      <c r="H6" s="121"/>
      <c r="I6" s="120"/>
      <c r="J6" s="137"/>
      <c r="K6" s="140"/>
      <c r="L6" s="140"/>
      <c r="M6" s="140"/>
      <c r="N6" s="140"/>
      <c r="O6" s="140"/>
      <c r="P6" s="140"/>
      <c r="Q6" s="140"/>
      <c r="R6" s="147"/>
      <c r="S6" s="147"/>
      <c r="T6" s="147"/>
    </row>
    <row r="7" spans="1:20" ht="24.75" customHeight="1">
      <c r="A7" s="112" t="s">
        <v>238</v>
      </c>
      <c r="B7" s="112" t="s">
        <v>238</v>
      </c>
      <c r="C7" s="112" t="s">
        <v>238</v>
      </c>
      <c r="D7" s="112" t="s">
        <v>238</v>
      </c>
      <c r="E7" s="113">
        <v>1</v>
      </c>
      <c r="F7" s="112">
        <v>2</v>
      </c>
      <c r="G7" s="112">
        <v>3</v>
      </c>
      <c r="H7" s="112">
        <v>4</v>
      </c>
      <c r="I7" s="112">
        <v>5</v>
      </c>
      <c r="J7" s="112">
        <v>6</v>
      </c>
      <c r="K7" s="112">
        <v>7</v>
      </c>
      <c r="L7" s="112">
        <v>8</v>
      </c>
      <c r="M7" s="112">
        <v>9</v>
      </c>
      <c r="N7" s="112">
        <v>10</v>
      </c>
      <c r="O7" s="112">
        <v>11</v>
      </c>
      <c r="P7" s="112">
        <v>12</v>
      </c>
      <c r="Q7" s="112">
        <v>13</v>
      </c>
      <c r="R7" s="112">
        <v>14</v>
      </c>
      <c r="S7" s="113">
        <v>15</v>
      </c>
      <c r="T7" s="113">
        <v>16</v>
      </c>
    </row>
    <row r="8" spans="1:20" s="115" customFormat="1" ht="24.75" customHeight="1">
      <c r="A8" s="124"/>
      <c r="B8" s="124"/>
      <c r="C8" s="125"/>
      <c r="D8" s="126"/>
      <c r="E8" s="127"/>
      <c r="F8" s="128"/>
      <c r="G8" s="129"/>
      <c r="H8" s="129"/>
      <c r="I8" s="129"/>
      <c r="J8" s="129"/>
      <c r="K8" s="129"/>
      <c r="L8" s="129"/>
      <c r="M8" s="129"/>
      <c r="N8" s="129"/>
      <c r="O8" s="129"/>
      <c r="P8" s="129"/>
      <c r="Q8" s="129"/>
      <c r="R8" s="148"/>
      <c r="S8" s="148"/>
      <c r="T8" s="149"/>
    </row>
    <row r="9" spans="1:20" ht="27" customHeight="1">
      <c r="A9" s="130"/>
      <c r="B9" s="130"/>
      <c r="C9" s="130"/>
      <c r="D9" s="131" t="s">
        <v>245</v>
      </c>
      <c r="E9" s="132"/>
      <c r="F9" s="132"/>
      <c r="G9" s="132"/>
      <c r="H9" s="132"/>
      <c r="I9" s="132"/>
      <c r="J9" s="132"/>
      <c r="K9" s="132"/>
      <c r="L9" s="132"/>
      <c r="M9" s="132"/>
      <c r="N9" s="132"/>
      <c r="O9" s="132"/>
      <c r="P9" s="132"/>
      <c r="Q9" s="132"/>
      <c r="R9" s="150"/>
      <c r="S9" s="150"/>
      <c r="T9" s="150"/>
    </row>
    <row r="10" spans="1:20" ht="18.75" customHeight="1">
      <c r="A10" s="130"/>
      <c r="B10" s="130"/>
      <c r="C10" s="130"/>
      <c r="D10" s="131"/>
      <c r="E10" s="132"/>
      <c r="F10" s="132"/>
      <c r="G10" s="132"/>
      <c r="H10" s="132"/>
      <c r="I10" s="132"/>
      <c r="J10" s="132"/>
      <c r="K10" s="132"/>
      <c r="L10" s="132"/>
      <c r="M10" s="132"/>
      <c r="N10" s="132"/>
      <c r="O10" s="132"/>
      <c r="P10" s="132"/>
      <c r="Q10" s="132"/>
      <c r="R10" s="150"/>
      <c r="S10" s="150"/>
      <c r="T10" s="150"/>
    </row>
    <row r="11" spans="1:20" ht="18.75" customHeight="1">
      <c r="A11" s="130"/>
      <c r="B11" s="130"/>
      <c r="C11" s="130"/>
      <c r="D11" s="131"/>
      <c r="E11" s="132"/>
      <c r="F11" s="132"/>
      <c r="G11" s="132"/>
      <c r="H11" s="132"/>
      <c r="I11" s="132"/>
      <c r="J11" s="132"/>
      <c r="K11" s="132"/>
      <c r="L11" s="132"/>
      <c r="M11" s="132"/>
      <c r="N11" s="132"/>
      <c r="O11" s="132"/>
      <c r="P11" s="132"/>
      <c r="Q11" s="132"/>
      <c r="R11" s="150"/>
      <c r="S11" s="150"/>
      <c r="T11" s="150"/>
    </row>
    <row r="12" spans="1:20" ht="18.75" customHeight="1">
      <c r="A12" s="130"/>
      <c r="B12" s="130"/>
      <c r="C12" s="130"/>
      <c r="D12" s="131"/>
      <c r="E12" s="132"/>
      <c r="F12" s="132"/>
      <c r="G12" s="132"/>
      <c r="H12" s="132"/>
      <c r="I12" s="132"/>
      <c r="J12" s="132"/>
      <c r="K12" s="132"/>
      <c r="L12" s="132"/>
      <c r="M12" s="132"/>
      <c r="N12" s="132"/>
      <c r="O12" s="132"/>
      <c r="P12" s="132"/>
      <c r="Q12" s="132"/>
      <c r="R12" s="150"/>
      <c r="S12" s="150"/>
      <c r="T12" s="150"/>
    </row>
    <row r="13" spans="1:20" ht="18.75" customHeight="1">
      <c r="A13" s="130"/>
      <c r="B13" s="130"/>
      <c r="C13" s="130"/>
      <c r="D13" s="132"/>
      <c r="E13" s="132"/>
      <c r="F13" s="132"/>
      <c r="G13" s="132"/>
      <c r="H13" s="132"/>
      <c r="I13" s="132"/>
      <c r="J13" s="132"/>
      <c r="K13" s="132"/>
      <c r="L13" s="132"/>
      <c r="M13" s="132"/>
      <c r="N13" s="132"/>
      <c r="O13" s="132"/>
      <c r="P13" s="132"/>
      <c r="Q13" s="132"/>
      <c r="R13" s="150"/>
      <c r="S13" s="150"/>
      <c r="T13" s="151"/>
    </row>
    <row r="14" spans="1:20" ht="18.75" customHeight="1">
      <c r="A14" s="133"/>
      <c r="B14" s="133"/>
      <c r="C14" s="133"/>
      <c r="D14" s="131"/>
      <c r="E14" s="132"/>
      <c r="F14" s="134"/>
      <c r="G14" s="132"/>
      <c r="H14" s="132"/>
      <c r="I14" s="132"/>
      <c r="J14" s="134"/>
      <c r="K14" s="132"/>
      <c r="L14" s="132"/>
      <c r="M14" s="132"/>
      <c r="N14" s="132"/>
      <c r="O14" s="132"/>
      <c r="P14" s="132"/>
      <c r="Q14" s="132"/>
      <c r="R14" s="150"/>
      <c r="S14" s="150"/>
      <c r="T14" s="151"/>
    </row>
    <row r="15" spans="1:20" ht="18.75" customHeight="1">
      <c r="A15" s="133"/>
      <c r="B15" s="133"/>
      <c r="C15" s="133"/>
      <c r="D15" s="135"/>
      <c r="E15" s="132"/>
      <c r="F15" s="134"/>
      <c r="G15" s="134"/>
      <c r="H15" s="134"/>
      <c r="I15" s="134"/>
      <c r="J15" s="134"/>
      <c r="K15" s="134"/>
      <c r="L15" s="132"/>
      <c r="M15" s="132"/>
      <c r="N15" s="132"/>
      <c r="O15" s="132"/>
      <c r="P15" s="132"/>
      <c r="Q15" s="132"/>
      <c r="R15" s="150"/>
      <c r="S15" s="151"/>
      <c r="T15" s="151"/>
    </row>
    <row r="16" spans="1:20" ht="18.75" customHeight="1">
      <c r="A16" s="133"/>
      <c r="B16" s="133"/>
      <c r="C16" s="133"/>
      <c r="D16" s="135"/>
      <c r="E16" s="132"/>
      <c r="F16" s="134"/>
      <c r="G16" s="134"/>
      <c r="H16" s="134"/>
      <c r="I16" s="134"/>
      <c r="J16" s="134"/>
      <c r="K16" s="134"/>
      <c r="L16" s="132"/>
      <c r="M16" s="132"/>
      <c r="N16" s="132"/>
      <c r="O16" s="132"/>
      <c r="P16" s="132"/>
      <c r="Q16" s="132"/>
      <c r="R16" s="151"/>
      <c r="S16" s="151"/>
      <c r="T16" s="151"/>
    </row>
    <row r="17" spans="1:21" ht="12.75" customHeight="1">
      <c r="A17"/>
      <c r="B17"/>
      <c r="C17"/>
      <c r="D17"/>
      <c r="E17"/>
      <c r="F17"/>
      <c r="G17"/>
      <c r="H17"/>
      <c r="I17"/>
      <c r="J17"/>
      <c r="K17" s="115"/>
      <c r="L17" s="115"/>
      <c r="M17"/>
      <c r="N17"/>
      <c r="O17"/>
      <c r="P17"/>
      <c r="Q17"/>
      <c r="R17"/>
      <c r="S17"/>
      <c r="T17"/>
      <c r="U17"/>
    </row>
  </sheetData>
  <sheetProtection sheet="1" formatCells="0" formatColumns="0" formatRows="0"/>
  <mergeCells count="26">
    <mergeCell ref="A2:T2"/>
    <mergeCell ref="A3:D3"/>
    <mergeCell ref="S3:T3"/>
    <mergeCell ref="A4:C4"/>
    <mergeCell ref="F4:I4"/>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M32" sqref="M32"/>
    </sheetView>
  </sheetViews>
  <sheetFormatPr defaultColWidth="9.00390625" defaultRowHeight="14.25"/>
  <cols>
    <col min="1" max="1" width="3.875" style="0" customWidth="1"/>
    <col min="2" max="3" width="4.375" style="0" customWidth="1"/>
    <col min="4" max="4" width="15.375" style="0" customWidth="1"/>
    <col min="5" max="5" width="10.625" style="0" customWidth="1"/>
    <col min="6" max="20" width="7.25390625" style="0" customWidth="1"/>
  </cols>
  <sheetData>
    <row r="1" spans="1:20" ht="14.25" customHeight="1">
      <c r="A1" s="68"/>
      <c r="B1" s="68"/>
      <c r="C1" s="68"/>
      <c r="D1" s="68"/>
      <c r="E1" s="68"/>
      <c r="F1" s="68"/>
      <c r="G1" s="68"/>
      <c r="H1" s="68"/>
      <c r="I1" s="68"/>
      <c r="J1" s="68"/>
      <c r="K1" s="68"/>
      <c r="L1" s="68"/>
      <c r="M1" s="68"/>
      <c r="N1" s="68"/>
      <c r="O1" s="68"/>
      <c r="P1" s="68"/>
      <c r="Q1" s="68"/>
      <c r="R1" s="68"/>
      <c r="S1" s="68"/>
      <c r="T1" s="84" t="s">
        <v>246</v>
      </c>
    </row>
    <row r="2" spans="1:20" ht="24.75" customHeight="1">
      <c r="A2" s="69" t="s">
        <v>247</v>
      </c>
      <c r="B2" s="69"/>
      <c r="C2" s="69"/>
      <c r="D2" s="69"/>
      <c r="E2" s="69"/>
      <c r="F2" s="69"/>
      <c r="G2" s="69"/>
      <c r="H2" s="69"/>
      <c r="I2" s="69"/>
      <c r="J2" s="69"/>
      <c r="K2" s="69"/>
      <c r="L2" s="69"/>
      <c r="M2" s="69"/>
      <c r="N2" s="69"/>
      <c r="O2" s="69"/>
      <c r="P2" s="69"/>
      <c r="Q2" s="69"/>
      <c r="R2" s="69"/>
      <c r="S2" s="69"/>
      <c r="T2" s="69"/>
    </row>
    <row r="3" spans="1:20" ht="19.5" customHeight="1">
      <c r="A3" s="111">
        <f>'21 项目明细表'!A3</f>
        <v>0</v>
      </c>
      <c r="B3" s="111"/>
      <c r="C3" s="111"/>
      <c r="D3" s="111"/>
      <c r="E3" s="68"/>
      <c r="F3" s="68"/>
      <c r="G3" s="68"/>
      <c r="H3" s="68"/>
      <c r="I3" s="68"/>
      <c r="J3" s="68"/>
      <c r="K3" s="68"/>
      <c r="L3" s="68"/>
      <c r="M3" s="68"/>
      <c r="N3" s="68"/>
      <c r="O3" s="68"/>
      <c r="P3" s="68"/>
      <c r="Q3" s="68"/>
      <c r="R3" s="68"/>
      <c r="S3" s="85" t="s">
        <v>78</v>
      </c>
      <c r="T3" s="85"/>
    </row>
    <row r="4" spans="1:20" ht="27.75" customHeight="1">
      <c r="A4" s="70" t="s">
        <v>93</v>
      </c>
      <c r="B4" s="71"/>
      <c r="C4" s="72"/>
      <c r="D4" s="73" t="s">
        <v>94</v>
      </c>
      <c r="E4" s="73" t="s">
        <v>95</v>
      </c>
      <c r="F4" s="74" t="s">
        <v>118</v>
      </c>
      <c r="G4" s="74" t="s">
        <v>119</v>
      </c>
      <c r="H4" s="74" t="s">
        <v>120</v>
      </c>
      <c r="I4" s="74" t="s">
        <v>121</v>
      </c>
      <c r="J4" s="74" t="s">
        <v>122</v>
      </c>
      <c r="K4" s="74" t="s">
        <v>123</v>
      </c>
      <c r="L4" s="74" t="s">
        <v>110</v>
      </c>
      <c r="M4" s="74" t="s">
        <v>124</v>
      </c>
      <c r="N4" s="74" t="s">
        <v>108</v>
      </c>
      <c r="O4" s="74" t="s">
        <v>112</v>
      </c>
      <c r="P4" s="74" t="s">
        <v>111</v>
      </c>
      <c r="Q4" s="74" t="s">
        <v>125</v>
      </c>
      <c r="R4" s="74" t="s">
        <v>126</v>
      </c>
      <c r="S4" s="74" t="s">
        <v>127</v>
      </c>
      <c r="T4" s="74" t="s">
        <v>115</v>
      </c>
    </row>
    <row r="5" spans="1:20" ht="13.5" customHeight="1">
      <c r="A5" s="73" t="s">
        <v>96</v>
      </c>
      <c r="B5" s="73" t="s">
        <v>97</v>
      </c>
      <c r="C5" s="73" t="s">
        <v>98</v>
      </c>
      <c r="D5" s="75"/>
      <c r="E5" s="75"/>
      <c r="F5" s="74"/>
      <c r="G5" s="74"/>
      <c r="H5" s="74"/>
      <c r="I5" s="74"/>
      <c r="J5" s="74"/>
      <c r="K5" s="74"/>
      <c r="L5" s="74"/>
      <c r="M5" s="74"/>
      <c r="N5" s="74"/>
      <c r="O5" s="74"/>
      <c r="P5" s="74"/>
      <c r="Q5" s="74"/>
      <c r="R5" s="74"/>
      <c r="S5" s="74"/>
      <c r="T5" s="74"/>
    </row>
    <row r="6" spans="1:20" ht="18" customHeight="1">
      <c r="A6" s="76"/>
      <c r="B6" s="76"/>
      <c r="C6" s="76"/>
      <c r="D6" s="76"/>
      <c r="E6" s="76"/>
      <c r="F6" s="74"/>
      <c r="G6" s="74"/>
      <c r="H6" s="74"/>
      <c r="I6" s="74"/>
      <c r="J6" s="74"/>
      <c r="K6" s="74"/>
      <c r="L6" s="74"/>
      <c r="M6" s="74"/>
      <c r="N6" s="74"/>
      <c r="O6" s="74"/>
      <c r="P6" s="74"/>
      <c r="Q6" s="74"/>
      <c r="R6" s="74"/>
      <c r="S6" s="74"/>
      <c r="T6" s="74"/>
    </row>
    <row r="7" spans="1:20" s="23" customFormat="1" ht="29.25" customHeight="1">
      <c r="A7" s="112" t="s">
        <v>238</v>
      </c>
      <c r="B7" s="112" t="s">
        <v>238</v>
      </c>
      <c r="C7" s="112" t="s">
        <v>238</v>
      </c>
      <c r="D7" s="112" t="s">
        <v>238</v>
      </c>
      <c r="E7" s="113">
        <v>1</v>
      </c>
      <c r="F7" s="112">
        <v>2</v>
      </c>
      <c r="G7" s="112">
        <v>3</v>
      </c>
      <c r="H7" s="112">
        <v>4</v>
      </c>
      <c r="I7" s="112">
        <v>5</v>
      </c>
      <c r="J7" s="112">
        <v>6</v>
      </c>
      <c r="K7" s="112">
        <v>7</v>
      </c>
      <c r="L7" s="112">
        <v>8</v>
      </c>
      <c r="M7" s="112">
        <v>9</v>
      </c>
      <c r="N7" s="112">
        <v>10</v>
      </c>
      <c r="O7" s="112">
        <v>11</v>
      </c>
      <c r="P7" s="112">
        <v>12</v>
      </c>
      <c r="Q7" s="112">
        <v>13</v>
      </c>
      <c r="R7" s="112">
        <v>14</v>
      </c>
      <c r="S7" s="113">
        <v>15</v>
      </c>
      <c r="T7" s="113">
        <v>16</v>
      </c>
    </row>
    <row r="8" spans="1:20" s="23" customFormat="1" ht="29.25" customHeight="1">
      <c r="A8" s="114"/>
      <c r="B8" s="114"/>
      <c r="C8" s="114"/>
      <c r="D8" s="114"/>
      <c r="E8" s="114"/>
      <c r="F8" s="114"/>
      <c r="G8" s="114"/>
      <c r="H8" s="114"/>
      <c r="I8" s="114"/>
      <c r="J8" s="114"/>
      <c r="K8" s="114"/>
      <c r="L8" s="114"/>
      <c r="M8" s="114"/>
      <c r="N8" s="114"/>
      <c r="O8" s="114"/>
      <c r="P8" s="114"/>
      <c r="Q8" s="114"/>
      <c r="R8" s="114"/>
      <c r="S8" s="114"/>
      <c r="T8" s="114"/>
    </row>
    <row r="9" ht="14.25">
      <c r="D9" t="s">
        <v>245</v>
      </c>
    </row>
  </sheetData>
  <sheetProtection sheet="1"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4"/>
  <sheetViews>
    <sheetView showGridLines="0" showZeros="0" workbookViewId="0" topLeftCell="A1">
      <selection activeCell="A7" sqref="A7:IV7"/>
    </sheetView>
  </sheetViews>
  <sheetFormatPr defaultColWidth="6.875" defaultRowHeight="12.75" customHeight="1"/>
  <cols>
    <col min="1" max="3" width="3.625" style="88" customWidth="1"/>
    <col min="4" max="4" width="22.625" style="88" customWidth="1"/>
    <col min="5" max="5" width="9.375" style="88" customWidth="1"/>
    <col min="6" max="6" width="8.625" style="88" customWidth="1"/>
    <col min="7" max="9" width="7.50390625" style="88" customWidth="1"/>
    <col min="10" max="10" width="8.375" style="88" customWidth="1"/>
    <col min="11" max="20" width="7.50390625" style="88" customWidth="1"/>
    <col min="21" max="40" width="6.875" style="88" customWidth="1"/>
    <col min="41" max="41" width="6.625" style="88" customWidth="1"/>
    <col min="42" max="252" width="6.875" style="88" customWidth="1"/>
    <col min="253" max="254" width="6.875" style="89" customWidth="1"/>
    <col min="255" max="16384" width="6.875" style="89" customWidth="1"/>
  </cols>
  <sheetData>
    <row r="1" spans="21:254" ht="27" customHeight="1">
      <c r="U1" s="105" t="s">
        <v>248</v>
      </c>
      <c r="V1" s="89"/>
      <c r="W1" s="89"/>
      <c r="X1" s="89"/>
      <c r="Y1" s="89"/>
      <c r="Z1" s="89"/>
      <c r="AA1" s="89"/>
      <c r="AB1" s="89"/>
      <c r="AC1" s="89"/>
      <c r="AD1" s="89"/>
      <c r="AE1" s="89"/>
      <c r="AF1" s="89"/>
      <c r="AG1" s="89"/>
      <c r="AH1" s="89"/>
      <c r="AI1" s="89"/>
      <c r="AJ1" s="89"/>
      <c r="AK1" s="89"/>
      <c r="IS1"/>
      <c r="IT1"/>
    </row>
    <row r="2" spans="1:254" ht="33" customHeight="1">
      <c r="A2" s="90" t="s">
        <v>249</v>
      </c>
      <c r="B2" s="90"/>
      <c r="C2" s="90"/>
      <c r="D2" s="90"/>
      <c r="E2" s="90"/>
      <c r="F2" s="90"/>
      <c r="G2" s="90"/>
      <c r="H2" s="90"/>
      <c r="I2" s="90"/>
      <c r="J2" s="90"/>
      <c r="K2" s="90"/>
      <c r="L2" s="90"/>
      <c r="M2" s="90"/>
      <c r="N2" s="90"/>
      <c r="O2" s="90"/>
      <c r="P2" s="90"/>
      <c r="Q2" s="90"/>
      <c r="R2" s="90"/>
      <c r="S2" s="90"/>
      <c r="T2" s="90"/>
      <c r="U2" s="90"/>
      <c r="V2" s="89"/>
      <c r="W2" s="89"/>
      <c r="X2" s="89"/>
      <c r="Y2" s="89"/>
      <c r="Z2" s="89"/>
      <c r="AA2" s="89"/>
      <c r="AB2" s="89"/>
      <c r="AC2" s="89"/>
      <c r="AD2" s="89"/>
      <c r="AE2" s="89"/>
      <c r="AF2" s="89"/>
      <c r="AG2" s="89"/>
      <c r="AH2" s="89"/>
      <c r="AI2" s="89"/>
      <c r="AJ2" s="89"/>
      <c r="AK2" s="89"/>
      <c r="IS2"/>
      <c r="IT2"/>
    </row>
    <row r="3" spans="1:254" ht="18.75" customHeight="1">
      <c r="A3" s="91"/>
      <c r="B3" s="91"/>
      <c r="C3" s="91"/>
      <c r="D3" s="91"/>
      <c r="E3" s="91"/>
      <c r="F3" s="91"/>
      <c r="G3" s="91"/>
      <c r="H3" s="91"/>
      <c r="I3" s="91"/>
      <c r="J3" s="91"/>
      <c r="K3" s="91"/>
      <c r="L3" s="91"/>
      <c r="M3" s="91"/>
      <c r="N3" s="91"/>
      <c r="O3" s="91"/>
      <c r="P3" s="91"/>
      <c r="Q3" s="91"/>
      <c r="R3" s="91"/>
      <c r="S3" s="106"/>
      <c r="T3" s="107" t="s">
        <v>78</v>
      </c>
      <c r="U3" s="106"/>
      <c r="V3" s="89"/>
      <c r="W3" s="89"/>
      <c r="X3" s="89"/>
      <c r="Y3" s="89"/>
      <c r="Z3" s="89"/>
      <c r="AA3" s="89"/>
      <c r="AB3" s="89"/>
      <c r="AC3" s="89"/>
      <c r="AD3" s="89"/>
      <c r="AE3" s="89"/>
      <c r="AF3" s="89"/>
      <c r="AG3" s="89"/>
      <c r="AH3" s="89"/>
      <c r="AI3" s="89"/>
      <c r="AJ3" s="89"/>
      <c r="AK3" s="89"/>
      <c r="IS3"/>
      <c r="IT3"/>
    </row>
    <row r="4" spans="1:254" s="86" customFormat="1" ht="23.25" customHeight="1">
      <c r="A4" s="92" t="s">
        <v>93</v>
      </c>
      <c r="B4" s="92"/>
      <c r="C4" s="92"/>
      <c r="D4" s="93" t="s">
        <v>94</v>
      </c>
      <c r="E4" s="94" t="s">
        <v>95</v>
      </c>
      <c r="F4" s="95" t="s">
        <v>101</v>
      </c>
      <c r="G4" s="95"/>
      <c r="H4" s="95"/>
      <c r="I4" s="95"/>
      <c r="J4" s="95" t="s">
        <v>102</v>
      </c>
      <c r="K4" s="95"/>
      <c r="L4" s="95"/>
      <c r="M4" s="95"/>
      <c r="N4" s="95"/>
      <c r="O4" s="95"/>
      <c r="P4" s="95"/>
      <c r="Q4" s="95"/>
      <c r="R4" s="96" t="s">
        <v>250</v>
      </c>
      <c r="S4" s="96"/>
      <c r="T4" s="96"/>
      <c r="U4" s="96"/>
      <c r="IS4"/>
      <c r="IT4"/>
    </row>
    <row r="5" spans="1:254" s="86" customFormat="1" ht="23.25" customHeight="1">
      <c r="A5" s="96" t="s">
        <v>96</v>
      </c>
      <c r="B5" s="97" t="s">
        <v>97</v>
      </c>
      <c r="C5" s="97" t="s">
        <v>98</v>
      </c>
      <c r="D5" s="93"/>
      <c r="E5" s="98"/>
      <c r="F5" s="97" t="s">
        <v>79</v>
      </c>
      <c r="G5" s="97" t="s">
        <v>106</v>
      </c>
      <c r="H5" s="97" t="s">
        <v>107</v>
      </c>
      <c r="I5" s="97" t="s">
        <v>108</v>
      </c>
      <c r="J5" s="97" t="s">
        <v>79</v>
      </c>
      <c r="K5" s="97" t="s">
        <v>109</v>
      </c>
      <c r="L5" s="97" t="s">
        <v>110</v>
      </c>
      <c r="M5" s="97" t="s">
        <v>111</v>
      </c>
      <c r="N5" s="97" t="s">
        <v>112</v>
      </c>
      <c r="O5" s="97" t="s">
        <v>113</v>
      </c>
      <c r="P5" s="97" t="s">
        <v>114</v>
      </c>
      <c r="Q5" s="97" t="s">
        <v>115</v>
      </c>
      <c r="R5" s="96" t="s">
        <v>79</v>
      </c>
      <c r="S5" s="96" t="s">
        <v>251</v>
      </c>
      <c r="T5" s="96" t="s">
        <v>252</v>
      </c>
      <c r="U5" s="96" t="s">
        <v>253</v>
      </c>
      <c r="IS5"/>
      <c r="IT5"/>
    </row>
    <row r="6" spans="1:254" ht="31.5" customHeight="1">
      <c r="A6" s="96"/>
      <c r="B6" s="97"/>
      <c r="C6" s="97"/>
      <c r="D6" s="93"/>
      <c r="E6" s="99"/>
      <c r="F6" s="97"/>
      <c r="G6" s="97"/>
      <c r="H6" s="97"/>
      <c r="I6" s="97"/>
      <c r="J6" s="97"/>
      <c r="K6" s="97"/>
      <c r="L6" s="97"/>
      <c r="M6" s="97"/>
      <c r="N6" s="97"/>
      <c r="O6" s="97"/>
      <c r="P6" s="97"/>
      <c r="Q6" s="97"/>
      <c r="R6" s="96"/>
      <c r="S6" s="96"/>
      <c r="T6" s="96"/>
      <c r="U6" s="96"/>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89"/>
      <c r="IQ6" s="89"/>
      <c r="IR6" s="89"/>
      <c r="IS6"/>
      <c r="IT6"/>
    </row>
    <row r="7" spans="1:252" ht="23.25" customHeight="1">
      <c r="A7" s="77" t="str">
        <f>'15 一般-工资福利（部门预算）'!A7</f>
        <v>201</v>
      </c>
      <c r="B7" s="77"/>
      <c r="C7" s="77"/>
      <c r="D7" s="77" t="str">
        <f>'15 一般-工资福利（部门预算）'!D7</f>
        <v>一般公共服务支出</v>
      </c>
      <c r="E7" s="100">
        <f>E8</f>
        <v>478.24</v>
      </c>
      <c r="F7" s="100">
        <f aca="true" t="shared" si="0" ref="F7:U7">F8</f>
        <v>392.14000000000004</v>
      </c>
      <c r="G7" s="100">
        <f t="shared" si="0"/>
        <v>329.46000000000004</v>
      </c>
      <c r="H7" s="100">
        <f t="shared" si="0"/>
        <v>62.68</v>
      </c>
      <c r="I7" s="100">
        <f t="shared" si="0"/>
        <v>0</v>
      </c>
      <c r="J7" s="100">
        <f t="shared" si="0"/>
        <v>86.1</v>
      </c>
      <c r="K7" s="100">
        <f t="shared" si="0"/>
        <v>86.1</v>
      </c>
      <c r="L7" s="100">
        <f t="shared" si="0"/>
        <v>0</v>
      </c>
      <c r="M7" s="100">
        <f t="shared" si="0"/>
        <v>0</v>
      </c>
      <c r="N7" s="100">
        <f t="shared" si="0"/>
        <v>0</v>
      </c>
      <c r="O7" s="100">
        <f t="shared" si="0"/>
        <v>0</v>
      </c>
      <c r="P7" s="100">
        <f t="shared" si="0"/>
        <v>0</v>
      </c>
      <c r="Q7" s="100">
        <f t="shared" si="0"/>
        <v>0</v>
      </c>
      <c r="R7" s="100">
        <f t="shared" si="0"/>
        <v>478.24</v>
      </c>
      <c r="S7" s="100">
        <f t="shared" si="0"/>
        <v>478.24</v>
      </c>
      <c r="T7" s="100">
        <f t="shared" si="0"/>
        <v>0</v>
      </c>
      <c r="U7" s="100">
        <f t="shared" si="0"/>
        <v>0</v>
      </c>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89"/>
      <c r="IQ7" s="89"/>
      <c r="IR7" s="89"/>
    </row>
    <row r="8" spans="1:252" ht="23.25" customHeight="1">
      <c r="A8" s="77" t="str">
        <f>'15 一般-工资福利（部门预算）'!A8</f>
        <v>201</v>
      </c>
      <c r="B8" s="77" t="str">
        <f>'15 一般-工资福利（部门预算）'!B8</f>
        <v>02</v>
      </c>
      <c r="C8" s="77"/>
      <c r="D8" s="77" t="str">
        <f>'15 一般-工资福利（部门预算）'!D8</f>
        <v>政协事务</v>
      </c>
      <c r="E8" s="100">
        <f>E9+E10</f>
        <v>478.24</v>
      </c>
      <c r="F8" s="100">
        <f aca="true" t="shared" si="1" ref="F8:U8">F9+F10</f>
        <v>392.14000000000004</v>
      </c>
      <c r="G8" s="100">
        <f t="shared" si="1"/>
        <v>329.46000000000004</v>
      </c>
      <c r="H8" s="100">
        <f t="shared" si="1"/>
        <v>62.68</v>
      </c>
      <c r="I8" s="100">
        <f t="shared" si="1"/>
        <v>0</v>
      </c>
      <c r="J8" s="100">
        <f t="shared" si="1"/>
        <v>86.1</v>
      </c>
      <c r="K8" s="100">
        <f t="shared" si="1"/>
        <v>86.1</v>
      </c>
      <c r="L8" s="100">
        <f t="shared" si="1"/>
        <v>0</v>
      </c>
      <c r="M8" s="100">
        <f t="shared" si="1"/>
        <v>0</v>
      </c>
      <c r="N8" s="100">
        <f t="shared" si="1"/>
        <v>0</v>
      </c>
      <c r="O8" s="100">
        <f t="shared" si="1"/>
        <v>0</v>
      </c>
      <c r="P8" s="100">
        <f t="shared" si="1"/>
        <v>0</v>
      </c>
      <c r="Q8" s="100">
        <f t="shared" si="1"/>
        <v>0</v>
      </c>
      <c r="R8" s="100">
        <f t="shared" si="1"/>
        <v>478.24</v>
      </c>
      <c r="S8" s="100">
        <f t="shared" si="1"/>
        <v>478.24</v>
      </c>
      <c r="T8" s="100">
        <f t="shared" si="1"/>
        <v>0</v>
      </c>
      <c r="U8" s="100">
        <f t="shared" si="1"/>
        <v>0</v>
      </c>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89"/>
      <c r="IQ8" s="89"/>
      <c r="IR8" s="89"/>
    </row>
    <row r="9" spans="1:254" s="87" customFormat="1" ht="23.25" customHeight="1">
      <c r="A9" s="77" t="str">
        <f>'15 一般-工资福利（部门预算）'!A9</f>
        <v>201</v>
      </c>
      <c r="B9" s="77" t="str">
        <f>'15 一般-工资福利（部门预算）'!B9</f>
        <v>02</v>
      </c>
      <c r="C9" s="77" t="str">
        <f>'15 一般-工资福利（部门预算）'!C9</f>
        <v>01</v>
      </c>
      <c r="D9" s="77" t="str">
        <f>'15 一般-工资福利（部门预算）'!D9</f>
        <v>行政运行</v>
      </c>
      <c r="E9" s="101">
        <f>'13 一般预算支出'!E10</f>
        <v>392.14000000000004</v>
      </c>
      <c r="F9" s="101">
        <f>'13 一般预算支出'!F10</f>
        <v>392.14000000000004</v>
      </c>
      <c r="G9" s="101">
        <f>'13 一般预算支出'!G10</f>
        <v>329.46000000000004</v>
      </c>
      <c r="H9" s="101">
        <f>'13 一般预算支出'!H10</f>
        <v>62.68</v>
      </c>
      <c r="I9" s="101">
        <f>'13 一般预算支出'!I10</f>
        <v>0</v>
      </c>
      <c r="J9" s="101">
        <f>'13 一般预算支出'!J10</f>
        <v>0</v>
      </c>
      <c r="K9" s="101">
        <f>'13 一般预算支出'!K10</f>
        <v>0</v>
      </c>
      <c r="L9" s="101">
        <f>'13 一般预算支出'!L10</f>
        <v>0</v>
      </c>
      <c r="M9" s="101">
        <f>'13 一般预算支出'!M10</f>
        <v>0</v>
      </c>
      <c r="N9" s="101">
        <f>'13 一般预算支出'!N10</f>
        <v>0</v>
      </c>
      <c r="O9" s="101">
        <f>'13 一般预算支出'!O10</f>
        <v>0</v>
      </c>
      <c r="P9" s="101">
        <f>'13 一般预算支出'!P10</f>
        <v>0</v>
      </c>
      <c r="Q9" s="101">
        <f>'13 一般预算支出'!Q10</f>
        <v>0</v>
      </c>
      <c r="R9" s="101">
        <f>SUM(S9:U9)</f>
        <v>392.14000000000004</v>
      </c>
      <c r="S9" s="101">
        <f>G9+H9</f>
        <v>392.14000000000004</v>
      </c>
      <c r="T9" s="101"/>
      <c r="U9" s="109">
        <f>I9</f>
        <v>0</v>
      </c>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23"/>
      <c r="IT9" s="23"/>
    </row>
    <row r="10" spans="1:254" ht="26.25" customHeight="1">
      <c r="A10" s="102" t="str">
        <f>MID('21 项目明细表'!A8,1,3)</f>
        <v>201</v>
      </c>
      <c r="B10" s="103" t="str">
        <f>'21 项目明细表'!B8</f>
        <v>02</v>
      </c>
      <c r="C10" s="103" t="str">
        <f>'21 项目明细表'!C8</f>
        <v>04</v>
      </c>
      <c r="D10" s="103" t="str">
        <f>'21 项目明细表'!D8</f>
        <v>政协会议</v>
      </c>
      <c r="E10" s="101">
        <f>'13 一般预算支出'!E11</f>
        <v>86.1</v>
      </c>
      <c r="F10" s="101">
        <f>'13 一般预算支出'!F11</f>
        <v>0</v>
      </c>
      <c r="G10" s="101">
        <f>'13 一般预算支出'!G11</f>
        <v>0</v>
      </c>
      <c r="H10" s="101">
        <f>'13 一般预算支出'!H11</f>
        <v>0</v>
      </c>
      <c r="I10" s="101">
        <f>'13 一般预算支出'!I11</f>
        <v>0</v>
      </c>
      <c r="J10" s="101">
        <f>'13 一般预算支出'!J11</f>
        <v>86.1</v>
      </c>
      <c r="K10" s="101">
        <f>'13 一般预算支出'!K11</f>
        <v>86.1</v>
      </c>
      <c r="L10" s="101">
        <f>'13 一般预算支出'!L11</f>
        <v>0</v>
      </c>
      <c r="M10" s="101">
        <f>'13 一般预算支出'!M11</f>
        <v>0</v>
      </c>
      <c r="N10" s="101">
        <f>'13 一般预算支出'!N11</f>
        <v>0</v>
      </c>
      <c r="O10" s="101">
        <f>'13 一般预算支出'!O11</f>
        <v>0</v>
      </c>
      <c r="P10" s="101">
        <f>'13 一般预算支出'!P11</f>
        <v>0</v>
      </c>
      <c r="Q10" s="101">
        <f>'13 一般预算支出'!Q11</f>
        <v>0</v>
      </c>
      <c r="R10" s="101">
        <f>SUM(S10:U10)</f>
        <v>86.1</v>
      </c>
      <c r="S10" s="101">
        <f>E10</f>
        <v>86.1</v>
      </c>
      <c r="T10" s="109"/>
      <c r="U10" s="110"/>
      <c r="IS10"/>
      <c r="IT10"/>
    </row>
    <row r="11" spans="1:254" ht="12.75" customHeight="1">
      <c r="A11" s="104"/>
      <c r="B11" s="104"/>
      <c r="C11" s="104"/>
      <c r="D11" s="104"/>
      <c r="E11" s="104"/>
      <c r="F11" s="104"/>
      <c r="G11" s="104"/>
      <c r="H11" s="104"/>
      <c r="I11" s="104"/>
      <c r="J11" s="104"/>
      <c r="K11" s="104"/>
      <c r="L11" s="104"/>
      <c r="M11" s="104"/>
      <c r="N11" s="104"/>
      <c r="O11" s="104"/>
      <c r="IS11"/>
      <c r="IT11"/>
    </row>
    <row r="12" spans="1:254" ht="12.75" customHeight="1">
      <c r="A12" s="104"/>
      <c r="B12" s="104"/>
      <c r="C12" s="104"/>
      <c r="D12" s="104"/>
      <c r="E12" s="104"/>
      <c r="F12" s="104"/>
      <c r="G12" s="104"/>
      <c r="H12" s="104"/>
      <c r="I12" s="104"/>
      <c r="J12" s="104"/>
      <c r="K12" s="104"/>
      <c r="L12" s="104"/>
      <c r="M12" s="104"/>
      <c r="N12" s="104"/>
      <c r="IS12"/>
      <c r="IT12"/>
    </row>
    <row r="13" spans="1:254" ht="12.75" customHeight="1">
      <c r="A13" s="104"/>
      <c r="B13" s="104"/>
      <c r="C13" s="104"/>
      <c r="D13" s="104"/>
      <c r="E13" s="104"/>
      <c r="F13" s="104"/>
      <c r="G13" s="104"/>
      <c r="H13" s="104"/>
      <c r="I13" s="104"/>
      <c r="J13" s="104"/>
      <c r="K13" s="104"/>
      <c r="L13" s="104"/>
      <c r="M13" s="104"/>
      <c r="N13" s="104"/>
      <c r="IS13"/>
      <c r="IT13"/>
    </row>
    <row r="14" spans="1:254" ht="12.75" customHeight="1">
      <c r="A14" s="104"/>
      <c r="B14" s="104"/>
      <c r="C14" s="104"/>
      <c r="D14" s="104"/>
      <c r="E14" s="104"/>
      <c r="F14" s="104"/>
      <c r="G14" s="104"/>
      <c r="H14" s="104"/>
      <c r="I14" s="104"/>
      <c r="J14" s="104"/>
      <c r="K14" s="104"/>
      <c r="L14" s="104"/>
      <c r="M14" s="104"/>
      <c r="N14" s="104"/>
      <c r="IS14"/>
      <c r="IT14"/>
    </row>
    <row r="32" ht="11.25" customHeight="1"/>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H10" sqref="H10"/>
    </sheetView>
  </sheetViews>
  <sheetFormatPr defaultColWidth="9.00390625" defaultRowHeight="14.25"/>
  <cols>
    <col min="1" max="1" width="3.875" style="0" customWidth="1"/>
    <col min="2" max="3" width="4.375" style="0" customWidth="1"/>
    <col min="4" max="4" width="15.375" style="0" customWidth="1"/>
    <col min="5" max="5" width="10.625" style="0" customWidth="1"/>
    <col min="6" max="20" width="7.25390625" style="0" customWidth="1"/>
  </cols>
  <sheetData>
    <row r="1" spans="1:20" ht="14.25" customHeight="1">
      <c r="A1" s="68"/>
      <c r="B1" s="68"/>
      <c r="C1" s="68"/>
      <c r="D1" s="68"/>
      <c r="E1" s="68"/>
      <c r="F1" s="68"/>
      <c r="G1" s="68"/>
      <c r="H1" s="68"/>
      <c r="I1" s="68"/>
      <c r="J1" s="68"/>
      <c r="K1" s="68"/>
      <c r="L1" s="68"/>
      <c r="M1" s="68"/>
      <c r="N1" s="68"/>
      <c r="O1" s="68"/>
      <c r="P1" s="68"/>
      <c r="Q1" s="68"/>
      <c r="R1" s="68"/>
      <c r="S1" s="68"/>
      <c r="T1" s="84" t="s">
        <v>254</v>
      </c>
    </row>
    <row r="2" spans="1:20" ht="24.75" customHeight="1">
      <c r="A2" s="69" t="s">
        <v>255</v>
      </c>
      <c r="B2" s="69"/>
      <c r="C2" s="69"/>
      <c r="D2" s="69"/>
      <c r="E2" s="69"/>
      <c r="F2" s="69"/>
      <c r="G2" s="69"/>
      <c r="H2" s="69"/>
      <c r="I2" s="69"/>
      <c r="J2" s="69"/>
      <c r="K2" s="69"/>
      <c r="L2" s="69"/>
      <c r="M2" s="69"/>
      <c r="N2" s="69"/>
      <c r="O2" s="69"/>
      <c r="P2" s="69"/>
      <c r="Q2" s="69"/>
      <c r="R2" s="69"/>
      <c r="S2" s="69"/>
      <c r="T2" s="69"/>
    </row>
    <row r="3" spans="1:20" ht="19.5" customHeight="1">
      <c r="A3" s="68"/>
      <c r="B3" s="68"/>
      <c r="C3" s="68"/>
      <c r="D3" s="68"/>
      <c r="E3" s="68"/>
      <c r="F3" s="68"/>
      <c r="G3" s="68"/>
      <c r="H3" s="68"/>
      <c r="I3" s="68"/>
      <c r="J3" s="68"/>
      <c r="K3" s="68"/>
      <c r="L3" s="68"/>
      <c r="M3" s="68"/>
      <c r="N3" s="68"/>
      <c r="O3" s="68"/>
      <c r="P3" s="68"/>
      <c r="Q3" s="68"/>
      <c r="R3" s="68"/>
      <c r="S3" s="85" t="s">
        <v>78</v>
      </c>
      <c r="T3" s="85"/>
    </row>
    <row r="4" spans="1:20" ht="27.75" customHeight="1">
      <c r="A4" s="70" t="s">
        <v>93</v>
      </c>
      <c r="B4" s="71"/>
      <c r="C4" s="72"/>
      <c r="D4" s="73" t="s">
        <v>94</v>
      </c>
      <c r="E4" s="73" t="s">
        <v>95</v>
      </c>
      <c r="F4" s="74" t="s">
        <v>118</v>
      </c>
      <c r="G4" s="74" t="s">
        <v>119</v>
      </c>
      <c r="H4" s="74" t="s">
        <v>120</v>
      </c>
      <c r="I4" s="74" t="s">
        <v>121</v>
      </c>
      <c r="J4" s="74" t="s">
        <v>122</v>
      </c>
      <c r="K4" s="74" t="s">
        <v>123</v>
      </c>
      <c r="L4" s="74" t="s">
        <v>110</v>
      </c>
      <c r="M4" s="74" t="s">
        <v>124</v>
      </c>
      <c r="N4" s="74" t="s">
        <v>108</v>
      </c>
      <c r="O4" s="74" t="s">
        <v>112</v>
      </c>
      <c r="P4" s="74" t="s">
        <v>111</v>
      </c>
      <c r="Q4" s="74" t="s">
        <v>125</v>
      </c>
      <c r="R4" s="74" t="s">
        <v>126</v>
      </c>
      <c r="S4" s="74" t="s">
        <v>127</v>
      </c>
      <c r="T4" s="74" t="s">
        <v>115</v>
      </c>
    </row>
    <row r="5" spans="1:20" ht="13.5" customHeight="1">
      <c r="A5" s="73" t="s">
        <v>96</v>
      </c>
      <c r="B5" s="73" t="s">
        <v>97</v>
      </c>
      <c r="C5" s="73" t="s">
        <v>98</v>
      </c>
      <c r="D5" s="75"/>
      <c r="E5" s="75"/>
      <c r="F5" s="74"/>
      <c r="G5" s="74"/>
      <c r="H5" s="74"/>
      <c r="I5" s="74"/>
      <c r="J5" s="74"/>
      <c r="K5" s="74"/>
      <c r="L5" s="74"/>
      <c r="M5" s="74"/>
      <c r="N5" s="74"/>
      <c r="O5" s="74"/>
      <c r="P5" s="74"/>
      <c r="Q5" s="74"/>
      <c r="R5" s="74"/>
      <c r="S5" s="74"/>
      <c r="T5" s="74"/>
    </row>
    <row r="6" spans="1:20" ht="18" customHeight="1">
      <c r="A6" s="76"/>
      <c r="B6" s="76"/>
      <c r="C6" s="76"/>
      <c r="D6" s="76"/>
      <c r="E6" s="76"/>
      <c r="F6" s="74"/>
      <c r="G6" s="74"/>
      <c r="H6" s="74"/>
      <c r="I6" s="74"/>
      <c r="J6" s="74"/>
      <c r="K6" s="74"/>
      <c r="L6" s="74"/>
      <c r="M6" s="74"/>
      <c r="N6" s="74"/>
      <c r="O6" s="74"/>
      <c r="P6" s="74"/>
      <c r="Q6" s="74"/>
      <c r="R6" s="74"/>
      <c r="S6" s="74"/>
      <c r="T6" s="74"/>
    </row>
    <row r="7" spans="1:20" ht="22.5" customHeight="1">
      <c r="A7" s="77" t="str">
        <f>'15 一般-工资福利（部门预算）'!A7</f>
        <v>201</v>
      </c>
      <c r="B7" s="77"/>
      <c r="C7" s="77"/>
      <c r="D7" s="77" t="str">
        <f>'15 一般-工资福利（部门预算）'!D7</f>
        <v>一般公共服务支出</v>
      </c>
      <c r="E7" s="78">
        <f>E8</f>
        <v>478.24</v>
      </c>
      <c r="F7" s="78">
        <f aca="true" t="shared" si="0" ref="F7:T7">F8</f>
        <v>329.46000000000004</v>
      </c>
      <c r="G7" s="78">
        <f t="shared" si="0"/>
        <v>148.78</v>
      </c>
      <c r="H7" s="78">
        <f t="shared" si="0"/>
        <v>0</v>
      </c>
      <c r="I7" s="78">
        <f t="shared" si="0"/>
        <v>0</v>
      </c>
      <c r="J7" s="78">
        <f t="shared" si="0"/>
        <v>0</v>
      </c>
      <c r="K7" s="78">
        <f t="shared" si="0"/>
        <v>0</v>
      </c>
      <c r="L7" s="78">
        <f t="shared" si="0"/>
        <v>0</v>
      </c>
      <c r="M7" s="78">
        <f t="shared" si="0"/>
        <v>0</v>
      </c>
      <c r="N7" s="78">
        <f t="shared" si="0"/>
        <v>0</v>
      </c>
      <c r="O7" s="78">
        <f t="shared" si="0"/>
        <v>0</v>
      </c>
      <c r="P7" s="78">
        <f t="shared" si="0"/>
        <v>0</v>
      </c>
      <c r="Q7" s="78">
        <f t="shared" si="0"/>
        <v>0</v>
      </c>
      <c r="R7" s="78">
        <f t="shared" si="0"/>
        <v>0</v>
      </c>
      <c r="S7" s="78">
        <f t="shared" si="0"/>
        <v>0</v>
      </c>
      <c r="T7" s="78">
        <f t="shared" si="0"/>
        <v>0</v>
      </c>
    </row>
    <row r="8" spans="1:20" ht="22.5" customHeight="1">
      <c r="A8" s="77" t="str">
        <f>'15 一般-工资福利（部门预算）'!A8</f>
        <v>201</v>
      </c>
      <c r="B8" s="77" t="str">
        <f>'15 一般-工资福利（部门预算）'!B8</f>
        <v>02</v>
      </c>
      <c r="C8" s="77"/>
      <c r="D8" s="77" t="str">
        <f>'15 一般-工资福利（部门预算）'!D8</f>
        <v>政协事务</v>
      </c>
      <c r="E8" s="78">
        <f aca="true" t="shared" si="1" ref="E8:T8">E9+E10</f>
        <v>478.24</v>
      </c>
      <c r="F8" s="78">
        <f t="shared" si="1"/>
        <v>329.46000000000004</v>
      </c>
      <c r="G8" s="78">
        <f t="shared" si="1"/>
        <v>148.78</v>
      </c>
      <c r="H8" s="78">
        <f t="shared" si="1"/>
        <v>0</v>
      </c>
      <c r="I8" s="78">
        <f t="shared" si="1"/>
        <v>0</v>
      </c>
      <c r="J8" s="78">
        <f t="shared" si="1"/>
        <v>0</v>
      </c>
      <c r="K8" s="78">
        <f t="shared" si="1"/>
        <v>0</v>
      </c>
      <c r="L8" s="78">
        <f t="shared" si="1"/>
        <v>0</v>
      </c>
      <c r="M8" s="78">
        <f t="shared" si="1"/>
        <v>0</v>
      </c>
      <c r="N8" s="78">
        <f t="shared" si="1"/>
        <v>0</v>
      </c>
      <c r="O8" s="78">
        <f t="shared" si="1"/>
        <v>0</v>
      </c>
      <c r="P8" s="78">
        <f t="shared" si="1"/>
        <v>0</v>
      </c>
      <c r="Q8" s="78">
        <f t="shared" si="1"/>
        <v>0</v>
      </c>
      <c r="R8" s="78">
        <f t="shared" si="1"/>
        <v>0</v>
      </c>
      <c r="S8" s="78">
        <f t="shared" si="1"/>
        <v>0</v>
      </c>
      <c r="T8" s="78">
        <f t="shared" si="1"/>
        <v>0</v>
      </c>
    </row>
    <row r="9" spans="1:20" s="23" customFormat="1" ht="22.5" customHeight="1">
      <c r="A9" s="77" t="str">
        <f>'15 一般-工资福利（部门预算）'!A9</f>
        <v>201</v>
      </c>
      <c r="B9" s="77" t="str">
        <f>'15 一般-工资福利（部门预算）'!B9</f>
        <v>02</v>
      </c>
      <c r="C9" s="77" t="str">
        <f>'15 一般-工资福利（部门预算）'!C9</f>
        <v>01</v>
      </c>
      <c r="D9" s="77" t="str">
        <f>'15 一般-工资福利（部门预算）'!D9</f>
        <v>行政运行</v>
      </c>
      <c r="E9" s="79">
        <f>SUM(F9:T9)</f>
        <v>392.14000000000004</v>
      </c>
      <c r="F9" s="79">
        <f>'26 经费拨款（部门预算）'!G9</f>
        <v>329.46000000000004</v>
      </c>
      <c r="G9" s="79">
        <f>'26 经费拨款（部门预算）'!H9</f>
        <v>62.68</v>
      </c>
      <c r="H9" s="79"/>
      <c r="I9" s="79"/>
      <c r="J9" s="79"/>
      <c r="K9" s="79"/>
      <c r="L9" s="79"/>
      <c r="M9" s="79"/>
      <c r="N9" s="79">
        <f>'26 经费拨款（部门预算）'!I9</f>
        <v>0</v>
      </c>
      <c r="O9" s="82"/>
      <c r="P9" s="82"/>
      <c r="Q9" s="82"/>
      <c r="R9" s="82"/>
      <c r="S9" s="82"/>
      <c r="T9" s="82"/>
    </row>
    <row r="10" spans="1:20" ht="22.5" customHeight="1">
      <c r="A10" s="80" t="str">
        <f>'26 经费拨款（部门预算）'!A10</f>
        <v>201</v>
      </c>
      <c r="B10" s="80" t="str">
        <f>'26 经费拨款（部门预算）'!B10</f>
        <v>02</v>
      </c>
      <c r="C10" s="80" t="str">
        <f>'26 经费拨款（部门预算）'!C10</f>
        <v>04</v>
      </c>
      <c r="D10" s="80" t="str">
        <f>'26 经费拨款（部门预算）'!D10</f>
        <v>政协会议</v>
      </c>
      <c r="E10" s="79">
        <f>SUM(F10:T10)</f>
        <v>86.1</v>
      </c>
      <c r="F10" s="81"/>
      <c r="G10" s="79">
        <f>'26 经费拨款（部门预算）'!K10</f>
        <v>86.1</v>
      </c>
      <c r="H10" s="81">
        <f>'26 经费拨款（部门预算）'!P10</f>
        <v>0</v>
      </c>
      <c r="I10" s="81"/>
      <c r="J10" s="81"/>
      <c r="K10" s="81"/>
      <c r="L10" s="81"/>
      <c r="M10" s="81"/>
      <c r="N10" s="81"/>
      <c r="O10" s="83"/>
      <c r="P10" s="83"/>
      <c r="Q10" s="83"/>
      <c r="R10" s="83"/>
      <c r="S10" s="83"/>
      <c r="T10" s="83"/>
    </row>
  </sheetData>
  <sheetProtection sheet="1"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6"/>
  <sheetViews>
    <sheetView showGridLines="0" showZeros="0" workbookViewId="0" topLeftCell="A1">
      <selection activeCell="F8" sqref="F8"/>
    </sheetView>
  </sheetViews>
  <sheetFormatPr defaultColWidth="6.875" defaultRowHeight="12.75" customHeight="1"/>
  <cols>
    <col min="1" max="1" width="9.125" style="44" customWidth="1"/>
    <col min="2" max="7" width="7.875" style="44" customWidth="1"/>
    <col min="8" max="8" width="9.125" style="44" customWidth="1"/>
    <col min="9" max="14" width="7.875" style="44" customWidth="1"/>
    <col min="15" max="249" width="6.875" style="44" customWidth="1"/>
    <col min="250" max="16384" width="6.875" style="44" customWidth="1"/>
  </cols>
  <sheetData>
    <row r="1" spans="14:249" ht="27.75" customHeight="1">
      <c r="N1" s="63" t="s">
        <v>256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9.25" customHeight="1">
      <c r="A2" s="45" t="s">
        <v>257</v>
      </c>
      <c r="B2" s="45"/>
      <c r="C2" s="45"/>
      <c r="D2" s="45"/>
      <c r="E2" s="45"/>
      <c r="F2" s="45"/>
      <c r="G2" s="45"/>
      <c r="H2" s="45"/>
      <c r="I2" s="45"/>
      <c r="J2" s="45"/>
      <c r="K2" s="45"/>
      <c r="L2" s="45"/>
      <c r="M2" s="45"/>
      <c r="N2" s="4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5:249" ht="24" customHeight="1">
      <c r="E3" s="46"/>
      <c r="F3" s="46"/>
      <c r="G3" s="46"/>
      <c r="H3" s="46"/>
      <c r="I3" s="46"/>
      <c r="J3" s="46"/>
      <c r="K3" s="46"/>
      <c r="L3" s="46"/>
      <c r="M3" s="46"/>
      <c r="N3" s="46"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3.25" customHeight="1">
      <c r="A4" s="47" t="s">
        <v>258</v>
      </c>
      <c r="B4" s="47"/>
      <c r="C4" s="47"/>
      <c r="D4" s="47"/>
      <c r="E4" s="47"/>
      <c r="F4" s="47"/>
      <c r="G4" s="47"/>
      <c r="H4" s="48" t="s">
        <v>259</v>
      </c>
      <c r="I4" s="64"/>
      <c r="J4" s="64"/>
      <c r="K4" s="64"/>
      <c r="L4" s="64"/>
      <c r="M4" s="64"/>
      <c r="N4" s="6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3.25" customHeight="1">
      <c r="A5" s="49" t="s">
        <v>79</v>
      </c>
      <c r="B5" s="49" t="s">
        <v>170</v>
      </c>
      <c r="C5" s="49" t="s">
        <v>260</v>
      </c>
      <c r="D5" s="50" t="s">
        <v>261</v>
      </c>
      <c r="E5" s="51" t="s">
        <v>173</v>
      </c>
      <c r="F5" s="51" t="s">
        <v>262</v>
      </c>
      <c r="G5" s="52" t="s">
        <v>175</v>
      </c>
      <c r="H5" s="53" t="s">
        <v>79</v>
      </c>
      <c r="I5" s="55" t="s">
        <v>170</v>
      </c>
      <c r="J5" s="55" t="s">
        <v>260</v>
      </c>
      <c r="K5" s="55" t="s">
        <v>261</v>
      </c>
      <c r="L5" s="55" t="s">
        <v>173</v>
      </c>
      <c r="M5" s="55" t="s">
        <v>262</v>
      </c>
      <c r="N5" s="55" t="s">
        <v>175</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3" customHeight="1">
      <c r="A6" s="54"/>
      <c r="B6" s="54"/>
      <c r="C6" s="54"/>
      <c r="D6" s="53"/>
      <c r="E6" s="55"/>
      <c r="F6" s="55"/>
      <c r="G6" s="56"/>
      <c r="H6" s="53"/>
      <c r="I6" s="55"/>
      <c r="J6" s="55"/>
      <c r="K6" s="55"/>
      <c r="L6" s="55"/>
      <c r="M6" s="55"/>
      <c r="N6" s="5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12.75" customHeight="1">
      <c r="A7" s="57">
        <v>7</v>
      </c>
      <c r="B7" s="57">
        <v>8</v>
      </c>
      <c r="C7" s="57">
        <v>9</v>
      </c>
      <c r="D7" s="57">
        <v>10</v>
      </c>
      <c r="E7" s="57">
        <v>11</v>
      </c>
      <c r="F7" s="57">
        <v>12</v>
      </c>
      <c r="G7" s="57">
        <v>13</v>
      </c>
      <c r="H7" s="57">
        <v>14</v>
      </c>
      <c r="I7" s="57">
        <v>15</v>
      </c>
      <c r="J7" s="57">
        <v>16</v>
      </c>
      <c r="K7" s="57">
        <v>17</v>
      </c>
      <c r="L7" s="57">
        <v>18</v>
      </c>
      <c r="M7" s="57">
        <v>19</v>
      </c>
      <c r="N7" s="57">
        <v>20</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s="43" customFormat="1" ht="28.5" customHeight="1">
      <c r="A8" s="58">
        <f>SUM(B8:G8)</f>
        <v>4</v>
      </c>
      <c r="B8" s="59">
        <v>3.5</v>
      </c>
      <c r="C8" s="60"/>
      <c r="D8" s="60"/>
      <c r="E8" s="60"/>
      <c r="F8" s="60"/>
      <c r="G8" s="61">
        <v>0.5</v>
      </c>
      <c r="H8" s="62">
        <f>SUM(I8:N8)</f>
        <v>4</v>
      </c>
      <c r="I8" s="59">
        <v>3.5</v>
      </c>
      <c r="J8" s="65"/>
      <c r="K8" s="65"/>
      <c r="L8" s="65"/>
      <c r="M8" s="65"/>
      <c r="N8" s="66">
        <f>'17一般-商品和服务（部门预算）'!V9</f>
        <v>0.5</v>
      </c>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row>
    <row r="9" spans="2:249" ht="30.75" customHeight="1">
      <c r="B9" s="43"/>
      <c r="C9" s="43"/>
      <c r="D9" s="43"/>
      <c r="E9" s="43"/>
      <c r="F9" s="43"/>
      <c r="G9" s="43"/>
      <c r="H9" s="43"/>
      <c r="I9" s="43"/>
      <c r="J9" s="43"/>
      <c r="K9" s="43"/>
      <c r="L9" s="43"/>
      <c r="M9" s="43"/>
      <c r="N9" s="43"/>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2:249" ht="12.75" customHeight="1">
      <c r="B10" s="43"/>
      <c r="C10" s="43"/>
      <c r="D10" s="43"/>
      <c r="E10" s="43"/>
      <c r="F10" s="43"/>
      <c r="G10" s="43"/>
      <c r="H10" s="43"/>
      <c r="I10" s="43"/>
      <c r="K10" s="43"/>
      <c r="M10" s="67"/>
      <c r="N10" s="43"/>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3:249" ht="12.75" customHeight="1">
      <c r="C11" s="43"/>
      <c r="F11" s="43"/>
      <c r="G11" s="43"/>
      <c r="H11" s="43"/>
      <c r="J11" s="43"/>
      <c r="N11" s="43"/>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2.75" customHeight="1">
      <c r="A12" s="43"/>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4:249" ht="12.75" customHeight="1">
      <c r="N13" s="4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5:249" ht="12.75" customHeight="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sheetData>
  <sheetProtection sheet="1" formatCells="0" formatColumns="0" formatRows="0"/>
  <mergeCells count="17">
    <mergeCell ref="A2:N2"/>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6" sqref="A6:IV6"/>
    </sheetView>
  </sheetViews>
  <sheetFormatPr defaultColWidth="6.875" defaultRowHeight="12.75" customHeight="1"/>
  <cols>
    <col min="1" max="1" width="7.375" style="25" customWidth="1"/>
    <col min="2" max="2" width="8.875" style="25" customWidth="1"/>
    <col min="3" max="3" width="8.625" style="25" customWidth="1"/>
    <col min="4" max="4" width="78.125" style="25" bestFit="1" customWidth="1"/>
    <col min="5" max="5" width="16.125" style="25" bestFit="1" customWidth="1"/>
    <col min="6" max="7" width="23.625" style="25" customWidth="1"/>
    <col min="8" max="8" width="23.50390625" style="25" customWidth="1"/>
    <col min="9" max="9" width="20.625" style="25" customWidth="1"/>
    <col min="10" max="10" width="8.75390625" style="25" customWidth="1"/>
    <col min="11" max="16384" width="6.875" style="25" customWidth="1"/>
  </cols>
  <sheetData>
    <row r="1" spans="1:8" ht="18.75" customHeight="1">
      <c r="A1" s="26"/>
      <c r="B1" s="26"/>
      <c r="C1" s="27"/>
      <c r="D1" s="26"/>
      <c r="E1" s="26"/>
      <c r="F1" s="26"/>
      <c r="G1" s="26" t="s">
        <v>263</v>
      </c>
      <c r="H1" s="26"/>
    </row>
    <row r="2" spans="1:8" ht="31.5" customHeight="1">
      <c r="A2" s="28" t="s">
        <v>264</v>
      </c>
      <c r="B2" s="28"/>
      <c r="C2" s="28"/>
      <c r="D2" s="28"/>
      <c r="E2" s="28"/>
      <c r="F2" s="28"/>
      <c r="G2" s="28"/>
      <c r="H2" s="26"/>
    </row>
    <row r="3" ht="18.75" customHeight="1">
      <c r="G3" s="29" t="s">
        <v>78</v>
      </c>
    </row>
    <row r="4" spans="1:8" ht="32.25" customHeight="1">
      <c r="A4" s="30" t="s">
        <v>265</v>
      </c>
      <c r="B4" s="31"/>
      <c r="C4" s="32"/>
      <c r="D4" s="31" t="s">
        <v>266</v>
      </c>
      <c r="E4" s="30" t="s">
        <v>267</v>
      </c>
      <c r="F4" s="30" t="s">
        <v>268</v>
      </c>
      <c r="G4" s="31"/>
      <c r="H4" s="26"/>
    </row>
    <row r="5" spans="1:8" ht="24.75" customHeight="1">
      <c r="A5" s="33" t="s">
        <v>269</v>
      </c>
      <c r="B5" s="34" t="s">
        <v>101</v>
      </c>
      <c r="C5" s="35" t="s">
        <v>102</v>
      </c>
      <c r="D5" s="31"/>
      <c r="E5" s="30"/>
      <c r="F5" s="36" t="s">
        <v>270</v>
      </c>
      <c r="G5" s="37" t="s">
        <v>271</v>
      </c>
      <c r="H5" s="26"/>
    </row>
    <row r="6" spans="1:8" ht="96" customHeight="1">
      <c r="A6" s="38">
        <f>SUM(B6:C6)</f>
        <v>478.24</v>
      </c>
      <c r="B6" s="38">
        <f>'1 收支总表'!F6</f>
        <v>392.14000000000004</v>
      </c>
      <c r="C6" s="38">
        <f>'1 收支总表'!F10</f>
        <v>86.1</v>
      </c>
      <c r="D6" s="39" t="s">
        <v>272</v>
      </c>
      <c r="E6" s="39" t="s">
        <v>273</v>
      </c>
      <c r="F6" s="39" t="s">
        <v>274</v>
      </c>
      <c r="G6" s="40" t="s">
        <v>275</v>
      </c>
      <c r="H6" s="41"/>
    </row>
    <row r="7" spans="1:10" ht="49.5" customHeight="1">
      <c r="A7" s="41"/>
      <c r="B7" s="41"/>
      <c r="C7" s="41"/>
      <c r="D7" s="41"/>
      <c r="E7" s="42"/>
      <c r="F7" s="41"/>
      <c r="G7" s="41"/>
      <c r="H7" s="41"/>
      <c r="I7" s="41"/>
      <c r="J7" s="26"/>
    </row>
  </sheetData>
  <sheetProtection formatCells="0" formatColumns="0" formatRows="0"/>
  <mergeCells count="5">
    <mergeCell ref="A2:G2"/>
    <mergeCell ref="A4:C4"/>
    <mergeCell ref="F4:G4"/>
    <mergeCell ref="D4:D5"/>
    <mergeCell ref="E4:E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6" sqref="A6:IV6"/>
    </sheetView>
  </sheetViews>
  <sheetFormatPr defaultColWidth="6.875" defaultRowHeight="22.5" customHeight="1"/>
  <cols>
    <col min="1" max="3" width="3.375" style="487" customWidth="1"/>
    <col min="4" max="4" width="21.75390625" style="487" customWidth="1"/>
    <col min="5" max="5" width="12.50390625" style="487" customWidth="1"/>
    <col min="6" max="6" width="11.625" style="487" customWidth="1"/>
    <col min="7" max="15" width="10.50390625" style="487" customWidth="1"/>
    <col min="16" max="246" width="6.75390625" style="487" customWidth="1"/>
    <col min="247" max="16384" width="6.875" style="488" customWidth="1"/>
  </cols>
  <sheetData>
    <row r="1" spans="2:246" ht="22.5" customHeight="1">
      <c r="B1" s="489"/>
      <c r="C1" s="489"/>
      <c r="D1" s="489"/>
      <c r="E1" s="489"/>
      <c r="F1" s="489"/>
      <c r="G1" s="489"/>
      <c r="H1" s="489"/>
      <c r="I1" s="489"/>
      <c r="J1" s="489"/>
      <c r="K1" s="489"/>
      <c r="O1" s="505" t="s">
        <v>91</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2.5" customHeight="1">
      <c r="A2" s="490" t="s">
        <v>92</v>
      </c>
      <c r="B2" s="490"/>
      <c r="C2" s="490"/>
      <c r="D2" s="490"/>
      <c r="E2" s="490"/>
      <c r="F2" s="490"/>
      <c r="G2" s="490"/>
      <c r="H2" s="490"/>
      <c r="I2" s="490"/>
      <c r="J2" s="490"/>
      <c r="K2" s="490"/>
      <c r="L2" s="490"/>
      <c r="M2" s="490"/>
      <c r="N2" s="490"/>
      <c r="O2" s="490"/>
      <c r="P2" s="50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2.5" customHeight="1">
      <c r="A3" s="365"/>
      <c r="B3" s="365"/>
      <c r="C3" s="365"/>
      <c r="D3" s="491"/>
      <c r="E3" s="492"/>
      <c r="F3" s="493"/>
      <c r="G3" s="493"/>
      <c r="H3" s="493"/>
      <c r="I3" s="492"/>
      <c r="J3" s="492"/>
      <c r="K3" s="492"/>
      <c r="N3" s="507" t="s">
        <v>78</v>
      </c>
      <c r="O3" s="507"/>
      <c r="P3" s="49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407" t="s">
        <v>93</v>
      </c>
      <c r="B4" s="407"/>
      <c r="C4" s="407"/>
      <c r="D4" s="494" t="s">
        <v>94</v>
      </c>
      <c r="E4" s="495" t="s">
        <v>95</v>
      </c>
      <c r="F4" s="496" t="s">
        <v>80</v>
      </c>
      <c r="G4" s="496"/>
      <c r="H4" s="496"/>
      <c r="I4" s="497" t="s">
        <v>81</v>
      </c>
      <c r="J4" s="497" t="s">
        <v>82</v>
      </c>
      <c r="K4" s="497" t="s">
        <v>83</v>
      </c>
      <c r="L4" s="497" t="s">
        <v>84</v>
      </c>
      <c r="M4" s="497" t="s">
        <v>85</v>
      </c>
      <c r="N4" s="508" t="s">
        <v>86</v>
      </c>
      <c r="O4" s="509" t="s">
        <v>87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9" customHeight="1">
      <c r="A5" s="497" t="s">
        <v>96</v>
      </c>
      <c r="B5" s="497" t="s">
        <v>97</v>
      </c>
      <c r="C5" s="497" t="s">
        <v>98</v>
      </c>
      <c r="D5" s="494"/>
      <c r="E5" s="497"/>
      <c r="F5" s="497" t="s">
        <v>88</v>
      </c>
      <c r="G5" s="497" t="s">
        <v>89</v>
      </c>
      <c r="H5" s="497" t="s">
        <v>90</v>
      </c>
      <c r="I5" s="497"/>
      <c r="J5" s="497"/>
      <c r="K5" s="497"/>
      <c r="L5" s="497"/>
      <c r="M5" s="497"/>
      <c r="N5" s="510"/>
      <c r="O5" s="511"/>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55" s="23" customFormat="1" ht="22.5" customHeight="1">
      <c r="A6" s="498" t="str">
        <f>'15 一般-工资福利（部门预算）'!A7</f>
        <v>201</v>
      </c>
      <c r="B6" s="418"/>
      <c r="C6" s="498"/>
      <c r="D6" s="498" t="str">
        <f>'15 一般-工资福利（部门预算）'!D7</f>
        <v>一般公共服务支出</v>
      </c>
      <c r="E6" s="499">
        <f>E7</f>
        <v>478.24</v>
      </c>
      <c r="F6" s="499">
        <f aca="true" t="shared" si="0" ref="F6:O6">F7</f>
        <v>478.24</v>
      </c>
      <c r="G6" s="499">
        <f t="shared" si="0"/>
        <v>478.24</v>
      </c>
      <c r="H6" s="499">
        <f t="shared" si="0"/>
        <v>0</v>
      </c>
      <c r="I6" s="499">
        <f t="shared" si="0"/>
        <v>0</v>
      </c>
      <c r="J6" s="499">
        <f t="shared" si="0"/>
        <v>0</v>
      </c>
      <c r="K6" s="499">
        <f t="shared" si="0"/>
        <v>0</v>
      </c>
      <c r="L6" s="499">
        <f t="shared" si="0"/>
        <v>0</v>
      </c>
      <c r="M6" s="499">
        <f t="shared" si="0"/>
        <v>0</v>
      </c>
      <c r="N6" s="499">
        <f t="shared" si="0"/>
        <v>0</v>
      </c>
      <c r="O6" s="499">
        <f t="shared" si="0"/>
        <v>0</v>
      </c>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4"/>
      <c r="DV6" s="504"/>
      <c r="DW6" s="504"/>
      <c r="DX6" s="504"/>
      <c r="DY6" s="504"/>
      <c r="DZ6" s="504"/>
      <c r="EA6" s="504"/>
      <c r="EB6" s="504"/>
      <c r="EC6" s="504"/>
      <c r="ED6" s="504"/>
      <c r="EE6" s="504"/>
      <c r="EF6" s="504"/>
      <c r="EG6" s="504"/>
      <c r="EH6" s="504"/>
      <c r="EI6" s="504"/>
      <c r="EJ6" s="504"/>
      <c r="EK6" s="504"/>
      <c r="EL6" s="504"/>
      <c r="EM6" s="504"/>
      <c r="EN6" s="504"/>
      <c r="EO6" s="504"/>
      <c r="EP6" s="504"/>
      <c r="EQ6" s="504"/>
      <c r="ER6" s="504"/>
      <c r="ES6" s="504"/>
      <c r="ET6" s="504"/>
      <c r="EU6" s="504"/>
      <c r="EV6" s="504"/>
      <c r="EW6" s="504"/>
      <c r="EX6" s="504"/>
      <c r="EY6" s="504"/>
      <c r="EZ6" s="504"/>
      <c r="FA6" s="504"/>
      <c r="FB6" s="504"/>
      <c r="FC6" s="504"/>
      <c r="FD6" s="504"/>
      <c r="FE6" s="504"/>
      <c r="FF6" s="504"/>
      <c r="FG6" s="504"/>
      <c r="FH6" s="504"/>
      <c r="FI6" s="504"/>
      <c r="FJ6" s="504"/>
      <c r="FK6" s="504"/>
      <c r="FL6" s="504"/>
      <c r="FM6" s="504"/>
      <c r="FN6" s="504"/>
      <c r="FO6" s="504"/>
      <c r="FP6" s="504"/>
      <c r="FQ6" s="504"/>
      <c r="FR6" s="504"/>
      <c r="FS6" s="504"/>
      <c r="FT6" s="504"/>
      <c r="FU6" s="504"/>
      <c r="FV6" s="504"/>
      <c r="FW6" s="504"/>
      <c r="FX6" s="504"/>
      <c r="FY6" s="504"/>
      <c r="FZ6" s="504"/>
      <c r="GA6" s="504"/>
      <c r="GB6" s="504"/>
      <c r="GC6" s="504"/>
      <c r="GD6" s="504"/>
      <c r="GE6" s="504"/>
      <c r="GF6" s="504"/>
      <c r="GG6" s="504"/>
      <c r="GH6" s="504"/>
      <c r="GI6" s="504"/>
      <c r="GJ6" s="504"/>
      <c r="GK6" s="504"/>
      <c r="GL6" s="504"/>
      <c r="GM6" s="504"/>
      <c r="GN6" s="504"/>
      <c r="GO6" s="504"/>
      <c r="GP6" s="504"/>
      <c r="GQ6" s="504"/>
      <c r="GR6" s="504"/>
      <c r="GS6" s="504"/>
      <c r="GT6" s="504"/>
      <c r="GU6" s="504"/>
      <c r="GV6" s="504"/>
      <c r="GW6" s="504"/>
      <c r="GX6" s="504"/>
      <c r="GY6" s="504"/>
      <c r="GZ6" s="504"/>
      <c r="HA6" s="504"/>
      <c r="HB6" s="504"/>
      <c r="HC6" s="504"/>
      <c r="HD6" s="504"/>
      <c r="HE6" s="504"/>
      <c r="HF6" s="504"/>
      <c r="HG6" s="504"/>
      <c r="HH6" s="504"/>
      <c r="HI6" s="504"/>
      <c r="HJ6" s="504"/>
      <c r="HK6" s="504"/>
      <c r="HL6" s="504"/>
      <c r="HM6" s="504"/>
      <c r="HN6" s="504"/>
      <c r="HO6" s="504"/>
      <c r="HP6" s="504"/>
      <c r="HQ6" s="504"/>
      <c r="HR6" s="504"/>
      <c r="HS6" s="504"/>
      <c r="HT6" s="504"/>
      <c r="HU6" s="504"/>
      <c r="HV6" s="504"/>
      <c r="HW6" s="504"/>
      <c r="HX6" s="504"/>
      <c r="HY6" s="504"/>
      <c r="HZ6" s="504"/>
      <c r="IA6" s="504"/>
      <c r="IB6" s="504"/>
      <c r="IC6" s="504"/>
      <c r="ID6" s="504"/>
      <c r="IE6" s="504"/>
      <c r="IF6" s="504"/>
      <c r="IG6" s="504"/>
      <c r="IH6" s="504"/>
      <c r="II6" s="504"/>
      <c r="IJ6" s="504"/>
      <c r="IK6" s="504"/>
      <c r="IL6" s="504"/>
      <c r="IM6" s="486"/>
      <c r="IN6" s="486"/>
      <c r="IO6" s="486"/>
      <c r="IP6" s="486"/>
      <c r="IQ6" s="486"/>
      <c r="IR6" s="486"/>
      <c r="IS6" s="486"/>
      <c r="IT6" s="486"/>
      <c r="IU6" s="486"/>
    </row>
    <row r="7" spans="1:255" s="23" customFormat="1" ht="22.5" customHeight="1">
      <c r="A7" s="498" t="str">
        <f>'15 一般-工资福利（部门预算）'!A8</f>
        <v>201</v>
      </c>
      <c r="B7" s="498" t="str">
        <f>'15 一般-工资福利（部门预算）'!B8</f>
        <v>02</v>
      </c>
      <c r="C7" s="498"/>
      <c r="D7" s="498" t="str">
        <f>'15 一般-工资福利（部门预算）'!D8</f>
        <v>政协事务</v>
      </c>
      <c r="E7" s="499">
        <f>E8+E9</f>
        <v>478.24</v>
      </c>
      <c r="F7" s="499">
        <f aca="true" t="shared" si="1" ref="F7:O7">F8+F9</f>
        <v>478.24</v>
      </c>
      <c r="G7" s="499">
        <f t="shared" si="1"/>
        <v>478.24</v>
      </c>
      <c r="H7" s="499">
        <f t="shared" si="1"/>
        <v>0</v>
      </c>
      <c r="I7" s="499">
        <f t="shared" si="1"/>
        <v>0</v>
      </c>
      <c r="J7" s="499">
        <f t="shared" si="1"/>
        <v>0</v>
      </c>
      <c r="K7" s="499">
        <f t="shared" si="1"/>
        <v>0</v>
      </c>
      <c r="L7" s="499">
        <f t="shared" si="1"/>
        <v>0</v>
      </c>
      <c r="M7" s="499">
        <f t="shared" si="1"/>
        <v>0</v>
      </c>
      <c r="N7" s="499">
        <f t="shared" si="1"/>
        <v>0</v>
      </c>
      <c r="O7" s="499">
        <f t="shared" si="1"/>
        <v>0</v>
      </c>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04"/>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4"/>
      <c r="GD7" s="504"/>
      <c r="GE7" s="504"/>
      <c r="GF7" s="504"/>
      <c r="GG7" s="504"/>
      <c r="GH7" s="504"/>
      <c r="GI7" s="504"/>
      <c r="GJ7" s="504"/>
      <c r="GK7" s="504"/>
      <c r="GL7" s="504"/>
      <c r="GM7" s="504"/>
      <c r="GN7" s="504"/>
      <c r="GO7" s="504"/>
      <c r="GP7" s="504"/>
      <c r="GQ7" s="504"/>
      <c r="GR7" s="504"/>
      <c r="GS7" s="504"/>
      <c r="GT7" s="504"/>
      <c r="GU7" s="504"/>
      <c r="GV7" s="504"/>
      <c r="GW7" s="504"/>
      <c r="GX7" s="504"/>
      <c r="GY7" s="504"/>
      <c r="GZ7" s="504"/>
      <c r="HA7" s="504"/>
      <c r="HB7" s="504"/>
      <c r="HC7" s="504"/>
      <c r="HD7" s="504"/>
      <c r="HE7" s="504"/>
      <c r="HF7" s="504"/>
      <c r="HG7" s="504"/>
      <c r="HH7" s="504"/>
      <c r="HI7" s="504"/>
      <c r="HJ7" s="504"/>
      <c r="HK7" s="504"/>
      <c r="HL7" s="504"/>
      <c r="HM7" s="504"/>
      <c r="HN7" s="504"/>
      <c r="HO7" s="504"/>
      <c r="HP7" s="504"/>
      <c r="HQ7" s="504"/>
      <c r="HR7" s="504"/>
      <c r="HS7" s="504"/>
      <c r="HT7" s="504"/>
      <c r="HU7" s="504"/>
      <c r="HV7" s="504"/>
      <c r="HW7" s="504"/>
      <c r="HX7" s="504"/>
      <c r="HY7" s="504"/>
      <c r="HZ7" s="504"/>
      <c r="IA7" s="504"/>
      <c r="IB7" s="504"/>
      <c r="IC7" s="504"/>
      <c r="ID7" s="504"/>
      <c r="IE7" s="504"/>
      <c r="IF7" s="504"/>
      <c r="IG7" s="504"/>
      <c r="IH7" s="504"/>
      <c r="II7" s="504"/>
      <c r="IJ7" s="504"/>
      <c r="IK7" s="504"/>
      <c r="IL7" s="504"/>
      <c r="IM7" s="486"/>
      <c r="IN7" s="486"/>
      <c r="IO7" s="486"/>
      <c r="IP7" s="486"/>
      <c r="IQ7" s="486"/>
      <c r="IR7" s="486"/>
      <c r="IS7" s="486"/>
      <c r="IT7" s="486"/>
      <c r="IU7" s="486"/>
    </row>
    <row r="8" spans="1:246" s="486" customFormat="1" ht="22.5" customHeight="1">
      <c r="A8" s="498" t="str">
        <f>'15 一般-工资福利（部门预算）'!A9</f>
        <v>201</v>
      </c>
      <c r="B8" s="498" t="str">
        <f>'15 一般-工资福利（部门预算）'!B9</f>
        <v>02</v>
      </c>
      <c r="C8" s="498" t="str">
        <f>'15 一般-工资福利（部门预算）'!C9</f>
        <v>01</v>
      </c>
      <c r="D8" s="498" t="str">
        <f>'15 一般-工资福利（部门预算）'!D9</f>
        <v>行政运行</v>
      </c>
      <c r="E8" s="500">
        <f>SUM(G8:O8)</f>
        <v>392.14000000000004</v>
      </c>
      <c r="F8" s="500">
        <f>SUM(G8:H8)</f>
        <v>392.14000000000004</v>
      </c>
      <c r="G8" s="500">
        <f>'13 一般预算支出'!E10</f>
        <v>392.14000000000004</v>
      </c>
      <c r="H8" s="501">
        <f>'12 财政拨款收支总表'!B8</f>
        <v>0</v>
      </c>
      <c r="I8" s="501"/>
      <c r="J8" s="501"/>
      <c r="K8" s="501"/>
      <c r="L8" s="501"/>
      <c r="M8" s="501"/>
      <c r="N8" s="501"/>
      <c r="O8" s="501"/>
      <c r="P8" s="504"/>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row>
    <row r="9" spans="1:246" ht="22.5" customHeight="1">
      <c r="A9" s="419" t="str">
        <f>MID('21 项目明细表'!A8,1,3)</f>
        <v>201</v>
      </c>
      <c r="B9" s="419" t="str">
        <f>MID('21 项目明细表'!B8,1,3)</f>
        <v>02</v>
      </c>
      <c r="C9" s="419" t="str">
        <f>MID('21 项目明细表'!C8,1,3)</f>
        <v>04</v>
      </c>
      <c r="D9" s="502" t="str">
        <f>'21 项目明细表'!D8</f>
        <v>政协会议</v>
      </c>
      <c r="E9" s="500">
        <f>SUM(G9:O9)</f>
        <v>86.1</v>
      </c>
      <c r="F9" s="500">
        <f>SUM(G9:H9)</f>
        <v>86.1</v>
      </c>
      <c r="G9" s="500">
        <f>'13 一般预算支出'!E11</f>
        <v>86.1</v>
      </c>
      <c r="H9" s="503"/>
      <c r="I9" s="503"/>
      <c r="J9" s="503"/>
      <c r="K9" s="503"/>
      <c r="L9" s="503"/>
      <c r="M9" s="503"/>
      <c r="N9" s="503"/>
      <c r="O9" s="503"/>
      <c r="P9" s="504"/>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2.5" customHeight="1">
      <c r="A10" s="504"/>
      <c r="B10" s="504"/>
      <c r="C10" s="504"/>
      <c r="D10" s="504"/>
      <c r="E10" s="504"/>
      <c r="F10" s="504"/>
      <c r="G10" s="504"/>
      <c r="H10" s="504"/>
      <c r="I10" s="504"/>
      <c r="J10" s="504"/>
      <c r="K10" s="504"/>
      <c r="L10" s="504"/>
      <c r="M10" s="504"/>
      <c r="N10" s="504"/>
      <c r="O10" s="504"/>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2.5" customHeight="1">
      <c r="A11" s="504"/>
      <c r="B11" s="504"/>
      <c r="C11" s="504"/>
      <c r="D11" s="504"/>
      <c r="G11" s="504"/>
      <c r="H11" s="504"/>
      <c r="I11" s="504"/>
      <c r="J11" s="504"/>
      <c r="K11" s="504"/>
      <c r="L11" s="504"/>
      <c r="M11" s="504"/>
      <c r="N11" s="504"/>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2.5" customHeight="1">
      <c r="A12" s="504"/>
      <c r="B12" s="504"/>
      <c r="C12" s="504"/>
      <c r="D12" s="504"/>
      <c r="E12" s="504"/>
      <c r="G12" s="504"/>
      <c r="H12" s="504"/>
      <c r="I12" s="504"/>
      <c r="J12" s="504"/>
      <c r="K12" s="504"/>
      <c r="L12" s="504"/>
      <c r="M12" s="504"/>
      <c r="N12" s="504"/>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2:246" ht="22.5" customHeight="1">
      <c r="B13" s="504"/>
      <c r="C13" s="504"/>
      <c r="D13" s="504"/>
      <c r="G13" s="504"/>
      <c r="H13" s="504"/>
      <c r="I13" s="504"/>
      <c r="J13" s="504"/>
      <c r="K13" s="504"/>
      <c r="L13" s="504"/>
      <c r="M13" s="504"/>
      <c r="N13" s="504"/>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3:246" ht="22.5" customHeight="1">
      <c r="C14" s="504"/>
      <c r="D14" s="504"/>
      <c r="H14" s="504"/>
      <c r="K14" s="504"/>
      <c r="L14" s="504"/>
      <c r="M14" s="50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4:246" ht="22.5" customHeight="1">
      <c r="D15" s="504"/>
      <c r="L15" s="504"/>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4:246" ht="22.5" customHeight="1">
      <c r="D16" s="504"/>
      <c r="K16" s="504"/>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3"/>
  <sheetViews>
    <sheetView showGridLines="0" showZeros="0" tabSelected="1" workbookViewId="0" topLeftCell="A1">
      <selection activeCell="A6" sqref="A6:IV6"/>
    </sheetView>
  </sheetViews>
  <sheetFormatPr defaultColWidth="6.875" defaultRowHeight="12.75" customHeight="1"/>
  <cols>
    <col min="1" max="1" width="13.50390625" style="1" customWidth="1"/>
    <col min="2" max="3" width="15.125" style="1" customWidth="1"/>
    <col min="4" max="4" width="14.125" style="1" customWidth="1"/>
    <col min="5" max="5" width="10.75390625" style="1" customWidth="1"/>
    <col min="6" max="6" width="17.125" style="1" customWidth="1"/>
    <col min="7" max="11" width="16.625" style="1" customWidth="1"/>
    <col min="12" max="12" width="20.625" style="1" customWidth="1"/>
    <col min="13" max="13" width="8.75390625" style="1" customWidth="1"/>
    <col min="14" max="14" width="17.125" style="1" customWidth="1"/>
    <col min="15" max="15" width="11.125" style="1" customWidth="1"/>
    <col min="16" max="16" width="11.375" style="1" customWidth="1"/>
    <col min="17" max="17" width="8.75390625" style="1" customWidth="1"/>
    <col min="18" max="16384" width="6.875" style="1" customWidth="1"/>
  </cols>
  <sheetData>
    <row r="1" spans="1:17" ht="18.75" customHeight="1">
      <c r="A1" s="2"/>
      <c r="B1" s="2"/>
      <c r="C1" s="2"/>
      <c r="D1" s="2"/>
      <c r="E1" s="3"/>
      <c r="F1" s="2"/>
      <c r="G1" s="2"/>
      <c r="H1" s="2"/>
      <c r="I1" s="2"/>
      <c r="J1" s="2"/>
      <c r="K1" s="2"/>
      <c r="L1" s="2" t="s">
        <v>276</v>
      </c>
      <c r="M1" s="2"/>
      <c r="N1"/>
      <c r="O1"/>
      <c r="P1"/>
      <c r="Q1"/>
    </row>
    <row r="2" spans="1:17" ht="42.75" customHeight="1">
      <c r="A2" s="4" t="s">
        <v>277</v>
      </c>
      <c r="B2" s="4"/>
      <c r="C2" s="4"/>
      <c r="D2" s="4"/>
      <c r="E2" s="4"/>
      <c r="F2" s="4"/>
      <c r="G2" s="4"/>
      <c r="H2" s="4"/>
      <c r="I2" s="4"/>
      <c r="J2" s="4"/>
      <c r="K2" s="4"/>
      <c r="L2" s="4"/>
      <c r="M2" s="2"/>
      <c r="N2"/>
      <c r="O2"/>
      <c r="P2"/>
      <c r="Q2"/>
    </row>
    <row r="3" spans="12:17" ht="18.75" customHeight="1">
      <c r="L3" s="19" t="s">
        <v>78</v>
      </c>
      <c r="N3"/>
      <c r="O3"/>
      <c r="P3"/>
      <c r="Q3"/>
    </row>
    <row r="4" spans="1:17" ht="32.25" customHeight="1">
      <c r="A4" s="5" t="s">
        <v>232</v>
      </c>
      <c r="B4" s="6" t="s">
        <v>278</v>
      </c>
      <c r="C4" s="6" t="s">
        <v>279</v>
      </c>
      <c r="D4" s="6"/>
      <c r="E4" s="6" t="s">
        <v>280</v>
      </c>
      <c r="F4" s="7" t="s">
        <v>281</v>
      </c>
      <c r="G4" s="6" t="s">
        <v>282</v>
      </c>
      <c r="H4" s="6" t="s">
        <v>283</v>
      </c>
      <c r="I4" s="6" t="s">
        <v>284</v>
      </c>
      <c r="J4" s="6" t="s">
        <v>285</v>
      </c>
      <c r="K4" s="6" t="s">
        <v>286</v>
      </c>
      <c r="L4" s="6" t="s">
        <v>287</v>
      </c>
      <c r="M4" s="2"/>
      <c r="N4"/>
      <c r="O4"/>
      <c r="P4"/>
      <c r="Q4"/>
    </row>
    <row r="5" spans="1:17" ht="24.75" customHeight="1">
      <c r="A5" s="5"/>
      <c r="B5" s="6"/>
      <c r="C5" s="6" t="s">
        <v>158</v>
      </c>
      <c r="D5" s="8" t="s">
        <v>288</v>
      </c>
      <c r="E5" s="6"/>
      <c r="F5" s="7"/>
      <c r="G5" s="6"/>
      <c r="H5" s="6"/>
      <c r="I5" s="6"/>
      <c r="J5" s="6"/>
      <c r="K5" s="6"/>
      <c r="L5" s="6"/>
      <c r="M5" s="2"/>
      <c r="N5"/>
      <c r="O5"/>
      <c r="P5"/>
      <c r="Q5"/>
    </row>
    <row r="6" spans="1:17" s="24" customFormat="1" ht="184.5" customHeight="1">
      <c r="A6" s="9" t="str">
        <f>'21 项目明细表'!E8</f>
        <v>政协会议及调研专项</v>
      </c>
      <c r="B6" s="10" t="s">
        <v>289</v>
      </c>
      <c r="C6" s="11">
        <f>D6</f>
        <v>86.1</v>
      </c>
      <c r="D6" s="12">
        <f>'21 项目明细表'!G8</f>
        <v>86.1</v>
      </c>
      <c r="E6" s="13" t="s">
        <v>290</v>
      </c>
      <c r="F6" s="14" t="s">
        <v>291</v>
      </c>
      <c r="G6" s="15" t="s">
        <v>292</v>
      </c>
      <c r="H6" s="16" t="s">
        <v>293</v>
      </c>
      <c r="I6" s="16" t="s">
        <v>294</v>
      </c>
      <c r="J6" s="20" t="s">
        <v>294</v>
      </c>
      <c r="K6" s="21" t="s">
        <v>294</v>
      </c>
      <c r="L6" s="22"/>
      <c r="M6" s="17"/>
      <c r="N6" s="23"/>
      <c r="O6" s="23"/>
      <c r="P6" s="23"/>
      <c r="Q6" s="23"/>
    </row>
    <row r="7" spans="1:17" ht="18.75" customHeight="1">
      <c r="A7" s="17"/>
      <c r="B7" s="17"/>
      <c r="C7" s="17"/>
      <c r="D7" s="17"/>
      <c r="E7" s="18"/>
      <c r="F7" s="2"/>
      <c r="G7" s="2"/>
      <c r="H7" s="2"/>
      <c r="I7" s="17"/>
      <c r="J7" s="2"/>
      <c r="K7" s="2"/>
      <c r="L7" s="17"/>
      <c r="M7" s="2"/>
      <c r="N7"/>
      <c r="O7"/>
      <c r="P7"/>
      <c r="Q7"/>
    </row>
    <row r="8" spans="1:17" ht="18.75" customHeight="1">
      <c r="A8" s="2"/>
      <c r="B8" s="17"/>
      <c r="C8" s="17"/>
      <c r="D8" s="17"/>
      <c r="E8" s="3"/>
      <c r="F8" s="2"/>
      <c r="G8" s="2"/>
      <c r="H8" s="2"/>
      <c r="I8" s="2"/>
      <c r="J8" s="2"/>
      <c r="K8" s="2"/>
      <c r="L8" s="2"/>
      <c r="M8" s="2"/>
      <c r="N8"/>
      <c r="O8"/>
      <c r="P8"/>
      <c r="Q8"/>
    </row>
    <row r="9" spans="1:17" ht="18.75" customHeight="1">
      <c r="A9" s="2"/>
      <c r="B9" s="2"/>
      <c r="C9" s="2"/>
      <c r="D9" s="2"/>
      <c r="E9" s="18"/>
      <c r="F9" s="2"/>
      <c r="G9" s="2"/>
      <c r="H9" s="2"/>
      <c r="I9" s="2"/>
      <c r="J9" s="2"/>
      <c r="K9" s="17"/>
      <c r="L9" s="2"/>
      <c r="M9" s="2"/>
      <c r="N9"/>
      <c r="O9"/>
      <c r="P9"/>
      <c r="Q9"/>
    </row>
    <row r="10" spans="1:17" ht="18.75" customHeight="1">
      <c r="A10" s="2"/>
      <c r="B10" s="2"/>
      <c r="C10" s="2"/>
      <c r="D10" s="2"/>
      <c r="E10" s="3"/>
      <c r="F10" s="2"/>
      <c r="G10" s="2"/>
      <c r="H10" s="2"/>
      <c r="I10" s="2"/>
      <c r="J10" s="2"/>
      <c r="K10" s="2"/>
      <c r="L10" s="2"/>
      <c r="M10" s="2"/>
      <c r="N10"/>
      <c r="O10"/>
      <c r="P10"/>
      <c r="Q10"/>
    </row>
    <row r="11" spans="1:17" ht="12.75" customHeight="1">
      <c r="A11"/>
      <c r="B11"/>
      <c r="C11"/>
      <c r="D11"/>
      <c r="E11"/>
      <c r="F11"/>
      <c r="G11"/>
      <c r="H11"/>
      <c r="I11"/>
      <c r="J11"/>
      <c r="K11"/>
      <c r="L11"/>
      <c r="M11"/>
      <c r="N11"/>
      <c r="O11"/>
      <c r="P11"/>
      <c r="Q11"/>
    </row>
    <row r="12" spans="10:17" ht="12.75" customHeight="1">
      <c r="J12" s="24"/>
      <c r="N12"/>
      <c r="O12"/>
      <c r="P12"/>
      <c r="Q12"/>
    </row>
    <row r="13" spans="1:17" ht="12.75" customHeight="1">
      <c r="A13"/>
      <c r="B13"/>
      <c r="C13"/>
      <c r="D13"/>
      <c r="E13"/>
      <c r="F13"/>
      <c r="G13"/>
      <c r="H13"/>
      <c r="I13"/>
      <c r="J13" s="24"/>
      <c r="K13"/>
      <c r="L13"/>
      <c r="M13"/>
      <c r="N13"/>
      <c r="O13"/>
      <c r="P13"/>
      <c r="Q13"/>
    </row>
  </sheetData>
  <sheetProtection formatCells="0" formatColumns="0" formatRows="0"/>
  <mergeCells count="12">
    <mergeCell ref="A2:L2"/>
    <mergeCell ref="C4:D4"/>
    <mergeCell ref="A4:A5"/>
    <mergeCell ref="B4:B5"/>
    <mergeCell ref="E4:E5"/>
    <mergeCell ref="F4:F5"/>
    <mergeCell ref="G4:G5"/>
    <mergeCell ref="H4:H5"/>
    <mergeCell ref="I4:I5"/>
    <mergeCell ref="J4:J5"/>
    <mergeCell ref="K4:K5"/>
    <mergeCell ref="L4:L5"/>
  </mergeCells>
  <printOptions horizontalCentered="1"/>
  <pageMargins left="0.75" right="0.75" top="0.7900000000000001" bottom="0.7900000000000001"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9"/>
  <sheetViews>
    <sheetView showGridLines="0" showZeros="0" workbookViewId="0" topLeftCell="A1">
      <selection activeCell="A7" sqref="A7:IV7"/>
    </sheetView>
  </sheetViews>
  <sheetFormatPr defaultColWidth="6.875" defaultRowHeight="18.75" customHeight="1"/>
  <cols>
    <col min="1" max="2" width="3.50390625" style="444" customWidth="1"/>
    <col min="3" max="3" width="5.50390625" style="444" customWidth="1"/>
    <col min="4" max="4" width="25.625" style="445" customWidth="1"/>
    <col min="5" max="5" width="9.75390625" style="446" customWidth="1"/>
    <col min="6" max="9" width="8.50390625" style="446" customWidth="1"/>
    <col min="10" max="11" width="8.625" style="446" customWidth="1"/>
    <col min="12" max="16" width="8.00390625" style="446" customWidth="1"/>
    <col min="17" max="17" width="8.00390625" style="447" customWidth="1"/>
    <col min="18" max="20" width="8.00390625" style="448" customWidth="1"/>
    <col min="21" max="16384" width="6.875" style="447" customWidth="1"/>
  </cols>
  <sheetData>
    <row r="1" spans="1:20" ht="24.75" customHeight="1">
      <c r="A1" s="421"/>
      <c r="B1" s="421"/>
      <c r="C1" s="421"/>
      <c r="D1" s="421"/>
      <c r="E1" s="421"/>
      <c r="F1" s="421"/>
      <c r="G1" s="421"/>
      <c r="H1" s="421"/>
      <c r="I1" s="421"/>
      <c r="J1" s="421"/>
      <c r="K1" s="421"/>
      <c r="L1" s="421"/>
      <c r="M1" s="421"/>
      <c r="N1" s="421"/>
      <c r="R1" s="475"/>
      <c r="S1" s="475"/>
      <c r="T1" s="421" t="s">
        <v>99</v>
      </c>
    </row>
    <row r="2" spans="1:20" ht="24.75" customHeight="1">
      <c r="A2" s="449" t="s">
        <v>100</v>
      </c>
      <c r="B2" s="449"/>
      <c r="C2" s="449"/>
      <c r="D2" s="449"/>
      <c r="E2" s="449"/>
      <c r="F2" s="449"/>
      <c r="G2" s="449"/>
      <c r="H2" s="449"/>
      <c r="I2" s="449"/>
      <c r="J2" s="449"/>
      <c r="K2" s="449"/>
      <c r="L2" s="449"/>
      <c r="M2" s="449"/>
      <c r="N2" s="449"/>
      <c r="O2" s="449"/>
      <c r="P2" s="449"/>
      <c r="Q2" s="449"/>
      <c r="R2" s="449"/>
      <c r="S2" s="449"/>
      <c r="T2" s="449"/>
    </row>
    <row r="3" spans="1:20" s="442" customFormat="1" ht="24.75" customHeight="1">
      <c r="A3" s="444"/>
      <c r="B3" s="444"/>
      <c r="C3" s="444"/>
      <c r="D3" s="444"/>
      <c r="E3" s="421"/>
      <c r="F3" s="421"/>
      <c r="G3" s="421"/>
      <c r="H3" s="421"/>
      <c r="I3" s="421"/>
      <c r="J3" s="421"/>
      <c r="K3" s="421"/>
      <c r="L3" s="421"/>
      <c r="M3" s="421"/>
      <c r="N3" s="421"/>
      <c r="O3" s="468"/>
      <c r="P3" s="468"/>
      <c r="R3" s="476"/>
      <c r="S3" s="477" t="s">
        <v>78</v>
      </c>
      <c r="T3" s="477"/>
    </row>
    <row r="4" spans="1:20" s="442" customFormat="1" ht="21.75" customHeight="1">
      <c r="A4" s="450" t="s">
        <v>93</v>
      </c>
      <c r="B4" s="450"/>
      <c r="C4" s="451"/>
      <c r="D4" s="452" t="s">
        <v>94</v>
      </c>
      <c r="E4" s="453" t="s">
        <v>95</v>
      </c>
      <c r="F4" s="454" t="s">
        <v>101</v>
      </c>
      <c r="G4" s="450"/>
      <c r="H4" s="450"/>
      <c r="I4" s="451"/>
      <c r="J4" s="469" t="s">
        <v>102</v>
      </c>
      <c r="K4" s="469"/>
      <c r="L4" s="469"/>
      <c r="M4" s="469"/>
      <c r="N4" s="469"/>
      <c r="O4" s="469"/>
      <c r="P4" s="469"/>
      <c r="Q4" s="469"/>
      <c r="R4" s="478" t="s">
        <v>103</v>
      </c>
      <c r="S4" s="479" t="s">
        <v>104</v>
      </c>
      <c r="T4" s="479" t="s">
        <v>105</v>
      </c>
    </row>
    <row r="5" spans="1:20" s="442" customFormat="1" ht="21.75" customHeight="1">
      <c r="A5" s="455" t="s">
        <v>96</v>
      </c>
      <c r="B5" s="456" t="s">
        <v>97</v>
      </c>
      <c r="C5" s="456" t="s">
        <v>98</v>
      </c>
      <c r="D5" s="452"/>
      <c r="E5" s="457"/>
      <c r="F5" s="456" t="s">
        <v>79</v>
      </c>
      <c r="G5" s="456" t="s">
        <v>106</v>
      </c>
      <c r="H5" s="456" t="s">
        <v>107</v>
      </c>
      <c r="I5" s="470" t="s">
        <v>108</v>
      </c>
      <c r="J5" s="471" t="s">
        <v>79</v>
      </c>
      <c r="K5" s="472" t="s">
        <v>109</v>
      </c>
      <c r="L5" s="472" t="s">
        <v>110</v>
      </c>
      <c r="M5" s="471" t="s">
        <v>111</v>
      </c>
      <c r="N5" s="473" t="s">
        <v>112</v>
      </c>
      <c r="O5" s="473" t="s">
        <v>113</v>
      </c>
      <c r="P5" s="473" t="s">
        <v>114</v>
      </c>
      <c r="Q5" s="473" t="s">
        <v>115</v>
      </c>
      <c r="R5" s="480"/>
      <c r="S5" s="481"/>
      <c r="T5" s="481"/>
    </row>
    <row r="6" spans="1:20" ht="29.25" customHeight="1">
      <c r="A6" s="455"/>
      <c r="B6" s="456"/>
      <c r="C6" s="456"/>
      <c r="D6" s="458"/>
      <c r="E6" s="459"/>
      <c r="F6" s="456"/>
      <c r="G6" s="456"/>
      <c r="H6" s="456"/>
      <c r="I6" s="470"/>
      <c r="J6" s="470"/>
      <c r="K6" s="474"/>
      <c r="L6" s="474"/>
      <c r="M6" s="470"/>
      <c r="N6" s="471"/>
      <c r="O6" s="471"/>
      <c r="P6" s="471"/>
      <c r="Q6" s="471"/>
      <c r="R6" s="481"/>
      <c r="S6" s="481"/>
      <c r="T6" s="481"/>
    </row>
    <row r="7" spans="1:20" ht="22.5" customHeight="1">
      <c r="A7" s="417" t="str">
        <f>'15 一般-工资福利（部门预算）'!A7</f>
        <v>201</v>
      </c>
      <c r="B7" s="418"/>
      <c r="C7" s="419"/>
      <c r="D7" s="460" t="str">
        <f>'15 一般-工资福利（部门预算）'!D7</f>
        <v>一般公共服务支出</v>
      </c>
      <c r="E7" s="461">
        <f>E8</f>
        <v>478.24</v>
      </c>
      <c r="F7" s="461">
        <f aca="true" t="shared" si="0" ref="F7:T7">F8</f>
        <v>392.14000000000004</v>
      </c>
      <c r="G7" s="461">
        <f t="shared" si="0"/>
        <v>329.46000000000004</v>
      </c>
      <c r="H7" s="461">
        <f t="shared" si="0"/>
        <v>62.68</v>
      </c>
      <c r="I7" s="461">
        <f t="shared" si="0"/>
        <v>0</v>
      </c>
      <c r="J7" s="461">
        <f t="shared" si="0"/>
        <v>86.1</v>
      </c>
      <c r="K7" s="461">
        <f t="shared" si="0"/>
        <v>86.1</v>
      </c>
      <c r="L7" s="461">
        <f t="shared" si="0"/>
        <v>0</v>
      </c>
      <c r="M7" s="461">
        <f t="shared" si="0"/>
        <v>0</v>
      </c>
      <c r="N7" s="461">
        <f t="shared" si="0"/>
        <v>0</v>
      </c>
      <c r="O7" s="461">
        <f t="shared" si="0"/>
        <v>0</v>
      </c>
      <c r="P7" s="461">
        <f t="shared" si="0"/>
        <v>0</v>
      </c>
      <c r="Q7" s="461">
        <f t="shared" si="0"/>
        <v>0</v>
      </c>
      <c r="R7" s="461">
        <f t="shared" si="0"/>
        <v>0</v>
      </c>
      <c r="S7" s="461">
        <f t="shared" si="0"/>
        <v>0</v>
      </c>
      <c r="T7" s="461">
        <f t="shared" si="0"/>
        <v>0</v>
      </c>
    </row>
    <row r="8" spans="1:20" ht="22.5" customHeight="1">
      <c r="A8" s="417" t="str">
        <f>'15 一般-工资福利（部门预算）'!A8</f>
        <v>201</v>
      </c>
      <c r="B8" s="417" t="str">
        <f>'15 一般-工资福利（部门预算）'!B8</f>
        <v>02</v>
      </c>
      <c r="C8" s="419"/>
      <c r="D8" s="460" t="str">
        <f>'15 一般-工资福利（部门预算）'!D8</f>
        <v>政协事务</v>
      </c>
      <c r="E8" s="461">
        <f>E9+E10</f>
        <v>478.24</v>
      </c>
      <c r="F8" s="461">
        <f aca="true" t="shared" si="1" ref="F8:T8">F9+F10</f>
        <v>392.14000000000004</v>
      </c>
      <c r="G8" s="461">
        <f t="shared" si="1"/>
        <v>329.46000000000004</v>
      </c>
      <c r="H8" s="461">
        <f t="shared" si="1"/>
        <v>62.68</v>
      </c>
      <c r="I8" s="461">
        <f t="shared" si="1"/>
        <v>0</v>
      </c>
      <c r="J8" s="461">
        <f t="shared" si="1"/>
        <v>86.1</v>
      </c>
      <c r="K8" s="461">
        <f t="shared" si="1"/>
        <v>86.1</v>
      </c>
      <c r="L8" s="461">
        <f t="shared" si="1"/>
        <v>0</v>
      </c>
      <c r="M8" s="461">
        <f t="shared" si="1"/>
        <v>0</v>
      </c>
      <c r="N8" s="461">
        <f t="shared" si="1"/>
        <v>0</v>
      </c>
      <c r="O8" s="461">
        <f t="shared" si="1"/>
        <v>0</v>
      </c>
      <c r="P8" s="461">
        <f t="shared" si="1"/>
        <v>0</v>
      </c>
      <c r="Q8" s="461">
        <f t="shared" si="1"/>
        <v>0</v>
      </c>
      <c r="R8" s="461">
        <f t="shared" si="1"/>
        <v>0</v>
      </c>
      <c r="S8" s="461">
        <f t="shared" si="1"/>
        <v>0</v>
      </c>
      <c r="T8" s="461">
        <f t="shared" si="1"/>
        <v>0</v>
      </c>
    </row>
    <row r="9" spans="1:20" s="443" customFormat="1" ht="22.5" customHeight="1">
      <c r="A9" s="417" t="str">
        <f>'15 一般-工资福利（部门预算）'!A9</f>
        <v>201</v>
      </c>
      <c r="B9" s="417" t="str">
        <f>'15 一般-工资福利（部门预算）'!B9</f>
        <v>02</v>
      </c>
      <c r="C9" s="417" t="str">
        <f>'15 一般-工资福利（部门预算）'!C9</f>
        <v>01</v>
      </c>
      <c r="D9" s="460" t="str">
        <f>'15 一般-工资福利（部门预算）'!D9</f>
        <v>行政运行</v>
      </c>
      <c r="E9" s="462">
        <f>'13 一般预算支出'!E10</f>
        <v>392.14000000000004</v>
      </c>
      <c r="F9" s="462">
        <f>'13 一般预算支出'!F10</f>
        <v>392.14000000000004</v>
      </c>
      <c r="G9" s="462">
        <f>'13 一般预算支出'!G10</f>
        <v>329.46000000000004</v>
      </c>
      <c r="H9" s="462">
        <f>'13 一般预算支出'!H10</f>
        <v>62.68</v>
      </c>
      <c r="I9" s="462">
        <f>'13 一般预算支出'!I10</f>
        <v>0</v>
      </c>
      <c r="J9" s="462">
        <f>'13 一般预算支出'!J10</f>
        <v>0</v>
      </c>
      <c r="K9" s="462">
        <f>'13 一般预算支出'!K10</f>
        <v>0</v>
      </c>
      <c r="L9" s="462">
        <f>'13 一般预算支出'!L10</f>
        <v>0</v>
      </c>
      <c r="M9" s="462">
        <f>'13 一般预算支出'!M10</f>
        <v>0</v>
      </c>
      <c r="N9" s="462">
        <f>'13 一般预算支出'!N10</f>
        <v>0</v>
      </c>
      <c r="O9" s="462">
        <f>'13 一般预算支出'!O10</f>
        <v>0</v>
      </c>
      <c r="P9" s="462">
        <f>'13 一般预算支出'!P10</f>
        <v>0</v>
      </c>
      <c r="Q9" s="462">
        <f>'13 一般预算支出'!Q10</f>
        <v>0</v>
      </c>
      <c r="R9" s="462">
        <f>'13 一般预算支出'!R10</f>
        <v>0</v>
      </c>
      <c r="S9" s="462">
        <f>'13 一般预算支出'!S9</f>
        <v>0</v>
      </c>
      <c r="T9" s="482">
        <f>'13 一般预算支出'!R10</f>
        <v>0</v>
      </c>
    </row>
    <row r="10" spans="1:20" ht="22.5" customHeight="1">
      <c r="A10" s="419" t="str">
        <f>MID('21 项目明细表'!A8,1,3)</f>
        <v>201</v>
      </c>
      <c r="B10" s="419" t="str">
        <f>'13 一般预算支出'!B11</f>
        <v>02</v>
      </c>
      <c r="C10" s="419" t="str">
        <f>'13 一般预算支出'!C11</f>
        <v>04</v>
      </c>
      <c r="D10" s="463" t="str">
        <f>'21 项目明细表'!D8</f>
        <v>政协会议</v>
      </c>
      <c r="E10" s="464">
        <f>J10</f>
        <v>86.1</v>
      </c>
      <c r="F10" s="464"/>
      <c r="G10" s="464"/>
      <c r="H10" s="464"/>
      <c r="I10" s="464"/>
      <c r="J10" s="464">
        <f>SUM(K10:Q10)</f>
        <v>86.1</v>
      </c>
      <c r="K10" s="464">
        <f>'13 一般预算支出'!K11</f>
        <v>86.1</v>
      </c>
      <c r="L10" s="464">
        <f>'13 一般预算支出'!L11</f>
        <v>0</v>
      </c>
      <c r="M10" s="464">
        <f>'13 一般预算支出'!M11</f>
        <v>0</v>
      </c>
      <c r="N10" s="464">
        <f>'13 一般预算支出'!N11</f>
        <v>0</v>
      </c>
      <c r="O10" s="464">
        <f>'13 一般预算支出'!O11</f>
        <v>0</v>
      </c>
      <c r="P10" s="464">
        <f>'13 一般预算支出'!P11</f>
        <v>0</v>
      </c>
      <c r="Q10" s="464">
        <f>'13 一般预算支出'!Q11</f>
        <v>0</v>
      </c>
      <c r="R10" s="464"/>
      <c r="S10" s="464"/>
      <c r="T10" s="483">
        <f>'13 一般预算支出'!T10</f>
        <v>0</v>
      </c>
    </row>
    <row r="11" spans="1:20" ht="18.75" customHeight="1">
      <c r="A11" s="465"/>
      <c r="B11" s="465"/>
      <c r="C11" s="465"/>
      <c r="D11" s="466"/>
      <c r="E11" s="467"/>
      <c r="F11" s="467"/>
      <c r="G11" s="467"/>
      <c r="H11" s="467"/>
      <c r="I11" s="467"/>
      <c r="J11" s="467"/>
      <c r="K11" s="467"/>
      <c r="L11" s="467"/>
      <c r="M11" s="467"/>
      <c r="N11" s="467"/>
      <c r="O11" s="467"/>
      <c r="P11" s="467"/>
      <c r="Q11" s="484"/>
      <c r="R11" s="485"/>
      <c r="S11" s="485"/>
      <c r="T11" s="485"/>
    </row>
    <row r="12" spans="1:20" ht="18.75" customHeight="1">
      <c r="A12" s="465"/>
      <c r="B12" s="465"/>
      <c r="C12" s="465"/>
      <c r="D12" s="466"/>
      <c r="E12" s="467"/>
      <c r="F12" s="467"/>
      <c r="G12" s="467"/>
      <c r="H12" s="467"/>
      <c r="I12" s="467"/>
      <c r="J12" s="467"/>
      <c r="K12" s="467"/>
      <c r="L12" s="467"/>
      <c r="M12" s="467"/>
      <c r="N12" s="467"/>
      <c r="O12" s="467"/>
      <c r="P12" s="467"/>
      <c r="Q12" s="484"/>
      <c r="R12" s="485"/>
      <c r="S12" s="485"/>
      <c r="T12" s="485"/>
    </row>
    <row r="13" spans="4:20" ht="18.75" customHeight="1">
      <c r="D13" s="466"/>
      <c r="E13" s="467"/>
      <c r="G13" s="467"/>
      <c r="H13" s="467"/>
      <c r="I13" s="467"/>
      <c r="J13" s="467"/>
      <c r="K13" s="467"/>
      <c r="L13" s="467"/>
      <c r="M13" s="467"/>
      <c r="N13" s="467"/>
      <c r="O13" s="467"/>
      <c r="P13" s="467"/>
      <c r="Q13" s="484"/>
      <c r="R13" s="485"/>
      <c r="S13" s="485"/>
      <c r="T13" s="485"/>
    </row>
    <row r="14" spans="4:19" ht="18.75" customHeight="1">
      <c r="D14" s="466"/>
      <c r="E14" s="467"/>
      <c r="I14" s="467"/>
      <c r="J14" s="467"/>
      <c r="K14" s="467"/>
      <c r="L14" s="467"/>
      <c r="M14" s="467"/>
      <c r="N14" s="467"/>
      <c r="O14" s="467"/>
      <c r="P14" s="467"/>
      <c r="Q14" s="484"/>
      <c r="R14" s="485"/>
      <c r="S14" s="485"/>
    </row>
    <row r="15" spans="5:19" ht="18.75" customHeight="1">
      <c r="E15" s="467"/>
      <c r="I15" s="467"/>
      <c r="K15" s="467"/>
      <c r="L15" s="467"/>
      <c r="M15" s="467"/>
      <c r="N15" s="467"/>
      <c r="O15" s="467"/>
      <c r="P15" s="467"/>
      <c r="Q15" s="484"/>
      <c r="R15" s="485"/>
      <c r="S15" s="485"/>
    </row>
    <row r="16" spans="5:18" ht="18.75" customHeight="1">
      <c r="E16" s="467"/>
      <c r="N16" s="467"/>
      <c r="O16" s="467"/>
      <c r="P16" s="467"/>
      <c r="R16" s="485"/>
    </row>
    <row r="17" spans="5:16" ht="18.75" customHeight="1">
      <c r="E17" s="467"/>
      <c r="N17" s="467"/>
      <c r="O17" s="467"/>
      <c r="P17" s="467"/>
    </row>
    <row r="18" spans="1:21" ht="18.75" customHeight="1">
      <c r="A18"/>
      <c r="B18"/>
      <c r="C18"/>
      <c r="D18"/>
      <c r="E18"/>
      <c r="N18" s="467"/>
      <c r="O18"/>
      <c r="P18"/>
      <c r="Q18"/>
      <c r="R18"/>
      <c r="S18"/>
      <c r="T18"/>
      <c r="U18"/>
    </row>
    <row r="19" spans="1:21" ht="18.75" customHeight="1">
      <c r="A19"/>
      <c r="B19"/>
      <c r="C19"/>
      <c r="D19"/>
      <c r="E19"/>
      <c r="F19" s="467"/>
      <c r="O19"/>
      <c r="P19"/>
      <c r="Q19"/>
      <c r="R19"/>
      <c r="S19"/>
      <c r="T19"/>
      <c r="U19"/>
    </row>
  </sheetData>
  <sheetProtection formatCells="0" formatColumns="0" formatRows="0"/>
  <mergeCells count="24">
    <mergeCell ref="A2:T2"/>
    <mergeCell ref="A3:D3"/>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10"/>
  <sheetViews>
    <sheetView showGridLines="0" showZeros="0" workbookViewId="0" topLeftCell="A1">
      <selection activeCell="A7" sqref="A7:IV7"/>
    </sheetView>
  </sheetViews>
  <sheetFormatPr defaultColWidth="9.00390625" defaultRowHeight="14.25"/>
  <cols>
    <col min="1" max="1" width="3.875" style="0" customWidth="1"/>
    <col min="2" max="3" width="4.375" style="0" customWidth="1"/>
    <col min="4" max="4" width="15.375" style="0" customWidth="1"/>
    <col min="5" max="5" width="10.625" style="0" customWidth="1"/>
    <col min="6" max="9" width="7.25390625" style="0" customWidth="1"/>
    <col min="10" max="10" width="8.75390625" style="0" customWidth="1"/>
    <col min="11" max="11" width="9.25390625" style="0" customWidth="1"/>
    <col min="12" max="20" width="7.25390625" style="0" customWidth="1"/>
  </cols>
  <sheetData>
    <row r="1" spans="1:20" ht="14.25" customHeight="1">
      <c r="A1" s="68"/>
      <c r="B1" s="68"/>
      <c r="C1" s="68"/>
      <c r="D1" s="68"/>
      <c r="E1" s="68"/>
      <c r="F1" s="68"/>
      <c r="G1" s="68"/>
      <c r="H1" s="68"/>
      <c r="I1" s="68"/>
      <c r="J1" s="68"/>
      <c r="K1" s="68"/>
      <c r="L1" s="68"/>
      <c r="M1" s="68"/>
      <c r="N1" s="68"/>
      <c r="O1" s="68"/>
      <c r="P1" s="68"/>
      <c r="Q1" s="68"/>
      <c r="R1" s="68"/>
      <c r="S1" s="68"/>
      <c r="T1" s="421" t="s">
        <v>116</v>
      </c>
    </row>
    <row r="2" spans="1:20" ht="24.75" customHeight="1">
      <c r="A2" s="152" t="s">
        <v>117</v>
      </c>
      <c r="B2" s="152"/>
      <c r="C2" s="152"/>
      <c r="D2" s="152"/>
      <c r="E2" s="152"/>
      <c r="F2" s="152"/>
      <c r="G2" s="152"/>
      <c r="H2" s="152"/>
      <c r="I2" s="152"/>
      <c r="J2" s="152"/>
      <c r="K2" s="152"/>
      <c r="L2" s="152"/>
      <c r="M2" s="152"/>
      <c r="N2" s="152"/>
      <c r="O2" s="152"/>
      <c r="P2" s="152"/>
      <c r="Q2" s="152"/>
      <c r="R2" s="152"/>
      <c r="S2" s="152"/>
      <c r="T2" s="152"/>
    </row>
    <row r="3" spans="1:20" ht="19.5" customHeight="1">
      <c r="A3" s="68"/>
      <c r="B3" s="68"/>
      <c r="C3" s="68"/>
      <c r="D3" s="68"/>
      <c r="E3" s="68"/>
      <c r="F3" s="68"/>
      <c r="G3" s="68"/>
      <c r="H3" s="68"/>
      <c r="I3" s="68"/>
      <c r="J3" s="68"/>
      <c r="K3" s="68"/>
      <c r="L3" s="68"/>
      <c r="M3" s="68"/>
      <c r="N3" s="68"/>
      <c r="O3" s="68"/>
      <c r="P3" s="68"/>
      <c r="Q3" s="68"/>
      <c r="R3" s="68"/>
      <c r="S3" s="440" t="s">
        <v>78</v>
      </c>
      <c r="T3" s="440"/>
    </row>
    <row r="4" spans="1:20" ht="27.75" customHeight="1">
      <c r="A4" s="70" t="s">
        <v>93</v>
      </c>
      <c r="B4" s="71"/>
      <c r="C4" s="72"/>
      <c r="D4" s="73" t="s">
        <v>94</v>
      </c>
      <c r="E4" s="73" t="s">
        <v>95</v>
      </c>
      <c r="F4" s="74" t="s">
        <v>118</v>
      </c>
      <c r="G4" s="74" t="s">
        <v>119</v>
      </c>
      <c r="H4" s="74" t="s">
        <v>120</v>
      </c>
      <c r="I4" s="74" t="s">
        <v>121</v>
      </c>
      <c r="J4" s="74" t="s">
        <v>122</v>
      </c>
      <c r="K4" s="74" t="s">
        <v>123</v>
      </c>
      <c r="L4" s="74" t="s">
        <v>110</v>
      </c>
      <c r="M4" s="74" t="s">
        <v>124</v>
      </c>
      <c r="N4" s="74" t="s">
        <v>108</v>
      </c>
      <c r="O4" s="74" t="s">
        <v>112</v>
      </c>
      <c r="P4" s="74" t="s">
        <v>111</v>
      </c>
      <c r="Q4" s="74" t="s">
        <v>125</v>
      </c>
      <c r="R4" s="74" t="s">
        <v>126</v>
      </c>
      <c r="S4" s="74" t="s">
        <v>127</v>
      </c>
      <c r="T4" s="74" t="s">
        <v>115</v>
      </c>
    </row>
    <row r="5" spans="1:20" ht="13.5" customHeight="1">
      <c r="A5" s="73" t="s">
        <v>96</v>
      </c>
      <c r="B5" s="73" t="s">
        <v>97</v>
      </c>
      <c r="C5" s="73" t="s">
        <v>98</v>
      </c>
      <c r="D5" s="75"/>
      <c r="E5" s="75"/>
      <c r="F5" s="74"/>
      <c r="G5" s="74"/>
      <c r="H5" s="74"/>
      <c r="I5" s="74"/>
      <c r="J5" s="74"/>
      <c r="K5" s="74"/>
      <c r="L5" s="74"/>
      <c r="M5" s="74"/>
      <c r="N5" s="74"/>
      <c r="O5" s="74"/>
      <c r="P5" s="74"/>
      <c r="Q5" s="74"/>
      <c r="R5" s="74"/>
      <c r="S5" s="74"/>
      <c r="T5" s="74"/>
    </row>
    <row r="6" spans="1:20" ht="18" customHeight="1">
      <c r="A6" s="76"/>
      <c r="B6" s="76"/>
      <c r="C6" s="76"/>
      <c r="D6" s="76"/>
      <c r="E6" s="76"/>
      <c r="F6" s="74"/>
      <c r="G6" s="74"/>
      <c r="H6" s="74"/>
      <c r="I6" s="74"/>
      <c r="J6" s="74"/>
      <c r="K6" s="74"/>
      <c r="L6" s="74"/>
      <c r="M6" s="74"/>
      <c r="N6" s="74"/>
      <c r="O6" s="74"/>
      <c r="P6" s="74"/>
      <c r="Q6" s="74"/>
      <c r="R6" s="74"/>
      <c r="S6" s="74"/>
      <c r="T6" s="74"/>
    </row>
    <row r="7" spans="1:27" ht="22.5" customHeight="1">
      <c r="A7" s="417" t="str">
        <f>'15 一般-工资福利（部门预算）'!A7</f>
        <v>201</v>
      </c>
      <c r="B7" s="418"/>
      <c r="C7" s="419"/>
      <c r="D7" s="420" t="str">
        <f>'15 一般-工资福利（部门预算）'!D7</f>
        <v>一般公共服务支出</v>
      </c>
      <c r="E7" s="78">
        <f>E8</f>
        <v>478.24</v>
      </c>
      <c r="F7" s="78">
        <f aca="true" t="shared" si="0" ref="F7:T7">F8</f>
        <v>329.46000000000004</v>
      </c>
      <c r="G7" s="78">
        <f t="shared" si="0"/>
        <v>148.78</v>
      </c>
      <c r="H7" s="78">
        <f t="shared" si="0"/>
        <v>0</v>
      </c>
      <c r="I7" s="78">
        <f t="shared" si="0"/>
        <v>0</v>
      </c>
      <c r="J7" s="78">
        <f t="shared" si="0"/>
        <v>0</v>
      </c>
      <c r="K7" s="78">
        <f t="shared" si="0"/>
        <v>0</v>
      </c>
      <c r="L7" s="78">
        <f t="shared" si="0"/>
        <v>0</v>
      </c>
      <c r="M7" s="78">
        <f t="shared" si="0"/>
        <v>0</v>
      </c>
      <c r="N7" s="78">
        <f t="shared" si="0"/>
        <v>0</v>
      </c>
      <c r="O7" s="78">
        <f t="shared" si="0"/>
        <v>0</v>
      </c>
      <c r="P7" s="78">
        <f t="shared" si="0"/>
        <v>0</v>
      </c>
      <c r="Q7" s="78">
        <f t="shared" si="0"/>
        <v>0</v>
      </c>
      <c r="R7" s="78">
        <f t="shared" si="0"/>
        <v>0</v>
      </c>
      <c r="S7" s="78">
        <f t="shared" si="0"/>
        <v>0</v>
      </c>
      <c r="T7" s="79">
        <f t="shared" si="0"/>
        <v>0</v>
      </c>
      <c r="U7" s="441"/>
      <c r="V7" s="441"/>
      <c r="W7" s="441"/>
      <c r="X7" s="441"/>
      <c r="Y7" s="441"/>
      <c r="Z7" s="441"/>
      <c r="AA7" s="441"/>
    </row>
    <row r="8" spans="1:20" ht="22.5" customHeight="1">
      <c r="A8" s="417" t="str">
        <f>'15 一般-工资福利（部门预算）'!A8</f>
        <v>201</v>
      </c>
      <c r="B8" s="417" t="str">
        <f>'15 一般-工资福利（部门预算）'!B8</f>
        <v>02</v>
      </c>
      <c r="C8" s="419"/>
      <c r="D8" s="420" t="str">
        <f>'15 一般-工资福利（部门预算）'!D8</f>
        <v>政协事务</v>
      </c>
      <c r="E8" s="78">
        <f>E9+E10</f>
        <v>478.24</v>
      </c>
      <c r="F8" s="78">
        <f aca="true" t="shared" si="1" ref="F8:T8">F9+F10</f>
        <v>329.46000000000004</v>
      </c>
      <c r="G8" s="78">
        <f t="shared" si="1"/>
        <v>148.78</v>
      </c>
      <c r="H8" s="78">
        <f t="shared" si="1"/>
        <v>0</v>
      </c>
      <c r="I8" s="78">
        <f t="shared" si="1"/>
        <v>0</v>
      </c>
      <c r="J8" s="78">
        <f t="shared" si="1"/>
        <v>0</v>
      </c>
      <c r="K8" s="78">
        <f t="shared" si="1"/>
        <v>0</v>
      </c>
      <c r="L8" s="78">
        <f t="shared" si="1"/>
        <v>0</v>
      </c>
      <c r="M8" s="78">
        <f t="shared" si="1"/>
        <v>0</v>
      </c>
      <c r="N8" s="78">
        <f t="shared" si="1"/>
        <v>0</v>
      </c>
      <c r="O8" s="78">
        <f t="shared" si="1"/>
        <v>0</v>
      </c>
      <c r="P8" s="78">
        <f t="shared" si="1"/>
        <v>0</v>
      </c>
      <c r="Q8" s="78">
        <f t="shared" si="1"/>
        <v>0</v>
      </c>
      <c r="R8" s="78">
        <f t="shared" si="1"/>
        <v>0</v>
      </c>
      <c r="S8" s="78">
        <f t="shared" si="1"/>
        <v>0</v>
      </c>
      <c r="T8" s="78">
        <f t="shared" si="1"/>
        <v>0</v>
      </c>
    </row>
    <row r="9" spans="1:20" s="23" customFormat="1" ht="22.5" customHeight="1">
      <c r="A9" s="417" t="str">
        <f>'15 一般-工资福利（部门预算）'!A9</f>
        <v>201</v>
      </c>
      <c r="B9" s="417" t="str">
        <f>'15 一般-工资福利（部门预算）'!B9</f>
        <v>02</v>
      </c>
      <c r="C9" s="417" t="str">
        <f>'15 一般-工资福利（部门预算）'!C9</f>
        <v>01</v>
      </c>
      <c r="D9" s="420" t="str">
        <f>'15 一般-工资福利（部门预算）'!D9</f>
        <v>行政运行</v>
      </c>
      <c r="E9" s="79">
        <f>SUM(F9:T9)</f>
        <v>392.14000000000004</v>
      </c>
      <c r="F9" s="79">
        <f>'13 一般预算支出'!G10</f>
        <v>329.46000000000004</v>
      </c>
      <c r="G9" s="79">
        <f>'4 支出分类（部门预算）'!H9</f>
        <v>62.68</v>
      </c>
      <c r="H9" s="79">
        <f>'13 一般预算支出'!P10</f>
        <v>0</v>
      </c>
      <c r="I9" s="79">
        <f>'13 一般预算支出'!O10</f>
        <v>0</v>
      </c>
      <c r="J9" s="79"/>
      <c r="K9" s="79">
        <f>'13 一般预算支出'!L10</f>
        <v>0</v>
      </c>
      <c r="L9" s="79">
        <f>'13 一般预算支出'!M10</f>
        <v>0</v>
      </c>
      <c r="M9" s="79">
        <f>'13 一般预算支出'!N10</f>
        <v>0</v>
      </c>
      <c r="N9" s="79">
        <f>'13 一般预算支出'!I10</f>
        <v>0</v>
      </c>
      <c r="O9" s="79">
        <f>'13 一般预算支出'!P10</f>
        <v>0</v>
      </c>
      <c r="P9" s="80">
        <f>'13 一般预算支出'!Q10</f>
        <v>0</v>
      </c>
      <c r="Q9" s="80">
        <f>'13 一般预算支出'!R10</f>
        <v>0</v>
      </c>
      <c r="R9" s="80">
        <f>'13 一般预算支出'!S9</f>
        <v>0</v>
      </c>
      <c r="S9" s="80">
        <f>'13 一般预算支出'!T9</f>
        <v>0</v>
      </c>
      <c r="T9" s="80">
        <f>'13 一般预算支出'!U9</f>
        <v>0</v>
      </c>
    </row>
    <row r="10" spans="1:20" ht="21" customHeight="1">
      <c r="A10" s="439" t="str">
        <f>'4 支出分类（部门预算）'!A10</f>
        <v>201</v>
      </c>
      <c r="B10" s="439" t="str">
        <f>'4 支出分类（部门预算）'!B10</f>
        <v>02</v>
      </c>
      <c r="C10" s="439" t="str">
        <f>'4 支出分类（部门预算）'!C10</f>
        <v>04</v>
      </c>
      <c r="D10" s="439" t="str">
        <f>'4 支出分类（部门预算）'!D10</f>
        <v>政协会议</v>
      </c>
      <c r="E10" s="79">
        <f>SUM(F10:T10)</f>
        <v>86.1</v>
      </c>
      <c r="F10" s="79"/>
      <c r="G10" s="439">
        <f>'13 一般预算支出'!K11</f>
        <v>86.1</v>
      </c>
      <c r="H10" s="439"/>
      <c r="I10" s="439"/>
      <c r="J10" s="439"/>
      <c r="K10" s="439"/>
      <c r="L10" s="439"/>
      <c r="M10" s="439"/>
      <c r="N10" s="439"/>
      <c r="O10" s="439"/>
      <c r="P10" s="439"/>
      <c r="Q10" s="439"/>
      <c r="R10" s="439"/>
      <c r="S10" s="439"/>
      <c r="T10" s="439"/>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5" right="0.75" top="0.7900000000000001" bottom="0.7900000000000001" header="0.39" footer="0.39"/>
  <pageSetup fitToHeight="1" fitToWidth="1" horizontalDpi="1200" verticalDpi="1200" orientation="landscape" paperSize="9" scale="77"/>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7" sqref="A7:IV7"/>
    </sheetView>
  </sheetViews>
  <sheetFormatPr defaultColWidth="6.75390625" defaultRowHeight="22.5" customHeight="1"/>
  <cols>
    <col min="1" max="3" width="3.625" style="422" customWidth="1"/>
    <col min="4" max="4" width="19.50390625" style="422" customWidth="1"/>
    <col min="5" max="5" width="9.00390625" style="422" customWidth="1"/>
    <col min="6" max="6" width="8.50390625" style="422" customWidth="1"/>
    <col min="7" max="11" width="7.50390625" style="422" customWidth="1"/>
    <col min="12" max="12" width="7.50390625" style="423" customWidth="1"/>
    <col min="13" max="13" width="8.50390625" style="422" customWidth="1"/>
    <col min="14" max="22" width="7.50390625" style="422" customWidth="1"/>
    <col min="23" max="23" width="8.125" style="422" customWidth="1"/>
    <col min="24" max="26" width="7.50390625" style="422" customWidth="1"/>
    <col min="27" max="16384" width="6.75390625" style="422" customWidth="1"/>
  </cols>
  <sheetData>
    <row r="1" spans="2:27" ht="22.5" customHeight="1">
      <c r="B1" s="424"/>
      <c r="C1" s="424"/>
      <c r="D1" s="424"/>
      <c r="E1" s="424"/>
      <c r="F1" s="424"/>
      <c r="G1" s="424"/>
      <c r="H1" s="424"/>
      <c r="I1" s="424"/>
      <c r="J1" s="424"/>
      <c r="K1" s="424"/>
      <c r="M1" s="424"/>
      <c r="N1" s="424"/>
      <c r="O1" s="424"/>
      <c r="P1" s="424"/>
      <c r="Q1" s="424"/>
      <c r="R1" s="424"/>
      <c r="S1" s="424"/>
      <c r="T1" s="424"/>
      <c r="U1" s="424"/>
      <c r="V1" s="424"/>
      <c r="Z1" s="434" t="s">
        <v>128</v>
      </c>
      <c r="AA1" s="435"/>
    </row>
    <row r="2" spans="1:26" ht="22.5" customHeight="1">
      <c r="A2" s="425" t="s">
        <v>129</v>
      </c>
      <c r="B2" s="425"/>
      <c r="C2" s="425"/>
      <c r="D2" s="425"/>
      <c r="E2" s="425"/>
      <c r="F2" s="425"/>
      <c r="G2" s="425"/>
      <c r="H2" s="425"/>
      <c r="I2" s="425"/>
      <c r="J2" s="425"/>
      <c r="K2" s="425"/>
      <c r="L2" s="425"/>
      <c r="M2" s="425"/>
      <c r="N2" s="425"/>
      <c r="O2" s="425"/>
      <c r="P2" s="425"/>
      <c r="Q2" s="425"/>
      <c r="R2" s="425"/>
      <c r="S2" s="425"/>
      <c r="T2" s="425"/>
      <c r="U2" s="425"/>
      <c r="V2" s="425"/>
      <c r="W2" s="425"/>
      <c r="X2" s="425"/>
      <c r="Y2" s="425"/>
      <c r="Z2" s="425"/>
    </row>
    <row r="3" spans="1:27" ht="22.5" customHeight="1">
      <c r="A3" s="426"/>
      <c r="B3" s="426"/>
      <c r="C3" s="426"/>
      <c r="D3" s="427"/>
      <c r="E3" s="427"/>
      <c r="F3" s="427"/>
      <c r="G3" s="427"/>
      <c r="H3" s="427"/>
      <c r="I3" s="427"/>
      <c r="J3" s="427"/>
      <c r="K3" s="427"/>
      <c r="M3" s="427"/>
      <c r="N3" s="427"/>
      <c r="O3" s="427"/>
      <c r="P3" s="427"/>
      <c r="Q3" s="427"/>
      <c r="R3" s="427"/>
      <c r="S3" s="427"/>
      <c r="T3" s="427"/>
      <c r="U3" s="427"/>
      <c r="V3" s="427"/>
      <c r="Y3" s="436" t="s">
        <v>78</v>
      </c>
      <c r="Z3" s="436"/>
      <c r="AA3" s="437"/>
    </row>
    <row r="4" spans="1:26" ht="27" customHeight="1">
      <c r="A4" s="407" t="s">
        <v>93</v>
      </c>
      <c r="B4" s="407"/>
      <c r="C4" s="407"/>
      <c r="D4" s="428" t="s">
        <v>94</v>
      </c>
      <c r="E4" s="428" t="s">
        <v>95</v>
      </c>
      <c r="F4" s="429" t="s">
        <v>130</v>
      </c>
      <c r="G4" s="429"/>
      <c r="H4" s="429"/>
      <c r="I4" s="429"/>
      <c r="J4" s="429"/>
      <c r="K4" s="429"/>
      <c r="L4" s="429"/>
      <c r="M4" s="429"/>
      <c r="N4" s="429" t="s">
        <v>131</v>
      </c>
      <c r="O4" s="429"/>
      <c r="P4" s="429"/>
      <c r="Q4" s="429"/>
      <c r="R4" s="429"/>
      <c r="S4" s="429"/>
      <c r="T4" s="429"/>
      <c r="U4" s="429"/>
      <c r="V4" s="310" t="s">
        <v>132</v>
      </c>
      <c r="W4" s="428" t="s">
        <v>133</v>
      </c>
      <c r="X4" s="428"/>
      <c r="Y4" s="428"/>
      <c r="Z4" s="428"/>
    </row>
    <row r="5" spans="1:26" ht="27" customHeight="1">
      <c r="A5" s="428" t="s">
        <v>96</v>
      </c>
      <c r="B5" s="428" t="s">
        <v>97</v>
      </c>
      <c r="C5" s="428" t="s">
        <v>98</v>
      </c>
      <c r="D5" s="428"/>
      <c r="E5" s="428"/>
      <c r="F5" s="428" t="s">
        <v>79</v>
      </c>
      <c r="G5" s="428" t="s">
        <v>134</v>
      </c>
      <c r="H5" s="428" t="s">
        <v>135</v>
      </c>
      <c r="I5" s="428" t="s">
        <v>136</v>
      </c>
      <c r="J5" s="428" t="s">
        <v>137</v>
      </c>
      <c r="K5" s="307" t="s">
        <v>138</v>
      </c>
      <c r="L5" s="428" t="s">
        <v>139</v>
      </c>
      <c r="M5" s="428" t="s">
        <v>140</v>
      </c>
      <c r="N5" s="428" t="s">
        <v>79</v>
      </c>
      <c r="O5" s="428" t="s">
        <v>141</v>
      </c>
      <c r="P5" s="428" t="s">
        <v>142</v>
      </c>
      <c r="Q5" s="428" t="s">
        <v>143</v>
      </c>
      <c r="R5" s="307" t="s">
        <v>144</v>
      </c>
      <c r="S5" s="428" t="s">
        <v>145</v>
      </c>
      <c r="T5" s="428" t="s">
        <v>146</v>
      </c>
      <c r="U5" s="428" t="s">
        <v>147</v>
      </c>
      <c r="V5" s="311"/>
      <c r="W5" s="428" t="s">
        <v>79</v>
      </c>
      <c r="X5" s="428" t="s">
        <v>148</v>
      </c>
      <c r="Y5" s="428" t="s">
        <v>149</v>
      </c>
      <c r="Z5" s="428" t="s">
        <v>133</v>
      </c>
    </row>
    <row r="6" spans="1:26" ht="27" customHeight="1">
      <c r="A6" s="428"/>
      <c r="B6" s="428"/>
      <c r="C6" s="428"/>
      <c r="D6" s="428"/>
      <c r="E6" s="428"/>
      <c r="F6" s="428"/>
      <c r="G6" s="428"/>
      <c r="H6" s="428"/>
      <c r="I6" s="428"/>
      <c r="J6" s="428"/>
      <c r="K6" s="307"/>
      <c r="L6" s="428"/>
      <c r="M6" s="428"/>
      <c r="N6" s="428"/>
      <c r="O6" s="428"/>
      <c r="P6" s="428"/>
      <c r="Q6" s="428"/>
      <c r="R6" s="307"/>
      <c r="S6" s="428"/>
      <c r="T6" s="428"/>
      <c r="U6" s="428"/>
      <c r="V6" s="312"/>
      <c r="W6" s="428"/>
      <c r="X6" s="428"/>
      <c r="Y6" s="428"/>
      <c r="Z6" s="428"/>
    </row>
    <row r="7" spans="1:26" ht="22.5" customHeight="1">
      <c r="A7" s="417" t="str">
        <f>'15 一般-工资福利（部门预算）'!A7</f>
        <v>201</v>
      </c>
      <c r="B7" s="418"/>
      <c r="C7" s="419"/>
      <c r="D7" s="420" t="str">
        <f>'15 一般-工资福利（部门预算）'!D7</f>
        <v>一般公共服务支出</v>
      </c>
      <c r="E7" s="430">
        <f>E8</f>
        <v>329.46000000000004</v>
      </c>
      <c r="F7" s="430">
        <f aca="true" t="shared" si="0" ref="F7:Z8">F8</f>
        <v>240.83999999999997</v>
      </c>
      <c r="G7" s="430">
        <f t="shared" si="0"/>
        <v>136.32</v>
      </c>
      <c r="H7" s="430">
        <f t="shared" si="0"/>
        <v>0</v>
      </c>
      <c r="I7" s="430">
        <f t="shared" si="0"/>
        <v>69.72</v>
      </c>
      <c r="J7" s="430">
        <f t="shared" si="0"/>
        <v>0</v>
      </c>
      <c r="K7" s="430">
        <f t="shared" si="0"/>
        <v>0</v>
      </c>
      <c r="L7" s="430">
        <f t="shared" si="0"/>
        <v>34.8</v>
      </c>
      <c r="M7" s="430">
        <f t="shared" si="0"/>
        <v>0</v>
      </c>
      <c r="N7" s="430">
        <f t="shared" si="0"/>
        <v>52.54</v>
      </c>
      <c r="O7" s="430">
        <f t="shared" si="0"/>
        <v>34.31</v>
      </c>
      <c r="P7" s="430">
        <f t="shared" si="0"/>
        <v>16.08</v>
      </c>
      <c r="Q7" s="430">
        <f t="shared" si="0"/>
        <v>0</v>
      </c>
      <c r="R7" s="430">
        <f t="shared" si="0"/>
        <v>0</v>
      </c>
      <c r="S7" s="430">
        <f t="shared" si="0"/>
        <v>2.15</v>
      </c>
      <c r="T7" s="430">
        <f t="shared" si="0"/>
        <v>0</v>
      </c>
      <c r="U7" s="430">
        <f t="shared" si="0"/>
        <v>0</v>
      </c>
      <c r="V7" s="430">
        <f t="shared" si="0"/>
        <v>24.72</v>
      </c>
      <c r="W7" s="430">
        <f t="shared" si="0"/>
        <v>11.36</v>
      </c>
      <c r="X7" s="430">
        <f t="shared" si="0"/>
        <v>0</v>
      </c>
      <c r="Y7" s="430">
        <f t="shared" si="0"/>
        <v>0</v>
      </c>
      <c r="Z7" s="430">
        <f t="shared" si="0"/>
        <v>11.36</v>
      </c>
    </row>
    <row r="8" spans="1:26" ht="22.5" customHeight="1">
      <c r="A8" s="417" t="str">
        <f>'15 一般-工资福利（部门预算）'!A8</f>
        <v>201</v>
      </c>
      <c r="B8" s="417" t="str">
        <f>'15 一般-工资福利（部门预算）'!B8</f>
        <v>02</v>
      </c>
      <c r="C8" s="419"/>
      <c r="D8" s="420" t="str">
        <f>'15 一般-工资福利（部门预算）'!D8</f>
        <v>政协事务</v>
      </c>
      <c r="E8" s="430">
        <f>E9</f>
        <v>329.46000000000004</v>
      </c>
      <c r="F8" s="430">
        <f t="shared" si="0"/>
        <v>240.83999999999997</v>
      </c>
      <c r="G8" s="430">
        <f t="shared" si="0"/>
        <v>136.32</v>
      </c>
      <c r="H8" s="430">
        <f t="shared" si="0"/>
        <v>0</v>
      </c>
      <c r="I8" s="430">
        <f t="shared" si="0"/>
        <v>69.72</v>
      </c>
      <c r="J8" s="430">
        <f t="shared" si="0"/>
        <v>0</v>
      </c>
      <c r="K8" s="430">
        <f t="shared" si="0"/>
        <v>0</v>
      </c>
      <c r="L8" s="430">
        <f t="shared" si="0"/>
        <v>34.8</v>
      </c>
      <c r="M8" s="430">
        <f t="shared" si="0"/>
        <v>0</v>
      </c>
      <c r="N8" s="430">
        <f t="shared" si="0"/>
        <v>52.54</v>
      </c>
      <c r="O8" s="430">
        <f t="shared" si="0"/>
        <v>34.31</v>
      </c>
      <c r="P8" s="430">
        <f t="shared" si="0"/>
        <v>16.08</v>
      </c>
      <c r="Q8" s="430">
        <f t="shared" si="0"/>
        <v>0</v>
      </c>
      <c r="R8" s="430">
        <f t="shared" si="0"/>
        <v>0</v>
      </c>
      <c r="S8" s="430">
        <f t="shared" si="0"/>
        <v>2.15</v>
      </c>
      <c r="T8" s="430">
        <f t="shared" si="0"/>
        <v>0</v>
      </c>
      <c r="U8" s="430">
        <f t="shared" si="0"/>
        <v>0</v>
      </c>
      <c r="V8" s="430">
        <f t="shared" si="0"/>
        <v>24.72</v>
      </c>
      <c r="W8" s="430">
        <f t="shared" si="0"/>
        <v>11.36</v>
      </c>
      <c r="X8" s="430">
        <f t="shared" si="0"/>
        <v>0</v>
      </c>
      <c r="Y8" s="430">
        <f t="shared" si="0"/>
        <v>0</v>
      </c>
      <c r="Z8" s="430">
        <f t="shared" si="0"/>
        <v>11.36</v>
      </c>
    </row>
    <row r="9" spans="1:255" s="23" customFormat="1" ht="22.5" customHeight="1">
      <c r="A9" s="417" t="str">
        <f>'15 一般-工资福利（部门预算）'!A9</f>
        <v>201</v>
      </c>
      <c r="B9" s="417" t="str">
        <f>'15 一般-工资福利（部门预算）'!B9</f>
        <v>02</v>
      </c>
      <c r="C9" s="417" t="str">
        <f>'15 一般-工资福利（部门预算）'!C9</f>
        <v>01</v>
      </c>
      <c r="D9" s="420" t="str">
        <f>'15 一般-工资福利（部门预算）'!D9</f>
        <v>行政运行</v>
      </c>
      <c r="E9" s="431">
        <f>'15 一般-工资福利（部门预算）'!E9</f>
        <v>329.46000000000004</v>
      </c>
      <c r="F9" s="431">
        <f>'15 一般-工资福利（部门预算）'!F9</f>
        <v>240.83999999999997</v>
      </c>
      <c r="G9" s="431">
        <f>'15 一般-工资福利（部门预算）'!G9</f>
        <v>136.32</v>
      </c>
      <c r="H9" s="431">
        <f>'15 一般-工资福利（部门预算）'!H9</f>
        <v>0</v>
      </c>
      <c r="I9" s="431">
        <f>'15 一般-工资福利（部门预算）'!I9</f>
        <v>69.72</v>
      </c>
      <c r="J9" s="431">
        <f>'15 一般-工资福利（部门预算）'!J9</f>
        <v>0</v>
      </c>
      <c r="K9" s="431">
        <f>'15 一般-工资福利（部门预算）'!K9</f>
        <v>0</v>
      </c>
      <c r="L9" s="431">
        <f>'15 一般-工资福利（部门预算）'!L9</f>
        <v>34.8</v>
      </c>
      <c r="M9" s="431">
        <f>'15 一般-工资福利（部门预算）'!M9</f>
        <v>0</v>
      </c>
      <c r="N9" s="431">
        <f>'15 一般-工资福利（部门预算）'!N9</f>
        <v>52.54</v>
      </c>
      <c r="O9" s="431">
        <f>'15 一般-工资福利（部门预算）'!O9</f>
        <v>34.31</v>
      </c>
      <c r="P9" s="431">
        <f>'15 一般-工资福利（部门预算）'!P9</f>
        <v>16.08</v>
      </c>
      <c r="Q9" s="431">
        <f>'15 一般-工资福利（部门预算）'!Q9</f>
        <v>0</v>
      </c>
      <c r="R9" s="431">
        <f>'15 一般-工资福利（部门预算）'!R9</f>
        <v>0</v>
      </c>
      <c r="S9" s="431">
        <f>'15 一般-工资福利（部门预算）'!S9</f>
        <v>2.15</v>
      </c>
      <c r="T9" s="431">
        <f>'15 一般-工资福利（部门预算）'!T9</f>
        <v>0</v>
      </c>
      <c r="U9" s="431">
        <f>'15 一般-工资福利（部门预算）'!U9</f>
        <v>0</v>
      </c>
      <c r="V9" s="431">
        <f>'15 一般-工资福利（部门预算）'!V9</f>
        <v>24.72</v>
      </c>
      <c r="W9" s="431">
        <f>'15 一般-工资福利（部门预算）'!W9</f>
        <v>11.36</v>
      </c>
      <c r="X9" s="431">
        <f>'15 一般-工资福利（部门预算）'!X9</f>
        <v>0</v>
      </c>
      <c r="Y9" s="431">
        <f>'15 一般-工资福利（部门预算）'!Y9</f>
        <v>0</v>
      </c>
      <c r="Z9" s="431">
        <f>'15 一般-工资福利（部门预算）'!Z9</f>
        <v>11.36</v>
      </c>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c r="CW9" s="438"/>
      <c r="CX9" s="438"/>
      <c r="CY9" s="438"/>
      <c r="CZ9" s="438"/>
      <c r="DA9" s="438"/>
      <c r="DB9" s="438"/>
      <c r="DC9" s="438"/>
      <c r="DD9" s="438"/>
      <c r="DE9" s="438"/>
      <c r="DF9" s="438"/>
      <c r="DG9" s="438"/>
      <c r="DH9" s="438"/>
      <c r="DI9" s="438"/>
      <c r="DJ9" s="438"/>
      <c r="DK9" s="438"/>
      <c r="DL9" s="438"/>
      <c r="DM9" s="438"/>
      <c r="DN9" s="438"/>
      <c r="DO9" s="438"/>
      <c r="DP9" s="438"/>
      <c r="DQ9" s="438"/>
      <c r="DR9" s="438"/>
      <c r="DS9" s="438"/>
      <c r="DT9" s="438"/>
      <c r="DU9" s="438"/>
      <c r="DV9" s="438"/>
      <c r="DW9" s="438"/>
      <c r="DX9" s="438"/>
      <c r="DY9" s="438"/>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c r="FD9" s="438"/>
      <c r="FE9" s="438"/>
      <c r="FF9" s="438"/>
      <c r="FG9" s="438"/>
      <c r="FH9" s="438"/>
      <c r="FI9" s="438"/>
      <c r="FJ9" s="438"/>
      <c r="FK9" s="438"/>
      <c r="FL9" s="438"/>
      <c r="FM9" s="438"/>
      <c r="FN9" s="438"/>
      <c r="FO9" s="438"/>
      <c r="FP9" s="438"/>
      <c r="FQ9" s="438"/>
      <c r="FR9" s="438"/>
      <c r="FS9" s="438"/>
      <c r="FT9" s="438"/>
      <c r="FU9" s="438"/>
      <c r="FV9" s="438"/>
      <c r="FW9" s="438"/>
      <c r="FX9" s="438"/>
      <c r="FY9" s="438"/>
      <c r="FZ9" s="438"/>
      <c r="GA9" s="438"/>
      <c r="GB9" s="438"/>
      <c r="GC9" s="438"/>
      <c r="GD9" s="438"/>
      <c r="GE9" s="438"/>
      <c r="GF9" s="438"/>
      <c r="GG9" s="438"/>
      <c r="GH9" s="438"/>
      <c r="GI9" s="438"/>
      <c r="GJ9" s="438"/>
      <c r="GK9" s="438"/>
      <c r="GL9" s="438"/>
      <c r="GM9" s="438"/>
      <c r="GN9" s="438"/>
      <c r="GO9" s="438"/>
      <c r="GP9" s="438"/>
      <c r="GQ9" s="438"/>
      <c r="GR9" s="438"/>
      <c r="GS9" s="438"/>
      <c r="GT9" s="438"/>
      <c r="GU9" s="438"/>
      <c r="GV9" s="438"/>
      <c r="GW9" s="438"/>
      <c r="GX9" s="438"/>
      <c r="GY9" s="438"/>
      <c r="GZ9" s="438"/>
      <c r="HA9" s="438"/>
      <c r="HB9" s="438"/>
      <c r="HC9" s="438"/>
      <c r="HD9" s="438"/>
      <c r="HE9" s="438"/>
      <c r="HF9" s="438"/>
      <c r="HG9" s="438"/>
      <c r="HH9" s="438"/>
      <c r="HI9" s="438"/>
      <c r="HJ9" s="438"/>
      <c r="HK9" s="438"/>
      <c r="HL9" s="438"/>
      <c r="HM9" s="438"/>
      <c r="HN9" s="438"/>
      <c r="HO9" s="438"/>
      <c r="HP9" s="438"/>
      <c r="HQ9" s="438"/>
      <c r="HR9" s="438"/>
      <c r="HS9" s="438"/>
      <c r="HT9" s="438"/>
      <c r="HU9" s="438"/>
      <c r="HV9" s="438"/>
      <c r="HW9" s="438"/>
      <c r="HX9" s="438"/>
      <c r="HY9" s="438"/>
      <c r="HZ9" s="438"/>
      <c r="IA9" s="438"/>
      <c r="IB9" s="438"/>
      <c r="IC9" s="438"/>
      <c r="ID9" s="438"/>
      <c r="IE9" s="438"/>
      <c r="IF9" s="438"/>
      <c r="IG9" s="438"/>
      <c r="IH9" s="438"/>
      <c r="II9" s="438"/>
      <c r="IJ9" s="438"/>
      <c r="IK9" s="438"/>
      <c r="IL9" s="438"/>
      <c r="IM9" s="438"/>
      <c r="IN9" s="438"/>
      <c r="IO9" s="438"/>
      <c r="IP9" s="438"/>
      <c r="IQ9" s="438"/>
      <c r="IR9" s="438"/>
      <c r="IS9" s="438"/>
      <c r="IT9" s="438"/>
      <c r="IU9" s="438"/>
    </row>
    <row r="10" spans="1:27" ht="22.5" customHeight="1">
      <c r="A10" s="432"/>
      <c r="B10" s="432"/>
      <c r="C10" s="432"/>
      <c r="D10" s="432"/>
      <c r="E10" s="432"/>
      <c r="F10" s="432"/>
      <c r="G10" s="432"/>
      <c r="H10" s="432"/>
      <c r="I10" s="432"/>
      <c r="J10" s="432"/>
      <c r="K10" s="432"/>
      <c r="L10" s="433"/>
      <c r="M10" s="432"/>
      <c r="N10" s="432"/>
      <c r="O10" s="432"/>
      <c r="P10" s="432"/>
      <c r="Q10" s="432"/>
      <c r="R10" s="432"/>
      <c r="S10" s="432"/>
      <c r="T10" s="432"/>
      <c r="U10" s="432"/>
      <c r="V10" s="432"/>
      <c r="W10" s="432"/>
      <c r="X10" s="432"/>
      <c r="Y10" s="432"/>
      <c r="Z10" s="432"/>
      <c r="AA10" s="432"/>
    </row>
    <row r="11" spans="1:27" ht="22.5" customHeight="1">
      <c r="A11" s="432"/>
      <c r="B11" s="432"/>
      <c r="C11" s="432"/>
      <c r="D11" s="432"/>
      <c r="E11" s="432"/>
      <c r="F11" s="432"/>
      <c r="G11" s="432"/>
      <c r="H11" s="432"/>
      <c r="I11" s="432"/>
      <c r="J11" s="432"/>
      <c r="K11" s="432"/>
      <c r="M11" s="432"/>
      <c r="N11" s="432"/>
      <c r="O11" s="432"/>
      <c r="P11" s="432"/>
      <c r="Q11" s="432"/>
      <c r="R11" s="432"/>
      <c r="S11" s="432"/>
      <c r="T11" s="432"/>
      <c r="U11" s="432"/>
      <c r="V11" s="432"/>
      <c r="W11" s="432"/>
      <c r="X11" s="432"/>
      <c r="Y11" s="432"/>
      <c r="Z11" s="432"/>
      <c r="AA11" s="432"/>
    </row>
    <row r="12" spans="1:26" ht="22.5" customHeight="1">
      <c r="A12" s="432"/>
      <c r="B12" s="432"/>
      <c r="C12" s="432"/>
      <c r="D12" s="432"/>
      <c r="E12" s="432"/>
      <c r="F12" s="432"/>
      <c r="G12" s="432"/>
      <c r="H12" s="432"/>
      <c r="I12" s="432"/>
      <c r="J12" s="432"/>
      <c r="K12" s="432"/>
      <c r="M12" s="432"/>
      <c r="N12" s="432"/>
      <c r="O12" s="432"/>
      <c r="P12" s="432"/>
      <c r="Q12" s="432"/>
      <c r="R12" s="432"/>
      <c r="S12" s="432"/>
      <c r="T12" s="432"/>
      <c r="U12" s="432"/>
      <c r="V12" s="432"/>
      <c r="W12" s="432"/>
      <c r="X12" s="432"/>
      <c r="Y12" s="432"/>
      <c r="Z12" s="432"/>
    </row>
    <row r="13" spans="1:26" ht="22.5" customHeight="1">
      <c r="A13" s="432"/>
      <c r="B13" s="432"/>
      <c r="C13" s="432"/>
      <c r="D13" s="432"/>
      <c r="E13" s="432"/>
      <c r="F13" s="432"/>
      <c r="G13" s="432"/>
      <c r="H13" s="432"/>
      <c r="I13" s="432"/>
      <c r="J13" s="432"/>
      <c r="K13" s="432"/>
      <c r="M13" s="432"/>
      <c r="N13" s="432"/>
      <c r="O13" s="432"/>
      <c r="P13" s="432"/>
      <c r="Q13" s="432"/>
      <c r="R13" s="432"/>
      <c r="S13" s="432"/>
      <c r="T13" s="432"/>
      <c r="U13" s="432"/>
      <c r="V13" s="432"/>
      <c r="W13" s="432"/>
      <c r="X13" s="432"/>
      <c r="Y13" s="432"/>
      <c r="Z13" s="432"/>
    </row>
    <row r="14" spans="1:25" ht="22.5" customHeight="1">
      <c r="A14" s="432"/>
      <c r="B14" s="432"/>
      <c r="C14" s="432"/>
      <c r="D14" s="432"/>
      <c r="E14" s="432"/>
      <c r="I14" s="432"/>
      <c r="J14" s="432"/>
      <c r="K14" s="432"/>
      <c r="M14" s="432"/>
      <c r="N14" s="432"/>
      <c r="O14" s="432"/>
      <c r="P14" s="432"/>
      <c r="Q14" s="432"/>
      <c r="R14" s="432"/>
      <c r="S14" s="432"/>
      <c r="T14" s="432"/>
      <c r="U14" s="432"/>
      <c r="V14" s="432"/>
      <c r="W14" s="432"/>
      <c r="X14" s="432"/>
      <c r="Y14" s="432"/>
    </row>
    <row r="15" spans="1:24" ht="22.5" customHeight="1">
      <c r="A15" s="432"/>
      <c r="B15" s="432"/>
      <c r="C15" s="432"/>
      <c r="D15" s="432"/>
      <c r="E15" s="432"/>
      <c r="N15" s="432"/>
      <c r="O15" s="432"/>
      <c r="P15" s="432"/>
      <c r="Q15" s="432"/>
      <c r="R15" s="432"/>
      <c r="S15" s="432"/>
      <c r="T15" s="432"/>
      <c r="U15" s="432"/>
      <c r="V15" s="432"/>
      <c r="W15" s="432"/>
      <c r="X15" s="432"/>
    </row>
    <row r="16" spans="14:23" ht="22.5" customHeight="1">
      <c r="N16" s="432"/>
      <c r="O16" s="432"/>
      <c r="P16" s="432"/>
      <c r="Q16" s="432"/>
      <c r="R16" s="432"/>
      <c r="S16" s="432"/>
      <c r="T16" s="432"/>
      <c r="U16" s="432"/>
      <c r="V16" s="432"/>
      <c r="W16" s="432"/>
    </row>
    <row r="17" spans="14:16" ht="22.5" customHeight="1">
      <c r="N17" s="432"/>
      <c r="O17" s="432"/>
      <c r="P17" s="432"/>
    </row>
    <row r="18" ht="22.5" customHeight="1"/>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5" right="0.75" top="0.7900000000000001" bottom="0.7900000000000001"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showGridLines="0" showZeros="0" workbookViewId="0" topLeftCell="A1">
      <selection activeCell="A7" sqref="A7:IV7"/>
    </sheetView>
  </sheetViews>
  <sheetFormatPr defaultColWidth="9.00390625" defaultRowHeight="14.25"/>
  <cols>
    <col min="1" max="3" width="5.375" style="0" customWidth="1"/>
    <col min="4" max="4" width="18.00390625" style="0" customWidth="1"/>
    <col min="5" max="5" width="12.50390625" style="0" customWidth="1"/>
  </cols>
  <sheetData>
    <row r="1" ht="14.25" customHeight="1">
      <c r="M1" s="421" t="s">
        <v>150</v>
      </c>
    </row>
    <row r="2" spans="1:13" ht="33" customHeight="1">
      <c r="A2" s="416" t="s">
        <v>151</v>
      </c>
      <c r="B2" s="416"/>
      <c r="C2" s="416"/>
      <c r="D2" s="416"/>
      <c r="E2" s="416"/>
      <c r="F2" s="416"/>
      <c r="G2" s="416"/>
      <c r="H2" s="416"/>
      <c r="I2" s="416"/>
      <c r="J2" s="416"/>
      <c r="K2" s="416"/>
      <c r="L2" s="416"/>
      <c r="M2" s="416"/>
    </row>
    <row r="3" spans="12:13" ht="14.25" customHeight="1">
      <c r="L3" s="399" t="s">
        <v>78</v>
      </c>
      <c r="M3" s="399"/>
    </row>
    <row r="4" spans="1:13" ht="22.5" customHeight="1">
      <c r="A4" s="407" t="s">
        <v>93</v>
      </c>
      <c r="B4" s="407"/>
      <c r="C4" s="407"/>
      <c r="D4" s="74" t="s">
        <v>94</v>
      </c>
      <c r="E4" s="74" t="s">
        <v>79</v>
      </c>
      <c r="F4" s="74" t="s">
        <v>118</v>
      </c>
      <c r="G4" s="74"/>
      <c r="H4" s="74"/>
      <c r="I4" s="74"/>
      <c r="J4" s="74"/>
      <c r="K4" s="74" t="s">
        <v>122</v>
      </c>
      <c r="L4" s="74"/>
      <c r="M4" s="74"/>
    </row>
    <row r="5" spans="1:13" ht="17.25" customHeight="1">
      <c r="A5" s="74" t="s">
        <v>96</v>
      </c>
      <c r="B5" s="80" t="s">
        <v>97</v>
      </c>
      <c r="C5" s="74" t="s">
        <v>98</v>
      </c>
      <c r="D5" s="74"/>
      <c r="E5" s="74"/>
      <c r="F5" s="74" t="s">
        <v>152</v>
      </c>
      <c r="G5" s="74" t="s">
        <v>153</v>
      </c>
      <c r="H5" s="74" t="s">
        <v>131</v>
      </c>
      <c r="I5" s="74" t="s">
        <v>132</v>
      </c>
      <c r="J5" s="74" t="s">
        <v>133</v>
      </c>
      <c r="K5" s="74" t="s">
        <v>152</v>
      </c>
      <c r="L5" s="74" t="s">
        <v>106</v>
      </c>
      <c r="M5" s="74" t="s">
        <v>154</v>
      </c>
    </row>
    <row r="6" spans="1:13" ht="20.25" customHeight="1">
      <c r="A6" s="74"/>
      <c r="B6" s="80"/>
      <c r="C6" s="74"/>
      <c r="D6" s="74"/>
      <c r="E6" s="74"/>
      <c r="F6" s="74"/>
      <c r="G6" s="74"/>
      <c r="H6" s="74"/>
      <c r="I6" s="74"/>
      <c r="J6" s="74"/>
      <c r="K6" s="74"/>
      <c r="L6" s="74"/>
      <c r="M6" s="74"/>
    </row>
    <row r="7" spans="1:13" ht="22.5" customHeight="1">
      <c r="A7" s="417" t="str">
        <f>'15 一般-工资福利（部门预算）'!A7</f>
        <v>201</v>
      </c>
      <c r="B7" s="418"/>
      <c r="C7" s="419"/>
      <c r="D7" s="420" t="str">
        <f>'15 一般-工资福利（部门预算）'!D7</f>
        <v>一般公共服务支出</v>
      </c>
      <c r="E7" s="79">
        <f>E8</f>
        <v>329.46000000000004</v>
      </c>
      <c r="F7" s="79">
        <f aca="true" t="shared" si="0" ref="F7:J8">F8</f>
        <v>329.46000000000004</v>
      </c>
      <c r="G7" s="79">
        <f t="shared" si="0"/>
        <v>240.83999999999997</v>
      </c>
      <c r="H7" s="79">
        <f t="shared" si="0"/>
        <v>52.54</v>
      </c>
      <c r="I7" s="79">
        <f t="shared" si="0"/>
        <v>24.72</v>
      </c>
      <c r="J7" s="79">
        <f t="shared" si="0"/>
        <v>11.36</v>
      </c>
      <c r="K7" s="79">
        <f aca="true" t="shared" si="1" ref="K7:M8">K8</f>
        <v>0</v>
      </c>
      <c r="L7" s="79">
        <f t="shared" si="1"/>
        <v>0</v>
      </c>
      <c r="M7" s="79">
        <f t="shared" si="1"/>
        <v>0</v>
      </c>
    </row>
    <row r="8" spans="1:13" ht="22.5" customHeight="1">
      <c r="A8" s="417" t="str">
        <f>'15 一般-工资福利（部门预算）'!A8</f>
        <v>201</v>
      </c>
      <c r="B8" s="418" t="s">
        <v>155</v>
      </c>
      <c r="C8" s="419"/>
      <c r="D8" s="420" t="str">
        <f>'15 一般-工资福利（部门预算）'!D8</f>
        <v>政协事务</v>
      </c>
      <c r="E8" s="79">
        <f>E9</f>
        <v>329.46000000000004</v>
      </c>
      <c r="F8" s="79">
        <f t="shared" si="0"/>
        <v>329.46000000000004</v>
      </c>
      <c r="G8" s="79">
        <f t="shared" si="0"/>
        <v>240.83999999999997</v>
      </c>
      <c r="H8" s="79">
        <f t="shared" si="0"/>
        <v>52.54</v>
      </c>
      <c r="I8" s="79">
        <f t="shared" si="0"/>
        <v>24.72</v>
      </c>
      <c r="J8" s="79">
        <f t="shared" si="0"/>
        <v>11.36</v>
      </c>
      <c r="K8" s="79">
        <f t="shared" si="1"/>
        <v>0</v>
      </c>
      <c r="L8" s="79">
        <f t="shared" si="1"/>
        <v>0</v>
      </c>
      <c r="M8" s="79">
        <f t="shared" si="1"/>
        <v>0</v>
      </c>
    </row>
    <row r="9" spans="1:13" s="23" customFormat="1" ht="22.5" customHeight="1">
      <c r="A9" s="417" t="str">
        <f>'15 一般-工资福利（部门预算）'!A9</f>
        <v>201</v>
      </c>
      <c r="B9" s="417" t="str">
        <f>'15 一般-工资福利（部门预算）'!B9</f>
        <v>02</v>
      </c>
      <c r="C9" s="417" t="str">
        <f>'15 一般-工资福利（部门预算）'!C9</f>
        <v>01</v>
      </c>
      <c r="D9" s="420" t="str">
        <f>'15 一般-工资福利（部门预算）'!D9</f>
        <v>行政运行</v>
      </c>
      <c r="E9" s="79">
        <f>F9+K9</f>
        <v>329.46000000000004</v>
      </c>
      <c r="F9" s="79">
        <f>SUM(G9:J9)</f>
        <v>329.46000000000004</v>
      </c>
      <c r="G9" s="79">
        <f>'6 工资福利（部门预算）'!F9</f>
        <v>240.83999999999997</v>
      </c>
      <c r="H9" s="79">
        <f>'6 工资福利（部门预算）'!N9</f>
        <v>52.54</v>
      </c>
      <c r="I9" s="79">
        <f>'6 工资福利（部门预算）'!V9</f>
        <v>24.72</v>
      </c>
      <c r="J9" s="79">
        <f>'6 工资福利（部门预算）'!W9</f>
        <v>11.36</v>
      </c>
      <c r="K9" s="156">
        <v>0</v>
      </c>
      <c r="L9" s="156">
        <v>0</v>
      </c>
      <c r="M9" s="156">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5" right="0.75" top="0.7900000000000001" bottom="0.7900000000000001"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8"/>
  <sheetViews>
    <sheetView showGridLines="0" showZeros="0" workbookViewId="0" topLeftCell="A1">
      <selection activeCell="A7" sqref="A7:IV7"/>
    </sheetView>
  </sheetViews>
  <sheetFormatPr defaultColWidth="6.75390625" defaultRowHeight="22.5" customHeight="1"/>
  <cols>
    <col min="1" max="3" width="3.625" style="402" customWidth="1"/>
    <col min="4" max="4" width="17.375" style="402" customWidth="1"/>
    <col min="5" max="5" width="8.125" style="402" customWidth="1"/>
    <col min="6" max="20" width="6.50390625" style="402" customWidth="1"/>
    <col min="21" max="24" width="6.875" style="402" customWidth="1"/>
    <col min="25" max="25" width="6.50390625" style="402" customWidth="1"/>
    <col min="26" max="16384" width="6.75390625" style="402" customWidth="1"/>
  </cols>
  <sheetData>
    <row r="1" spans="2:25" ht="22.5" customHeight="1">
      <c r="B1" s="403"/>
      <c r="C1" s="403"/>
      <c r="D1" s="403"/>
      <c r="E1" s="403"/>
      <c r="F1" s="403"/>
      <c r="G1" s="403"/>
      <c r="H1" s="403"/>
      <c r="I1" s="403"/>
      <c r="J1" s="403"/>
      <c r="K1" s="403"/>
      <c r="L1" s="403"/>
      <c r="M1" s="403"/>
      <c r="N1" s="403"/>
      <c r="O1" s="403"/>
      <c r="P1" s="403"/>
      <c r="Q1" s="403"/>
      <c r="S1" s="411"/>
      <c r="U1" s="411"/>
      <c r="V1" s="411"/>
      <c r="W1" s="411"/>
      <c r="X1" s="412" t="s">
        <v>156</v>
      </c>
      <c r="Y1" s="412"/>
    </row>
    <row r="2" spans="1:25" ht="22.5" customHeight="1">
      <c r="A2" s="404" t="s">
        <v>157</v>
      </c>
      <c r="B2" s="404"/>
      <c r="C2" s="404"/>
      <c r="D2" s="404"/>
      <c r="E2" s="404"/>
      <c r="F2" s="404"/>
      <c r="G2" s="404"/>
      <c r="H2" s="404"/>
      <c r="I2" s="404"/>
      <c r="J2" s="404"/>
      <c r="K2" s="404"/>
      <c r="L2" s="404"/>
      <c r="M2" s="404"/>
      <c r="N2" s="404"/>
      <c r="O2" s="404"/>
      <c r="P2" s="404"/>
      <c r="Q2" s="404"/>
      <c r="R2" s="404"/>
      <c r="S2" s="404"/>
      <c r="T2" s="404"/>
      <c r="U2" s="404"/>
      <c r="V2" s="404"/>
      <c r="W2" s="404"/>
      <c r="X2" s="404"/>
      <c r="Y2" s="404"/>
    </row>
    <row r="3" spans="1:25" ht="22.5" customHeight="1">
      <c r="A3" s="405"/>
      <c r="B3" s="405"/>
      <c r="C3" s="405"/>
      <c r="D3" s="406"/>
      <c r="E3" s="406"/>
      <c r="F3" s="406"/>
      <c r="G3" s="406"/>
      <c r="H3" s="406"/>
      <c r="I3" s="406"/>
      <c r="J3" s="406"/>
      <c r="K3" s="406"/>
      <c r="L3" s="406"/>
      <c r="M3" s="406"/>
      <c r="N3" s="406"/>
      <c r="O3" s="406"/>
      <c r="P3" s="406"/>
      <c r="Q3" s="406"/>
      <c r="U3" s="413"/>
      <c r="V3" s="413"/>
      <c r="W3" s="413"/>
      <c r="X3" s="414" t="s">
        <v>3</v>
      </c>
      <c r="Y3" s="414"/>
    </row>
    <row r="4" spans="1:25" ht="22.5" customHeight="1">
      <c r="A4" s="407" t="s">
        <v>93</v>
      </c>
      <c r="B4" s="407"/>
      <c r="C4" s="407"/>
      <c r="D4" s="408" t="s">
        <v>94</v>
      </c>
      <c r="E4" s="408" t="s">
        <v>158</v>
      </c>
      <c r="F4" s="408" t="s">
        <v>159</v>
      </c>
      <c r="G4" s="408" t="s">
        <v>160</v>
      </c>
      <c r="H4" s="408" t="s">
        <v>161</v>
      </c>
      <c r="I4" s="408" t="s">
        <v>162</v>
      </c>
      <c r="J4" s="408" t="s">
        <v>163</v>
      </c>
      <c r="K4" s="408" t="s">
        <v>164</v>
      </c>
      <c r="L4" s="408" t="s">
        <v>165</v>
      </c>
      <c r="M4" s="408" t="s">
        <v>166</v>
      </c>
      <c r="N4" s="408" t="s">
        <v>167</v>
      </c>
      <c r="O4" s="408" t="s">
        <v>168</v>
      </c>
      <c r="P4" s="408" t="s">
        <v>169</v>
      </c>
      <c r="Q4" s="408" t="s">
        <v>170</v>
      </c>
      <c r="R4" s="408" t="s">
        <v>171</v>
      </c>
      <c r="S4" s="408" t="s">
        <v>172</v>
      </c>
      <c r="T4" s="408" t="s">
        <v>173</v>
      </c>
      <c r="U4" s="408" t="s">
        <v>174</v>
      </c>
      <c r="V4" s="408" t="s">
        <v>175</v>
      </c>
      <c r="W4" s="408" t="s">
        <v>176</v>
      </c>
      <c r="X4" s="408" t="s">
        <v>177</v>
      </c>
      <c r="Y4" s="415" t="s">
        <v>178</v>
      </c>
    </row>
    <row r="5" spans="1:25" ht="13.5" customHeight="1">
      <c r="A5" s="408" t="s">
        <v>96</v>
      </c>
      <c r="B5" s="408" t="s">
        <v>97</v>
      </c>
      <c r="C5" s="408" t="s">
        <v>98</v>
      </c>
      <c r="D5" s="408"/>
      <c r="E5" s="408"/>
      <c r="F5" s="408"/>
      <c r="G5" s="408"/>
      <c r="H5" s="408"/>
      <c r="I5" s="408"/>
      <c r="J5" s="408"/>
      <c r="K5" s="408"/>
      <c r="L5" s="408"/>
      <c r="M5" s="408"/>
      <c r="N5" s="408"/>
      <c r="O5" s="408"/>
      <c r="P5" s="408"/>
      <c r="Q5" s="408"/>
      <c r="R5" s="408"/>
      <c r="S5" s="408"/>
      <c r="T5" s="408"/>
      <c r="U5" s="408"/>
      <c r="V5" s="408"/>
      <c r="W5" s="408"/>
      <c r="X5" s="408"/>
      <c r="Y5" s="415"/>
    </row>
    <row r="6" spans="1:25" ht="13.5" customHeight="1">
      <c r="A6" s="408"/>
      <c r="B6" s="408"/>
      <c r="C6" s="408"/>
      <c r="D6" s="408"/>
      <c r="E6" s="408"/>
      <c r="F6" s="408"/>
      <c r="G6" s="408"/>
      <c r="H6" s="408"/>
      <c r="I6" s="408"/>
      <c r="J6" s="408"/>
      <c r="K6" s="408"/>
      <c r="L6" s="408"/>
      <c r="M6" s="408"/>
      <c r="N6" s="408"/>
      <c r="O6" s="408"/>
      <c r="P6" s="408"/>
      <c r="Q6" s="408"/>
      <c r="R6" s="408"/>
      <c r="S6" s="408"/>
      <c r="T6" s="408"/>
      <c r="U6" s="408"/>
      <c r="V6" s="408"/>
      <c r="W6" s="408"/>
      <c r="X6" s="408"/>
      <c r="Y6" s="415"/>
    </row>
    <row r="7" spans="1:25" ht="22.5" customHeight="1">
      <c r="A7" s="409" t="str">
        <f>'15 一般-工资福利（部门预算）'!A7</f>
        <v>201</v>
      </c>
      <c r="B7" s="409"/>
      <c r="C7" s="409"/>
      <c r="D7" s="409" t="str">
        <f>'15 一般-工资福利（部门预算）'!D7</f>
        <v>一般公共服务支出</v>
      </c>
      <c r="E7" s="410">
        <f>E8</f>
        <v>62.68</v>
      </c>
      <c r="F7" s="410">
        <f aca="true" t="shared" si="0" ref="F7:Y7">F8</f>
        <v>4.35</v>
      </c>
      <c r="G7" s="410">
        <f t="shared" si="0"/>
        <v>1.16</v>
      </c>
      <c r="H7" s="410">
        <f t="shared" si="0"/>
        <v>0.44</v>
      </c>
      <c r="I7" s="410">
        <f t="shared" si="0"/>
        <v>2.9</v>
      </c>
      <c r="J7" s="410">
        <f t="shared" si="0"/>
        <v>8.41</v>
      </c>
      <c r="K7" s="410">
        <f t="shared" si="0"/>
        <v>3.19</v>
      </c>
      <c r="L7" s="410">
        <f t="shared" si="0"/>
        <v>6.96</v>
      </c>
      <c r="M7" s="410">
        <f t="shared" si="0"/>
        <v>0</v>
      </c>
      <c r="N7" s="410">
        <f t="shared" si="0"/>
        <v>0.87</v>
      </c>
      <c r="O7" s="410">
        <f t="shared" si="0"/>
        <v>0</v>
      </c>
      <c r="P7" s="410">
        <f t="shared" si="0"/>
        <v>3.48</v>
      </c>
      <c r="Q7" s="410">
        <f t="shared" si="0"/>
        <v>2.32</v>
      </c>
      <c r="R7" s="410">
        <f t="shared" si="0"/>
        <v>0</v>
      </c>
      <c r="S7" s="410">
        <f t="shared" si="0"/>
        <v>0</v>
      </c>
      <c r="T7" s="410">
        <f t="shared" si="0"/>
        <v>0</v>
      </c>
      <c r="U7" s="410">
        <f t="shared" si="0"/>
        <v>25.12</v>
      </c>
      <c r="V7" s="410">
        <f t="shared" si="0"/>
        <v>0.5</v>
      </c>
      <c r="W7" s="410">
        <f t="shared" si="0"/>
        <v>0</v>
      </c>
      <c r="X7" s="410">
        <f t="shared" si="0"/>
        <v>0</v>
      </c>
      <c r="Y7" s="410">
        <f t="shared" si="0"/>
        <v>2.98</v>
      </c>
    </row>
    <row r="8" spans="1:25" ht="22.5" customHeight="1">
      <c r="A8" s="409" t="str">
        <f>'15 一般-工资福利（部门预算）'!A8</f>
        <v>201</v>
      </c>
      <c r="B8" s="409" t="str">
        <f>'15 一般-工资福利（部门预算）'!B8</f>
        <v>02</v>
      </c>
      <c r="C8" s="409"/>
      <c r="D8" s="409" t="str">
        <f>'15 一般-工资福利（部门预算）'!D8</f>
        <v>政协事务</v>
      </c>
      <c r="E8" s="410">
        <f>E9+E10</f>
        <v>62.68</v>
      </c>
      <c r="F8" s="410">
        <f aca="true" t="shared" si="1" ref="F8:Y8">F9+F10</f>
        <v>4.35</v>
      </c>
      <c r="G8" s="410">
        <f t="shared" si="1"/>
        <v>1.16</v>
      </c>
      <c r="H8" s="410">
        <f t="shared" si="1"/>
        <v>0.44</v>
      </c>
      <c r="I8" s="410">
        <f t="shared" si="1"/>
        <v>2.9</v>
      </c>
      <c r="J8" s="410">
        <f t="shared" si="1"/>
        <v>8.41</v>
      </c>
      <c r="K8" s="410">
        <f t="shared" si="1"/>
        <v>3.19</v>
      </c>
      <c r="L8" s="410">
        <f t="shared" si="1"/>
        <v>6.96</v>
      </c>
      <c r="M8" s="410">
        <f t="shared" si="1"/>
        <v>0</v>
      </c>
      <c r="N8" s="410">
        <f t="shared" si="1"/>
        <v>0.87</v>
      </c>
      <c r="O8" s="410">
        <f t="shared" si="1"/>
        <v>0</v>
      </c>
      <c r="P8" s="410">
        <f t="shared" si="1"/>
        <v>3.48</v>
      </c>
      <c r="Q8" s="410">
        <f t="shared" si="1"/>
        <v>2.32</v>
      </c>
      <c r="R8" s="410">
        <f t="shared" si="1"/>
        <v>0</v>
      </c>
      <c r="S8" s="410">
        <f t="shared" si="1"/>
        <v>0</v>
      </c>
      <c r="T8" s="410">
        <f t="shared" si="1"/>
        <v>0</v>
      </c>
      <c r="U8" s="410">
        <f t="shared" si="1"/>
        <v>25.12</v>
      </c>
      <c r="V8" s="410">
        <f t="shared" si="1"/>
        <v>0.5</v>
      </c>
      <c r="W8" s="410">
        <f t="shared" si="1"/>
        <v>0</v>
      </c>
      <c r="X8" s="410">
        <f t="shared" si="1"/>
        <v>0</v>
      </c>
      <c r="Y8" s="410">
        <f t="shared" si="1"/>
        <v>2.98</v>
      </c>
    </row>
    <row r="9" spans="1:25" s="401" customFormat="1" ht="22.5" customHeight="1">
      <c r="A9" s="409" t="str">
        <f>'15 一般-工资福利（部门预算）'!A9</f>
        <v>201</v>
      </c>
      <c r="B9" s="409" t="str">
        <f>'15 一般-工资福利（部门预算）'!B9</f>
        <v>02</v>
      </c>
      <c r="C9" s="409" t="str">
        <f>'15 一般-工资福利（部门预算）'!C9</f>
        <v>01</v>
      </c>
      <c r="D9" s="409" t="str">
        <f>'15 一般-工资福利（部门预算）'!D9</f>
        <v>行政运行</v>
      </c>
      <c r="E9" s="410">
        <f>'17一般-商品和服务（部门预算）'!E9</f>
        <v>62.68</v>
      </c>
      <c r="F9" s="410">
        <f>'17一般-商品和服务（部门预算）'!F9</f>
        <v>4.35</v>
      </c>
      <c r="G9" s="410">
        <f>'17一般-商品和服务（部门预算）'!G9</f>
        <v>1.16</v>
      </c>
      <c r="H9" s="410">
        <f>'17一般-商品和服务（部门预算）'!H9</f>
        <v>0.44</v>
      </c>
      <c r="I9" s="410">
        <f>'17一般-商品和服务（部门预算）'!I9</f>
        <v>2.9</v>
      </c>
      <c r="J9" s="410">
        <f>'17一般-商品和服务（部门预算）'!J9</f>
        <v>8.41</v>
      </c>
      <c r="K9" s="410">
        <f>'17一般-商品和服务（部门预算）'!K9</f>
        <v>3.19</v>
      </c>
      <c r="L9" s="410">
        <f>'17一般-商品和服务（部门预算）'!L9</f>
        <v>6.96</v>
      </c>
      <c r="M9" s="410">
        <f>'17一般-商品和服务（部门预算）'!M9</f>
        <v>0</v>
      </c>
      <c r="N9" s="410">
        <f>'17一般-商品和服务（部门预算）'!N9</f>
        <v>0.87</v>
      </c>
      <c r="O9" s="410">
        <f>'17一般-商品和服务（部门预算）'!O9</f>
        <v>0</v>
      </c>
      <c r="P9" s="410">
        <f>'17一般-商品和服务（部门预算）'!P9</f>
        <v>3.48</v>
      </c>
      <c r="Q9" s="410">
        <f>'17一般-商品和服务（部门预算）'!Q9</f>
        <v>2.32</v>
      </c>
      <c r="R9" s="410">
        <f>'17一般-商品和服务（部门预算）'!R9</f>
        <v>0</v>
      </c>
      <c r="S9" s="410">
        <f>'17一般-商品和服务（部门预算）'!S9</f>
        <v>0</v>
      </c>
      <c r="T9" s="410">
        <f>'17一般-商品和服务（部门预算）'!T9</f>
        <v>0</v>
      </c>
      <c r="U9" s="410">
        <f>'17一般-商品和服务（部门预算）'!U9</f>
        <v>25.12</v>
      </c>
      <c r="V9" s="410">
        <f>'17一般-商品和服务（部门预算）'!V9</f>
        <v>0.5</v>
      </c>
      <c r="W9" s="410">
        <f>'17一般-商品和服务（部门预算）'!W9</f>
        <v>0</v>
      </c>
      <c r="X9" s="410">
        <f>'17一般-商品和服务（部门预算）'!X9</f>
        <v>0</v>
      </c>
      <c r="Y9" s="410">
        <f>'17一般-商品和服务（部门预算）'!Y9</f>
        <v>2.98</v>
      </c>
    </row>
    <row r="10" spans="1:25" ht="22.5" customHeight="1">
      <c r="A10" s="281"/>
      <c r="B10" s="281"/>
      <c r="C10" s="281"/>
      <c r="D10" s="281"/>
      <c r="E10" s="279"/>
      <c r="F10" s="282"/>
      <c r="G10" s="282"/>
      <c r="H10" s="282"/>
      <c r="I10" s="282"/>
      <c r="J10" s="282"/>
      <c r="K10" s="282"/>
      <c r="L10" s="282"/>
      <c r="M10" s="282"/>
      <c r="N10" s="282"/>
      <c r="O10" s="282"/>
      <c r="P10" s="282"/>
      <c r="Q10" s="282"/>
      <c r="R10" s="282"/>
      <c r="S10" s="282"/>
      <c r="T10" s="282"/>
      <c r="U10" s="282"/>
      <c r="V10" s="282"/>
      <c r="W10" s="282"/>
      <c r="X10" s="282"/>
      <c r="Y10" s="282"/>
    </row>
    <row r="11" spans="1:26" ht="22.5" customHeight="1">
      <c r="A11" s="401"/>
      <c r="B11" s="401"/>
      <c r="C11" s="401"/>
      <c r="D11" s="401"/>
      <c r="E11" s="401"/>
      <c r="F11" s="401"/>
      <c r="G11" s="401"/>
      <c r="H11" s="401"/>
      <c r="I11" s="401"/>
      <c r="J11" s="401"/>
      <c r="K11" s="401"/>
      <c r="L11" s="401"/>
      <c r="M11" s="401"/>
      <c r="O11" s="401"/>
      <c r="P11" s="401"/>
      <c r="Q11" s="401"/>
      <c r="R11" s="401"/>
      <c r="S11" s="401"/>
      <c r="T11" s="401"/>
      <c r="U11" s="401"/>
      <c r="V11" s="401"/>
      <c r="W11" s="401"/>
      <c r="X11" s="401"/>
      <c r="Y11" s="401"/>
      <c r="Z11" s="401"/>
    </row>
    <row r="12" spans="3:26" ht="22.5" customHeight="1">
      <c r="C12" s="401"/>
      <c r="D12" s="401"/>
      <c r="E12" s="401"/>
      <c r="F12" s="401"/>
      <c r="H12" s="401"/>
      <c r="I12" s="401"/>
      <c r="J12" s="401"/>
      <c r="K12" s="401"/>
      <c r="L12" s="401"/>
      <c r="M12" s="401"/>
      <c r="O12" s="401"/>
      <c r="P12" s="401"/>
      <c r="Q12" s="401"/>
      <c r="R12" s="401"/>
      <c r="S12" s="401"/>
      <c r="T12" s="401"/>
      <c r="U12" s="401"/>
      <c r="V12" s="401"/>
      <c r="W12" s="401"/>
      <c r="X12" s="401"/>
      <c r="Y12" s="401"/>
      <c r="Z12" s="401"/>
    </row>
    <row r="13" spans="1:25" ht="22.5" customHeight="1">
      <c r="A13" s="401"/>
      <c r="C13" s="401"/>
      <c r="D13" s="401"/>
      <c r="E13" s="401"/>
      <c r="I13" s="401"/>
      <c r="J13" s="401"/>
      <c r="K13" s="401"/>
      <c r="L13" s="401"/>
      <c r="O13" s="401"/>
      <c r="P13" s="401"/>
      <c r="Q13" s="401"/>
      <c r="R13" s="401"/>
      <c r="S13" s="401"/>
      <c r="Y13" s="401"/>
    </row>
    <row r="14" spans="1:25" ht="22.5" customHeight="1">
      <c r="A14" s="401"/>
      <c r="B14" s="401"/>
      <c r="D14" s="401"/>
      <c r="J14" s="401"/>
      <c r="K14" s="401"/>
      <c r="L14" s="401"/>
      <c r="O14" s="401"/>
      <c r="P14" s="401"/>
      <c r="Q14" s="401"/>
      <c r="R14" s="401"/>
      <c r="S14" s="401"/>
      <c r="Y14" s="401"/>
    </row>
    <row r="15" spans="2:25" ht="22.5" customHeight="1">
      <c r="B15" s="401"/>
      <c r="C15" s="401"/>
      <c r="D15" s="401"/>
      <c r="J15" s="401"/>
      <c r="K15" s="401"/>
      <c r="L15" s="401"/>
      <c r="O15" s="401"/>
      <c r="P15" s="401"/>
      <c r="Q15" s="401"/>
      <c r="R15" s="401"/>
      <c r="Y15" s="401"/>
    </row>
    <row r="16" spans="10:18" ht="22.5" customHeight="1">
      <c r="J16" s="401"/>
      <c r="K16" s="401"/>
      <c r="L16" s="401"/>
      <c r="R16" s="401"/>
    </row>
    <row r="17" spans="10:12" ht="22.5" customHeight="1">
      <c r="J17" s="401"/>
      <c r="K17" s="401"/>
      <c r="L17" s="401"/>
    </row>
    <row r="18" spans="1:26" ht="22.5" customHeight="1">
      <c r="A18"/>
      <c r="B18"/>
      <c r="C18"/>
      <c r="D18"/>
      <c r="E18"/>
      <c r="F18"/>
      <c r="G18"/>
      <c r="H18"/>
      <c r="I18"/>
      <c r="J18" s="401"/>
      <c r="K18"/>
      <c r="L18"/>
      <c r="M18"/>
      <c r="N18"/>
      <c r="O18"/>
      <c r="P18"/>
      <c r="Q18"/>
      <c r="R18"/>
      <c r="S18"/>
      <c r="T18"/>
      <c r="U18"/>
      <c r="V18"/>
      <c r="W18"/>
      <c r="X18"/>
      <c r="Y18"/>
      <c r="Z18"/>
    </row>
  </sheetData>
  <sheetProtection formatCells="0" formatColumns="0" formatRows="0"/>
  <mergeCells count="29">
    <mergeCell ref="X1:Y1"/>
    <mergeCell ref="A2:Y2"/>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5" right="0.75" top="0.7900000000000001" bottom="0.7900000000000001"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S11"/>
  <sheetViews>
    <sheetView showGridLines="0" showZeros="0" workbookViewId="0" topLeftCell="A1">
      <selection activeCell="A7" sqref="A7:IV7"/>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1.50390625" style="0" customWidth="1"/>
  </cols>
  <sheetData>
    <row r="1" ht="14.25" customHeight="1">
      <c r="S1" t="s">
        <v>179</v>
      </c>
    </row>
    <row r="2" spans="1:19" ht="33.75" customHeight="1">
      <c r="A2" s="152" t="s">
        <v>180</v>
      </c>
      <c r="B2" s="152"/>
      <c r="C2" s="152"/>
      <c r="D2" s="152"/>
      <c r="E2" s="152"/>
      <c r="F2" s="152"/>
      <c r="G2" s="152"/>
      <c r="H2" s="152"/>
      <c r="I2" s="152"/>
      <c r="J2" s="152"/>
      <c r="K2" s="152"/>
      <c r="L2" s="152"/>
      <c r="M2" s="152"/>
      <c r="N2" s="152"/>
      <c r="O2" s="152"/>
      <c r="P2" s="152"/>
      <c r="Q2" s="152"/>
      <c r="R2" s="152"/>
      <c r="S2" s="152"/>
    </row>
    <row r="3" spans="18:19" ht="14.25" customHeight="1">
      <c r="R3" s="399" t="s">
        <v>78</v>
      </c>
      <c r="S3" s="399"/>
    </row>
    <row r="4" spans="1:19" ht="22.5" customHeight="1">
      <c r="A4" s="155" t="s">
        <v>93</v>
      </c>
      <c r="B4" s="155"/>
      <c r="C4" s="155"/>
      <c r="D4" s="74" t="s">
        <v>94</v>
      </c>
      <c r="E4" s="73" t="s">
        <v>158</v>
      </c>
      <c r="F4" s="74" t="s">
        <v>119</v>
      </c>
      <c r="G4" s="74"/>
      <c r="H4" s="74"/>
      <c r="I4" s="74"/>
      <c r="J4" s="74"/>
      <c r="K4" s="74"/>
      <c r="L4" s="74"/>
      <c r="M4" s="74"/>
      <c r="N4" s="74"/>
      <c r="O4" s="74"/>
      <c r="P4" s="74"/>
      <c r="Q4" s="74" t="s">
        <v>122</v>
      </c>
      <c r="R4" s="74"/>
      <c r="S4" s="74"/>
    </row>
    <row r="5" spans="1:19" ht="14.25" customHeight="1">
      <c r="A5" s="155"/>
      <c r="B5" s="155"/>
      <c r="C5" s="155"/>
      <c r="D5" s="74"/>
      <c r="E5" s="75"/>
      <c r="F5" s="74" t="s">
        <v>88</v>
      </c>
      <c r="G5" s="74" t="s">
        <v>181</v>
      </c>
      <c r="H5" s="74" t="s">
        <v>168</v>
      </c>
      <c r="I5" s="74" t="s">
        <v>169</v>
      </c>
      <c r="J5" s="74" t="s">
        <v>182</v>
      </c>
      <c r="K5" s="74" t="s">
        <v>183</v>
      </c>
      <c r="L5" s="74" t="s">
        <v>170</v>
      </c>
      <c r="M5" s="74" t="s">
        <v>184</v>
      </c>
      <c r="N5" s="74" t="s">
        <v>173</v>
      </c>
      <c r="O5" s="74" t="s">
        <v>185</v>
      </c>
      <c r="P5" s="74" t="s">
        <v>186</v>
      </c>
      <c r="Q5" s="74" t="s">
        <v>88</v>
      </c>
      <c r="R5" s="74" t="s">
        <v>187</v>
      </c>
      <c r="S5" s="74" t="s">
        <v>154</v>
      </c>
    </row>
    <row r="6" spans="1:19" ht="42.75" customHeight="1">
      <c r="A6" s="74" t="s">
        <v>96</v>
      </c>
      <c r="B6" s="74" t="s">
        <v>97</v>
      </c>
      <c r="C6" s="74" t="s">
        <v>98</v>
      </c>
      <c r="D6" s="74"/>
      <c r="E6" s="76"/>
      <c r="F6" s="74"/>
      <c r="G6" s="74"/>
      <c r="H6" s="74"/>
      <c r="I6" s="74"/>
      <c r="J6" s="74"/>
      <c r="K6" s="74"/>
      <c r="L6" s="74"/>
      <c r="M6" s="74"/>
      <c r="N6" s="74"/>
      <c r="O6" s="74"/>
      <c r="P6" s="74"/>
      <c r="Q6" s="74"/>
      <c r="R6" s="74"/>
      <c r="S6" s="74"/>
    </row>
    <row r="7" spans="1:19" ht="22.5" customHeight="1">
      <c r="A7" s="395" t="str">
        <f>'15 一般-工资福利（部门预算）'!A7</f>
        <v>201</v>
      </c>
      <c r="B7" s="395"/>
      <c r="C7" s="395"/>
      <c r="D7" s="395" t="str">
        <f>'15 一般-工资福利（部门预算）'!D7</f>
        <v>一般公共服务支出</v>
      </c>
      <c r="E7" s="78">
        <f>E8</f>
        <v>62.68</v>
      </c>
      <c r="F7" s="78">
        <f aca="true" t="shared" si="0" ref="F7:S7">F8</f>
        <v>62.68</v>
      </c>
      <c r="G7" s="78">
        <f t="shared" si="0"/>
        <v>53.03</v>
      </c>
      <c r="H7" s="78">
        <f t="shared" si="0"/>
        <v>0</v>
      </c>
      <c r="I7" s="78">
        <f t="shared" si="0"/>
        <v>3.48</v>
      </c>
      <c r="J7" s="78">
        <f t="shared" si="0"/>
        <v>0</v>
      </c>
      <c r="K7" s="78">
        <f t="shared" si="0"/>
        <v>0</v>
      </c>
      <c r="L7" s="78">
        <f t="shared" si="0"/>
        <v>2.32</v>
      </c>
      <c r="M7" s="78">
        <f t="shared" si="0"/>
        <v>0</v>
      </c>
      <c r="N7" s="78">
        <f t="shared" si="0"/>
        <v>0</v>
      </c>
      <c r="O7" s="78">
        <f t="shared" si="0"/>
        <v>0.87</v>
      </c>
      <c r="P7" s="78">
        <f t="shared" si="0"/>
        <v>2.98</v>
      </c>
      <c r="Q7" s="400">
        <f t="shared" si="0"/>
        <v>0</v>
      </c>
      <c r="R7" s="400">
        <f t="shared" si="0"/>
        <v>0</v>
      </c>
      <c r="S7" s="400">
        <f t="shared" si="0"/>
        <v>0</v>
      </c>
    </row>
    <row r="8" spans="1:19" ht="22.5" customHeight="1">
      <c r="A8" s="395" t="str">
        <f>'15 一般-工资福利（部门预算）'!A8</f>
        <v>201</v>
      </c>
      <c r="B8" s="395" t="str">
        <f>'15 一般-工资福利（部门预算）'!B8</f>
        <v>02</v>
      </c>
      <c r="C8" s="395"/>
      <c r="D8" s="395" t="str">
        <f>'15 一般-工资福利（部门预算）'!D8</f>
        <v>政协事务</v>
      </c>
      <c r="E8" s="78">
        <f>E9+E10</f>
        <v>62.68</v>
      </c>
      <c r="F8" s="78">
        <f aca="true" t="shared" si="1" ref="F8:S8">F9+F10</f>
        <v>62.68</v>
      </c>
      <c r="G8" s="78">
        <f t="shared" si="1"/>
        <v>53.03</v>
      </c>
      <c r="H8" s="78">
        <f t="shared" si="1"/>
        <v>0</v>
      </c>
      <c r="I8" s="78">
        <f t="shared" si="1"/>
        <v>3.48</v>
      </c>
      <c r="J8" s="397">
        <f t="shared" si="1"/>
        <v>0</v>
      </c>
      <c r="K8" s="78">
        <f t="shared" si="1"/>
        <v>0</v>
      </c>
      <c r="L8" s="78">
        <f t="shared" si="1"/>
        <v>2.32</v>
      </c>
      <c r="M8" s="78">
        <f t="shared" si="1"/>
        <v>0</v>
      </c>
      <c r="N8" s="78">
        <f t="shared" si="1"/>
        <v>0</v>
      </c>
      <c r="O8" s="78">
        <f t="shared" si="1"/>
        <v>0.87</v>
      </c>
      <c r="P8" s="78">
        <f t="shared" si="1"/>
        <v>2.98</v>
      </c>
      <c r="Q8" s="400">
        <f t="shared" si="1"/>
        <v>0</v>
      </c>
      <c r="R8" s="400">
        <f t="shared" si="1"/>
        <v>0</v>
      </c>
      <c r="S8" s="400">
        <f t="shared" si="1"/>
        <v>0</v>
      </c>
    </row>
    <row r="9" spans="1:19" s="23" customFormat="1" ht="22.5" customHeight="1">
      <c r="A9" s="395" t="str">
        <f>'15 一般-工资福利（部门预算）'!A9</f>
        <v>201</v>
      </c>
      <c r="B9" s="395" t="str">
        <f>'15 一般-工资福利（部门预算）'!B9</f>
        <v>02</v>
      </c>
      <c r="C9" s="395" t="str">
        <f>'15 一般-工资福利（部门预算）'!C9</f>
        <v>01</v>
      </c>
      <c r="D9" s="395" t="str">
        <f>'15 一般-工资福利（部门预算）'!D9</f>
        <v>行政运行</v>
      </c>
      <c r="E9" s="79">
        <f>'18 一般-商品服务(政府预算)'!E9</f>
        <v>62.68</v>
      </c>
      <c r="F9" s="79">
        <f>'18 一般-商品服务(政府预算)'!F9</f>
        <v>62.68</v>
      </c>
      <c r="G9" s="79">
        <f>'18 一般-商品服务(政府预算)'!G9</f>
        <v>53.03</v>
      </c>
      <c r="H9" s="79">
        <f>'18 一般-商品服务(政府预算)'!H9</f>
        <v>0</v>
      </c>
      <c r="I9" s="79">
        <f>'18 一般-商品服务(政府预算)'!I9</f>
        <v>3.48</v>
      </c>
      <c r="J9" s="79">
        <f>'18 一般-商品服务(政府预算)'!J9</f>
        <v>0</v>
      </c>
      <c r="K9" s="79">
        <f>'18 一般-商品服务(政府预算)'!K9</f>
        <v>0</v>
      </c>
      <c r="L9" s="79">
        <f>'18 一般-商品服务(政府预算)'!L9</f>
        <v>2.32</v>
      </c>
      <c r="M9" s="79">
        <f>'18 一般-商品服务(政府预算)'!M9</f>
        <v>0</v>
      </c>
      <c r="N9" s="79">
        <f>'18 一般-商品服务(政府预算)'!N9</f>
        <v>0</v>
      </c>
      <c r="O9" s="79">
        <f>'18 一般-商品服务(政府预算)'!O9</f>
        <v>0.87</v>
      </c>
      <c r="P9" s="79">
        <f>'18 一般-商品服务(政府预算)'!P9</f>
        <v>2.98</v>
      </c>
      <c r="Q9" s="156">
        <f>'18 一般-商品服务(政府预算)'!Q9</f>
        <v>0</v>
      </c>
      <c r="R9" s="156">
        <f>'18 一般-商品服务(政府预算)'!R9</f>
        <v>0</v>
      </c>
      <c r="S9" s="156">
        <f>'18 一般-商品服务(政府预算)'!S9</f>
        <v>0</v>
      </c>
    </row>
    <row r="10" spans="1:19" ht="22.5" customHeight="1">
      <c r="A10" s="156"/>
      <c r="B10" s="156"/>
      <c r="C10" s="156"/>
      <c r="D10" s="156"/>
      <c r="E10" s="79"/>
      <c r="F10" s="79"/>
      <c r="G10" s="79"/>
      <c r="H10" s="79"/>
      <c r="I10" s="79"/>
      <c r="J10" s="79"/>
      <c r="K10" s="79"/>
      <c r="L10" s="79"/>
      <c r="M10" s="79"/>
      <c r="N10" s="79"/>
      <c r="O10" s="79"/>
      <c r="P10" s="398"/>
      <c r="Q10" s="247"/>
      <c r="R10" s="247"/>
      <c r="S10" s="247"/>
    </row>
    <row r="11" spans="5:16" ht="14.25">
      <c r="E11" s="396"/>
      <c r="F11" s="396"/>
      <c r="G11" s="396"/>
      <c r="H11" s="396"/>
      <c r="I11" s="396"/>
      <c r="J11" s="396"/>
      <c r="K11" s="396"/>
      <c r="L11" s="396"/>
      <c r="M11" s="396"/>
      <c r="N11" s="396"/>
      <c r="O11" s="396"/>
      <c r="P11" s="396"/>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5" right="0.75" top="0.7900000000000001" bottom="0.7900000000000001"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大鹏展翅</cp:lastModifiedBy>
  <cp:lastPrinted>2018-04-04T08:51:43Z</cp:lastPrinted>
  <dcterms:created xsi:type="dcterms:W3CDTF">1996-12-17T01:32:42Z</dcterms:created>
  <dcterms:modified xsi:type="dcterms:W3CDTF">2021-05-17T01:31:17Z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2052-11.1.0.10495</vt:lpwstr>
  </property>
  <property fmtid="{D5CDD505-2E9C-101B-9397-08002B2CF9AE}" pid="5" name="I">
    <vt:lpwstr>EC5FED88260D48BEBF629E94A29D7CBA</vt:lpwstr>
  </property>
</Properties>
</file>