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06" firstSheet="3"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'g01收入支出决算总表'!$A$1:$F$41</definedName>
    <definedName name="_xlnm.Print_Area" localSheetId="3">'g04财政拨款收入支出决算总表'!$A$1:$H$42</definedName>
    <definedName name="_xlnm.Print_Area" localSheetId="4">'g05一般公共预算财政拨款支出决算表'!$A$1:$E$40</definedName>
    <definedName name="_xlnm.Print_Area" localSheetId="5">'g06一般公共预算财政拨款基本支出决算表'!$A$1:$I$36</definedName>
    <definedName name="_xlnm.Print_Area" localSheetId="7">'g08政府性基金预算财政拨款支出决算表'!$A$1:$H$21</definedName>
    <definedName name="_xlnm.Print_Area" localSheetId="6">'Z07“三公”经费公共预算财政拨款支出决算表'!$A$1:$L$9</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6">'Z07“三公”经费公共预算财政拨款支出决算表'!$1:$4</definedName>
    <definedName name="_xlnm.Print_Titles" localSheetId="7">'g08政府性基金预算财政拨款支出决算表'!$1:$9</definedName>
    <definedName name="_xlnm.Print_Titles" localSheetId="8">'g09国有资本经营预算财政拨款支出决算表 '!$1:$9</definedName>
  </definedNames>
  <calcPr fullCalcOnLoad="1"/>
</workbook>
</file>

<file path=xl/sharedStrings.xml><?xml version="1.0" encoding="utf-8"?>
<sst xmlns="http://schemas.openxmlformats.org/spreadsheetml/2006/main" count="679" uniqueCount="388">
  <si>
    <t>收入支出决算总表</t>
  </si>
  <si>
    <t>公开01表</t>
  </si>
  <si>
    <t>单位名称：岳阳县自然资源局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</si>
  <si>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</si>
  <si>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</si>
  <si>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</si>
  <si>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</si>
  <si>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</si>
  <si>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</si>
  <si>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</si>
  <si>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</si>
  <si>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</si>
  <si>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</si>
  <si>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</si>
  <si>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</si>
  <si>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</si>
  <si>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</si>
  <si>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</si>
  <si>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</si>
  <si>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</si>
  <si>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</si>
  <si>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</si>
  <si>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</si>
  <si>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</si>
  <si>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</si>
  <si>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</si>
  <si>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</si>
  <si>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</si>
  <si>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</si>
  <si>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</si>
  <si>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</si>
  <si>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</si>
  <si>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</si>
  <si>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</si>
  <si>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</si>
  <si>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七、文化旅游体育与传媒支出</t>
  </si>
  <si>
    <t>20</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</si>
  <si>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</si>
  <si>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</si>
  <si>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</si>
  <si>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</si>
  <si>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</si>
  <si>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</si>
  <si>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</si>
  <si>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</si>
  <si>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</si>
  <si>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</si>
  <si>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</si>
  <si>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</si>
  <si>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</si>
  <si>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</si>
  <si>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</si>
  <si>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</si>
  <si>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</si>
  <si>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</si>
  <si>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</si>
  <si>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</si>
  <si>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</si>
  <si>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</si>
  <si>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</si>
  <si>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</si>
  <si>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</si>
  <si>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</si>
  <si>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</si>
  <si>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</si>
  <si>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</si>
  <si>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</si>
  <si>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</si>
  <si>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</si>
  <si>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</si>
  <si>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</si>
  <si>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</si>
  <si>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</si>
  <si>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</si>
  <si>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</si>
  <si>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</si>
  <si>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</si>
  <si>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</si>
  <si>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</si>
  <si>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</si>
  <si>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</si>
  <si>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</si>
  <si>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</si>
  <si>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</si>
  <si>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</si>
  <si>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</si>
  <si>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</si>
  <si>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</si>
  <si>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208</t>
  </si>
  <si>
    <t>社会保障和就业支出</t>
  </si>
  <si>
    <t>20808</t>
  </si>
  <si>
    <t>抚恤</t>
  </si>
  <si>
    <t>2080801</t>
  </si>
  <si>
    <t xml:space="preserve">  死亡抚恤</t>
  </si>
  <si>
    <t>212</t>
  </si>
  <si>
    <t>城乡社区支出</t>
  </si>
  <si>
    <t>21201</t>
  </si>
  <si>
    <t>城乡社区管理事务</t>
  </si>
  <si>
    <t>2120109</t>
  </si>
  <si>
    <t xml:space="preserve">  住宅建设与房地产市场监管</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</si>
  <si>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</si>
  <si>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</si>
  <si>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</si>
  <si>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</si>
  <si>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</si>
  <si>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</si>
  <si>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</si>
  <si>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</si>
  <si>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</si>
  <si>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国有土地使用权出让收入安排的支出</t>
  </si>
  <si>
    <t>2120801</t>
  </si>
  <si>
    <t xml:space="preserve">  征地和拆迁补偿支出</t>
  </si>
  <si>
    <t>2120802</t>
  </si>
  <si>
    <t xml:space="preserve">  土地开发支出</t>
  </si>
  <si>
    <t>2120803</t>
  </si>
  <si>
    <t xml:space="preserve">  城市建设支出</t>
  </si>
  <si>
    <t>213</t>
  </si>
  <si>
    <t>农林水支出</t>
  </si>
  <si>
    <t>21301</t>
  </si>
  <si>
    <t>农业农村</t>
  </si>
  <si>
    <t>2130153</t>
  </si>
  <si>
    <t xml:space="preserve">  农田建设</t>
  </si>
  <si>
    <t>21302</t>
  </si>
  <si>
    <t>林业和草原</t>
  </si>
  <si>
    <t>2130223</t>
  </si>
  <si>
    <t xml:space="preserve">  信息管理</t>
  </si>
  <si>
    <t>220</t>
  </si>
  <si>
    <t>自然资源海洋气象等支出</t>
  </si>
  <si>
    <t>22001</t>
  </si>
  <si>
    <t>自然资源事务</t>
  </si>
  <si>
    <t>2200101</t>
  </si>
  <si>
    <t xml:space="preserve">  行政运行</t>
  </si>
  <si>
    <t>2200104</t>
  </si>
  <si>
    <t xml:space="preserve">  自然资源规划及管理</t>
  </si>
  <si>
    <t>2200106</t>
  </si>
  <si>
    <t xml:space="preserve">  自然资源利用与保护</t>
  </si>
  <si>
    <t>2200109</t>
  </si>
  <si>
    <t xml:space="preserve">  自然资源调查与确权登记</t>
  </si>
  <si>
    <t>2200114</t>
  </si>
  <si>
    <t xml:space="preserve">  地质勘查与矿产资源管理</t>
  </si>
  <si>
    <t>2200129</t>
  </si>
  <si>
    <t xml:space="preserve">  基础测绘与地理信息监管</t>
  </si>
  <si>
    <t>2200199</t>
  </si>
  <si>
    <t xml:space="preserve">  其他自然资源事务支出</t>
  </si>
  <si>
    <t>224</t>
  </si>
  <si>
    <t>灾害防治及应急管理支出</t>
  </si>
  <si>
    <t>22406</t>
  </si>
  <si>
    <t>自然灾害防治</t>
  </si>
  <si>
    <t>2240601</t>
  </si>
  <si>
    <t xml:space="preserve">  地质灾害防治</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</si>
  <si>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</si>
  <si>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</si>
  <si>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</si>
  <si>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</si>
  <si>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</si>
  <si>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</si>
  <si>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</si>
  <si>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</si>
  <si>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</si>
  <si>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</si>
  <si>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</si>
  <si>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</si>
  <si>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</si>
  <si>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214</t>
  </si>
  <si>
    <t>交通运输支出</t>
  </si>
  <si>
    <t>21468</t>
  </si>
  <si>
    <t>船舶油污损害赔偿基金支出</t>
  </si>
  <si>
    <t>2146804</t>
  </si>
  <si>
    <t xml:space="preserve">  生态恢复</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</si>
  <si>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</si>
  <si>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</si>
  <si>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</si>
  <si>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</si>
  <si>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</si>
  <si>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</si>
  <si>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</si>
  <si>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</si>
  <si>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</si>
  <si>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</si>
  <si>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</si>
  <si>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</si>
  <si>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</si>
  <si>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</si>
  <si>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</si>
  <si>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b/>
        <sz val="9"/>
        <color indexed="8"/>
        <rFont val="宋体"/>
        <family val="0"/>
      </rPr>
      <t xml:space="preserve">   </t>
    </r>
    <r>
      <rPr>
        <b/>
        <sz val="9"/>
        <rFont val="宋体"/>
        <family val="0"/>
      </rPr>
      <t>目</t>
    </r>
  </si>
  <si>
    <t>本年支出</t>
  </si>
  <si>
    <t>小计</t>
  </si>
  <si>
    <t xml:space="preserve">基本支出  </t>
  </si>
  <si>
    <t>21303</t>
  </si>
  <si>
    <t>水利</t>
  </si>
  <si>
    <t>2130316</t>
  </si>
  <si>
    <t xml:space="preserve">  农村水利</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</si>
  <si>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</si>
  <si>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</si>
  <si>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</si>
  <si>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</si>
  <si>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</si>
  <si>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</si>
  <si>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</si>
  <si>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</si>
  <si>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</si>
  <si>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</si>
  <si>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</si>
  <si>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</si>
  <si>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</si>
  <si>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</si>
  <si>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</si>
  <si>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</si>
  <si>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</si>
  <si>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</si>
  <si>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</si>
  <si>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</si>
  <si>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</si>
  <si>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</si>
  <si>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</si>
  <si>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</si>
  <si>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</si>
  <si>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</si>
  <si>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</si>
  <si>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</si>
  <si>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</si>
  <si>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</si>
  <si>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</si>
  <si>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</si>
  <si>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</si>
  <si>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</si>
  <si>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</si>
  <si>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</si>
  <si>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</si>
  <si>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</si>
  <si>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</si>
  <si>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</si>
  <si>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</si>
  <si>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</si>
  <si>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</si>
  <si>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</si>
  <si>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</si>
  <si>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</si>
  <si>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</si>
  <si>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</si>
  <si>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</si>
  <si>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</si>
  <si>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</si>
  <si>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</si>
  <si>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</si>
  <si>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</si>
  <si>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</si>
  <si>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</si>
  <si>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</si>
  <si>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</si>
  <si>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</si>
  <si>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</si>
  <si>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</si>
  <si>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</si>
  <si>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</si>
  <si>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</si>
  <si>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</si>
  <si>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</si>
  <si>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</si>
  <si>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</si>
  <si>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</si>
  <si>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</si>
  <si>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</si>
  <si>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</si>
  <si>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</si>
  <si>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</si>
  <si>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</si>
  <si>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</si>
  <si>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</si>
  <si>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</si>
  <si>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</si>
  <si>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</si>
  <si>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</si>
  <si>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</si>
  <si>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</si>
  <si>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</si>
  <si>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</si>
  <si>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</si>
  <si>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</si>
  <si>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</si>
  <si>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</si>
  <si>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</si>
  <si>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</si>
  <si>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</si>
  <si>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</si>
  <si>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</si>
  <si>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</si>
  <si>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</si>
  <si>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</si>
  <si>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</si>
  <si>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</si>
  <si>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</si>
  <si>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</si>
  <si>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</si>
  <si>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</si>
  <si>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</si>
  <si>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</si>
  <si>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</si>
  <si>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</si>
  <si>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</si>
  <si>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</si>
  <si>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</si>
  <si>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</si>
  <si>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</si>
  <si>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</si>
  <si>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</si>
  <si>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</si>
  <si>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</si>
  <si>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</si>
  <si>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</si>
  <si>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</si>
  <si>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</si>
  <si>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</si>
  <si>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</si>
  <si>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</si>
  <si>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</si>
  <si>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</si>
  <si>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</si>
  <si>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</si>
  <si>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</si>
  <si>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</si>
  <si>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</si>
  <si>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</si>
  <si>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</si>
  <si>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</si>
  <si>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</si>
  <si>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</si>
  <si>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</si>
  <si>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</si>
  <si>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</si>
  <si>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</si>
  <si>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</si>
  <si>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</si>
  <si>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</si>
  <si>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</si>
  <si>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</si>
  <si>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</si>
  <si>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</si>
  <si>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</si>
  <si>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</si>
  <si>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</si>
  <si>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</si>
  <si>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</si>
  <si>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</si>
  <si>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</si>
  <si>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</si>
  <si>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</si>
  <si>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</si>
  <si>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</si>
  <si>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</si>
  <si>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</si>
  <si>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</si>
  <si>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</si>
  <si>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</si>
  <si>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</si>
  <si>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</si>
  <si>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</si>
  <si>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</si>
  <si>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</si>
  <si>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</si>
  <si>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</si>
  <si>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</si>
  <si>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</si>
  <si>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</si>
  <si>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</si>
  <si>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</si>
  <si>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</si>
  <si>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</si>
  <si>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</si>
  <si>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</si>
  <si>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</si>
  <si>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</si>
  <si>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</si>
  <si>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</si>
  <si>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</si>
  <si>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</si>
  <si>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</si>
  <si>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</si>
  <si>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</si>
  <si>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21211</t>
  </si>
  <si>
    <t>农业土地开发资金安排的支出</t>
  </si>
  <si>
    <t>2121100</t>
  </si>
  <si>
    <t xml:space="preserve">  农业土地开发资金安排的支出</t>
  </si>
  <si>
    <t>注：本表反映部门本年度政府性基金预算财政拨款收入、支出及结转和结余情况。</t>
  </si>
  <si>
    <t>国有资本经营预算财政拨款支出决算表</t>
  </si>
  <si>
    <t>公开09表</t>
  </si>
  <si>
    <t>功能分类科目编码</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</si>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</sst>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0">
    <font>
      <sz val="12"/>
      <name val="宋体"/>
      <family val="0"/>
    </font>
    <font>
      <sz val="11"/>
      <name val="宋体"/>
      <family val="0"/>
    </font>
    <font>
      <b/>
      <sz val="9"/>
      <name val="宋体"/>
      <family val="0"/>
    </font>
    <font>
      <sz val="9"/>
      <name val="宋体"/>
      <family val="0"/>
    </font>
    <font>
      <b/>
      <sz val="16"/>
      <name val="宋体"/>
      <family val="0"/>
    </font>
    <font>
      <sz val="10"/>
      <name val="宋体"/>
      <family val="0"/>
    </font>
    <font>
      <sz val="10"/>
      <color indexed="8"/>
      <name val="宋体"/>
      <family val="0"/>
    </font>
    <font>
      <sz val="16"/>
      <name val="宋体"/>
      <family val="0"/>
    </font>
    <font>
      <b/>
      <sz val="9"/>
      <color indexed="8"/>
      <name val="宋体"/>
      <family val="0"/>
    </font>
    <font>
      <sz val="9"/>
      <color indexed="8"/>
      <name val="宋体"/>
      <family val="0"/>
    </font>
    <font>
      <sz val="12"/>
      <color indexed="8"/>
      <name val="Arial"/>
      <family val="2"/>
    </font>
    <font>
      <sz val="10"/>
      <color indexed="8"/>
      <name val="Arial"/>
      <family val="2"/>
    </font>
    <font>
      <b/>
      <sz val="16"/>
      <color indexed="8"/>
      <name val="宋体"/>
      <family val="0"/>
    </font>
    <font>
      <sz val="12"/>
      <name val="黑体"/>
      <family val="3"/>
    </font>
    <font>
      <u val="single"/>
      <sz val="12"/>
      <color indexed="12"/>
      <name val="宋体"/>
      <family val="0"/>
    </font>
    <font>
      <sz val="11"/>
      <color indexed="8"/>
      <name val="宋体"/>
      <family val="0"/>
    </font>
    <font>
      <sz val="11"/>
      <color indexed="9"/>
      <name val="宋体"/>
      <family val="0"/>
    </font>
    <font>
      <sz val="11"/>
      <color indexed="19"/>
      <name val="宋体"/>
      <family val="0"/>
    </font>
    <font>
      <sz val="11"/>
      <color indexed="20"/>
      <name val="宋体"/>
      <family val="0"/>
    </font>
    <font>
      <sz val="11"/>
      <color indexed="62"/>
      <name val="宋体"/>
      <family val="0"/>
    </font>
    <font>
      <sz val="11"/>
      <color indexed="10"/>
      <name val="宋体"/>
      <family val="0"/>
    </font>
    <font>
      <sz val="11"/>
      <color indexed="16"/>
      <name val="宋体"/>
      <family val="0"/>
    </font>
    <font>
      <sz val="11"/>
      <color indexed="17"/>
      <name val="宋体"/>
      <family val="0"/>
    </font>
    <font>
      <u val="single"/>
      <sz val="11"/>
      <color indexed="20"/>
      <name val="宋体"/>
      <family val="0"/>
    </font>
    <font>
      <b/>
      <sz val="11"/>
      <color indexed="9"/>
      <name val="宋体"/>
      <family val="0"/>
    </font>
    <font>
      <i/>
      <sz val="11"/>
      <color indexed="23"/>
      <name val="宋体"/>
      <family val="0"/>
    </font>
    <font>
      <b/>
      <sz val="11"/>
      <color indexed="8"/>
      <name val="宋体"/>
      <family val="0"/>
    </font>
    <font>
      <b/>
      <sz val="11"/>
      <color indexed="62"/>
      <name val="宋体"/>
      <family val="0"/>
    </font>
    <font>
      <b/>
      <sz val="18"/>
      <color indexed="62"/>
      <name val="宋体"/>
      <family val="0"/>
    </font>
    <font>
      <sz val="11"/>
      <color indexed="53"/>
      <name val="宋体"/>
      <family val="0"/>
    </font>
    <font>
      <b/>
      <sz val="11"/>
      <color indexed="63"/>
      <name val="宋体"/>
      <family val="0"/>
    </font>
    <font>
      <b/>
      <sz val="15"/>
      <color indexed="62"/>
      <name val="宋体"/>
      <family val="0"/>
    </font>
    <font>
      <b/>
      <sz val="13"/>
      <color indexed="62"/>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sz val="10"/>
      <color indexed="8"/>
      <name val="Calibri"/>
      <family val="0"/>
    </font>
    <font>
      <b/>
      <sz val="16"/>
      <color indexed="8"/>
      <name val="Calibri"/>
      <family val="0"/>
    </font>
    <font>
      <b/>
      <sz val="9"/>
      <name val="Calibri"/>
      <family val="0"/>
    </font>
    <font>
      <sz val="9"/>
      <name val="Calibri"/>
      <family val="0"/>
    </font>
    <font>
      <sz val="9"/>
      <color indexed="8"/>
      <name val="Calibri"/>
      <family val="0"/>
    </font>
    <font>
      <sz val="16"/>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18"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14" fillId="0" borderId="0" applyNumberFormat="0" applyFill="0" applyBorder="0" applyAlignment="0" applyProtection="0"/>
    <xf numFmtId="0" fontId="18"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11"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8" fillId="4" borderId="0" applyNumberFormat="0" applyBorder="0" applyAlignment="0" applyProtection="0"/>
    <xf numFmtId="0" fontId="35"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4" fillId="0" borderId="0">
      <alignment/>
      <protection/>
    </xf>
  </cellStyleXfs>
  <cellXfs count="184">
    <xf numFmtId="0" fontId="0" fillId="0" borderId="0" xfId="0" applyAlignment="1">
      <alignment/>
    </xf>
    <xf numFmtId="0" fontId="0" fillId="0" borderId="0" xfId="80" applyAlignment="1">
      <alignment vertical="center" wrapText="1"/>
      <protection/>
    </xf>
    <xf numFmtId="0" fontId="2" fillId="0" borderId="0" xfId="80" applyFont="1" applyAlignment="1">
      <alignment vertical="center" wrapText="1"/>
      <protection/>
    </xf>
    <xf numFmtId="0" fontId="3" fillId="0" borderId="0" xfId="80" applyFont="1" applyAlignment="1">
      <alignment vertical="center" wrapText="1"/>
      <protection/>
    </xf>
    <xf numFmtId="0" fontId="53" fillId="35" borderId="0" xfId="80" applyFont="1" applyFill="1" applyAlignment="1">
      <alignment horizontal="center" vertical="center" wrapText="1"/>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6" fillId="35" borderId="0" xfId="15" applyFont="1" applyFill="1" applyAlignment="1">
      <alignment horizontal="center" vertical="center"/>
      <protection/>
    </xf>
    <xf numFmtId="0" fontId="6"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2" fillId="0" borderId="10" xfId="80" applyFont="1" applyBorder="1" applyAlignment="1">
      <alignment horizontal="center" vertical="center" wrapText="1"/>
      <protection/>
    </xf>
    <xf numFmtId="0" fontId="2" fillId="0" borderId="10" xfId="80" applyFont="1" applyFill="1" applyBorder="1" applyAlignment="1">
      <alignment horizontal="center" vertical="center" wrapText="1"/>
      <protection/>
    </xf>
    <xf numFmtId="4" fontId="2" fillId="0" borderId="10" xfId="80" applyNumberFormat="1" applyFont="1" applyFill="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0" xfId="80" applyFont="1" applyBorder="1" applyAlignment="1">
      <alignment vertical="center" wrapText="1"/>
      <protection/>
    </xf>
    <xf numFmtId="0" fontId="3" fillId="0" borderId="10" xfId="80" applyFont="1" applyFill="1" applyBorder="1" applyAlignment="1">
      <alignment vertical="center" wrapText="1"/>
      <protection/>
    </xf>
    <xf numFmtId="4" fontId="3" fillId="0" borderId="10" xfId="80" applyNumberFormat="1" applyFont="1" applyFill="1" applyBorder="1" applyAlignment="1">
      <alignment vertical="center" wrapText="1"/>
      <protection/>
    </xf>
    <xf numFmtId="0" fontId="3" fillId="0" borderId="0" xfId="80" applyFont="1" applyBorder="1" applyAlignment="1">
      <alignment horizontal="left" vertical="center" wrapText="1"/>
      <protection/>
    </xf>
    <xf numFmtId="0" fontId="3" fillId="0" borderId="0" xfId="80" applyFont="1" applyBorder="1" applyAlignment="1">
      <alignment horizontal="left" vertical="center"/>
      <protection/>
    </xf>
    <xf numFmtId="0" fontId="2" fillId="0" borderId="0" xfId="0" applyFont="1" applyAlignment="1">
      <alignment/>
    </xf>
    <xf numFmtId="0" fontId="3" fillId="0" borderId="0" xfId="0" applyFont="1" applyAlignment="1">
      <alignment/>
    </xf>
    <xf numFmtId="0" fontId="7" fillId="36" borderId="0" xfId="80" applyFont="1" applyFill="1" applyAlignment="1">
      <alignment vertical="center" wrapText="1"/>
      <protection/>
    </xf>
    <xf numFmtId="0" fontId="5" fillId="36" borderId="0" xfId="80" applyFont="1" applyFill="1" applyAlignment="1">
      <alignment vertical="center" wrapText="1"/>
      <protection/>
    </xf>
    <xf numFmtId="0" fontId="2" fillId="36" borderId="0" xfId="80" applyFont="1" applyFill="1" applyAlignment="1">
      <alignment horizontal="center" vertical="center" wrapText="1"/>
      <protection/>
    </xf>
    <xf numFmtId="0" fontId="2" fillId="36" borderId="0" xfId="80" applyFont="1" applyFill="1" applyAlignment="1">
      <alignment vertical="center" wrapText="1"/>
      <protection/>
    </xf>
    <xf numFmtId="0" fontId="3" fillId="36" borderId="0" xfId="80" applyFont="1" applyFill="1" applyAlignment="1">
      <alignment vertical="center" wrapText="1"/>
      <protection/>
    </xf>
    <xf numFmtId="0" fontId="3" fillId="36" borderId="0" xfId="80" applyFont="1" applyFill="1" applyAlignment="1">
      <alignment vertical="center" wrapText="1"/>
      <protection/>
    </xf>
    <xf numFmtId="0" fontId="0" fillId="36" borderId="0" xfId="80" applyFill="1" applyAlignment="1">
      <alignment vertical="center" wrapText="1"/>
      <protection/>
    </xf>
    <xf numFmtId="0" fontId="53" fillId="36" borderId="0" xfId="80" applyFont="1" applyFill="1" applyAlignment="1">
      <alignment horizontal="center" vertical="center" wrapText="1"/>
      <protection/>
    </xf>
    <xf numFmtId="0" fontId="5" fillId="36" borderId="0" xfId="80" applyFont="1" applyFill="1" applyAlignment="1">
      <alignment horizontal="center" vertical="center" wrapText="1"/>
      <protection/>
    </xf>
    <xf numFmtId="0" fontId="6" fillId="36" borderId="0" xfId="15" applyFont="1" applyFill="1" applyAlignment="1">
      <alignment horizontal="center" vertical="center"/>
      <protection/>
    </xf>
    <xf numFmtId="0" fontId="6" fillId="36" borderId="0" xfId="15" applyFont="1" applyFill="1" applyAlignment="1">
      <alignment horizontal="left" vertical="center"/>
      <protection/>
    </xf>
    <xf numFmtId="0" fontId="5" fillId="36" borderId="0" xfId="80" applyFont="1" applyFill="1" applyBorder="1" applyAlignment="1">
      <alignment vertical="center" wrapText="1"/>
      <protection/>
    </xf>
    <xf numFmtId="0" fontId="5" fillId="36" borderId="0" xfId="80" applyFont="1" applyFill="1" applyBorder="1" applyAlignment="1">
      <alignment vertical="center" wrapText="1"/>
      <protection/>
    </xf>
    <xf numFmtId="0" fontId="2" fillId="36" borderId="10" xfId="80" applyFont="1" applyFill="1" applyBorder="1" applyAlignment="1">
      <alignment horizontal="center" vertical="center" wrapText="1"/>
      <protection/>
    </xf>
    <xf numFmtId="176" fontId="2" fillId="36" borderId="10" xfId="80" applyNumberFormat="1" applyFont="1" applyFill="1" applyBorder="1" applyAlignment="1">
      <alignment horizontal="right" vertical="center"/>
      <protection/>
    </xf>
    <xf numFmtId="0" fontId="8" fillId="0" borderId="10" xfId="0" applyFont="1" applyFill="1" applyBorder="1" applyAlignment="1">
      <alignment horizontal="left" vertical="center" shrinkToFit="1"/>
    </xf>
    <xf numFmtId="0" fontId="9" fillId="0" borderId="10" xfId="0" applyFont="1" applyFill="1" applyBorder="1" applyAlignment="1">
      <alignment horizontal="left" vertical="center" shrinkToFit="1"/>
    </xf>
    <xf numFmtId="176" fontId="3" fillId="36" borderId="10" xfId="80" applyNumberFormat="1" applyFont="1" applyFill="1" applyBorder="1" applyAlignment="1">
      <alignment horizontal="right" vertical="center"/>
      <protection/>
    </xf>
    <xf numFmtId="0" fontId="3" fillId="36" borderId="10" xfId="80" applyFont="1" applyFill="1" applyBorder="1" applyAlignment="1">
      <alignment horizontal="center" vertical="center" wrapText="1"/>
      <protection/>
    </xf>
    <xf numFmtId="0" fontId="3" fillId="36" borderId="10" xfId="80" applyFont="1" applyFill="1" applyBorder="1" applyAlignment="1">
      <alignment vertical="center" wrapText="1"/>
      <protection/>
    </xf>
    <xf numFmtId="4" fontId="3" fillId="36" borderId="10" xfId="80" applyNumberFormat="1" applyFont="1" applyFill="1" applyBorder="1" applyAlignment="1">
      <alignment vertical="center" wrapText="1"/>
      <protection/>
    </xf>
    <xf numFmtId="0" fontId="3" fillId="36" borderId="0" xfId="80" applyFont="1" applyFill="1" applyBorder="1" applyAlignment="1">
      <alignment horizontal="left" vertical="center" wrapText="1"/>
      <protection/>
    </xf>
    <xf numFmtId="0" fontId="3" fillId="36" borderId="0" xfId="80" applyFont="1" applyFill="1" applyBorder="1" applyAlignment="1">
      <alignment horizontal="left" vertical="center"/>
      <protection/>
    </xf>
    <xf numFmtId="0" fontId="0" fillId="36" borderId="0" xfId="80" applyFont="1" applyFill="1" applyAlignment="1">
      <alignment horizontal="left" vertical="center"/>
      <protection/>
    </xf>
    <xf numFmtId="0" fontId="3" fillId="36" borderId="0" xfId="80" applyFont="1" applyFill="1" applyAlignment="1">
      <alignment horizontal="center" vertical="center" wrapText="1"/>
      <protection/>
    </xf>
    <xf numFmtId="0" fontId="3" fillId="36" borderId="0" xfId="80" applyFont="1" applyFill="1" applyAlignment="1">
      <alignment vertical="center" wrapText="1"/>
      <protection/>
    </xf>
    <xf numFmtId="176" fontId="3" fillId="36" borderId="10" xfId="80" applyNumberFormat="1" applyFont="1" applyFill="1" applyBorder="1" applyAlignment="1">
      <alignment vertical="center"/>
      <protection/>
    </xf>
    <xf numFmtId="0" fontId="54" fillId="36" borderId="0" xfId="40" applyFont="1" applyFill="1">
      <alignment/>
      <protection/>
    </xf>
    <xf numFmtId="0" fontId="0" fillId="36" borderId="0" xfId="80" applyFont="1" applyFill="1" applyAlignment="1">
      <alignment vertical="center" wrapText="1"/>
      <protection/>
    </xf>
    <xf numFmtId="0" fontId="10" fillId="36" borderId="0" xfId="40" applyFont="1" applyFill="1" applyAlignment="1">
      <alignment vertical="center"/>
      <protection/>
    </xf>
    <xf numFmtId="0" fontId="8" fillId="36" borderId="0" xfId="40" applyFont="1" applyFill="1" applyAlignment="1">
      <alignment vertical="center"/>
      <protection/>
    </xf>
    <xf numFmtId="0" fontId="9" fillId="36" borderId="0" xfId="40" applyFont="1" applyFill="1" applyAlignment="1">
      <alignment vertical="center"/>
      <protection/>
    </xf>
    <xf numFmtId="0" fontId="9" fillId="36" borderId="0" xfId="40" applyFont="1" applyFill="1">
      <alignment/>
      <protection/>
    </xf>
    <xf numFmtId="0" fontId="11" fillId="36" borderId="0" xfId="40" applyFill="1">
      <alignment/>
      <protection/>
    </xf>
    <xf numFmtId="0" fontId="55" fillId="36" borderId="0" xfId="40" applyFont="1" applyFill="1" applyAlignment="1">
      <alignment horizontal="center" vertical="center"/>
      <protection/>
    </xf>
    <xf numFmtId="0" fontId="11" fillId="36" borderId="0" xfId="40" applyFont="1" applyFill="1" applyAlignment="1">
      <alignment vertical="center"/>
      <protection/>
    </xf>
    <xf numFmtId="0" fontId="8" fillId="36" borderId="10" xfId="40" applyFont="1" applyFill="1" applyBorder="1" applyAlignment="1">
      <alignment horizontal="center" vertical="center" shrinkToFit="1"/>
      <protection/>
    </xf>
    <xf numFmtId="0" fontId="8" fillId="36" borderId="10" xfId="40" applyFont="1" applyFill="1" applyBorder="1" applyAlignment="1">
      <alignment horizontal="center" vertical="center" wrapText="1" shrinkToFit="1"/>
      <protection/>
    </xf>
    <xf numFmtId="0" fontId="8" fillId="36" borderId="10" xfId="40" applyFont="1" applyFill="1" applyBorder="1" applyAlignment="1">
      <alignment horizontal="left" vertical="center" shrinkToFit="1"/>
      <protection/>
    </xf>
    <xf numFmtId="176" fontId="8" fillId="36" borderId="10" xfId="40" applyNumberFormat="1" applyFont="1" applyFill="1" applyBorder="1" applyAlignment="1">
      <alignment horizontal="right" vertical="center" shrinkToFit="1"/>
      <protection/>
    </xf>
    <xf numFmtId="0" fontId="9" fillId="36" borderId="10" xfId="40" applyFont="1" applyFill="1" applyBorder="1" applyAlignment="1">
      <alignment horizontal="left" vertical="center" shrinkToFit="1"/>
      <protection/>
    </xf>
    <xf numFmtId="176" fontId="9" fillId="36" borderId="10" xfId="40" applyNumberFormat="1" applyFont="1" applyFill="1" applyBorder="1" applyAlignment="1">
      <alignment horizontal="right" vertical="center" shrinkToFit="1"/>
      <protection/>
    </xf>
    <xf numFmtId="0" fontId="9" fillId="36" borderId="0" xfId="40" applyFont="1" applyFill="1" applyAlignment="1">
      <alignment horizontal="left" vertical="center"/>
      <protection/>
    </xf>
    <xf numFmtId="0" fontId="6" fillId="36" borderId="0" xfId="79" applyFont="1" applyFill="1" applyAlignment="1">
      <alignment horizontal="center" vertical="center"/>
      <protection/>
    </xf>
    <xf numFmtId="0" fontId="6" fillId="36" borderId="0" xfId="40" applyFont="1" applyFill="1" applyAlignment="1">
      <alignment horizontal="center" vertical="center"/>
      <protection/>
    </xf>
    <xf numFmtId="0" fontId="1" fillId="36" borderId="0" xfId="80" applyFont="1" applyFill="1" applyAlignment="1">
      <alignment vertical="center" wrapText="1"/>
      <protection/>
    </xf>
    <xf numFmtId="176" fontId="8" fillId="0" borderId="10" xfId="0" applyNumberFormat="1" applyFont="1" applyFill="1" applyBorder="1" applyAlignment="1">
      <alignment horizontal="right" vertical="center" shrinkToFit="1"/>
    </xf>
    <xf numFmtId="176" fontId="9" fillId="0" borderId="10" xfId="0" applyNumberFormat="1" applyFont="1" applyFill="1" applyBorder="1" applyAlignment="1">
      <alignment horizontal="right" vertical="center" shrinkToFit="1"/>
    </xf>
    <xf numFmtId="4" fontId="3" fillId="36" borderId="10" xfId="80" applyNumberFormat="1" applyFont="1" applyFill="1" applyBorder="1" applyAlignment="1">
      <alignment horizontal="center" vertical="center" wrapText="1"/>
      <protection/>
    </xf>
    <xf numFmtId="0" fontId="3" fillId="36" borderId="0" xfId="80" applyFont="1" applyFill="1" applyBorder="1" applyAlignment="1">
      <alignment horizontal="left" vertical="center" wrapText="1"/>
      <protection/>
    </xf>
    <xf numFmtId="0" fontId="3" fillId="36" borderId="0" xfId="80" applyFont="1" applyFill="1" applyBorder="1" applyAlignment="1">
      <alignment horizontal="left" vertical="center"/>
      <protection/>
    </xf>
    <xf numFmtId="0" fontId="1" fillId="36" borderId="0" xfId="80" applyFont="1" applyFill="1" applyAlignment="1">
      <alignment horizontal="left" vertical="center"/>
      <protection/>
    </xf>
    <xf numFmtId="0" fontId="53" fillId="36" borderId="0" xfId="15" applyFont="1" applyFill="1" applyAlignment="1">
      <alignment horizontal="right" vertical="center"/>
      <protection/>
    </xf>
    <xf numFmtId="0" fontId="56" fillId="36" borderId="0" xfId="15" applyFont="1" applyFill="1" applyAlignment="1">
      <alignment horizontal="right" vertical="center"/>
      <protection/>
    </xf>
    <xf numFmtId="0" fontId="57" fillId="36" borderId="0" xfId="15" applyFont="1" applyFill="1" applyAlignment="1">
      <alignment horizontal="right" vertical="center"/>
      <protection/>
    </xf>
    <xf numFmtId="0" fontId="56" fillId="36" borderId="0" xfId="15" applyFont="1" applyFill="1" applyAlignment="1">
      <alignment horizontal="right" vertical="center"/>
      <protection/>
    </xf>
    <xf numFmtId="0" fontId="57" fillId="36" borderId="0" xfId="15" applyFont="1" applyFill="1" applyAlignment="1">
      <alignment horizontal="right" vertical="center"/>
      <protection/>
    </xf>
    <xf numFmtId="0" fontId="0" fillId="36" borderId="0" xfId="15" applyFill="1" applyAlignment="1">
      <alignment horizontal="right" vertical="center"/>
      <protection/>
    </xf>
    <xf numFmtId="0" fontId="0" fillId="36" borderId="0" xfId="15" applyFill="1" applyBorder="1" applyAlignment="1">
      <alignment horizontal="right" vertical="center"/>
      <protection/>
    </xf>
    <xf numFmtId="0" fontId="13" fillId="36" borderId="0" xfId="15" applyFont="1" applyFill="1" applyAlignment="1">
      <alignment horizontal="left" vertical="center"/>
      <protection/>
    </xf>
    <xf numFmtId="0" fontId="55" fillId="36" borderId="0" xfId="15" applyFont="1" applyFill="1" applyAlignment="1">
      <alignment horizontal="center" vertical="center"/>
      <protection/>
    </xf>
    <xf numFmtId="177" fontId="56" fillId="35" borderId="10" xfId="15" applyNumberFormat="1" applyFont="1" applyFill="1" applyBorder="1" applyAlignment="1">
      <alignment horizontal="center" vertical="center"/>
      <protection/>
    </xf>
    <xf numFmtId="177" fontId="56" fillId="36" borderId="10" xfId="15" applyNumberFormat="1" applyFont="1" applyFill="1" applyBorder="1" applyAlignment="1">
      <alignment horizontal="center" vertical="center"/>
      <protection/>
    </xf>
    <xf numFmtId="49" fontId="56" fillId="36" borderId="10" xfId="15" applyNumberFormat="1" applyFont="1" applyFill="1" applyBorder="1" applyAlignment="1">
      <alignment horizontal="center" vertical="center" wrapText="1"/>
      <protection/>
    </xf>
    <xf numFmtId="49" fontId="56" fillId="36" borderId="10" xfId="15" applyNumberFormat="1" applyFont="1" applyFill="1" applyBorder="1" applyAlignment="1">
      <alignment horizontal="center" vertical="center"/>
      <protection/>
    </xf>
    <xf numFmtId="177" fontId="57" fillId="35" borderId="10" xfId="15" applyNumberFormat="1" applyFont="1" applyFill="1" applyBorder="1" applyAlignment="1">
      <alignment horizontal="left" vertical="center"/>
      <protection/>
    </xf>
    <xf numFmtId="177" fontId="57" fillId="35" borderId="10" xfId="15" applyNumberFormat="1" applyFont="1" applyFill="1" applyBorder="1" applyAlignment="1">
      <alignment horizontal="center" vertical="center"/>
      <protection/>
    </xf>
    <xf numFmtId="176" fontId="57" fillId="36" borderId="10" xfId="15" applyNumberFormat="1" applyFont="1" applyFill="1" applyBorder="1" applyAlignment="1">
      <alignment horizontal="right" vertical="center"/>
      <protection/>
    </xf>
    <xf numFmtId="0" fontId="57" fillId="36" borderId="10" xfId="15" applyNumberFormat="1" applyFont="1" applyFill="1" applyBorder="1" applyAlignment="1">
      <alignment horizontal="center" vertical="center"/>
      <protection/>
    </xf>
    <xf numFmtId="177" fontId="57" fillId="36" borderId="10" xfId="15" applyNumberFormat="1" applyFont="1" applyFill="1" applyBorder="1" applyAlignment="1">
      <alignment horizontal="left" vertical="center"/>
      <protection/>
    </xf>
    <xf numFmtId="176" fontId="58" fillId="0" borderId="10" xfId="0" applyNumberFormat="1" applyFont="1" applyFill="1" applyBorder="1" applyAlignment="1">
      <alignment horizontal="right" vertical="center" shrinkToFit="1"/>
    </xf>
    <xf numFmtId="176" fontId="57" fillId="36" borderId="10" xfId="15" applyNumberFormat="1" applyFont="1" applyFill="1" applyBorder="1" applyAlignment="1">
      <alignment horizontal="left" vertical="center"/>
      <protection/>
    </xf>
    <xf numFmtId="176" fontId="56" fillId="36" borderId="10" xfId="15" applyNumberFormat="1" applyFont="1" applyFill="1" applyBorder="1" applyAlignment="1">
      <alignment horizontal="right" vertical="center"/>
      <protection/>
    </xf>
    <xf numFmtId="0" fontId="56" fillId="36" borderId="10" xfId="15" applyNumberFormat="1" applyFont="1" applyFill="1" applyBorder="1" applyAlignment="1">
      <alignment horizontal="center" vertical="center"/>
      <protection/>
    </xf>
    <xf numFmtId="177" fontId="57" fillId="36" borderId="10" xfId="15" applyNumberFormat="1" applyFont="1" applyFill="1" applyBorder="1" applyAlignment="1">
      <alignment horizontal="center" vertical="center"/>
      <protection/>
    </xf>
    <xf numFmtId="0" fontId="57" fillId="36" borderId="0" xfId="15" applyFont="1" applyFill="1" applyBorder="1" applyAlignment="1">
      <alignment horizontal="left" vertical="center" wrapText="1"/>
      <protection/>
    </xf>
    <xf numFmtId="0" fontId="57" fillId="36" borderId="0" xfId="15" applyFont="1" applyFill="1" applyBorder="1" applyAlignment="1">
      <alignment horizontal="left" vertical="center"/>
      <protection/>
    </xf>
    <xf numFmtId="0" fontId="57" fillId="36" borderId="0" xfId="15" applyFont="1" applyFill="1" applyBorder="1" applyAlignment="1">
      <alignment horizontal="left" vertical="center"/>
      <protection/>
    </xf>
    <xf numFmtId="0" fontId="53" fillId="36" borderId="0" xfId="15" applyFont="1" applyFill="1" applyBorder="1" applyAlignment="1">
      <alignment horizontal="right" vertical="center"/>
      <protection/>
    </xf>
    <xf numFmtId="0" fontId="56" fillId="36" borderId="0" xfId="15" applyFont="1" applyFill="1" applyBorder="1" applyAlignment="1">
      <alignment horizontal="right" vertical="center"/>
      <protection/>
    </xf>
    <xf numFmtId="0" fontId="57" fillId="36" borderId="0" xfId="15" applyFont="1" applyFill="1" applyBorder="1" applyAlignment="1">
      <alignment horizontal="right" vertical="center"/>
      <protection/>
    </xf>
    <xf numFmtId="0" fontId="56" fillId="36" borderId="0" xfId="15" applyFont="1" applyFill="1" applyBorder="1" applyAlignment="1">
      <alignment horizontal="right" vertical="center"/>
      <protection/>
    </xf>
    <xf numFmtId="0" fontId="57" fillId="36" borderId="0" xfId="15" applyFont="1" applyFill="1" applyBorder="1" applyAlignment="1">
      <alignment horizontal="right" vertical="center"/>
      <protection/>
    </xf>
    <xf numFmtId="0" fontId="4" fillId="36" borderId="0" xfId="0" applyFont="1" applyFill="1" applyAlignment="1">
      <alignment horizontal="right" vertical="center"/>
    </xf>
    <xf numFmtId="0" fontId="2" fillId="36" borderId="0" xfId="0" applyFont="1" applyFill="1" applyAlignment="1">
      <alignment horizontal="right" vertical="center" wrapText="1"/>
    </xf>
    <xf numFmtId="49" fontId="2" fillId="36" borderId="0" xfId="0" applyNumberFormat="1" applyFont="1" applyFill="1" applyAlignment="1">
      <alignment horizontal="right" vertical="center"/>
    </xf>
    <xf numFmtId="0" fontId="2" fillId="36" borderId="0" xfId="0" applyFont="1" applyFill="1" applyAlignment="1">
      <alignment horizontal="right" vertical="center"/>
    </xf>
    <xf numFmtId="0" fontId="3" fillId="36" borderId="0" xfId="0" applyFont="1" applyFill="1" applyAlignment="1">
      <alignment horizontal="right" vertical="center"/>
    </xf>
    <xf numFmtId="0" fontId="0" fillId="36" borderId="0" xfId="0" applyFill="1" applyAlignment="1">
      <alignment horizontal="right" vertical="center"/>
    </xf>
    <xf numFmtId="0" fontId="12" fillId="36" borderId="0" xfId="0" applyFont="1" applyFill="1" applyAlignment="1">
      <alignment horizontal="center" vertical="center"/>
    </xf>
    <xf numFmtId="0" fontId="6" fillId="36" borderId="0" xfId="0" applyFont="1" applyFill="1" applyAlignment="1">
      <alignment horizontal="center" vertical="center"/>
    </xf>
    <xf numFmtId="177" fontId="2" fillId="35" borderId="10" xfId="0" applyNumberFormat="1" applyFont="1" applyFill="1" applyBorder="1" applyAlignment="1">
      <alignment horizontal="center" vertical="center" wrapText="1"/>
    </xf>
    <xf numFmtId="177" fontId="2" fillId="36" borderId="10" xfId="0" applyNumberFormat="1" applyFont="1" applyFill="1" applyBorder="1" applyAlignment="1">
      <alignment horizontal="center" vertical="center" wrapText="1"/>
    </xf>
    <xf numFmtId="177" fontId="2" fillId="36"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177" fontId="2" fillId="35" borderId="10" xfId="0" applyNumberFormat="1" applyFont="1" applyFill="1" applyBorder="1" applyAlignment="1">
      <alignment horizontal="center" vertical="center"/>
    </xf>
    <xf numFmtId="177" fontId="2" fillId="36" borderId="10" xfId="0" applyNumberFormat="1" applyFont="1" applyFill="1" applyBorder="1" applyAlignment="1">
      <alignment horizontal="center" vertical="center"/>
    </xf>
    <xf numFmtId="176" fontId="2" fillId="36" borderId="10"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6" fontId="3" fillId="36" borderId="10" xfId="0" applyNumberFormat="1" applyFont="1" applyFill="1" applyBorder="1" applyAlignment="1">
      <alignment horizontal="right" vertical="center"/>
    </xf>
    <xf numFmtId="177" fontId="3" fillId="36" borderId="10" xfId="0" applyNumberFormat="1" applyFont="1" applyFill="1" applyBorder="1" applyAlignment="1">
      <alignment horizontal="left" vertical="center"/>
    </xf>
    <xf numFmtId="177" fontId="3" fillId="36" borderId="10" xfId="0" applyNumberFormat="1" applyFont="1" applyFill="1" applyBorder="1" applyAlignment="1">
      <alignment horizontal="right" vertical="center"/>
    </xf>
    <xf numFmtId="0" fontId="3" fillId="36" borderId="0" xfId="0" applyFont="1" applyFill="1" applyBorder="1" applyAlignment="1">
      <alignment horizontal="left" vertical="center" wrapText="1"/>
    </xf>
    <xf numFmtId="0" fontId="3" fillId="36" borderId="0" xfId="0" applyFont="1" applyFill="1" applyBorder="1" applyAlignment="1">
      <alignment horizontal="left" vertical="center"/>
    </xf>
    <xf numFmtId="0" fontId="5" fillId="36" borderId="0" xfId="0" applyFont="1" applyFill="1" applyAlignment="1">
      <alignment horizontal="left" vertical="center"/>
    </xf>
    <xf numFmtId="0" fontId="5" fillId="36" borderId="0" xfId="0" applyFont="1" applyFill="1" applyAlignment="1">
      <alignment horizontal="right" vertical="center"/>
    </xf>
    <xf numFmtId="0" fontId="2" fillId="36" borderId="0" xfId="0" applyFont="1" applyFill="1" applyBorder="1" applyAlignment="1">
      <alignment horizontal="right" vertical="center" wrapText="1"/>
    </xf>
    <xf numFmtId="49" fontId="2" fillId="36" borderId="0" xfId="0" applyNumberFormat="1" applyFont="1" applyFill="1" applyBorder="1" applyAlignment="1">
      <alignment horizontal="right" vertical="center"/>
    </xf>
    <xf numFmtId="0" fontId="2" fillId="36" borderId="0" xfId="0" applyFont="1" applyFill="1" applyBorder="1" applyAlignment="1">
      <alignment horizontal="right" vertical="center"/>
    </xf>
    <xf numFmtId="0" fontId="3" fillId="36" borderId="0" xfId="0" applyFont="1" applyFill="1" applyBorder="1" applyAlignment="1">
      <alignment horizontal="right" vertical="center"/>
    </xf>
    <xf numFmtId="0" fontId="59" fillId="36" borderId="0" xfId="0" applyFont="1" applyFill="1" applyAlignment="1">
      <alignment horizontal="right" vertical="center"/>
    </xf>
    <xf numFmtId="0" fontId="3" fillId="36" borderId="0" xfId="0" applyFont="1" applyFill="1" applyAlignment="1">
      <alignment horizontal="right" vertical="center"/>
    </xf>
    <xf numFmtId="0" fontId="2" fillId="36" borderId="0" xfId="0" applyFont="1" applyFill="1" applyAlignment="1">
      <alignment horizontal="right" vertical="center" wrapText="1"/>
    </xf>
    <xf numFmtId="0" fontId="2" fillId="36" borderId="0" xfId="0" applyFont="1" applyFill="1" applyAlignment="1">
      <alignment horizontal="right" vertical="center"/>
    </xf>
    <xf numFmtId="0" fontId="55" fillId="36" borderId="0" xfId="0" applyFont="1" applyFill="1" applyAlignment="1">
      <alignment horizontal="center" vertical="center"/>
    </xf>
    <xf numFmtId="0" fontId="9" fillId="36" borderId="0" xfId="15" applyFont="1" applyFill="1" applyAlignment="1">
      <alignment horizontal="left" vertical="center"/>
      <protection/>
    </xf>
    <xf numFmtId="0" fontId="9" fillId="36" borderId="0" xfId="0" applyFont="1" applyFill="1" applyAlignment="1">
      <alignment horizontal="center" vertical="center"/>
    </xf>
    <xf numFmtId="177" fontId="2" fillId="36" borderId="10" xfId="0" applyNumberFormat="1" applyFont="1" applyFill="1" applyBorder="1" applyAlignment="1">
      <alignment horizontal="center" vertical="center" wrapText="1"/>
    </xf>
    <xf numFmtId="177" fontId="2" fillId="36" borderId="10" xfId="0" applyNumberFormat="1" applyFont="1" applyFill="1" applyBorder="1" applyAlignment="1">
      <alignment horizontal="center" vertical="center"/>
    </xf>
    <xf numFmtId="176" fontId="2" fillId="36" borderId="10" xfId="0" applyNumberFormat="1" applyFont="1" applyFill="1" applyBorder="1" applyAlignment="1">
      <alignment horizontal="right" vertical="center"/>
    </xf>
    <xf numFmtId="176" fontId="3" fillId="36" borderId="10" xfId="0" applyNumberFormat="1" applyFont="1" applyFill="1" applyBorder="1" applyAlignment="1">
      <alignment horizontal="right" vertical="center"/>
    </xf>
    <xf numFmtId="177" fontId="3" fillId="36" borderId="10" xfId="0" applyNumberFormat="1" applyFont="1" applyFill="1" applyBorder="1" applyAlignment="1">
      <alignment horizontal="left" vertical="center"/>
    </xf>
    <xf numFmtId="177" fontId="3" fillId="36" borderId="10" xfId="0" applyNumberFormat="1" applyFont="1" applyFill="1" applyBorder="1" applyAlignment="1">
      <alignment horizontal="right" vertical="center"/>
    </xf>
    <xf numFmtId="0" fontId="0" fillId="36" borderId="0" xfId="0" applyFill="1" applyAlignment="1">
      <alignment vertical="center"/>
    </xf>
    <xf numFmtId="0" fontId="9" fillId="36" borderId="0" xfId="15" applyFont="1" applyFill="1" applyAlignment="1">
      <alignment horizontal="center" vertical="center"/>
      <protection/>
    </xf>
    <xf numFmtId="0" fontId="2" fillId="36" borderId="0" xfId="0" applyFont="1" applyFill="1" applyBorder="1" applyAlignment="1">
      <alignment horizontal="right" vertical="center" wrapText="1"/>
    </xf>
    <xf numFmtId="0" fontId="2" fillId="36" borderId="0" xfId="0" applyFont="1" applyFill="1" applyBorder="1" applyAlignment="1">
      <alignment horizontal="right" vertical="center"/>
    </xf>
    <xf numFmtId="0" fontId="3" fillId="36" borderId="0" xfId="0" applyFont="1" applyFill="1" applyBorder="1" applyAlignment="1">
      <alignment horizontal="right" vertical="center"/>
    </xf>
    <xf numFmtId="0" fontId="7" fillId="36" borderId="0" xfId="15" applyFont="1" applyFill="1" applyAlignment="1">
      <alignment horizontal="right" vertical="center"/>
      <protection/>
    </xf>
    <xf numFmtId="0" fontId="3" fillId="36" borderId="0" xfId="15" applyFont="1" applyFill="1" applyAlignment="1">
      <alignment horizontal="right" vertical="center"/>
      <protection/>
    </xf>
    <xf numFmtId="0" fontId="2" fillId="36" borderId="0" xfId="15" applyFont="1" applyFill="1" applyAlignment="1">
      <alignment horizontal="right" vertical="center"/>
      <protection/>
    </xf>
    <xf numFmtId="0" fontId="3" fillId="36" borderId="0" xfId="15" applyFont="1" applyFill="1" applyAlignment="1">
      <alignment horizontal="right" vertical="center"/>
      <protection/>
    </xf>
    <xf numFmtId="0" fontId="2" fillId="36" borderId="0" xfId="15" applyFont="1" applyFill="1" applyAlignment="1">
      <alignment horizontal="right" vertical="center"/>
      <protection/>
    </xf>
    <xf numFmtId="0" fontId="7" fillId="36" borderId="0" xfId="15" applyFont="1" applyFill="1" applyBorder="1" applyAlignment="1">
      <alignment horizontal="right" vertical="center"/>
      <protection/>
    </xf>
    <xf numFmtId="0" fontId="3" fillId="36" borderId="0" xfId="15" applyFont="1" applyFill="1" applyBorder="1" applyAlignment="1">
      <alignment horizontal="right" vertical="center"/>
      <protection/>
    </xf>
    <xf numFmtId="177" fontId="2" fillId="35" borderId="10" xfId="15" applyNumberFormat="1" applyFont="1" applyFill="1" applyBorder="1" applyAlignment="1">
      <alignment horizontal="center" vertical="center"/>
      <protection/>
    </xf>
    <xf numFmtId="177" fontId="2" fillId="36" borderId="10" xfId="15" applyNumberFormat="1" applyFont="1" applyFill="1" applyBorder="1" applyAlignment="1">
      <alignment horizontal="center" vertical="center"/>
      <protection/>
    </xf>
    <xf numFmtId="0" fontId="2" fillId="36" borderId="0" xfId="15" applyFont="1" applyFill="1" applyBorder="1" applyAlignment="1">
      <alignment horizontal="right" vertical="center"/>
      <protection/>
    </xf>
    <xf numFmtId="177" fontId="3" fillId="35" borderId="10" xfId="15" applyNumberFormat="1" applyFont="1" applyFill="1" applyBorder="1" applyAlignment="1">
      <alignment horizontal="left" vertical="center"/>
      <protection/>
    </xf>
    <xf numFmtId="177" fontId="3" fillId="35" borderId="10" xfId="15" applyNumberFormat="1" applyFont="1" applyFill="1" applyBorder="1" applyAlignment="1">
      <alignment horizontal="center" vertical="center"/>
      <protection/>
    </xf>
    <xf numFmtId="176" fontId="3" fillId="36" borderId="10" xfId="15" applyNumberFormat="1" applyFont="1" applyFill="1" applyBorder="1" applyAlignment="1">
      <alignment horizontal="right" vertical="center"/>
      <protection/>
    </xf>
    <xf numFmtId="0" fontId="3" fillId="36" borderId="0" xfId="15" applyFont="1" applyFill="1" applyBorder="1" applyAlignment="1">
      <alignment horizontal="right" vertical="center"/>
      <protection/>
    </xf>
    <xf numFmtId="177" fontId="3" fillId="36" borderId="10" xfId="15" applyNumberFormat="1" applyFont="1" applyFill="1" applyBorder="1" applyAlignment="1">
      <alignment horizontal="left" vertical="center"/>
      <protection/>
    </xf>
    <xf numFmtId="177" fontId="3" fillId="0" borderId="10" xfId="15" applyNumberFormat="1" applyFont="1" applyFill="1" applyBorder="1" applyAlignment="1">
      <alignment horizontal="left" vertical="center"/>
      <protection/>
    </xf>
    <xf numFmtId="176" fontId="3" fillId="36" borderId="10" xfId="15" applyNumberFormat="1" applyFont="1" applyFill="1" applyBorder="1" applyAlignment="1">
      <alignment horizontal="left" vertical="center"/>
      <protection/>
    </xf>
    <xf numFmtId="176" fontId="3" fillId="36" borderId="10" xfId="15" applyNumberFormat="1" applyFont="1" applyFill="1" applyBorder="1" applyAlignment="1">
      <alignment horizontal="center" vertical="center"/>
      <protection/>
    </xf>
    <xf numFmtId="176" fontId="2" fillId="36" borderId="10" xfId="15" applyNumberFormat="1" applyFont="1" applyFill="1" applyBorder="1" applyAlignment="1">
      <alignment horizontal="right" vertical="center"/>
      <protection/>
    </xf>
    <xf numFmtId="176" fontId="2" fillId="36" borderId="10" xfId="15" applyNumberFormat="1" applyFont="1" applyFill="1" applyBorder="1" applyAlignment="1">
      <alignment vertical="center"/>
      <protection/>
    </xf>
    <xf numFmtId="176" fontId="3" fillId="36" borderId="10" xfId="15" applyNumberFormat="1" applyFont="1" applyFill="1" applyBorder="1" applyAlignment="1">
      <alignment vertical="center"/>
      <protection/>
    </xf>
    <xf numFmtId="0" fontId="2" fillId="36" borderId="0" xfId="15" applyFont="1" applyFill="1" applyBorder="1" applyAlignment="1">
      <alignment horizontal="right" vertical="center"/>
      <protection/>
    </xf>
    <xf numFmtId="0" fontId="3" fillId="36" borderId="0" xfId="15" applyFont="1" applyFill="1" applyBorder="1" applyAlignment="1">
      <alignment horizontal="left" vertical="center" wrapText="1"/>
      <protection/>
    </xf>
    <xf numFmtId="0" fontId="3" fillId="36" borderId="0" xfId="15" applyFont="1" applyFill="1" applyBorder="1" applyAlignment="1">
      <alignment horizontal="left" vertical="center"/>
      <protection/>
    </xf>
    <xf numFmtId="177" fontId="2" fillId="35" borderId="10" xfId="15" applyNumberFormat="1" applyFont="1" applyFill="1" applyBorder="1" applyAlignment="1" quotePrefix="1">
      <alignment horizontal="center" vertical="center"/>
      <protection/>
    </xf>
    <xf numFmtId="177" fontId="3" fillId="35" borderId="10" xfId="15" applyNumberFormat="1" applyFont="1" applyFill="1" applyBorder="1" applyAlignment="1" quotePrefix="1">
      <alignment horizontal="left" vertical="center"/>
      <protection/>
    </xf>
    <xf numFmtId="177" fontId="3" fillId="35" borderId="10" xfId="15" applyNumberFormat="1" applyFont="1" applyFill="1" applyBorder="1" applyAlignment="1" quotePrefix="1">
      <alignment horizontal="center" vertical="center"/>
      <protection/>
    </xf>
    <xf numFmtId="177" fontId="2" fillId="35" borderId="10" xfId="0" applyNumberFormat="1" applyFont="1" applyFill="1" applyBorder="1" applyAlignment="1" quotePrefix="1">
      <alignment horizontal="center" vertical="center" wrapText="1"/>
    </xf>
    <xf numFmtId="177" fontId="2" fillId="35" borderId="10" xfId="0" applyNumberFormat="1" applyFont="1" applyFill="1" applyBorder="1" applyAlignment="1" quotePrefix="1">
      <alignment horizontal="center" vertical="center"/>
    </xf>
    <xf numFmtId="49" fontId="2" fillId="35" borderId="10" xfId="0" applyNumberFormat="1" applyFont="1" applyFill="1" applyBorder="1" applyAlignment="1" quotePrefix="1">
      <alignment horizontal="center" vertical="center"/>
    </xf>
    <xf numFmtId="177" fontId="2" fillId="35" borderId="10" xfId="15" applyNumberFormat="1" applyFont="1" applyFill="1" applyBorder="1" applyAlignment="1" quotePrefix="1">
      <alignment horizontal="center" vertical="center"/>
      <protection/>
    </xf>
    <xf numFmtId="177" fontId="3" fillId="35" borderId="10" xfId="15" applyNumberFormat="1" applyFont="1" applyFill="1" applyBorder="1" applyAlignment="1" quotePrefix="1">
      <alignment horizontal="left" vertical="center"/>
      <protection/>
    </xf>
    <xf numFmtId="177" fontId="3" fillId="35"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
  <sheetViews>
    <sheetView zoomScaleSheetLayoutView="100" workbookViewId="0" topLeftCell="A1">
      <pane xSplit="2" ySplit="7" topLeftCell="C23" activePane="bottomRight" state="frozen"/>
      <selection pane="bottomRight" activeCell="F36" sqref="F36"/>
    </sheetView>
  </sheetViews>
  <sheetFormatPr defaultColWidth="9.00390625" defaultRowHeight="19.5" customHeight="1"/>
  <cols>
    <col min="1" max="1" width="32.625" style="78" customWidth="1"/>
    <col min="2" max="2" width="6.50390625" style="78" customWidth="1"/>
    <col min="3" max="3" width="13.75390625" style="78" customWidth="1"/>
    <col min="4" max="4" width="43.50390625" style="78" customWidth="1"/>
    <col min="5" max="5" width="5.25390625" style="78" customWidth="1"/>
    <col min="6" max="6" width="14.00390625" style="78" customWidth="1"/>
    <col min="7" max="8" width="9.00390625" style="79" customWidth="1"/>
    <col min="9" max="16384" width="9.00390625" style="78" customWidth="1"/>
  </cols>
  <sheetData>
    <row r="1" ht="19.5" customHeight="1">
      <c r="A1" s="80"/>
    </row>
    <row r="2" spans="1:8" s="151" customFormat="1" ht="24" customHeight="1">
      <c r="A2" s="81" t="s">
        <v>0</v>
      </c>
      <c r="B2" s="81"/>
      <c r="C2" s="81"/>
      <c r="D2" s="81"/>
      <c r="E2" s="81"/>
      <c r="F2" s="81"/>
      <c r="G2" s="156"/>
      <c r="H2" s="156"/>
    </row>
    <row r="3" spans="6:8" s="152" customFormat="1" ht="19.5" customHeight="1">
      <c r="F3" s="147" t="s">
        <v>1</v>
      </c>
      <c r="G3" s="157"/>
      <c r="H3" s="157"/>
    </row>
    <row r="4" spans="1:8" s="152" customFormat="1" ht="19.5" customHeight="1">
      <c r="A4" s="138" t="s">
        <v>2</v>
      </c>
      <c r="F4" s="147" t="s">
        <v>3</v>
      </c>
      <c r="G4" s="157"/>
      <c r="H4" s="157"/>
    </row>
    <row r="5" spans="1:8" s="153" customFormat="1" ht="18" customHeight="1">
      <c r="A5" s="175" t="s">
        <v>4</v>
      </c>
      <c r="B5" s="159"/>
      <c r="C5" s="159"/>
      <c r="D5" s="175" t="s">
        <v>5</v>
      </c>
      <c r="E5" s="159"/>
      <c r="F5" s="159"/>
      <c r="G5" s="160"/>
      <c r="H5" s="160"/>
    </row>
    <row r="6" spans="1:8" s="153" customFormat="1" ht="18" customHeight="1">
      <c r="A6" s="175" t="s">
        <v>6</v>
      </c>
      <c r="B6" s="175" t="s">
        <v>7</v>
      </c>
      <c r="C6" s="159" t="s">
        <v>8</v>
      </c>
      <c r="D6" s="175" t="s">
        <v>6</v>
      </c>
      <c r="E6" s="175" t="s">
        <v>7</v>
      </c>
      <c r="F6" s="159" t="s">
        <v>8</v>
      </c>
      <c r="G6" s="160"/>
      <c r="H6" s="160"/>
    </row>
    <row r="7" spans="1:8" s="153" customFormat="1" ht="18" customHeight="1">
      <c r="A7" s="175" t="s">
        <v>9</v>
      </c>
      <c r="B7" s="159"/>
      <c r="C7" s="175" t="s">
        <v>10</v>
      </c>
      <c r="D7" s="175" t="s">
        <v>9</v>
      </c>
      <c r="E7" s="159"/>
      <c r="F7" s="175" t="s">
        <v>11</v>
      </c>
      <c r="G7" s="160"/>
      <c r="H7" s="160"/>
    </row>
    <row r="8" spans="1:8" s="154" customFormat="1" ht="18" customHeight="1">
      <c r="A8" s="176" t="s">
        <v>12</v>
      </c>
      <c r="B8" s="177" t="s">
        <v>10</v>
      </c>
      <c r="C8" s="163">
        <v>16809.76</v>
      </c>
      <c r="D8" s="176" t="s">
        <v>13</v>
      </c>
      <c r="E8" s="177" t="s">
        <v>14</v>
      </c>
      <c r="F8" s="163"/>
      <c r="G8" s="164"/>
      <c r="H8" s="164"/>
    </row>
    <row r="9" spans="1:8" s="154" customFormat="1" ht="18" customHeight="1">
      <c r="A9" s="165" t="s">
        <v>15</v>
      </c>
      <c r="B9" s="177" t="s">
        <v>11</v>
      </c>
      <c r="C9" s="163"/>
      <c r="D9" s="176" t="s">
        <v>16</v>
      </c>
      <c r="E9" s="177" t="s">
        <v>17</v>
      </c>
      <c r="F9" s="163"/>
      <c r="G9" s="164"/>
      <c r="H9" s="164"/>
    </row>
    <row r="10" spans="1:8" s="154" customFormat="1" ht="18" customHeight="1">
      <c r="A10" s="165" t="s">
        <v>18</v>
      </c>
      <c r="B10" s="177" t="s">
        <v>19</v>
      </c>
      <c r="C10" s="163"/>
      <c r="D10" s="176" t="s">
        <v>20</v>
      </c>
      <c r="E10" s="177" t="s">
        <v>21</v>
      </c>
      <c r="F10" s="163"/>
      <c r="G10" s="164"/>
      <c r="H10" s="164"/>
    </row>
    <row r="11" spans="1:8" s="154" customFormat="1" ht="18" customHeight="1">
      <c r="A11" s="165" t="s">
        <v>22</v>
      </c>
      <c r="B11" s="177" t="s">
        <v>23</v>
      </c>
      <c r="C11" s="163"/>
      <c r="D11" s="176" t="s">
        <v>24</v>
      </c>
      <c r="E11" s="177" t="s">
        <v>25</v>
      </c>
      <c r="F11" s="163"/>
      <c r="G11" s="164"/>
      <c r="H11" s="164"/>
    </row>
    <row r="12" spans="1:8" s="154" customFormat="1" ht="18" customHeight="1">
      <c r="A12" s="165" t="s">
        <v>26</v>
      </c>
      <c r="B12" s="177" t="s">
        <v>27</v>
      </c>
      <c r="C12" s="163"/>
      <c r="D12" s="176" t="s">
        <v>28</v>
      </c>
      <c r="E12" s="177" t="s">
        <v>29</v>
      </c>
      <c r="F12" s="163"/>
      <c r="G12" s="164"/>
      <c r="H12" s="164"/>
    </row>
    <row r="13" spans="1:8" s="154" customFormat="1" ht="18" customHeight="1">
      <c r="A13" s="165" t="s">
        <v>30</v>
      </c>
      <c r="B13" s="177" t="s">
        <v>31</v>
      </c>
      <c r="C13" s="163">
        <v>2094.99</v>
      </c>
      <c r="D13" s="176" t="s">
        <v>32</v>
      </c>
      <c r="E13" s="177" t="s">
        <v>33</v>
      </c>
      <c r="F13" s="163"/>
      <c r="G13" s="164"/>
      <c r="H13" s="164"/>
    </row>
    <row r="14" spans="1:8" s="154" customFormat="1" ht="18" customHeight="1">
      <c r="A14" s="165"/>
      <c r="B14" s="177" t="s">
        <v>34</v>
      </c>
      <c r="C14" s="163"/>
      <c r="D14" s="166" t="s">
        <v>35</v>
      </c>
      <c r="E14" s="177" t="s">
        <v>36</v>
      </c>
      <c r="F14" s="163"/>
      <c r="G14" s="164"/>
      <c r="H14" s="164"/>
    </row>
    <row r="15" spans="1:8" s="154" customFormat="1" ht="18" customHeight="1">
      <c r="A15" s="165"/>
      <c r="B15" s="162"/>
      <c r="C15" s="163"/>
      <c r="D15" s="37" t="s">
        <v>37</v>
      </c>
      <c r="E15" s="162"/>
      <c r="F15" s="163">
        <v>22.14</v>
      </c>
      <c r="G15" s="164"/>
      <c r="H15" s="164"/>
    </row>
    <row r="16" spans="1:8" s="154" customFormat="1" ht="18" customHeight="1">
      <c r="A16" s="165"/>
      <c r="B16" s="162"/>
      <c r="C16" s="163"/>
      <c r="D16" s="37" t="s">
        <v>38</v>
      </c>
      <c r="E16" s="162"/>
      <c r="F16" s="163"/>
      <c r="G16" s="164"/>
      <c r="H16" s="164"/>
    </row>
    <row r="17" spans="1:8" s="154" customFormat="1" ht="18" customHeight="1">
      <c r="A17" s="165"/>
      <c r="B17" s="162"/>
      <c r="C17" s="163"/>
      <c r="D17" s="37" t="s">
        <v>39</v>
      </c>
      <c r="E17" s="162"/>
      <c r="F17" s="163"/>
      <c r="G17" s="164"/>
      <c r="H17" s="164"/>
    </row>
    <row r="18" spans="1:8" s="154" customFormat="1" ht="18" customHeight="1">
      <c r="A18" s="165"/>
      <c r="B18" s="162"/>
      <c r="C18" s="163"/>
      <c r="D18" s="37" t="s">
        <v>40</v>
      </c>
      <c r="E18" s="162"/>
      <c r="F18" s="163">
        <v>10535.95</v>
      </c>
      <c r="G18" s="164"/>
      <c r="H18" s="164"/>
    </row>
    <row r="19" spans="1:8" s="154" customFormat="1" ht="18" customHeight="1">
      <c r="A19" s="165"/>
      <c r="B19" s="162"/>
      <c r="C19" s="163"/>
      <c r="D19" s="37" t="s">
        <v>41</v>
      </c>
      <c r="E19" s="162"/>
      <c r="F19" s="163">
        <v>50.85</v>
      </c>
      <c r="G19" s="164"/>
      <c r="H19" s="164"/>
    </row>
    <row r="20" spans="1:8" s="154" customFormat="1" ht="18" customHeight="1">
      <c r="A20" s="165"/>
      <c r="B20" s="162"/>
      <c r="C20" s="163"/>
      <c r="D20" s="37" t="s">
        <v>42</v>
      </c>
      <c r="E20" s="162"/>
      <c r="F20" s="163">
        <v>21.74</v>
      </c>
      <c r="G20" s="164"/>
      <c r="H20" s="164"/>
    </row>
    <row r="21" spans="1:8" s="154" customFormat="1" ht="18" customHeight="1">
      <c r="A21" s="165"/>
      <c r="B21" s="162"/>
      <c r="C21" s="163"/>
      <c r="D21" s="37" t="s">
        <v>43</v>
      </c>
      <c r="E21" s="162"/>
      <c r="F21" s="163"/>
      <c r="G21" s="164"/>
      <c r="H21" s="164"/>
    </row>
    <row r="22" spans="1:8" s="154" customFormat="1" ht="18" customHeight="1">
      <c r="A22" s="165"/>
      <c r="B22" s="162"/>
      <c r="C22" s="163"/>
      <c r="D22" s="37" t="s">
        <v>44</v>
      </c>
      <c r="E22" s="162"/>
      <c r="F22" s="163"/>
      <c r="G22" s="164"/>
      <c r="H22" s="164"/>
    </row>
    <row r="23" spans="1:8" s="154" customFormat="1" ht="18" customHeight="1">
      <c r="A23" s="165"/>
      <c r="B23" s="162"/>
      <c r="C23" s="163"/>
      <c r="D23" s="37" t="s">
        <v>45</v>
      </c>
      <c r="E23" s="162"/>
      <c r="F23" s="163"/>
      <c r="G23" s="164"/>
      <c r="H23" s="164"/>
    </row>
    <row r="24" spans="1:8" s="154" customFormat="1" ht="18" customHeight="1">
      <c r="A24" s="165"/>
      <c r="B24" s="162"/>
      <c r="C24" s="163"/>
      <c r="D24" s="37" t="s">
        <v>46</v>
      </c>
      <c r="E24" s="162"/>
      <c r="F24" s="163"/>
      <c r="G24" s="164"/>
      <c r="H24" s="164"/>
    </row>
    <row r="25" spans="1:8" s="154" customFormat="1" ht="18" customHeight="1">
      <c r="A25" s="165"/>
      <c r="B25" s="162"/>
      <c r="C25" s="163"/>
      <c r="D25" s="37" t="s">
        <v>47</v>
      </c>
      <c r="E25" s="162"/>
      <c r="F25" s="163">
        <v>3992.64</v>
      </c>
      <c r="G25" s="164"/>
      <c r="H25" s="164"/>
    </row>
    <row r="26" spans="1:8" s="154" customFormat="1" ht="18" customHeight="1">
      <c r="A26" s="165"/>
      <c r="B26" s="162"/>
      <c r="C26" s="163"/>
      <c r="D26" s="37" t="s">
        <v>48</v>
      </c>
      <c r="E26" s="162"/>
      <c r="F26" s="163"/>
      <c r="G26" s="164"/>
      <c r="H26" s="164"/>
    </row>
    <row r="27" spans="1:8" s="154" customFormat="1" ht="18" customHeight="1">
      <c r="A27" s="165"/>
      <c r="B27" s="162"/>
      <c r="C27" s="163"/>
      <c r="D27" s="37" t="s">
        <v>49</v>
      </c>
      <c r="E27" s="162"/>
      <c r="F27" s="163"/>
      <c r="G27" s="164"/>
      <c r="H27" s="164"/>
    </row>
    <row r="28" spans="1:8" s="154" customFormat="1" ht="18" customHeight="1">
      <c r="A28" s="165"/>
      <c r="B28" s="162"/>
      <c r="C28" s="163"/>
      <c r="D28" s="37" t="s">
        <v>50</v>
      </c>
      <c r="E28" s="162"/>
      <c r="F28" s="163"/>
      <c r="G28" s="164"/>
      <c r="H28" s="164"/>
    </row>
    <row r="29" spans="1:8" s="154" customFormat="1" ht="18" customHeight="1">
      <c r="A29" s="165"/>
      <c r="B29" s="162"/>
      <c r="C29" s="163"/>
      <c r="D29" s="37" t="s">
        <v>51</v>
      </c>
      <c r="E29" s="162"/>
      <c r="F29" s="163">
        <v>300</v>
      </c>
      <c r="G29" s="164"/>
      <c r="H29" s="164"/>
    </row>
    <row r="30" spans="1:8" s="154" customFormat="1" ht="18" customHeight="1">
      <c r="A30" s="165"/>
      <c r="B30" s="162"/>
      <c r="C30" s="163"/>
      <c r="D30" s="37" t="s">
        <v>52</v>
      </c>
      <c r="E30" s="162"/>
      <c r="F30" s="163">
        <v>1996.49</v>
      </c>
      <c r="G30" s="164"/>
      <c r="H30" s="164"/>
    </row>
    <row r="31" spans="1:8" s="154" customFormat="1" ht="18" customHeight="1">
      <c r="A31" s="165"/>
      <c r="B31" s="162"/>
      <c r="C31" s="163"/>
      <c r="D31" s="37" t="s">
        <v>53</v>
      </c>
      <c r="E31" s="162"/>
      <c r="F31" s="163"/>
      <c r="G31" s="164"/>
      <c r="H31" s="164"/>
    </row>
    <row r="32" spans="1:8" s="154" customFormat="1" ht="18" customHeight="1">
      <c r="A32" s="165"/>
      <c r="B32" s="162"/>
      <c r="C32" s="163"/>
      <c r="D32" s="37" t="s">
        <v>54</v>
      </c>
      <c r="E32" s="162"/>
      <c r="F32" s="163"/>
      <c r="G32" s="164"/>
      <c r="H32" s="164"/>
    </row>
    <row r="33" spans="1:8" s="154" customFormat="1" ht="18" customHeight="1">
      <c r="A33" s="165"/>
      <c r="B33" s="162"/>
      <c r="C33" s="163"/>
      <c r="D33" s="37" t="s">
        <v>55</v>
      </c>
      <c r="E33" s="162"/>
      <c r="F33" s="163"/>
      <c r="G33" s="164"/>
      <c r="H33" s="164"/>
    </row>
    <row r="34" spans="1:8" s="154" customFormat="1" ht="18" customHeight="1">
      <c r="A34" s="165"/>
      <c r="B34" s="162"/>
      <c r="C34" s="163"/>
      <c r="D34" s="166"/>
      <c r="E34" s="162"/>
      <c r="F34" s="163"/>
      <c r="G34" s="164"/>
      <c r="H34" s="164"/>
    </row>
    <row r="35" spans="1:8" s="154" customFormat="1" ht="18" customHeight="1">
      <c r="A35" s="165"/>
      <c r="B35" s="177" t="s">
        <v>56</v>
      </c>
      <c r="C35" s="167"/>
      <c r="D35" s="165"/>
      <c r="E35" s="177" t="s">
        <v>57</v>
      </c>
      <c r="F35" s="168"/>
      <c r="G35" s="164"/>
      <c r="H35" s="164"/>
    </row>
    <row r="36" spans="1:8" s="153" customFormat="1" ht="18" customHeight="1">
      <c r="A36" s="175" t="s">
        <v>58</v>
      </c>
      <c r="B36" s="175" t="s">
        <v>59</v>
      </c>
      <c r="C36" s="169">
        <f>SUM(C8:C35)</f>
        <v>18904.75</v>
      </c>
      <c r="D36" s="175" t="s">
        <v>60</v>
      </c>
      <c r="E36" s="175" t="s">
        <v>61</v>
      </c>
      <c r="F36" s="170">
        <f>SUM(F8:F35)</f>
        <v>16919.81</v>
      </c>
      <c r="G36" s="160"/>
      <c r="H36" s="160"/>
    </row>
    <row r="37" spans="1:8" s="154" customFormat="1" ht="18" customHeight="1">
      <c r="A37" s="165" t="s">
        <v>62</v>
      </c>
      <c r="B37" s="177" t="s">
        <v>63</v>
      </c>
      <c r="C37" s="163">
        <v>0.14</v>
      </c>
      <c r="D37" s="165" t="s">
        <v>64</v>
      </c>
      <c r="E37" s="177" t="s">
        <v>65</v>
      </c>
      <c r="F37" s="171">
        <v>99.69</v>
      </c>
      <c r="G37" s="164"/>
      <c r="H37" s="164"/>
    </row>
    <row r="38" spans="1:8" s="154" customFormat="1" ht="18" customHeight="1">
      <c r="A38" s="165" t="s">
        <v>66</v>
      </c>
      <c r="B38" s="177" t="s">
        <v>67</v>
      </c>
      <c r="C38" s="163">
        <v>2473.73</v>
      </c>
      <c r="D38" s="165" t="s">
        <v>68</v>
      </c>
      <c r="E38" s="177" t="s">
        <v>69</v>
      </c>
      <c r="F38" s="171">
        <v>4359.12</v>
      </c>
      <c r="G38" s="164"/>
      <c r="H38" s="164"/>
    </row>
    <row r="39" spans="1:8" s="154" customFormat="1" ht="18" customHeight="1">
      <c r="A39" s="165"/>
      <c r="B39" s="177" t="s">
        <v>70</v>
      </c>
      <c r="C39" s="163"/>
      <c r="D39" s="165"/>
      <c r="E39" s="177" t="s">
        <v>71</v>
      </c>
      <c r="F39" s="171"/>
      <c r="G39" s="164"/>
      <c r="H39" s="164"/>
    </row>
    <row r="40" spans="1:8" s="155" customFormat="1" ht="18" customHeight="1">
      <c r="A40" s="175" t="s">
        <v>72</v>
      </c>
      <c r="B40" s="175" t="s">
        <v>73</v>
      </c>
      <c r="C40" s="169">
        <f>C36+C37+C38</f>
        <v>21378.62</v>
      </c>
      <c r="D40" s="175" t="s">
        <v>72</v>
      </c>
      <c r="E40" s="175" t="s">
        <v>74</v>
      </c>
      <c r="F40" s="170">
        <f>F36+F37+F38</f>
        <v>21378.62</v>
      </c>
      <c r="G40" s="172"/>
      <c r="H40" s="172"/>
    </row>
    <row r="41" spans="1:8" s="152" customFormat="1" ht="18" customHeight="1">
      <c r="A41" s="173" t="s">
        <v>75</v>
      </c>
      <c r="B41" s="174"/>
      <c r="C41" s="174"/>
      <c r="D41" s="174"/>
      <c r="E41" s="174"/>
      <c r="F41" s="174"/>
      <c r="G41" s="157"/>
      <c r="H41" s="157"/>
    </row>
  </sheetData>
  <sheetProtection/>
  <mergeCells count="4">
    <mergeCell ref="A2:F2"/>
    <mergeCell ref="A5:C5"/>
    <mergeCell ref="D5:F5"/>
    <mergeCell ref="A41:F41"/>
  </mergeCells>
  <printOptions horizontalCentered="1"/>
  <pageMargins left="0.5506944444444445" right="0.5506944444444445" top="0.7868055555555555" bottom="0.7868055555555555" header="0.5118055555555555" footer="0.19652777777777777"/>
  <pageSetup horizontalDpi="300" verticalDpi="300" orientation="landscape" paperSize="9"/>
  <headerFooter alignWithMargins="0">
    <oddFooter>&amp;C第 &amp;P 页，共 &amp;N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46"/>
  <sheetViews>
    <sheetView zoomScaleSheetLayoutView="160" workbookViewId="0" topLeftCell="A1">
      <pane xSplit="2" ySplit="8" topLeftCell="C9" activePane="bottomRight" state="frozen"/>
      <selection pane="bottomRight" activeCell="B40" sqref="B40"/>
    </sheetView>
  </sheetViews>
  <sheetFormatPr defaultColWidth="9.00390625" defaultRowHeight="14.25"/>
  <cols>
    <col min="1" max="1" width="9.25390625" style="109" customWidth="1"/>
    <col min="2" max="2" width="26.75390625" style="109" customWidth="1"/>
    <col min="3" max="3" width="11.625" style="109" customWidth="1"/>
    <col min="4" max="4" width="12.375" style="109" customWidth="1"/>
    <col min="5" max="5" width="11.625" style="109" customWidth="1"/>
    <col min="6" max="6" width="11.75390625" style="109" customWidth="1"/>
    <col min="7" max="7" width="10.00390625" style="109" customWidth="1"/>
    <col min="8" max="8" width="11.75390625" style="109" customWidth="1"/>
    <col min="9" max="9" width="12.25390625" style="109" customWidth="1"/>
    <col min="10" max="16384" width="9.00390625" style="109" customWidth="1"/>
  </cols>
  <sheetData>
    <row r="1" spans="1:9" s="133" customFormat="1" ht="30" customHeight="1">
      <c r="A1" s="137" t="s">
        <v>76</v>
      </c>
      <c r="B1" s="137"/>
      <c r="C1" s="137"/>
      <c r="D1" s="137"/>
      <c r="E1" s="137"/>
      <c r="F1" s="137"/>
      <c r="G1" s="137"/>
      <c r="H1" s="137"/>
      <c r="I1" s="137"/>
    </row>
    <row r="2" s="134" customFormat="1" ht="24" customHeight="1">
      <c r="I2" s="147" t="s">
        <v>77</v>
      </c>
    </row>
    <row r="3" spans="1:9" s="134" customFormat="1" ht="24" customHeight="1">
      <c r="A3" s="138" t="str">
        <f>'g01收入支出决算总表'!A4</f>
        <v>单位名称：岳阳县自然资源局</v>
      </c>
      <c r="E3" s="139"/>
      <c r="I3" s="147" t="s">
        <v>3</v>
      </c>
    </row>
    <row r="4" spans="1:10" s="135" customFormat="1" ht="22.5" customHeight="1">
      <c r="A4" s="178" t="s">
        <v>6</v>
      </c>
      <c r="B4" s="140"/>
      <c r="C4" s="178" t="s">
        <v>58</v>
      </c>
      <c r="D4" s="178" t="s">
        <v>78</v>
      </c>
      <c r="E4" s="178" t="s">
        <v>79</v>
      </c>
      <c r="F4" s="178" t="s">
        <v>80</v>
      </c>
      <c r="G4" s="178" t="s">
        <v>81</v>
      </c>
      <c r="H4" s="178" t="s">
        <v>82</v>
      </c>
      <c r="I4" s="178" t="s">
        <v>83</v>
      </c>
      <c r="J4" s="148"/>
    </row>
    <row r="5" spans="1:10" s="135" customFormat="1" ht="19.5" customHeight="1">
      <c r="A5" s="114" t="s">
        <v>84</v>
      </c>
      <c r="B5" s="114" t="s">
        <v>85</v>
      </c>
      <c r="C5" s="140"/>
      <c r="D5" s="140"/>
      <c r="E5" s="140"/>
      <c r="F5" s="140"/>
      <c r="G5" s="140"/>
      <c r="H5" s="140"/>
      <c r="I5" s="140"/>
      <c r="J5" s="148"/>
    </row>
    <row r="6" spans="1:10" s="135" customFormat="1" ht="18" customHeight="1">
      <c r="A6" s="140"/>
      <c r="B6" s="140"/>
      <c r="C6" s="140"/>
      <c r="D6" s="140"/>
      <c r="E6" s="140"/>
      <c r="F6" s="140"/>
      <c r="G6" s="140"/>
      <c r="H6" s="140"/>
      <c r="I6" s="140"/>
      <c r="J6" s="148"/>
    </row>
    <row r="7" spans="1:10" s="136" customFormat="1" ht="19.5" customHeight="1">
      <c r="A7" s="179" t="s">
        <v>86</v>
      </c>
      <c r="B7" s="141"/>
      <c r="C7" s="179" t="s">
        <v>10</v>
      </c>
      <c r="D7" s="179" t="s">
        <v>11</v>
      </c>
      <c r="E7" s="179" t="s">
        <v>19</v>
      </c>
      <c r="F7" s="179" t="s">
        <v>23</v>
      </c>
      <c r="G7" s="179" t="s">
        <v>27</v>
      </c>
      <c r="H7" s="179" t="s">
        <v>31</v>
      </c>
      <c r="I7" s="117" t="s">
        <v>34</v>
      </c>
      <c r="J7" s="149"/>
    </row>
    <row r="8" spans="1:10" s="136" customFormat="1" ht="19.5" customHeight="1">
      <c r="A8" s="179" t="s">
        <v>87</v>
      </c>
      <c r="B8" s="141"/>
      <c r="C8" s="67">
        <f>D8+E8+F8+G8+H8+I8</f>
        <v>18904.75</v>
      </c>
      <c r="D8" s="142">
        <f>D9+D12+D23+D28+D37+D40</f>
        <v>16809.76</v>
      </c>
      <c r="E8" s="142"/>
      <c r="F8" s="142"/>
      <c r="G8" s="142"/>
      <c r="H8" s="142"/>
      <c r="I8" s="142">
        <f>I9+I12+I23+I28+I37+I40</f>
        <v>2094.99</v>
      </c>
      <c r="J8" s="149"/>
    </row>
    <row r="9" spans="1:10" s="136" customFormat="1" ht="19.5" customHeight="1">
      <c r="A9" s="36" t="s">
        <v>88</v>
      </c>
      <c r="B9" s="36" t="s">
        <v>89</v>
      </c>
      <c r="C9" s="67">
        <f>D9+E9+F9+G9+H9+I9</f>
        <v>26.45</v>
      </c>
      <c r="D9" s="67">
        <f>D10</f>
        <v>26.45</v>
      </c>
      <c r="E9" s="142"/>
      <c r="F9" s="142"/>
      <c r="G9" s="142"/>
      <c r="H9" s="142"/>
      <c r="I9" s="142"/>
      <c r="J9" s="149"/>
    </row>
    <row r="10" spans="1:10" s="134" customFormat="1" ht="19.5" customHeight="1">
      <c r="A10" s="37" t="s">
        <v>90</v>
      </c>
      <c r="B10" s="37" t="s">
        <v>91</v>
      </c>
      <c r="C10" s="68">
        <f aca="true" t="shared" si="0" ref="C10:C42">D10+E10+F10+G10+H10+I10</f>
        <v>26.45</v>
      </c>
      <c r="D10" s="68">
        <f>D11</f>
        <v>26.45</v>
      </c>
      <c r="E10" s="143"/>
      <c r="F10" s="143"/>
      <c r="G10" s="143"/>
      <c r="H10" s="143"/>
      <c r="I10" s="143"/>
      <c r="J10" s="150"/>
    </row>
    <row r="11" spans="1:10" s="134" customFormat="1" ht="19.5" customHeight="1">
      <c r="A11" s="37" t="s">
        <v>92</v>
      </c>
      <c r="B11" s="37" t="s">
        <v>93</v>
      </c>
      <c r="C11" s="68">
        <f t="shared" si="0"/>
        <v>26.45</v>
      </c>
      <c r="D11" s="68">
        <v>26.45</v>
      </c>
      <c r="E11" s="143"/>
      <c r="F11" s="143"/>
      <c r="G11" s="143"/>
      <c r="H11" s="143"/>
      <c r="I11" s="143"/>
      <c r="J11" s="150"/>
    </row>
    <row r="12" spans="1:10" s="136" customFormat="1" ht="19.5" customHeight="1">
      <c r="A12" s="36" t="s">
        <v>94</v>
      </c>
      <c r="B12" s="36" t="s">
        <v>95</v>
      </c>
      <c r="C12" s="67">
        <f t="shared" si="0"/>
        <v>11077.609999999999</v>
      </c>
      <c r="D12" s="67">
        <f>D13+D15+D17+D19</f>
        <v>11077.609999999999</v>
      </c>
      <c r="E12" s="142"/>
      <c r="F12" s="142"/>
      <c r="G12" s="142"/>
      <c r="H12" s="142"/>
      <c r="I12" s="142"/>
      <c r="J12" s="149"/>
    </row>
    <row r="13" spans="1:10" s="134" customFormat="1" ht="19.5" customHeight="1">
      <c r="A13" s="37" t="s">
        <v>96</v>
      </c>
      <c r="B13" s="37" t="s">
        <v>97</v>
      </c>
      <c r="C13" s="68">
        <f t="shared" si="0"/>
        <v>2.05</v>
      </c>
      <c r="D13" s="68">
        <f>D14</f>
        <v>2.05</v>
      </c>
      <c r="E13" s="143"/>
      <c r="F13" s="143"/>
      <c r="G13" s="143"/>
      <c r="H13" s="143"/>
      <c r="I13" s="143"/>
      <c r="J13" s="150"/>
    </row>
    <row r="14" spans="1:10" s="134" customFormat="1" ht="19.5" customHeight="1">
      <c r="A14" s="37" t="s">
        <v>98</v>
      </c>
      <c r="B14" s="37" t="s">
        <v>99</v>
      </c>
      <c r="C14" s="68">
        <f t="shared" si="0"/>
        <v>2.05</v>
      </c>
      <c r="D14" s="68">
        <v>2.05</v>
      </c>
      <c r="E14" s="143"/>
      <c r="F14" s="143"/>
      <c r="G14" s="143"/>
      <c r="H14" s="143"/>
      <c r="I14" s="143"/>
      <c r="J14" s="150"/>
    </row>
    <row r="15" spans="1:10" s="134" customFormat="1" ht="19.5" customHeight="1">
      <c r="A15" s="37" t="s">
        <v>100</v>
      </c>
      <c r="B15" s="37" t="s">
        <v>101</v>
      </c>
      <c r="C15" s="68">
        <f t="shared" si="0"/>
        <v>51.52</v>
      </c>
      <c r="D15" s="68">
        <f>D16</f>
        <v>51.52</v>
      </c>
      <c r="E15" s="143"/>
      <c r="F15" s="143"/>
      <c r="G15" s="143"/>
      <c r="H15" s="143"/>
      <c r="I15" s="143"/>
      <c r="J15" s="150"/>
    </row>
    <row r="16" spans="1:10" s="134" customFormat="1" ht="19.5" customHeight="1">
      <c r="A16" s="37" t="s">
        <v>102</v>
      </c>
      <c r="B16" s="37" t="s">
        <v>103</v>
      </c>
      <c r="C16" s="68">
        <f t="shared" si="0"/>
        <v>51.52</v>
      </c>
      <c r="D16" s="68">
        <v>51.52</v>
      </c>
      <c r="E16" s="143"/>
      <c r="F16" s="143"/>
      <c r="G16" s="143"/>
      <c r="H16" s="143"/>
      <c r="I16" s="143"/>
      <c r="J16" s="150"/>
    </row>
    <row r="17" spans="1:10" s="134" customFormat="1" ht="19.5" customHeight="1">
      <c r="A17" s="37" t="s">
        <v>104</v>
      </c>
      <c r="B17" s="37" t="s">
        <v>105</v>
      </c>
      <c r="C17" s="68">
        <f t="shared" si="0"/>
        <v>1283.57</v>
      </c>
      <c r="D17" s="68">
        <f>D18</f>
        <v>1283.57</v>
      </c>
      <c r="E17" s="143"/>
      <c r="F17" s="143"/>
      <c r="G17" s="143"/>
      <c r="H17" s="143"/>
      <c r="I17" s="143"/>
      <c r="J17" s="150"/>
    </row>
    <row r="18" spans="1:10" s="134" customFormat="1" ht="19.5" customHeight="1">
      <c r="A18" s="37" t="s">
        <v>106</v>
      </c>
      <c r="B18" s="37" t="s">
        <v>107</v>
      </c>
      <c r="C18" s="68">
        <f t="shared" si="0"/>
        <v>1283.57</v>
      </c>
      <c r="D18" s="68">
        <v>1283.57</v>
      </c>
      <c r="E18" s="143"/>
      <c r="F18" s="143"/>
      <c r="G18" s="143"/>
      <c r="H18" s="143"/>
      <c r="I18" s="143"/>
      <c r="J18" s="150"/>
    </row>
    <row r="19" spans="1:10" s="134" customFormat="1" ht="19.5" customHeight="1">
      <c r="A19" s="37" t="s">
        <v>108</v>
      </c>
      <c r="B19" s="37" t="s">
        <v>109</v>
      </c>
      <c r="C19" s="68">
        <f t="shared" si="0"/>
        <v>9740.47</v>
      </c>
      <c r="D19" s="68">
        <f>SUM(D20:D22)</f>
        <v>9740.47</v>
      </c>
      <c r="E19" s="143"/>
      <c r="F19" s="143"/>
      <c r="G19" s="143"/>
      <c r="H19" s="143"/>
      <c r="I19" s="143"/>
      <c r="J19" s="150"/>
    </row>
    <row r="20" spans="1:10" s="134" customFormat="1" ht="19.5" customHeight="1">
      <c r="A20" s="37" t="s">
        <v>110</v>
      </c>
      <c r="B20" s="37" t="s">
        <v>111</v>
      </c>
      <c r="C20" s="68">
        <f t="shared" si="0"/>
        <v>3010.78</v>
      </c>
      <c r="D20" s="68">
        <v>3010.78</v>
      </c>
      <c r="E20" s="143"/>
      <c r="F20" s="143"/>
      <c r="G20" s="143"/>
      <c r="H20" s="143"/>
      <c r="I20" s="143"/>
      <c r="J20" s="150"/>
    </row>
    <row r="21" spans="1:10" s="134" customFormat="1" ht="19.5" customHeight="1">
      <c r="A21" s="37" t="s">
        <v>112</v>
      </c>
      <c r="B21" s="37" t="s">
        <v>113</v>
      </c>
      <c r="C21" s="68">
        <f t="shared" si="0"/>
        <v>6477.89</v>
      </c>
      <c r="D21" s="68">
        <v>6477.89</v>
      </c>
      <c r="E21" s="143"/>
      <c r="F21" s="143"/>
      <c r="G21" s="143"/>
      <c r="H21" s="143"/>
      <c r="I21" s="143"/>
      <c r="J21" s="150"/>
    </row>
    <row r="22" spans="1:10" s="134" customFormat="1" ht="19.5" customHeight="1">
      <c r="A22" s="37" t="s">
        <v>114</v>
      </c>
      <c r="B22" s="37" t="s">
        <v>115</v>
      </c>
      <c r="C22" s="68">
        <f t="shared" si="0"/>
        <v>251.8</v>
      </c>
      <c r="D22" s="68">
        <v>251.8</v>
      </c>
      <c r="E22" s="143"/>
      <c r="F22" s="143"/>
      <c r="G22" s="143"/>
      <c r="H22" s="143"/>
      <c r="I22" s="143"/>
      <c r="J22" s="150"/>
    </row>
    <row r="23" spans="1:10" s="136" customFormat="1" ht="19.5" customHeight="1">
      <c r="A23" s="36" t="s">
        <v>116</v>
      </c>
      <c r="B23" s="36" t="s">
        <v>117</v>
      </c>
      <c r="C23" s="67">
        <f t="shared" si="0"/>
        <v>193.59</v>
      </c>
      <c r="D23" s="67">
        <f>D24+D26</f>
        <v>193.59</v>
      </c>
      <c r="E23" s="142"/>
      <c r="F23" s="142"/>
      <c r="G23" s="142"/>
      <c r="H23" s="142"/>
      <c r="I23" s="142"/>
      <c r="J23" s="149"/>
    </row>
    <row r="24" spans="1:10" s="134" customFormat="1" ht="19.5" customHeight="1">
      <c r="A24" s="37" t="s">
        <v>118</v>
      </c>
      <c r="B24" s="37" t="s">
        <v>119</v>
      </c>
      <c r="C24" s="68">
        <f t="shared" si="0"/>
        <v>113.59</v>
      </c>
      <c r="D24" s="68">
        <f>D25</f>
        <v>113.59</v>
      </c>
      <c r="E24" s="143"/>
      <c r="F24" s="143"/>
      <c r="G24" s="143"/>
      <c r="H24" s="143"/>
      <c r="I24" s="143"/>
      <c r="J24" s="150"/>
    </row>
    <row r="25" spans="1:10" s="134" customFormat="1" ht="19.5" customHeight="1">
      <c r="A25" s="37" t="s">
        <v>120</v>
      </c>
      <c r="B25" s="37" t="s">
        <v>121</v>
      </c>
      <c r="C25" s="68">
        <f t="shared" si="0"/>
        <v>113.59</v>
      </c>
      <c r="D25" s="68">
        <v>113.59</v>
      </c>
      <c r="E25" s="143"/>
      <c r="F25" s="143"/>
      <c r="G25" s="143"/>
      <c r="H25" s="143"/>
      <c r="I25" s="143"/>
      <c r="J25" s="150"/>
    </row>
    <row r="26" spans="1:10" s="134" customFormat="1" ht="19.5" customHeight="1">
      <c r="A26" s="37" t="s">
        <v>122</v>
      </c>
      <c r="B26" s="37" t="s">
        <v>123</v>
      </c>
      <c r="C26" s="68">
        <f t="shared" si="0"/>
        <v>80</v>
      </c>
      <c r="D26" s="68">
        <f>D27</f>
        <v>80</v>
      </c>
      <c r="E26" s="143"/>
      <c r="F26" s="143"/>
      <c r="G26" s="143"/>
      <c r="H26" s="143"/>
      <c r="I26" s="143"/>
      <c r="J26" s="150"/>
    </row>
    <row r="27" spans="1:10" s="134" customFormat="1" ht="19.5" customHeight="1">
      <c r="A27" s="37" t="s">
        <v>124</v>
      </c>
      <c r="B27" s="37" t="s">
        <v>125</v>
      </c>
      <c r="C27" s="68">
        <f t="shared" si="0"/>
        <v>80</v>
      </c>
      <c r="D27" s="68">
        <v>80</v>
      </c>
      <c r="E27" s="143"/>
      <c r="F27" s="143"/>
      <c r="G27" s="143"/>
      <c r="H27" s="143"/>
      <c r="I27" s="143"/>
      <c r="J27" s="150"/>
    </row>
    <row r="28" spans="1:10" s="136" customFormat="1" ht="19.5" customHeight="1">
      <c r="A28" s="36" t="s">
        <v>126</v>
      </c>
      <c r="B28" s="36" t="s">
        <v>127</v>
      </c>
      <c r="C28" s="67">
        <f t="shared" si="0"/>
        <v>4548.34</v>
      </c>
      <c r="D28" s="67">
        <f>D29</f>
        <v>4548.34</v>
      </c>
      <c r="E28" s="142"/>
      <c r="F28" s="142"/>
      <c r="G28" s="142"/>
      <c r="H28" s="142"/>
      <c r="I28" s="142"/>
      <c r="J28" s="149"/>
    </row>
    <row r="29" spans="1:10" s="134" customFormat="1" ht="19.5" customHeight="1">
      <c r="A29" s="37" t="s">
        <v>128</v>
      </c>
      <c r="B29" s="37" t="s">
        <v>129</v>
      </c>
      <c r="C29" s="68">
        <f t="shared" si="0"/>
        <v>4548.34</v>
      </c>
      <c r="D29" s="68">
        <f>SUM(D30:D36)</f>
        <v>4548.34</v>
      </c>
      <c r="E29" s="143"/>
      <c r="F29" s="143"/>
      <c r="G29" s="143"/>
      <c r="H29" s="143"/>
      <c r="I29" s="143"/>
      <c r="J29" s="150"/>
    </row>
    <row r="30" spans="1:10" s="134" customFormat="1" ht="19.5" customHeight="1">
      <c r="A30" s="37" t="s">
        <v>130</v>
      </c>
      <c r="B30" s="37" t="s">
        <v>131</v>
      </c>
      <c r="C30" s="68">
        <f t="shared" si="0"/>
        <v>3695.97</v>
      </c>
      <c r="D30" s="68">
        <v>3695.97</v>
      </c>
      <c r="E30" s="143"/>
      <c r="F30" s="143"/>
      <c r="G30" s="143"/>
      <c r="H30" s="143"/>
      <c r="I30" s="143"/>
      <c r="J30" s="150"/>
    </row>
    <row r="31" spans="1:10" s="134" customFormat="1" ht="19.5" customHeight="1">
      <c r="A31" s="37" t="s">
        <v>132</v>
      </c>
      <c r="B31" s="37" t="s">
        <v>133</v>
      </c>
      <c r="C31" s="68">
        <f t="shared" si="0"/>
        <v>120.48</v>
      </c>
      <c r="D31" s="68">
        <v>120.48</v>
      </c>
      <c r="E31" s="143"/>
      <c r="F31" s="143"/>
      <c r="G31" s="143"/>
      <c r="H31" s="143"/>
      <c r="I31" s="143"/>
      <c r="J31" s="150"/>
    </row>
    <row r="32" spans="1:10" s="134" customFormat="1" ht="19.5" customHeight="1">
      <c r="A32" s="37" t="s">
        <v>134</v>
      </c>
      <c r="B32" s="37" t="s">
        <v>135</v>
      </c>
      <c r="C32" s="68">
        <f t="shared" si="0"/>
        <v>273.58</v>
      </c>
      <c r="D32" s="68">
        <v>273.58</v>
      </c>
      <c r="E32" s="143"/>
      <c r="F32" s="143"/>
      <c r="G32" s="143"/>
      <c r="H32" s="143"/>
      <c r="I32" s="143"/>
      <c r="J32" s="150"/>
    </row>
    <row r="33" spans="1:10" s="134" customFormat="1" ht="19.5" customHeight="1">
      <c r="A33" s="37" t="s">
        <v>136</v>
      </c>
      <c r="B33" s="37" t="s">
        <v>137</v>
      </c>
      <c r="C33" s="68">
        <f t="shared" si="0"/>
        <v>254</v>
      </c>
      <c r="D33" s="68">
        <v>254</v>
      </c>
      <c r="E33" s="143"/>
      <c r="F33" s="143"/>
      <c r="G33" s="143"/>
      <c r="H33" s="143"/>
      <c r="I33" s="143"/>
      <c r="J33" s="150"/>
    </row>
    <row r="34" spans="1:10" s="134" customFormat="1" ht="19.5" customHeight="1">
      <c r="A34" s="37" t="s">
        <v>138</v>
      </c>
      <c r="B34" s="37" t="s">
        <v>139</v>
      </c>
      <c r="C34" s="68">
        <f t="shared" si="0"/>
        <v>30</v>
      </c>
      <c r="D34" s="68">
        <v>30</v>
      </c>
      <c r="E34" s="143"/>
      <c r="F34" s="143"/>
      <c r="G34" s="143"/>
      <c r="H34" s="143"/>
      <c r="I34" s="143"/>
      <c r="J34" s="150"/>
    </row>
    <row r="35" spans="1:10" s="134" customFormat="1" ht="19.5" customHeight="1">
      <c r="A35" s="37" t="s">
        <v>140</v>
      </c>
      <c r="B35" s="37" t="s">
        <v>141</v>
      </c>
      <c r="C35" s="68">
        <f t="shared" si="0"/>
        <v>4</v>
      </c>
      <c r="D35" s="68">
        <v>4</v>
      </c>
      <c r="E35" s="143"/>
      <c r="F35" s="143"/>
      <c r="G35" s="143"/>
      <c r="H35" s="143"/>
      <c r="I35" s="143"/>
      <c r="J35" s="150"/>
    </row>
    <row r="36" spans="1:10" s="134" customFormat="1" ht="19.5" customHeight="1">
      <c r="A36" s="37" t="s">
        <v>142</v>
      </c>
      <c r="B36" s="37" t="s">
        <v>143</v>
      </c>
      <c r="C36" s="68">
        <f t="shared" si="0"/>
        <v>170.31</v>
      </c>
      <c r="D36" s="68">
        <v>170.31</v>
      </c>
      <c r="E36" s="143"/>
      <c r="F36" s="143"/>
      <c r="G36" s="143"/>
      <c r="H36" s="143"/>
      <c r="I36" s="143"/>
      <c r="J36" s="150"/>
    </row>
    <row r="37" spans="1:10" s="136" customFormat="1" ht="19.5" customHeight="1">
      <c r="A37" s="36" t="s">
        <v>144</v>
      </c>
      <c r="B37" s="36" t="s">
        <v>145</v>
      </c>
      <c r="C37" s="67">
        <f t="shared" si="0"/>
        <v>963.77</v>
      </c>
      <c r="D37" s="67">
        <f>D38</f>
        <v>963.77</v>
      </c>
      <c r="E37" s="142"/>
      <c r="F37" s="142"/>
      <c r="G37" s="142"/>
      <c r="H37" s="142"/>
      <c r="I37" s="142"/>
      <c r="J37" s="149"/>
    </row>
    <row r="38" spans="1:10" s="134" customFormat="1" ht="19.5" customHeight="1">
      <c r="A38" s="37" t="s">
        <v>146</v>
      </c>
      <c r="B38" s="37" t="s">
        <v>147</v>
      </c>
      <c r="C38" s="68">
        <f t="shared" si="0"/>
        <v>963.77</v>
      </c>
      <c r="D38" s="68">
        <f>D39</f>
        <v>963.77</v>
      </c>
      <c r="E38" s="143"/>
      <c r="F38" s="143"/>
      <c r="G38" s="143"/>
      <c r="H38" s="143"/>
      <c r="I38" s="143"/>
      <c r="J38" s="150"/>
    </row>
    <row r="39" spans="1:10" s="134" customFormat="1" ht="19.5" customHeight="1">
      <c r="A39" s="37" t="s">
        <v>148</v>
      </c>
      <c r="B39" s="37" t="s">
        <v>149</v>
      </c>
      <c r="C39" s="68">
        <f t="shared" si="0"/>
        <v>963.77</v>
      </c>
      <c r="D39" s="68">
        <v>963.77</v>
      </c>
      <c r="E39" s="143"/>
      <c r="F39" s="143"/>
      <c r="G39" s="143"/>
      <c r="H39" s="143"/>
      <c r="I39" s="143"/>
      <c r="J39" s="150"/>
    </row>
    <row r="40" spans="1:10" s="136" customFormat="1" ht="19.5" customHeight="1">
      <c r="A40" s="36" t="s">
        <v>150</v>
      </c>
      <c r="B40" s="36" t="s">
        <v>151</v>
      </c>
      <c r="C40" s="67">
        <f t="shared" si="0"/>
        <v>2094.99</v>
      </c>
      <c r="D40" s="67">
        <v>0</v>
      </c>
      <c r="E40" s="142"/>
      <c r="F40" s="142"/>
      <c r="G40" s="142"/>
      <c r="H40" s="142"/>
      <c r="I40" s="67">
        <f>I41</f>
        <v>2094.99</v>
      </c>
      <c r="J40" s="149"/>
    </row>
    <row r="41" spans="1:10" s="134" customFormat="1" ht="19.5" customHeight="1">
      <c r="A41" s="37" t="s">
        <v>152</v>
      </c>
      <c r="B41" s="37" t="s">
        <v>151</v>
      </c>
      <c r="C41" s="68">
        <f t="shared" si="0"/>
        <v>2094.99</v>
      </c>
      <c r="D41" s="68">
        <v>0</v>
      </c>
      <c r="E41" s="143"/>
      <c r="F41" s="143"/>
      <c r="G41" s="143"/>
      <c r="H41" s="143"/>
      <c r="I41" s="68">
        <f>I42</f>
        <v>2094.99</v>
      </c>
      <c r="J41" s="150"/>
    </row>
    <row r="42" spans="1:10" s="134" customFormat="1" ht="19.5" customHeight="1">
      <c r="A42" s="37" t="s">
        <v>153</v>
      </c>
      <c r="B42" s="37" t="s">
        <v>154</v>
      </c>
      <c r="C42" s="68">
        <f t="shared" si="0"/>
        <v>2094.99</v>
      </c>
      <c r="D42" s="68">
        <v>0</v>
      </c>
      <c r="E42" s="143"/>
      <c r="F42" s="143"/>
      <c r="G42" s="143"/>
      <c r="H42" s="143"/>
      <c r="I42" s="68">
        <v>2094.99</v>
      </c>
      <c r="J42" s="150"/>
    </row>
    <row r="43" spans="1:10" s="134" customFormat="1" ht="19.5" customHeight="1">
      <c r="A43" s="144"/>
      <c r="B43" s="144"/>
      <c r="C43" s="145"/>
      <c r="D43" s="145"/>
      <c r="E43" s="145"/>
      <c r="F43" s="145"/>
      <c r="G43" s="145"/>
      <c r="H43" s="145"/>
      <c r="I43" s="145"/>
      <c r="J43" s="150"/>
    </row>
    <row r="44" spans="1:9" s="134" customFormat="1" ht="19.5" customHeight="1">
      <c r="A44" s="125" t="s">
        <v>155</v>
      </c>
      <c r="B44" s="126"/>
      <c r="C44" s="126"/>
      <c r="D44" s="126"/>
      <c r="E44" s="126"/>
      <c r="F44" s="126"/>
      <c r="G44" s="126"/>
      <c r="H44" s="126"/>
      <c r="I44" s="126"/>
    </row>
    <row r="45" ht="14.25">
      <c r="A45" s="146"/>
    </row>
    <row r="46" ht="14.25">
      <c r="A46" s="146"/>
    </row>
  </sheetData>
  <sheetProtection/>
  <mergeCells count="14">
    <mergeCell ref="A1:I1"/>
    <mergeCell ref="A4:B4"/>
    <mergeCell ref="A7:B7"/>
    <mergeCell ref="A8:B8"/>
    <mergeCell ref="A44:I44"/>
    <mergeCell ref="A5:A6"/>
    <mergeCell ref="B5:B6"/>
    <mergeCell ref="C4:C6"/>
    <mergeCell ref="D4:D6"/>
    <mergeCell ref="E4:E6"/>
    <mergeCell ref="F4:F6"/>
    <mergeCell ref="G4:G6"/>
    <mergeCell ref="H4:H6"/>
    <mergeCell ref="I4:I6"/>
  </mergeCells>
  <printOptions horizontalCentered="1"/>
  <pageMargins left="0.5506944444444445" right="0.7479166666666667"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48"/>
  <sheetViews>
    <sheetView workbookViewId="0" topLeftCell="A1">
      <pane xSplit="2" ySplit="8" topLeftCell="C9" activePane="bottomRight" state="frozen"/>
      <selection pane="bottomRight" activeCell="B21" sqref="B21"/>
    </sheetView>
  </sheetViews>
  <sheetFormatPr defaultColWidth="9.00390625" defaultRowHeight="19.5" customHeight="1"/>
  <cols>
    <col min="1" max="1" width="12.00390625" style="109" customWidth="1"/>
    <col min="2" max="2" width="25.50390625" style="109" customWidth="1"/>
    <col min="3" max="3" width="13.625" style="109" customWidth="1"/>
    <col min="4" max="4" width="12.875" style="109" customWidth="1"/>
    <col min="5" max="5" width="14.375" style="109" customWidth="1"/>
    <col min="6" max="6" width="12.25390625" style="109" customWidth="1"/>
    <col min="7" max="7" width="12.125" style="109" customWidth="1"/>
    <col min="8" max="8" width="14.625" style="109" customWidth="1"/>
    <col min="9" max="9" width="9.00390625" style="109" customWidth="1"/>
    <col min="10" max="10" width="12.625" style="109" customWidth="1"/>
    <col min="11" max="16384" width="9.00390625" style="109" customWidth="1"/>
  </cols>
  <sheetData>
    <row r="1" spans="1:8" s="104" customFormat="1" ht="27.75" customHeight="1">
      <c r="A1" s="110" t="s">
        <v>156</v>
      </c>
      <c r="B1" s="110"/>
      <c r="C1" s="110"/>
      <c r="D1" s="110"/>
      <c r="E1" s="110"/>
      <c r="F1" s="110"/>
      <c r="G1" s="110"/>
      <c r="H1" s="110"/>
    </row>
    <row r="2" ht="19.5" customHeight="1">
      <c r="H2" s="30" t="s">
        <v>157</v>
      </c>
    </row>
    <row r="3" spans="1:8" ht="19.5" customHeight="1">
      <c r="A3" s="31" t="str">
        <f>'g01收入支出决算总表'!A4</f>
        <v>单位名称：岳阳县自然资源局</v>
      </c>
      <c r="E3" s="111"/>
      <c r="H3" s="30" t="s">
        <v>3</v>
      </c>
    </row>
    <row r="4" spans="1:9" s="105" customFormat="1" ht="21" customHeight="1">
      <c r="A4" s="178" t="s">
        <v>6</v>
      </c>
      <c r="B4" s="113"/>
      <c r="C4" s="178" t="s">
        <v>60</v>
      </c>
      <c r="D4" s="178" t="s">
        <v>158</v>
      </c>
      <c r="E4" s="178" t="s">
        <v>159</v>
      </c>
      <c r="F4" s="178" t="s">
        <v>160</v>
      </c>
      <c r="G4" s="114" t="s">
        <v>161</v>
      </c>
      <c r="H4" s="178" t="s">
        <v>162</v>
      </c>
      <c r="I4" s="129"/>
    </row>
    <row r="5" spans="1:9" s="105" customFormat="1" ht="21" customHeight="1">
      <c r="A5" s="114" t="s">
        <v>84</v>
      </c>
      <c r="B5" s="114" t="s">
        <v>85</v>
      </c>
      <c r="C5" s="113"/>
      <c r="D5" s="113"/>
      <c r="E5" s="114"/>
      <c r="F5" s="114"/>
      <c r="G5" s="114"/>
      <c r="H5" s="114"/>
      <c r="I5" s="129"/>
    </row>
    <row r="6" spans="1:9" s="105" customFormat="1" ht="21" customHeight="1">
      <c r="A6" s="113"/>
      <c r="B6" s="113"/>
      <c r="C6" s="113"/>
      <c r="D6" s="113"/>
      <c r="E6" s="114"/>
      <c r="F6" s="114"/>
      <c r="G6" s="114"/>
      <c r="H6" s="114"/>
      <c r="I6" s="129"/>
    </row>
    <row r="7" spans="1:9" s="106" customFormat="1" ht="21" customHeight="1">
      <c r="A7" s="180" t="s">
        <v>86</v>
      </c>
      <c r="B7" s="116"/>
      <c r="C7" s="180" t="s">
        <v>10</v>
      </c>
      <c r="D7" s="180" t="s">
        <v>11</v>
      </c>
      <c r="E7" s="180" t="s">
        <v>19</v>
      </c>
      <c r="F7" s="117" t="s">
        <v>23</v>
      </c>
      <c r="G7" s="117" t="s">
        <v>27</v>
      </c>
      <c r="H7" s="117" t="s">
        <v>31</v>
      </c>
      <c r="I7" s="130"/>
    </row>
    <row r="8" spans="1:9" s="107" customFormat="1" ht="21" customHeight="1">
      <c r="A8" s="179" t="s">
        <v>87</v>
      </c>
      <c r="B8" s="119"/>
      <c r="C8" s="120">
        <f>D8+E8+F8+G8+H8</f>
        <v>16919.809999999998</v>
      </c>
      <c r="D8" s="120">
        <f>D9+D12+D23+D26+D29+D38+D41</f>
        <v>6342.27</v>
      </c>
      <c r="E8" s="120">
        <f>E9+E12+E23+E26+E29+E38+E41</f>
        <v>10577.539999999999</v>
      </c>
      <c r="F8" s="121"/>
      <c r="G8" s="121"/>
      <c r="H8" s="121"/>
      <c r="I8" s="131"/>
    </row>
    <row r="9" spans="1:9" s="107" customFormat="1" ht="21" customHeight="1">
      <c r="A9" s="36" t="s">
        <v>88</v>
      </c>
      <c r="B9" s="36" t="s">
        <v>89</v>
      </c>
      <c r="C9" s="120">
        <f>D9+E9+F9+G9+H9</f>
        <v>22.15</v>
      </c>
      <c r="D9" s="120">
        <f>D10</f>
        <v>22.15</v>
      </c>
      <c r="E9" s="120">
        <v>0</v>
      </c>
      <c r="F9" s="120"/>
      <c r="G9" s="120"/>
      <c r="H9" s="120"/>
      <c r="I9" s="131"/>
    </row>
    <row r="10" spans="1:9" s="108" customFormat="1" ht="21" customHeight="1">
      <c r="A10" s="37" t="s">
        <v>90</v>
      </c>
      <c r="B10" s="37" t="s">
        <v>91</v>
      </c>
      <c r="C10" s="122">
        <f aca="true" t="shared" si="0" ref="C10:C43">D10+E10+F10+G10+H10</f>
        <v>22.15</v>
      </c>
      <c r="D10" s="122">
        <f>D11</f>
        <v>22.15</v>
      </c>
      <c r="E10" s="122">
        <v>0</v>
      </c>
      <c r="F10" s="122"/>
      <c r="G10" s="122"/>
      <c r="H10" s="122"/>
      <c r="I10" s="132"/>
    </row>
    <row r="11" spans="1:9" s="108" customFormat="1" ht="21" customHeight="1">
      <c r="A11" s="37" t="s">
        <v>92</v>
      </c>
      <c r="B11" s="37" t="s">
        <v>93</v>
      </c>
      <c r="C11" s="122">
        <f t="shared" si="0"/>
        <v>22.15</v>
      </c>
      <c r="D11" s="122">
        <v>22.15</v>
      </c>
      <c r="E11" s="122">
        <v>0</v>
      </c>
      <c r="F11" s="122"/>
      <c r="G11" s="122"/>
      <c r="H11" s="122"/>
      <c r="I11" s="132"/>
    </row>
    <row r="12" spans="1:9" s="107" customFormat="1" ht="21" customHeight="1">
      <c r="A12" s="36" t="s">
        <v>94</v>
      </c>
      <c r="B12" s="36" t="s">
        <v>95</v>
      </c>
      <c r="C12" s="120">
        <f t="shared" si="0"/>
        <v>10535.949999999999</v>
      </c>
      <c r="D12" s="120">
        <f>D13+D15+D17+D19</f>
        <v>309.57</v>
      </c>
      <c r="E12" s="120">
        <f>E13+E15+E17+E19</f>
        <v>10226.38</v>
      </c>
      <c r="F12" s="120"/>
      <c r="G12" s="120"/>
      <c r="H12" s="120"/>
      <c r="I12" s="131"/>
    </row>
    <row r="13" spans="1:9" s="108" customFormat="1" ht="21" customHeight="1">
      <c r="A13" s="37" t="s">
        <v>96</v>
      </c>
      <c r="B13" s="37" t="s">
        <v>97</v>
      </c>
      <c r="C13" s="122">
        <f t="shared" si="0"/>
        <v>69.16</v>
      </c>
      <c r="D13" s="122">
        <f>D14</f>
        <v>2.05</v>
      </c>
      <c r="E13" s="122">
        <f>E14</f>
        <v>67.11</v>
      </c>
      <c r="F13" s="122"/>
      <c r="G13" s="122"/>
      <c r="H13" s="122"/>
      <c r="I13" s="132"/>
    </row>
    <row r="14" spans="1:9" s="108" customFormat="1" ht="21" customHeight="1">
      <c r="A14" s="37" t="s">
        <v>98</v>
      </c>
      <c r="B14" s="37" t="s">
        <v>99</v>
      </c>
      <c r="C14" s="122">
        <f t="shared" si="0"/>
        <v>69.16</v>
      </c>
      <c r="D14" s="122">
        <v>2.05</v>
      </c>
      <c r="E14" s="122">
        <v>67.11</v>
      </c>
      <c r="F14" s="122"/>
      <c r="G14" s="122"/>
      <c r="H14" s="122"/>
      <c r="I14" s="132"/>
    </row>
    <row r="15" spans="1:9" s="108" customFormat="1" ht="21" customHeight="1">
      <c r="A15" s="37" t="s">
        <v>100</v>
      </c>
      <c r="B15" s="37" t="s">
        <v>101</v>
      </c>
      <c r="C15" s="122">
        <f t="shared" si="0"/>
        <v>307.52</v>
      </c>
      <c r="D15" s="122">
        <f>D16</f>
        <v>307.52</v>
      </c>
      <c r="E15" s="122">
        <v>0</v>
      </c>
      <c r="F15" s="122"/>
      <c r="G15" s="122"/>
      <c r="H15" s="122"/>
      <c r="I15" s="132"/>
    </row>
    <row r="16" spans="1:9" s="108" customFormat="1" ht="21" customHeight="1">
      <c r="A16" s="37" t="s">
        <v>102</v>
      </c>
      <c r="B16" s="37" t="s">
        <v>103</v>
      </c>
      <c r="C16" s="122">
        <f t="shared" si="0"/>
        <v>307.52</v>
      </c>
      <c r="D16" s="122">
        <v>307.52</v>
      </c>
      <c r="E16" s="122">
        <v>0</v>
      </c>
      <c r="F16" s="122"/>
      <c r="G16" s="122"/>
      <c r="H16" s="122"/>
      <c r="I16" s="132"/>
    </row>
    <row r="17" spans="1:9" s="108" customFormat="1" ht="21" customHeight="1">
      <c r="A17" s="37" t="s">
        <v>104</v>
      </c>
      <c r="B17" s="37" t="s">
        <v>105</v>
      </c>
      <c r="C17" s="122">
        <f t="shared" si="0"/>
        <v>1283.57</v>
      </c>
      <c r="D17" s="122">
        <v>0</v>
      </c>
      <c r="E17" s="122">
        <f>E18</f>
        <v>1283.57</v>
      </c>
      <c r="F17" s="122"/>
      <c r="G17" s="122"/>
      <c r="H17" s="122"/>
      <c r="I17" s="132"/>
    </row>
    <row r="18" spans="1:9" s="108" customFormat="1" ht="21" customHeight="1">
      <c r="A18" s="37" t="s">
        <v>106</v>
      </c>
      <c r="B18" s="37" t="s">
        <v>107</v>
      </c>
      <c r="C18" s="122">
        <f t="shared" si="0"/>
        <v>1283.57</v>
      </c>
      <c r="D18" s="122">
        <v>0</v>
      </c>
      <c r="E18" s="122">
        <v>1283.57</v>
      </c>
      <c r="F18" s="122"/>
      <c r="G18" s="122"/>
      <c r="H18" s="122"/>
      <c r="I18" s="132"/>
    </row>
    <row r="19" spans="1:9" s="108" customFormat="1" ht="21" customHeight="1">
      <c r="A19" s="37" t="s">
        <v>108</v>
      </c>
      <c r="B19" s="37" t="s">
        <v>109</v>
      </c>
      <c r="C19" s="122">
        <f t="shared" si="0"/>
        <v>8875.699999999999</v>
      </c>
      <c r="D19" s="122">
        <v>0</v>
      </c>
      <c r="E19" s="122">
        <f>SUM(E20:E22)</f>
        <v>8875.699999999999</v>
      </c>
      <c r="F19" s="122"/>
      <c r="G19" s="122"/>
      <c r="H19" s="122"/>
      <c r="I19" s="132"/>
    </row>
    <row r="20" spans="1:9" s="108" customFormat="1" ht="21" customHeight="1">
      <c r="A20" s="37" t="s">
        <v>110</v>
      </c>
      <c r="B20" s="37" t="s">
        <v>111</v>
      </c>
      <c r="C20" s="122">
        <f t="shared" si="0"/>
        <v>3010.78</v>
      </c>
      <c r="D20" s="122">
        <v>0</v>
      </c>
      <c r="E20" s="122">
        <v>3010.78</v>
      </c>
      <c r="F20" s="122"/>
      <c r="G20" s="122"/>
      <c r="H20" s="122"/>
      <c r="I20" s="132"/>
    </row>
    <row r="21" spans="1:9" s="108" customFormat="1" ht="21" customHeight="1">
      <c r="A21" s="37" t="s">
        <v>112</v>
      </c>
      <c r="B21" s="37" t="s">
        <v>113</v>
      </c>
      <c r="C21" s="122">
        <f t="shared" si="0"/>
        <v>5613.12</v>
      </c>
      <c r="D21" s="122">
        <v>0</v>
      </c>
      <c r="E21" s="122">
        <v>5613.12</v>
      </c>
      <c r="F21" s="122"/>
      <c r="G21" s="122"/>
      <c r="H21" s="122"/>
      <c r="I21" s="132"/>
    </row>
    <row r="22" spans="1:9" s="108" customFormat="1" ht="21" customHeight="1">
      <c r="A22" s="37" t="s">
        <v>114</v>
      </c>
      <c r="B22" s="37" t="s">
        <v>115</v>
      </c>
      <c r="C22" s="122">
        <f t="shared" si="0"/>
        <v>251.8</v>
      </c>
      <c r="D22" s="122">
        <v>0</v>
      </c>
      <c r="E22" s="122">
        <v>251.8</v>
      </c>
      <c r="F22" s="122"/>
      <c r="G22" s="122"/>
      <c r="H22" s="122"/>
      <c r="I22" s="132"/>
    </row>
    <row r="23" spans="1:9" s="107" customFormat="1" ht="21" customHeight="1">
      <c r="A23" s="36" t="s">
        <v>116</v>
      </c>
      <c r="B23" s="36" t="s">
        <v>117</v>
      </c>
      <c r="C23" s="120">
        <f t="shared" si="0"/>
        <v>50.85</v>
      </c>
      <c r="D23" s="120">
        <f>D24</f>
        <v>50.85</v>
      </c>
      <c r="E23" s="120">
        <v>0</v>
      </c>
      <c r="F23" s="120"/>
      <c r="G23" s="120"/>
      <c r="H23" s="120"/>
      <c r="I23" s="131"/>
    </row>
    <row r="24" spans="1:9" s="108" customFormat="1" ht="21" customHeight="1">
      <c r="A24" s="37" t="s">
        <v>122</v>
      </c>
      <c r="B24" s="37" t="s">
        <v>123</v>
      </c>
      <c r="C24" s="122">
        <f t="shared" si="0"/>
        <v>50.85</v>
      </c>
      <c r="D24" s="122">
        <f>D25</f>
        <v>50.85</v>
      </c>
      <c r="E24" s="122">
        <v>0</v>
      </c>
      <c r="F24" s="122"/>
      <c r="G24" s="122"/>
      <c r="H24" s="122"/>
      <c r="I24" s="132"/>
    </row>
    <row r="25" spans="1:9" s="108" customFormat="1" ht="21" customHeight="1">
      <c r="A25" s="37" t="s">
        <v>124</v>
      </c>
      <c r="B25" s="37" t="s">
        <v>125</v>
      </c>
      <c r="C25" s="122">
        <f t="shared" si="0"/>
        <v>50.85</v>
      </c>
      <c r="D25" s="122">
        <v>50.85</v>
      </c>
      <c r="E25" s="122">
        <v>0</v>
      </c>
      <c r="F25" s="122"/>
      <c r="G25" s="122"/>
      <c r="H25" s="122"/>
      <c r="I25" s="132"/>
    </row>
    <row r="26" spans="1:9" s="107" customFormat="1" ht="21" customHeight="1">
      <c r="A26" s="36" t="s">
        <v>163</v>
      </c>
      <c r="B26" s="36" t="s">
        <v>164</v>
      </c>
      <c r="C26" s="120">
        <f t="shared" si="0"/>
        <v>21.74</v>
      </c>
      <c r="D26" s="120">
        <v>0</v>
      </c>
      <c r="E26" s="120">
        <f>E27</f>
        <v>21.74</v>
      </c>
      <c r="F26" s="120"/>
      <c r="G26" s="120"/>
      <c r="H26" s="120"/>
      <c r="I26" s="131"/>
    </row>
    <row r="27" spans="1:9" s="108" customFormat="1" ht="21" customHeight="1">
      <c r="A27" s="37" t="s">
        <v>165</v>
      </c>
      <c r="B27" s="37" t="s">
        <v>166</v>
      </c>
      <c r="C27" s="122">
        <f t="shared" si="0"/>
        <v>21.74</v>
      </c>
      <c r="D27" s="122">
        <v>0</v>
      </c>
      <c r="E27" s="122">
        <f>E28</f>
        <v>21.74</v>
      </c>
      <c r="F27" s="122"/>
      <c r="G27" s="122"/>
      <c r="H27" s="122"/>
      <c r="I27" s="132"/>
    </row>
    <row r="28" spans="1:9" s="108" customFormat="1" ht="21" customHeight="1">
      <c r="A28" s="37" t="s">
        <v>167</v>
      </c>
      <c r="B28" s="37" t="s">
        <v>168</v>
      </c>
      <c r="C28" s="122">
        <f t="shared" si="0"/>
        <v>21.74</v>
      </c>
      <c r="D28" s="122">
        <v>0</v>
      </c>
      <c r="E28" s="122">
        <v>21.74</v>
      </c>
      <c r="F28" s="122"/>
      <c r="G28" s="122"/>
      <c r="H28" s="122"/>
      <c r="I28" s="132"/>
    </row>
    <row r="29" spans="1:9" s="107" customFormat="1" ht="21" customHeight="1">
      <c r="A29" s="36" t="s">
        <v>126</v>
      </c>
      <c r="B29" s="36" t="s">
        <v>127</v>
      </c>
      <c r="C29" s="120">
        <f t="shared" si="0"/>
        <v>3992.6400000000003</v>
      </c>
      <c r="D29" s="120">
        <f>D30</f>
        <v>3992.6400000000003</v>
      </c>
      <c r="E29" s="120">
        <v>0</v>
      </c>
      <c r="F29" s="120"/>
      <c r="G29" s="120"/>
      <c r="H29" s="120"/>
      <c r="I29" s="131"/>
    </row>
    <row r="30" spans="1:9" s="108" customFormat="1" ht="21" customHeight="1">
      <c r="A30" s="37" t="s">
        <v>128</v>
      </c>
      <c r="B30" s="37" t="s">
        <v>129</v>
      </c>
      <c r="C30" s="122">
        <f t="shared" si="0"/>
        <v>3992.6400000000003</v>
      </c>
      <c r="D30" s="122">
        <f>SUM(D31:D37)</f>
        <v>3992.6400000000003</v>
      </c>
      <c r="E30" s="122">
        <v>0</v>
      </c>
      <c r="F30" s="122"/>
      <c r="G30" s="122"/>
      <c r="H30" s="122"/>
      <c r="I30" s="132"/>
    </row>
    <row r="31" spans="1:9" s="108" customFormat="1" ht="21" customHeight="1">
      <c r="A31" s="37" t="s">
        <v>130</v>
      </c>
      <c r="B31" s="37" t="s">
        <v>131</v>
      </c>
      <c r="C31" s="122">
        <f t="shared" si="0"/>
        <v>2560.4</v>
      </c>
      <c r="D31" s="122">
        <v>2560.4</v>
      </c>
      <c r="E31" s="122">
        <v>0</v>
      </c>
      <c r="F31" s="122"/>
      <c r="G31" s="122"/>
      <c r="H31" s="122"/>
      <c r="I31" s="132"/>
    </row>
    <row r="32" spans="1:9" s="108" customFormat="1" ht="21" customHeight="1">
      <c r="A32" s="37" t="s">
        <v>132</v>
      </c>
      <c r="B32" s="37" t="s">
        <v>133</v>
      </c>
      <c r="C32" s="122">
        <f t="shared" si="0"/>
        <v>332.8</v>
      </c>
      <c r="D32" s="122">
        <v>332.8</v>
      </c>
      <c r="E32" s="122">
        <v>0</v>
      </c>
      <c r="F32" s="122"/>
      <c r="G32" s="122"/>
      <c r="H32" s="122"/>
      <c r="I32" s="132"/>
    </row>
    <row r="33" spans="1:9" s="108" customFormat="1" ht="21" customHeight="1">
      <c r="A33" s="37" t="s">
        <v>134</v>
      </c>
      <c r="B33" s="37" t="s">
        <v>135</v>
      </c>
      <c r="C33" s="122">
        <f t="shared" si="0"/>
        <v>574.58</v>
      </c>
      <c r="D33" s="122">
        <v>574.58</v>
      </c>
      <c r="E33" s="122">
        <v>0</v>
      </c>
      <c r="F33" s="122"/>
      <c r="G33" s="122"/>
      <c r="H33" s="122"/>
      <c r="I33" s="132"/>
    </row>
    <row r="34" spans="1:9" s="108" customFormat="1" ht="21" customHeight="1">
      <c r="A34" s="37" t="s">
        <v>136</v>
      </c>
      <c r="B34" s="37" t="s">
        <v>137</v>
      </c>
      <c r="C34" s="122">
        <f t="shared" si="0"/>
        <v>480.86</v>
      </c>
      <c r="D34" s="122">
        <v>480.86</v>
      </c>
      <c r="E34" s="122">
        <v>0</v>
      </c>
      <c r="F34" s="122"/>
      <c r="G34" s="122"/>
      <c r="H34" s="122"/>
      <c r="I34" s="132"/>
    </row>
    <row r="35" spans="1:9" s="108" customFormat="1" ht="21" customHeight="1">
      <c r="A35" s="37" t="s">
        <v>138</v>
      </c>
      <c r="B35" s="37" t="s">
        <v>139</v>
      </c>
      <c r="C35" s="122">
        <f t="shared" si="0"/>
        <v>40</v>
      </c>
      <c r="D35" s="122">
        <v>40</v>
      </c>
      <c r="E35" s="122">
        <v>0</v>
      </c>
      <c r="F35" s="122"/>
      <c r="G35" s="122"/>
      <c r="H35" s="122"/>
      <c r="I35" s="132"/>
    </row>
    <row r="36" spans="1:9" s="108" customFormat="1" ht="21" customHeight="1">
      <c r="A36" s="37" t="s">
        <v>140</v>
      </c>
      <c r="B36" s="37" t="s">
        <v>141</v>
      </c>
      <c r="C36" s="122">
        <f t="shared" si="0"/>
        <v>4</v>
      </c>
      <c r="D36" s="122">
        <v>4</v>
      </c>
      <c r="E36" s="122">
        <v>0</v>
      </c>
      <c r="F36" s="122"/>
      <c r="G36" s="122"/>
      <c r="H36" s="122"/>
      <c r="I36" s="132"/>
    </row>
    <row r="37" spans="1:9" s="108" customFormat="1" ht="21" customHeight="1">
      <c r="A37" s="37" t="s">
        <v>142</v>
      </c>
      <c r="B37" s="37" t="s">
        <v>143</v>
      </c>
      <c r="C37" s="122">
        <f t="shared" si="0"/>
        <v>0</v>
      </c>
      <c r="D37" s="122">
        <v>0</v>
      </c>
      <c r="E37" s="122">
        <v>0</v>
      </c>
      <c r="F37" s="122"/>
      <c r="G37" s="122"/>
      <c r="H37" s="122"/>
      <c r="I37" s="132"/>
    </row>
    <row r="38" spans="1:9" s="107" customFormat="1" ht="21" customHeight="1">
      <c r="A38" s="36" t="s">
        <v>144</v>
      </c>
      <c r="B38" s="36" t="s">
        <v>145</v>
      </c>
      <c r="C38" s="120">
        <f t="shared" si="0"/>
        <v>300</v>
      </c>
      <c r="D38" s="120">
        <v>0</v>
      </c>
      <c r="E38" s="120">
        <f>E39</f>
        <v>300</v>
      </c>
      <c r="F38" s="120"/>
      <c r="G38" s="120"/>
      <c r="H38" s="120"/>
      <c r="I38" s="131"/>
    </row>
    <row r="39" spans="1:9" s="108" customFormat="1" ht="21" customHeight="1">
      <c r="A39" s="37" t="s">
        <v>146</v>
      </c>
      <c r="B39" s="37" t="s">
        <v>147</v>
      </c>
      <c r="C39" s="122">
        <f t="shared" si="0"/>
        <v>300</v>
      </c>
      <c r="D39" s="122">
        <v>0</v>
      </c>
      <c r="E39" s="122">
        <f>E40</f>
        <v>300</v>
      </c>
      <c r="F39" s="122"/>
      <c r="G39" s="122"/>
      <c r="H39" s="122"/>
      <c r="I39" s="132"/>
    </row>
    <row r="40" spans="1:9" s="108" customFormat="1" ht="21" customHeight="1">
      <c r="A40" s="37" t="s">
        <v>148</v>
      </c>
      <c r="B40" s="37" t="s">
        <v>149</v>
      </c>
      <c r="C40" s="122">
        <f t="shared" si="0"/>
        <v>300</v>
      </c>
      <c r="D40" s="122">
        <v>0</v>
      </c>
      <c r="E40" s="122">
        <v>300</v>
      </c>
      <c r="F40" s="122"/>
      <c r="G40" s="122"/>
      <c r="H40" s="122"/>
      <c r="I40" s="132"/>
    </row>
    <row r="41" spans="1:9" s="107" customFormat="1" ht="21" customHeight="1">
      <c r="A41" s="36" t="s">
        <v>150</v>
      </c>
      <c r="B41" s="36" t="s">
        <v>151</v>
      </c>
      <c r="C41" s="120">
        <f t="shared" si="0"/>
        <v>1996.48</v>
      </c>
      <c r="D41" s="120">
        <f>D42</f>
        <v>1967.06</v>
      </c>
      <c r="E41" s="120">
        <f>E42</f>
        <v>29.42</v>
      </c>
      <c r="F41" s="120"/>
      <c r="G41" s="120"/>
      <c r="H41" s="120"/>
      <c r="I41" s="131"/>
    </row>
    <row r="42" spans="1:9" s="108" customFormat="1" ht="21" customHeight="1">
      <c r="A42" s="37" t="s">
        <v>152</v>
      </c>
      <c r="B42" s="37" t="s">
        <v>151</v>
      </c>
      <c r="C42" s="122">
        <f t="shared" si="0"/>
        <v>1996.48</v>
      </c>
      <c r="D42" s="122">
        <f>D43</f>
        <v>1967.06</v>
      </c>
      <c r="E42" s="122">
        <f>E43</f>
        <v>29.42</v>
      </c>
      <c r="F42" s="122"/>
      <c r="G42" s="122"/>
      <c r="H42" s="122"/>
      <c r="I42" s="132"/>
    </row>
    <row r="43" spans="1:9" s="108" customFormat="1" ht="21" customHeight="1">
      <c r="A43" s="37" t="s">
        <v>153</v>
      </c>
      <c r="B43" s="37" t="s">
        <v>154</v>
      </c>
      <c r="C43" s="122">
        <f t="shared" si="0"/>
        <v>1996.48</v>
      </c>
      <c r="D43" s="122">
        <v>1967.06</v>
      </c>
      <c r="E43" s="122">
        <v>29.42</v>
      </c>
      <c r="F43" s="122"/>
      <c r="G43" s="122"/>
      <c r="H43" s="122"/>
      <c r="I43" s="132"/>
    </row>
    <row r="44" spans="1:9" s="108" customFormat="1" ht="21" customHeight="1">
      <c r="A44" s="123"/>
      <c r="B44" s="123"/>
      <c r="C44" s="124"/>
      <c r="D44" s="124"/>
      <c r="E44" s="124"/>
      <c r="F44" s="124"/>
      <c r="G44" s="124"/>
      <c r="H44" s="124"/>
      <c r="I44" s="132"/>
    </row>
    <row r="45" spans="1:8" s="108" customFormat="1" ht="21" customHeight="1">
      <c r="A45" s="125" t="s">
        <v>169</v>
      </c>
      <c r="B45" s="126"/>
      <c r="C45" s="126"/>
      <c r="D45" s="126"/>
      <c r="E45" s="126"/>
      <c r="F45" s="126"/>
      <c r="G45" s="126"/>
      <c r="H45" s="126"/>
    </row>
    <row r="46" ht="19.5" customHeight="1">
      <c r="A46" s="127"/>
    </row>
    <row r="47" ht="19.5" customHeight="1">
      <c r="A47" s="128"/>
    </row>
    <row r="48" ht="19.5" customHeight="1">
      <c r="A48" s="128"/>
    </row>
  </sheetData>
  <sheetProtection/>
  <mergeCells count="13">
    <mergeCell ref="A1:H1"/>
    <mergeCell ref="A4:B4"/>
    <mergeCell ref="A7:B7"/>
    <mergeCell ref="A8:B8"/>
    <mergeCell ref="A45:H45"/>
    <mergeCell ref="A5:A6"/>
    <mergeCell ref="B5:B6"/>
    <mergeCell ref="C4:C6"/>
    <mergeCell ref="D4:D6"/>
    <mergeCell ref="E4:E6"/>
    <mergeCell ref="F4:F6"/>
    <mergeCell ref="G4:G6"/>
    <mergeCell ref="H4:H6"/>
  </mergeCells>
  <printOptions horizontalCentered="1"/>
  <pageMargins left="0.5506944444444445" right="0.5506944444444445" top="0.7868055555555555" bottom="0.7868055555555555" header="0.5118055555555555" footer="0.19652777777777777"/>
  <pageSetup horizontalDpi="600" verticalDpi="600" orientation="landscape" paperSize="9"/>
  <headerFooter alignWithMargins="0">
    <oddFooter>&amp;C第 &amp;P 页，共 &amp;N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42"/>
  <sheetViews>
    <sheetView zoomScaleSheetLayoutView="100" workbookViewId="0" topLeftCell="A1">
      <pane xSplit="2" ySplit="7" topLeftCell="C32" activePane="bottomRight" state="frozen"/>
      <selection pane="bottomRight" activeCell="F36" sqref="F36"/>
    </sheetView>
  </sheetViews>
  <sheetFormatPr defaultColWidth="9.00390625" defaultRowHeight="19.5" customHeight="1"/>
  <cols>
    <col min="1" max="1" width="24.00390625" style="78" customWidth="1"/>
    <col min="2" max="2" width="5.75390625" style="78" customWidth="1"/>
    <col min="3" max="3" width="11.125" style="78" customWidth="1"/>
    <col min="4" max="4" width="24.75390625" style="78" customWidth="1"/>
    <col min="5" max="5" width="5.125" style="78" customWidth="1"/>
    <col min="6" max="6" width="11.875" style="78" customWidth="1"/>
    <col min="7" max="7" width="17.875" style="78" customWidth="1"/>
    <col min="8" max="8" width="20.75390625" style="78" customWidth="1"/>
    <col min="9" max="10" width="9.00390625" style="79" customWidth="1"/>
    <col min="11" max="16384" width="9.00390625" style="78" customWidth="1"/>
  </cols>
  <sheetData>
    <row r="1" ht="19.5" customHeight="1">
      <c r="A1" s="80"/>
    </row>
    <row r="2" spans="1:10" s="73" customFormat="1" ht="25.5" customHeight="1">
      <c r="A2" s="81" t="s">
        <v>170</v>
      </c>
      <c r="B2" s="81"/>
      <c r="C2" s="81"/>
      <c r="D2" s="81"/>
      <c r="E2" s="81"/>
      <c r="F2" s="81"/>
      <c r="G2" s="81"/>
      <c r="H2" s="81"/>
      <c r="I2" s="99"/>
      <c r="J2" s="99"/>
    </row>
    <row r="3" ht="19.5" customHeight="1">
      <c r="H3" s="30" t="s">
        <v>171</v>
      </c>
    </row>
    <row r="4" spans="1:8" ht="19.5" customHeight="1">
      <c r="A4" s="31" t="str">
        <f>'g01收入支出决算总表'!A4</f>
        <v>单位名称：岳阳县自然资源局</v>
      </c>
      <c r="H4" s="30" t="s">
        <v>3</v>
      </c>
    </row>
    <row r="5" spans="1:10" s="74" customFormat="1" ht="19.5" customHeight="1">
      <c r="A5" s="181" t="s">
        <v>4</v>
      </c>
      <c r="B5" s="83"/>
      <c r="C5" s="83"/>
      <c r="D5" s="181" t="s">
        <v>5</v>
      </c>
      <c r="E5" s="83"/>
      <c r="F5" s="83"/>
      <c r="G5" s="83"/>
      <c r="H5" s="83"/>
      <c r="I5" s="100"/>
      <c r="J5" s="100"/>
    </row>
    <row r="6" spans="1:10" s="74" customFormat="1" ht="18.75" customHeight="1">
      <c r="A6" s="181" t="s">
        <v>6</v>
      </c>
      <c r="B6" s="181" t="s">
        <v>7</v>
      </c>
      <c r="C6" s="83" t="s">
        <v>172</v>
      </c>
      <c r="D6" s="181" t="s">
        <v>6</v>
      </c>
      <c r="E6" s="181" t="s">
        <v>7</v>
      </c>
      <c r="F6" s="83" t="s">
        <v>87</v>
      </c>
      <c r="G6" s="84" t="s">
        <v>173</v>
      </c>
      <c r="H6" s="84" t="s">
        <v>174</v>
      </c>
      <c r="I6" s="100"/>
      <c r="J6" s="100"/>
    </row>
    <row r="7" spans="1:10" s="74" customFormat="1" ht="18" customHeight="1">
      <c r="A7" s="181" t="s">
        <v>9</v>
      </c>
      <c r="B7" s="83"/>
      <c r="C7" s="181" t="s">
        <v>10</v>
      </c>
      <c r="D7" s="181" t="s">
        <v>9</v>
      </c>
      <c r="E7" s="83"/>
      <c r="F7" s="85">
        <v>2</v>
      </c>
      <c r="G7" s="85">
        <v>3</v>
      </c>
      <c r="H7" s="85">
        <v>4</v>
      </c>
      <c r="I7" s="100"/>
      <c r="J7" s="100"/>
    </row>
    <row r="8" spans="1:10" s="75" customFormat="1" ht="18" customHeight="1">
      <c r="A8" s="182" t="s">
        <v>175</v>
      </c>
      <c r="B8" s="183" t="s">
        <v>10</v>
      </c>
      <c r="C8" s="88">
        <v>7069.29</v>
      </c>
      <c r="D8" s="182" t="s">
        <v>13</v>
      </c>
      <c r="E8" s="89">
        <v>15</v>
      </c>
      <c r="F8" s="88"/>
      <c r="G8" s="88"/>
      <c r="H8" s="88"/>
      <c r="I8" s="101"/>
      <c r="J8" s="101"/>
    </row>
    <row r="9" spans="1:10" s="75" customFormat="1" ht="18" customHeight="1">
      <c r="A9" s="90" t="s">
        <v>176</v>
      </c>
      <c r="B9" s="183" t="s">
        <v>11</v>
      </c>
      <c r="C9" s="88">
        <v>9740.47</v>
      </c>
      <c r="D9" s="182" t="s">
        <v>16</v>
      </c>
      <c r="E9" s="89">
        <v>16</v>
      </c>
      <c r="F9" s="88"/>
      <c r="G9" s="88"/>
      <c r="H9" s="88"/>
      <c r="I9" s="101"/>
      <c r="J9" s="101"/>
    </row>
    <row r="10" spans="1:10" s="75" customFormat="1" ht="18" customHeight="1">
      <c r="A10" s="90"/>
      <c r="B10" s="183" t="s">
        <v>19</v>
      </c>
      <c r="C10" s="88"/>
      <c r="D10" s="182" t="s">
        <v>20</v>
      </c>
      <c r="E10" s="89">
        <v>17</v>
      </c>
      <c r="F10" s="88"/>
      <c r="G10" s="88"/>
      <c r="H10" s="88"/>
      <c r="I10" s="101"/>
      <c r="J10" s="101"/>
    </row>
    <row r="11" spans="1:10" s="75" customFormat="1" ht="18" customHeight="1">
      <c r="A11" s="90"/>
      <c r="B11" s="183" t="s">
        <v>23</v>
      </c>
      <c r="C11" s="88"/>
      <c r="D11" s="182" t="s">
        <v>24</v>
      </c>
      <c r="E11" s="89">
        <v>18</v>
      </c>
      <c r="F11" s="88"/>
      <c r="G11" s="88"/>
      <c r="H11" s="88"/>
      <c r="I11" s="101"/>
      <c r="J11" s="101"/>
    </row>
    <row r="12" spans="1:10" s="75" customFormat="1" ht="18" customHeight="1">
      <c r="A12" s="90"/>
      <c r="B12" s="183" t="s">
        <v>27</v>
      </c>
      <c r="C12" s="88"/>
      <c r="D12" s="182" t="s">
        <v>28</v>
      </c>
      <c r="E12" s="89">
        <v>19</v>
      </c>
      <c r="F12" s="88"/>
      <c r="G12" s="88"/>
      <c r="H12" s="88"/>
      <c r="I12" s="101"/>
      <c r="J12" s="101"/>
    </row>
    <row r="13" spans="1:10" s="75" customFormat="1" ht="18" customHeight="1">
      <c r="A13" s="90"/>
      <c r="B13" s="183" t="s">
        <v>31</v>
      </c>
      <c r="C13" s="88"/>
      <c r="D13" s="182" t="s">
        <v>32</v>
      </c>
      <c r="E13" s="89">
        <v>20</v>
      </c>
      <c r="F13" s="88"/>
      <c r="G13" s="88"/>
      <c r="H13" s="88"/>
      <c r="I13" s="101"/>
      <c r="J13" s="101"/>
    </row>
    <row r="14" spans="1:10" s="75" customFormat="1" ht="18" customHeight="1">
      <c r="A14" s="90"/>
      <c r="B14" s="87"/>
      <c r="C14" s="88"/>
      <c r="D14" s="86" t="s">
        <v>35</v>
      </c>
      <c r="E14" s="89"/>
      <c r="F14" s="88"/>
      <c r="G14" s="88"/>
      <c r="H14" s="88"/>
      <c r="I14" s="101"/>
      <c r="J14" s="101"/>
    </row>
    <row r="15" spans="1:10" s="75" customFormat="1" ht="18" customHeight="1">
      <c r="A15" s="90"/>
      <c r="B15" s="87"/>
      <c r="C15" s="88"/>
      <c r="D15" s="86" t="s">
        <v>37</v>
      </c>
      <c r="E15" s="89"/>
      <c r="F15" s="88">
        <f>G15+H15</f>
        <v>22.15</v>
      </c>
      <c r="G15" s="91">
        <v>22.15</v>
      </c>
      <c r="H15" s="91"/>
      <c r="I15" s="101"/>
      <c r="J15" s="101"/>
    </row>
    <row r="16" spans="1:10" s="75" customFormat="1" ht="18" customHeight="1">
      <c r="A16" s="90"/>
      <c r="B16" s="87"/>
      <c r="C16" s="88"/>
      <c r="D16" s="86" t="s">
        <v>38</v>
      </c>
      <c r="E16" s="89"/>
      <c r="F16" s="88"/>
      <c r="G16" s="91"/>
      <c r="H16" s="91"/>
      <c r="I16" s="101"/>
      <c r="J16" s="101"/>
    </row>
    <row r="17" spans="1:10" s="75" customFormat="1" ht="18" customHeight="1">
      <c r="A17" s="90"/>
      <c r="B17" s="87"/>
      <c r="C17" s="88"/>
      <c r="D17" s="86" t="s">
        <v>39</v>
      </c>
      <c r="E17" s="89"/>
      <c r="F17" s="88"/>
      <c r="G17" s="91"/>
      <c r="H17" s="91"/>
      <c r="I17" s="101"/>
      <c r="J17" s="101"/>
    </row>
    <row r="18" spans="1:10" s="75" customFormat="1" ht="18" customHeight="1">
      <c r="A18" s="90"/>
      <c r="B18" s="87"/>
      <c r="C18" s="88"/>
      <c r="D18" s="86" t="s">
        <v>40</v>
      </c>
      <c r="E18" s="89"/>
      <c r="F18" s="88">
        <f>G18+H18</f>
        <v>10535.95</v>
      </c>
      <c r="G18" s="91">
        <v>1660.26</v>
      </c>
      <c r="H18" s="91">
        <v>8875.69</v>
      </c>
      <c r="I18" s="101"/>
      <c r="J18" s="101"/>
    </row>
    <row r="19" spans="1:10" s="75" customFormat="1" ht="18" customHeight="1">
      <c r="A19" s="90"/>
      <c r="B19" s="87"/>
      <c r="C19" s="88"/>
      <c r="D19" s="86" t="s">
        <v>41</v>
      </c>
      <c r="E19" s="89"/>
      <c r="F19" s="88">
        <f>G19+H19</f>
        <v>50.85</v>
      </c>
      <c r="G19" s="91">
        <v>50.85</v>
      </c>
      <c r="H19" s="91">
        <v>0</v>
      </c>
      <c r="I19" s="101"/>
      <c r="J19" s="101"/>
    </row>
    <row r="20" spans="1:10" s="75" customFormat="1" ht="18" customHeight="1">
      <c r="A20" s="90"/>
      <c r="B20" s="87"/>
      <c r="C20" s="88"/>
      <c r="D20" s="86" t="s">
        <v>42</v>
      </c>
      <c r="E20" s="89"/>
      <c r="F20" s="88">
        <f>G20+H20</f>
        <v>21.74</v>
      </c>
      <c r="G20" s="91"/>
      <c r="H20" s="91">
        <v>21.74</v>
      </c>
      <c r="I20" s="101"/>
      <c r="J20" s="101"/>
    </row>
    <row r="21" spans="1:10" s="75" customFormat="1" ht="18" customHeight="1">
      <c r="A21" s="90"/>
      <c r="B21" s="87"/>
      <c r="C21" s="88"/>
      <c r="D21" s="86" t="s">
        <v>43</v>
      </c>
      <c r="E21" s="89"/>
      <c r="F21" s="88"/>
      <c r="G21" s="91"/>
      <c r="H21" s="91"/>
      <c r="I21" s="101"/>
      <c r="J21" s="101"/>
    </row>
    <row r="22" spans="1:10" s="75" customFormat="1" ht="18" customHeight="1">
      <c r="A22" s="90"/>
      <c r="B22" s="87"/>
      <c r="C22" s="88"/>
      <c r="D22" s="86" t="s">
        <v>44</v>
      </c>
      <c r="E22" s="89"/>
      <c r="F22" s="88"/>
      <c r="G22" s="91"/>
      <c r="H22" s="91"/>
      <c r="I22" s="101"/>
      <c r="J22" s="101"/>
    </row>
    <row r="23" spans="1:10" s="75" customFormat="1" ht="18" customHeight="1">
      <c r="A23" s="90"/>
      <c r="B23" s="87"/>
      <c r="C23" s="88"/>
      <c r="D23" s="86" t="s">
        <v>45</v>
      </c>
      <c r="E23" s="89"/>
      <c r="F23" s="88"/>
      <c r="G23" s="91"/>
      <c r="H23" s="91"/>
      <c r="I23" s="101"/>
      <c r="J23" s="101"/>
    </row>
    <row r="24" spans="1:10" s="75" customFormat="1" ht="18" customHeight="1">
      <c r="A24" s="90"/>
      <c r="B24" s="87"/>
      <c r="C24" s="88"/>
      <c r="D24" s="86" t="s">
        <v>46</v>
      </c>
      <c r="E24" s="89"/>
      <c r="F24" s="88"/>
      <c r="G24" s="91"/>
      <c r="H24" s="91"/>
      <c r="I24" s="101"/>
      <c r="J24" s="101"/>
    </row>
    <row r="25" spans="1:10" s="75" customFormat="1" ht="18" customHeight="1">
      <c r="A25" s="90"/>
      <c r="B25" s="87"/>
      <c r="C25" s="88"/>
      <c r="D25" s="86" t="s">
        <v>47</v>
      </c>
      <c r="E25" s="89"/>
      <c r="F25" s="88">
        <f>G25+H25</f>
        <v>3992.64</v>
      </c>
      <c r="G25" s="91">
        <v>3992.64</v>
      </c>
      <c r="H25" s="91"/>
      <c r="I25" s="101"/>
      <c r="J25" s="101"/>
    </row>
    <row r="26" spans="1:10" s="75" customFormat="1" ht="18" customHeight="1">
      <c r="A26" s="90"/>
      <c r="B26" s="87"/>
      <c r="C26" s="88"/>
      <c r="D26" s="86" t="s">
        <v>48</v>
      </c>
      <c r="E26" s="89"/>
      <c r="F26" s="88"/>
      <c r="G26" s="91"/>
      <c r="H26" s="91"/>
      <c r="I26" s="101"/>
      <c r="J26" s="101"/>
    </row>
    <row r="27" spans="1:10" s="75" customFormat="1" ht="18" customHeight="1">
      <c r="A27" s="90"/>
      <c r="B27" s="87"/>
      <c r="C27" s="88"/>
      <c r="D27" s="86" t="s">
        <v>49</v>
      </c>
      <c r="E27" s="89"/>
      <c r="F27" s="88"/>
      <c r="G27" s="91"/>
      <c r="H27" s="91"/>
      <c r="I27" s="101"/>
      <c r="J27" s="101"/>
    </row>
    <row r="28" spans="1:10" s="75" customFormat="1" ht="18" customHeight="1">
      <c r="A28" s="90"/>
      <c r="B28" s="87"/>
      <c r="C28" s="88"/>
      <c r="D28" s="86" t="s">
        <v>50</v>
      </c>
      <c r="E28" s="89"/>
      <c r="F28" s="88"/>
      <c r="G28" s="91"/>
      <c r="H28" s="91"/>
      <c r="I28" s="101"/>
      <c r="J28" s="101"/>
    </row>
    <row r="29" spans="1:10" s="75" customFormat="1" ht="18" customHeight="1">
      <c r="A29" s="90"/>
      <c r="B29" s="87"/>
      <c r="C29" s="88"/>
      <c r="D29" s="86" t="s">
        <v>51</v>
      </c>
      <c r="E29" s="89"/>
      <c r="F29" s="88">
        <f>G29+H29</f>
        <v>300</v>
      </c>
      <c r="G29" s="91">
        <v>300</v>
      </c>
      <c r="H29" s="91"/>
      <c r="I29" s="101"/>
      <c r="J29" s="101"/>
    </row>
    <row r="30" spans="1:10" s="75" customFormat="1" ht="18" customHeight="1">
      <c r="A30" s="90"/>
      <c r="B30" s="87"/>
      <c r="C30" s="88"/>
      <c r="D30" s="86" t="s">
        <v>52</v>
      </c>
      <c r="E30" s="89"/>
      <c r="F30" s="88"/>
      <c r="G30" s="88"/>
      <c r="H30" s="88"/>
      <c r="I30" s="101"/>
      <c r="J30" s="101"/>
    </row>
    <row r="31" spans="1:10" s="75" customFormat="1" ht="18" customHeight="1">
      <c r="A31" s="90"/>
      <c r="B31" s="87"/>
      <c r="C31" s="88"/>
      <c r="D31" s="86" t="s">
        <v>53</v>
      </c>
      <c r="E31" s="89"/>
      <c r="F31" s="88"/>
      <c r="G31" s="88"/>
      <c r="H31" s="88"/>
      <c r="I31" s="101"/>
      <c r="J31" s="101"/>
    </row>
    <row r="32" spans="1:10" s="75" customFormat="1" ht="18" customHeight="1">
      <c r="A32" s="90"/>
      <c r="B32" s="87"/>
      <c r="C32" s="88"/>
      <c r="D32" s="86" t="s">
        <v>54</v>
      </c>
      <c r="E32" s="89"/>
      <c r="F32" s="88"/>
      <c r="G32" s="88"/>
      <c r="H32" s="88"/>
      <c r="I32" s="101"/>
      <c r="J32" s="101"/>
    </row>
    <row r="33" spans="1:10" s="75" customFormat="1" ht="18" customHeight="1">
      <c r="A33" s="90"/>
      <c r="B33" s="87"/>
      <c r="C33" s="88"/>
      <c r="D33" s="86" t="s">
        <v>55</v>
      </c>
      <c r="E33" s="89"/>
      <c r="F33" s="88"/>
      <c r="G33" s="88"/>
      <c r="H33" s="88"/>
      <c r="I33" s="101"/>
      <c r="J33" s="101"/>
    </row>
    <row r="34" spans="1:10" s="75" customFormat="1" ht="18" customHeight="1">
      <c r="A34" s="90"/>
      <c r="B34" s="183" t="s">
        <v>34</v>
      </c>
      <c r="C34" s="88"/>
      <c r="D34" s="90"/>
      <c r="E34" s="89">
        <v>21</v>
      </c>
      <c r="F34" s="88"/>
      <c r="G34" s="88"/>
      <c r="H34" s="88"/>
      <c r="I34" s="101"/>
      <c r="J34" s="101"/>
    </row>
    <row r="35" spans="1:10" s="75" customFormat="1" ht="18" customHeight="1">
      <c r="A35" s="90"/>
      <c r="B35" s="183" t="s">
        <v>56</v>
      </c>
      <c r="C35" s="92"/>
      <c r="D35" s="90"/>
      <c r="E35" s="89">
        <v>22</v>
      </c>
      <c r="F35" s="88"/>
      <c r="G35" s="88"/>
      <c r="H35" s="88"/>
      <c r="I35" s="101"/>
      <c r="J35" s="101"/>
    </row>
    <row r="36" spans="1:10" s="74" customFormat="1" ht="18" customHeight="1">
      <c r="A36" s="181" t="s">
        <v>58</v>
      </c>
      <c r="B36" s="181" t="s">
        <v>59</v>
      </c>
      <c r="C36" s="93">
        <f>SUM(C8:C35)</f>
        <v>16809.76</v>
      </c>
      <c r="D36" s="181" t="s">
        <v>60</v>
      </c>
      <c r="E36" s="94">
        <v>23</v>
      </c>
      <c r="F36" s="93">
        <f aca="true" t="shared" si="0" ref="F36:F41">G36+H36</f>
        <v>14923.33</v>
      </c>
      <c r="G36" s="93">
        <f>SUM(G8:G35)</f>
        <v>6025.9</v>
      </c>
      <c r="H36" s="93">
        <f>SUM(H8:H35)</f>
        <v>8897.43</v>
      </c>
      <c r="I36" s="100"/>
      <c r="J36" s="100"/>
    </row>
    <row r="37" spans="1:10" s="75" customFormat="1" ht="18" customHeight="1">
      <c r="A37" s="95" t="s">
        <v>177</v>
      </c>
      <c r="B37" s="183" t="s">
        <v>63</v>
      </c>
      <c r="C37" s="88">
        <f>C38+C39</f>
        <v>2472.69</v>
      </c>
      <c r="D37" s="95" t="s">
        <v>178</v>
      </c>
      <c r="E37" s="89">
        <v>24</v>
      </c>
      <c r="F37" s="88">
        <f t="shared" si="0"/>
        <v>4359.12</v>
      </c>
      <c r="G37" s="91">
        <v>2485.31</v>
      </c>
      <c r="H37" s="91">
        <v>1873.81</v>
      </c>
      <c r="I37" s="101"/>
      <c r="J37" s="101"/>
    </row>
    <row r="38" spans="1:10" s="75" customFormat="1" ht="18" customHeight="1">
      <c r="A38" s="95" t="s">
        <v>179</v>
      </c>
      <c r="B38" s="183" t="s">
        <v>67</v>
      </c>
      <c r="C38" s="88">
        <v>1441.92</v>
      </c>
      <c r="D38" s="90"/>
      <c r="E38" s="89">
        <v>25</v>
      </c>
      <c r="F38" s="88"/>
      <c r="G38" s="88"/>
      <c r="H38" s="88"/>
      <c r="I38" s="101"/>
      <c r="J38" s="101"/>
    </row>
    <row r="39" spans="1:10" s="75" customFormat="1" ht="18" customHeight="1">
      <c r="A39" s="95" t="s">
        <v>180</v>
      </c>
      <c r="B39" s="183" t="s">
        <v>70</v>
      </c>
      <c r="C39" s="88">
        <v>1030.77</v>
      </c>
      <c r="D39" s="90"/>
      <c r="E39" s="89">
        <v>26</v>
      </c>
      <c r="F39" s="88"/>
      <c r="G39" s="88"/>
      <c r="H39" s="88"/>
      <c r="I39" s="101"/>
      <c r="J39" s="101"/>
    </row>
    <row r="40" spans="1:10" s="75" customFormat="1" ht="18" customHeight="1">
      <c r="A40" s="95"/>
      <c r="B40" s="183" t="s">
        <v>73</v>
      </c>
      <c r="C40" s="88"/>
      <c r="D40" s="90"/>
      <c r="E40" s="89">
        <v>27</v>
      </c>
      <c r="F40" s="88"/>
      <c r="G40" s="88"/>
      <c r="H40" s="88"/>
      <c r="I40" s="101"/>
      <c r="J40" s="101"/>
    </row>
    <row r="41" spans="1:10" s="76" customFormat="1" ht="18" customHeight="1">
      <c r="A41" s="181" t="s">
        <v>72</v>
      </c>
      <c r="B41" s="181" t="s">
        <v>14</v>
      </c>
      <c r="C41" s="93">
        <f>C36+C37</f>
        <v>19282.449999999997</v>
      </c>
      <c r="D41" s="181" t="s">
        <v>72</v>
      </c>
      <c r="E41" s="94">
        <v>28</v>
      </c>
      <c r="F41" s="93">
        <f t="shared" si="0"/>
        <v>19282.449999999997</v>
      </c>
      <c r="G41" s="93">
        <f>G36+G37</f>
        <v>8511.21</v>
      </c>
      <c r="H41" s="93">
        <f>H36+H37</f>
        <v>10771.24</v>
      </c>
      <c r="I41" s="102"/>
      <c r="J41" s="102"/>
    </row>
    <row r="42" spans="1:10" s="77" customFormat="1" ht="19.5" customHeight="1">
      <c r="A42" s="96" t="s">
        <v>181</v>
      </c>
      <c r="B42" s="97"/>
      <c r="C42" s="97"/>
      <c r="D42" s="97"/>
      <c r="E42" s="97"/>
      <c r="F42" s="97"/>
      <c r="G42" s="98"/>
      <c r="H42" s="97"/>
      <c r="I42" s="103"/>
      <c r="J42" s="103"/>
    </row>
  </sheetData>
  <sheetProtection/>
  <mergeCells count="4">
    <mergeCell ref="A2:H2"/>
    <mergeCell ref="A5:C5"/>
    <mergeCell ref="D5:H5"/>
    <mergeCell ref="A42:H42"/>
  </mergeCells>
  <printOptions horizontalCentered="1"/>
  <pageMargins left="0.5506944444444445" right="0.5506944444444445" top="0.7868055555555555" bottom="0.7868055555555555" header="0.5118055555555555" footer="0.19652777777777777"/>
  <pageSetup horizontalDpi="300" verticalDpi="3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44"/>
  <sheetViews>
    <sheetView workbookViewId="0" topLeftCell="A1">
      <pane xSplit="2" ySplit="9" topLeftCell="C28" activePane="bottomRight" state="frozen"/>
      <selection pane="bottomRight" activeCell="L15" sqref="A15:L1242"/>
    </sheetView>
  </sheetViews>
  <sheetFormatPr defaultColWidth="9.00390625" defaultRowHeight="19.5" customHeight="1"/>
  <cols>
    <col min="1" max="1" width="12.00390625" style="27" customWidth="1"/>
    <col min="2" max="2" width="25.75390625" style="27" customWidth="1"/>
    <col min="3" max="3" width="21.25390625" style="27" customWidth="1"/>
    <col min="4" max="4" width="21.125" style="27" customWidth="1"/>
    <col min="5" max="5" width="21.00390625" style="27" customWidth="1"/>
    <col min="6" max="16384" width="9.00390625" style="27" customWidth="1"/>
  </cols>
  <sheetData>
    <row r="1" spans="1:5" s="21" customFormat="1" ht="30" customHeight="1">
      <c r="A1" s="28" t="s">
        <v>182</v>
      </c>
      <c r="B1" s="28"/>
      <c r="C1" s="28"/>
      <c r="D1" s="28"/>
      <c r="E1" s="28"/>
    </row>
    <row r="2" spans="1:5" s="22" customFormat="1" ht="19.5" customHeight="1">
      <c r="A2" s="29"/>
      <c r="B2" s="29"/>
      <c r="E2" s="30" t="s">
        <v>183</v>
      </c>
    </row>
    <row r="3" spans="1:5" s="22" customFormat="1" ht="19.5" customHeight="1">
      <c r="A3" s="31" t="str">
        <f>'g01收入支出决算总表'!A4</f>
        <v>单位名称：岳阳县自然资源局</v>
      </c>
      <c r="B3" s="29"/>
      <c r="C3" s="33"/>
      <c r="D3" s="33"/>
      <c r="E3" s="30" t="s">
        <v>3</v>
      </c>
    </row>
    <row r="4" spans="1:5" s="23" customFormat="1" ht="22.5" customHeight="1">
      <c r="A4" s="34" t="s">
        <v>184</v>
      </c>
      <c r="B4" s="34"/>
      <c r="C4" s="34" t="s">
        <v>185</v>
      </c>
      <c r="D4" s="34"/>
      <c r="E4" s="34"/>
    </row>
    <row r="5" spans="1:5" s="23" customFormat="1" ht="22.5" customHeight="1">
      <c r="A5" s="34" t="s">
        <v>84</v>
      </c>
      <c r="B5" s="34" t="s">
        <v>85</v>
      </c>
      <c r="C5" s="34" t="s">
        <v>186</v>
      </c>
      <c r="D5" s="34" t="s">
        <v>187</v>
      </c>
      <c r="E5" s="34" t="s">
        <v>159</v>
      </c>
    </row>
    <row r="6" spans="1:5" s="23" customFormat="1" ht="22.5" customHeight="1">
      <c r="A6" s="34"/>
      <c r="B6" s="34"/>
      <c r="C6" s="34"/>
      <c r="D6" s="34"/>
      <c r="E6" s="34"/>
    </row>
    <row r="7" spans="1:5" s="23" customFormat="1" ht="22.5" customHeight="1">
      <c r="A7" s="34"/>
      <c r="B7" s="34"/>
      <c r="C7" s="34"/>
      <c r="D7" s="34"/>
      <c r="E7" s="34"/>
    </row>
    <row r="8" spans="1:5" s="23" customFormat="1" ht="22.5" customHeight="1">
      <c r="A8" s="34" t="s">
        <v>86</v>
      </c>
      <c r="B8" s="34"/>
      <c r="C8" s="34">
        <v>1</v>
      </c>
      <c r="D8" s="34">
        <v>2</v>
      </c>
      <c r="E8" s="34">
        <v>3</v>
      </c>
    </row>
    <row r="9" spans="1:5" s="23" customFormat="1" ht="22.5" customHeight="1">
      <c r="A9" s="34" t="s">
        <v>87</v>
      </c>
      <c r="B9" s="34"/>
      <c r="C9" s="35">
        <f>D9+E9</f>
        <v>6025.9</v>
      </c>
      <c r="D9" s="35">
        <f>D10+D13+D20+D27+D36</f>
        <v>4375.21</v>
      </c>
      <c r="E9" s="35">
        <f>E10+E13+E20+E27+E36</f>
        <v>1650.6899999999998</v>
      </c>
    </row>
    <row r="10" spans="1:5" s="23" customFormat="1" ht="22.5" customHeight="1">
      <c r="A10" s="36" t="s">
        <v>88</v>
      </c>
      <c r="B10" s="36" t="s">
        <v>89</v>
      </c>
      <c r="C10" s="35">
        <f>D10+E10</f>
        <v>22.15</v>
      </c>
      <c r="D10" s="67">
        <f>D11</f>
        <v>22.15</v>
      </c>
      <c r="E10" s="35">
        <v>0</v>
      </c>
    </row>
    <row r="11" spans="1:5" s="45" customFormat="1" ht="22.5" customHeight="1">
      <c r="A11" s="37" t="s">
        <v>90</v>
      </c>
      <c r="B11" s="37" t="s">
        <v>91</v>
      </c>
      <c r="C11" s="38">
        <f aca="true" t="shared" si="0" ref="C11:C38">D11+E11</f>
        <v>22.15</v>
      </c>
      <c r="D11" s="68">
        <f>D12</f>
        <v>22.15</v>
      </c>
      <c r="E11" s="38">
        <v>0</v>
      </c>
    </row>
    <row r="12" spans="1:5" s="45" customFormat="1" ht="22.5" customHeight="1">
      <c r="A12" s="37" t="s">
        <v>92</v>
      </c>
      <c r="B12" s="37" t="s">
        <v>93</v>
      </c>
      <c r="C12" s="38">
        <f t="shared" si="0"/>
        <v>22.15</v>
      </c>
      <c r="D12" s="68">
        <v>22.15</v>
      </c>
      <c r="E12" s="38">
        <v>0</v>
      </c>
    </row>
    <row r="13" spans="1:5" s="23" customFormat="1" ht="22.5" customHeight="1">
      <c r="A13" s="36" t="s">
        <v>94</v>
      </c>
      <c r="B13" s="36" t="s">
        <v>95</v>
      </c>
      <c r="C13" s="35">
        <f t="shared" si="0"/>
        <v>1660.2599999999998</v>
      </c>
      <c r="D13" s="67">
        <f>D14+D16+D18</f>
        <v>309.57</v>
      </c>
      <c r="E13" s="67">
        <f>E14+E16+E18</f>
        <v>1350.6899999999998</v>
      </c>
    </row>
    <row r="14" spans="1:5" s="45" customFormat="1" ht="22.5" customHeight="1">
      <c r="A14" s="37" t="s">
        <v>96</v>
      </c>
      <c r="B14" s="37" t="s">
        <v>97</v>
      </c>
      <c r="C14" s="38">
        <f t="shared" si="0"/>
        <v>69.16</v>
      </c>
      <c r="D14" s="68">
        <f>D15</f>
        <v>2.05</v>
      </c>
      <c r="E14" s="38">
        <f>E15</f>
        <v>67.11</v>
      </c>
    </row>
    <row r="15" spans="1:5" s="45" customFormat="1" ht="22.5" customHeight="1">
      <c r="A15" s="37" t="s">
        <v>98</v>
      </c>
      <c r="B15" s="37" t="s">
        <v>99</v>
      </c>
      <c r="C15" s="38">
        <f t="shared" si="0"/>
        <v>69.16</v>
      </c>
      <c r="D15" s="68">
        <v>2.05</v>
      </c>
      <c r="E15" s="38">
        <v>67.11</v>
      </c>
    </row>
    <row r="16" spans="1:5" s="45" customFormat="1" ht="22.5" customHeight="1">
      <c r="A16" s="37" t="s">
        <v>100</v>
      </c>
      <c r="B16" s="37" t="s">
        <v>101</v>
      </c>
      <c r="C16" s="38">
        <f t="shared" si="0"/>
        <v>307.52</v>
      </c>
      <c r="D16" s="68">
        <f>D17</f>
        <v>307.52</v>
      </c>
      <c r="E16" s="38">
        <v>0</v>
      </c>
    </row>
    <row r="17" spans="1:5" s="45" customFormat="1" ht="22.5" customHeight="1">
      <c r="A17" s="37" t="s">
        <v>102</v>
      </c>
      <c r="B17" s="37" t="s">
        <v>103</v>
      </c>
      <c r="C17" s="38">
        <f t="shared" si="0"/>
        <v>307.52</v>
      </c>
      <c r="D17" s="68">
        <v>307.52</v>
      </c>
      <c r="E17" s="38">
        <v>0</v>
      </c>
    </row>
    <row r="18" spans="1:5" s="45" customFormat="1" ht="22.5" customHeight="1">
      <c r="A18" s="37" t="s">
        <v>104</v>
      </c>
      <c r="B18" s="37" t="s">
        <v>105</v>
      </c>
      <c r="C18" s="38">
        <f t="shared" si="0"/>
        <v>1283.58</v>
      </c>
      <c r="D18" s="68">
        <v>0</v>
      </c>
      <c r="E18" s="38">
        <f>E19</f>
        <v>1283.58</v>
      </c>
    </row>
    <row r="19" spans="1:5" s="45" customFormat="1" ht="22.5" customHeight="1">
      <c r="A19" s="37" t="s">
        <v>106</v>
      </c>
      <c r="B19" s="37" t="s">
        <v>107</v>
      </c>
      <c r="C19" s="38">
        <f t="shared" si="0"/>
        <v>1283.58</v>
      </c>
      <c r="D19" s="68">
        <v>0</v>
      </c>
      <c r="E19" s="38">
        <v>1283.58</v>
      </c>
    </row>
    <row r="20" spans="1:5" s="23" customFormat="1" ht="22.5" customHeight="1">
      <c r="A20" s="36" t="s">
        <v>116</v>
      </c>
      <c r="B20" s="36" t="s">
        <v>117</v>
      </c>
      <c r="C20" s="35">
        <f t="shared" si="0"/>
        <v>50.85</v>
      </c>
      <c r="D20" s="67">
        <f>D21+D23</f>
        <v>50.85</v>
      </c>
      <c r="E20" s="35">
        <v>0</v>
      </c>
    </row>
    <row r="21" spans="1:5" s="45" customFormat="1" ht="22.5" customHeight="1">
      <c r="A21" s="37" t="s">
        <v>118</v>
      </c>
      <c r="B21" s="37" t="s">
        <v>119</v>
      </c>
      <c r="C21" s="38">
        <f t="shared" si="0"/>
        <v>0</v>
      </c>
      <c r="D21" s="68">
        <v>0</v>
      </c>
      <c r="E21" s="38">
        <v>0</v>
      </c>
    </row>
    <row r="22" spans="1:5" s="45" customFormat="1" ht="22.5" customHeight="1">
      <c r="A22" s="37" t="s">
        <v>120</v>
      </c>
      <c r="B22" s="37" t="s">
        <v>121</v>
      </c>
      <c r="C22" s="38">
        <f t="shared" si="0"/>
        <v>0</v>
      </c>
      <c r="D22" s="68">
        <v>0</v>
      </c>
      <c r="E22" s="38">
        <v>0</v>
      </c>
    </row>
    <row r="23" spans="1:5" s="45" customFormat="1" ht="22.5" customHeight="1">
      <c r="A23" s="37" t="s">
        <v>122</v>
      </c>
      <c r="B23" s="37" t="s">
        <v>123</v>
      </c>
      <c r="C23" s="38">
        <f t="shared" si="0"/>
        <v>50.85</v>
      </c>
      <c r="D23" s="68">
        <f>D24</f>
        <v>50.85</v>
      </c>
      <c r="E23" s="38">
        <v>0</v>
      </c>
    </row>
    <row r="24" spans="1:5" s="45" customFormat="1" ht="22.5" customHeight="1">
      <c r="A24" s="37" t="s">
        <v>124</v>
      </c>
      <c r="B24" s="37" t="s">
        <v>125</v>
      </c>
      <c r="C24" s="38">
        <f t="shared" si="0"/>
        <v>50.85</v>
      </c>
      <c r="D24" s="68">
        <v>50.85</v>
      </c>
      <c r="E24" s="38">
        <v>0</v>
      </c>
    </row>
    <row r="25" spans="1:5" s="45" customFormat="1" ht="22.5" customHeight="1">
      <c r="A25" s="37" t="s">
        <v>188</v>
      </c>
      <c r="B25" s="37" t="s">
        <v>189</v>
      </c>
      <c r="C25" s="38">
        <f t="shared" si="0"/>
        <v>0</v>
      </c>
      <c r="D25" s="68">
        <v>0</v>
      </c>
      <c r="E25" s="38">
        <v>0</v>
      </c>
    </row>
    <row r="26" spans="1:5" s="45" customFormat="1" ht="22.5" customHeight="1">
      <c r="A26" s="37" t="s">
        <v>190</v>
      </c>
      <c r="B26" s="37" t="s">
        <v>191</v>
      </c>
      <c r="C26" s="38">
        <f t="shared" si="0"/>
        <v>0</v>
      </c>
      <c r="D26" s="68">
        <v>0</v>
      </c>
      <c r="E26" s="38">
        <v>0</v>
      </c>
    </row>
    <row r="27" spans="1:5" s="23" customFormat="1" ht="22.5" customHeight="1">
      <c r="A27" s="36" t="s">
        <v>126</v>
      </c>
      <c r="B27" s="36" t="s">
        <v>127</v>
      </c>
      <c r="C27" s="35">
        <f t="shared" si="0"/>
        <v>3992.6400000000003</v>
      </c>
      <c r="D27" s="67">
        <f>D28</f>
        <v>3992.6400000000003</v>
      </c>
      <c r="E27" s="35">
        <v>0</v>
      </c>
    </row>
    <row r="28" spans="1:5" s="45" customFormat="1" ht="22.5" customHeight="1">
      <c r="A28" s="37" t="s">
        <v>128</v>
      </c>
      <c r="B28" s="37" t="s">
        <v>129</v>
      </c>
      <c r="C28" s="38">
        <f t="shared" si="0"/>
        <v>3992.6400000000003</v>
      </c>
      <c r="D28" s="68">
        <f>SUM(D29:D35)</f>
        <v>3992.6400000000003</v>
      </c>
      <c r="E28" s="38">
        <v>0</v>
      </c>
    </row>
    <row r="29" spans="1:5" s="45" customFormat="1" ht="22.5" customHeight="1">
      <c r="A29" s="37" t="s">
        <v>130</v>
      </c>
      <c r="B29" s="37" t="s">
        <v>131</v>
      </c>
      <c r="C29" s="38">
        <f t="shared" si="0"/>
        <v>2560.4</v>
      </c>
      <c r="D29" s="68">
        <v>2560.4</v>
      </c>
      <c r="E29" s="38">
        <v>0</v>
      </c>
    </row>
    <row r="30" spans="1:5" s="45" customFormat="1" ht="22.5" customHeight="1">
      <c r="A30" s="37" t="s">
        <v>132</v>
      </c>
      <c r="B30" s="37" t="s">
        <v>133</v>
      </c>
      <c r="C30" s="38">
        <f t="shared" si="0"/>
        <v>332.8</v>
      </c>
      <c r="D30" s="68">
        <v>332.8</v>
      </c>
      <c r="E30" s="38">
        <v>0</v>
      </c>
    </row>
    <row r="31" spans="1:5" s="45" customFormat="1" ht="22.5" customHeight="1">
      <c r="A31" s="37" t="s">
        <v>134</v>
      </c>
      <c r="B31" s="37" t="s">
        <v>135</v>
      </c>
      <c r="C31" s="38">
        <f t="shared" si="0"/>
        <v>574.58</v>
      </c>
      <c r="D31" s="68">
        <v>574.58</v>
      </c>
      <c r="E31" s="38">
        <v>0</v>
      </c>
    </row>
    <row r="32" spans="1:5" s="45" customFormat="1" ht="22.5" customHeight="1">
      <c r="A32" s="37" t="s">
        <v>136</v>
      </c>
      <c r="B32" s="37" t="s">
        <v>137</v>
      </c>
      <c r="C32" s="38">
        <f t="shared" si="0"/>
        <v>480.86</v>
      </c>
      <c r="D32" s="68">
        <v>480.86</v>
      </c>
      <c r="E32" s="38">
        <v>0</v>
      </c>
    </row>
    <row r="33" spans="1:5" s="45" customFormat="1" ht="22.5" customHeight="1">
      <c r="A33" s="37" t="s">
        <v>138</v>
      </c>
      <c r="B33" s="37" t="s">
        <v>139</v>
      </c>
      <c r="C33" s="38">
        <f t="shared" si="0"/>
        <v>40</v>
      </c>
      <c r="D33" s="68">
        <v>40</v>
      </c>
      <c r="E33" s="38">
        <v>0</v>
      </c>
    </row>
    <row r="34" spans="1:5" s="45" customFormat="1" ht="22.5" customHeight="1">
      <c r="A34" s="37" t="s">
        <v>140</v>
      </c>
      <c r="B34" s="37" t="s">
        <v>141</v>
      </c>
      <c r="C34" s="38">
        <f t="shared" si="0"/>
        <v>4</v>
      </c>
      <c r="D34" s="68">
        <v>4</v>
      </c>
      <c r="E34" s="38">
        <v>0</v>
      </c>
    </row>
    <row r="35" spans="1:5" s="45" customFormat="1" ht="22.5" customHeight="1">
      <c r="A35" s="37" t="s">
        <v>142</v>
      </c>
      <c r="B35" s="37" t="s">
        <v>143</v>
      </c>
      <c r="C35" s="38">
        <f t="shared" si="0"/>
        <v>0</v>
      </c>
      <c r="D35" s="68">
        <v>0</v>
      </c>
      <c r="E35" s="38">
        <v>0</v>
      </c>
    </row>
    <row r="36" spans="1:5" s="23" customFormat="1" ht="22.5" customHeight="1">
      <c r="A36" s="36" t="s">
        <v>144</v>
      </c>
      <c r="B36" s="36" t="s">
        <v>145</v>
      </c>
      <c r="C36" s="35">
        <f t="shared" si="0"/>
        <v>300</v>
      </c>
      <c r="D36" s="67">
        <v>0</v>
      </c>
      <c r="E36" s="35">
        <f>E37</f>
        <v>300</v>
      </c>
    </row>
    <row r="37" spans="1:5" s="45" customFormat="1" ht="22.5" customHeight="1">
      <c r="A37" s="37" t="s">
        <v>146</v>
      </c>
      <c r="B37" s="37" t="s">
        <v>147</v>
      </c>
      <c r="C37" s="38">
        <f t="shared" si="0"/>
        <v>300</v>
      </c>
      <c r="D37" s="68">
        <v>0</v>
      </c>
      <c r="E37" s="38">
        <f>E38</f>
        <v>300</v>
      </c>
    </row>
    <row r="38" spans="1:5" s="45" customFormat="1" ht="22.5" customHeight="1">
      <c r="A38" s="37" t="s">
        <v>148</v>
      </c>
      <c r="B38" s="37" t="s">
        <v>149</v>
      </c>
      <c r="C38" s="38">
        <f t="shared" si="0"/>
        <v>300</v>
      </c>
      <c r="D38" s="68">
        <v>0</v>
      </c>
      <c r="E38" s="38">
        <v>300</v>
      </c>
    </row>
    <row r="39" spans="1:5" s="45" customFormat="1" ht="22.5" customHeight="1">
      <c r="A39" s="37"/>
      <c r="B39" s="37"/>
      <c r="C39" s="69"/>
      <c r="D39" s="69"/>
      <c r="E39" s="69"/>
    </row>
    <row r="40" spans="1:5" s="46" customFormat="1" ht="22.5" customHeight="1">
      <c r="A40" s="70" t="s">
        <v>192</v>
      </c>
      <c r="B40" s="71"/>
      <c r="C40" s="71"/>
      <c r="D40" s="71"/>
      <c r="E40" s="71"/>
    </row>
    <row r="41" s="66" customFormat="1" ht="19.5" customHeight="1">
      <c r="A41" s="72"/>
    </row>
    <row r="42" ht="19.5" customHeight="1">
      <c r="A42" s="44"/>
    </row>
    <row r="43" ht="19.5" customHeight="1">
      <c r="A43" s="44"/>
    </row>
    <row r="44" ht="19.5" customHeight="1">
      <c r="A44" s="44"/>
    </row>
  </sheetData>
  <sheetProtection/>
  <mergeCells count="11">
    <mergeCell ref="A1:E1"/>
    <mergeCell ref="A4:B4"/>
    <mergeCell ref="C4:E4"/>
    <mergeCell ref="A8:B8"/>
    <mergeCell ref="A9:B9"/>
    <mergeCell ref="A40:E40"/>
    <mergeCell ref="A5:A7"/>
    <mergeCell ref="B5:B7"/>
    <mergeCell ref="C5:C7"/>
    <mergeCell ref="D5:D7"/>
    <mergeCell ref="E5:E7"/>
  </mergeCells>
  <printOptions horizontalCentered="1"/>
  <pageMargins left="0.5506944444444445" right="0.5506944444444445"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pane xSplit="2" ySplit="6" topLeftCell="C7" activePane="bottomRight" state="frozen"/>
      <selection pane="bottomRight" activeCell="H9" sqref="H9"/>
    </sheetView>
  </sheetViews>
  <sheetFormatPr defaultColWidth="9.00390625" defaultRowHeight="14.25"/>
  <cols>
    <col min="1" max="1" width="8.00390625" style="54" bestFit="1" customWidth="1"/>
    <col min="2" max="2" width="25.25390625" style="54" customWidth="1"/>
    <col min="3" max="3" width="11.125" style="54" customWidth="1"/>
    <col min="4" max="4" width="8.00390625" style="54" customWidth="1"/>
    <col min="5" max="5" width="19.00390625" style="54" bestFit="1" customWidth="1"/>
    <col min="6" max="6" width="10.875" style="54" customWidth="1"/>
    <col min="7" max="7" width="8.00390625" style="54" customWidth="1"/>
    <col min="8" max="8" width="21.75390625" style="54" customWidth="1"/>
    <col min="9" max="9" width="11.375" style="54" customWidth="1"/>
    <col min="10" max="10" width="8.50390625" style="54" customWidth="1"/>
    <col min="11" max="16384" width="9.00390625" style="54" customWidth="1"/>
  </cols>
  <sheetData>
    <row r="1" spans="1:9" s="48" customFormat="1" ht="25.5" customHeight="1">
      <c r="A1" s="55" t="s">
        <v>193</v>
      </c>
      <c r="B1" s="55"/>
      <c r="C1" s="55"/>
      <c r="D1" s="55"/>
      <c r="E1" s="55"/>
      <c r="F1" s="55"/>
      <c r="G1" s="55"/>
      <c r="H1" s="55"/>
      <c r="I1" s="55"/>
    </row>
    <row r="2" spans="1:9" s="49" customFormat="1" ht="15" customHeight="1">
      <c r="A2" s="29"/>
      <c r="B2" s="29"/>
      <c r="C2" s="29"/>
      <c r="D2" s="22"/>
      <c r="E2" s="22"/>
      <c r="F2" s="22"/>
      <c r="G2" s="22"/>
      <c r="H2" s="22"/>
      <c r="I2" s="64" t="s">
        <v>194</v>
      </c>
    </row>
    <row r="3" spans="1:9" s="50" customFormat="1" ht="15" customHeight="1">
      <c r="A3" s="56" t="str">
        <f>'g01收入支出决算总表'!A4</f>
        <v>单位名称：岳阳县自然资源局</v>
      </c>
      <c r="B3" s="56"/>
      <c r="C3" s="56"/>
      <c r="D3" s="56"/>
      <c r="E3" s="56"/>
      <c r="F3" s="56"/>
      <c r="G3" s="56"/>
      <c r="H3" s="56"/>
      <c r="I3" s="65" t="s">
        <v>3</v>
      </c>
    </row>
    <row r="4" spans="1:9" s="51" customFormat="1" ht="15" customHeight="1">
      <c r="A4" s="57" t="s">
        <v>195</v>
      </c>
      <c r="B4" s="57" t="s">
        <v>196</v>
      </c>
      <c r="C4" s="57" t="s">
        <v>196</v>
      </c>
      <c r="D4" s="57" t="s">
        <v>197</v>
      </c>
      <c r="E4" s="57" t="s">
        <v>196</v>
      </c>
      <c r="F4" s="57" t="s">
        <v>196</v>
      </c>
      <c r="G4" s="57" t="s">
        <v>196</v>
      </c>
      <c r="H4" s="57" t="s">
        <v>196</v>
      </c>
      <c r="I4" s="57" t="s">
        <v>196</v>
      </c>
    </row>
    <row r="5" spans="1:9" s="51" customFormat="1" ht="15" customHeight="1">
      <c r="A5" s="58" t="s">
        <v>198</v>
      </c>
      <c r="B5" s="58" t="s">
        <v>199</v>
      </c>
      <c r="C5" s="58" t="s">
        <v>172</v>
      </c>
      <c r="D5" s="58" t="s">
        <v>198</v>
      </c>
      <c r="E5" s="58" t="s">
        <v>199</v>
      </c>
      <c r="F5" s="58" t="s">
        <v>172</v>
      </c>
      <c r="G5" s="58" t="s">
        <v>198</v>
      </c>
      <c r="H5" s="58" t="s">
        <v>199</v>
      </c>
      <c r="I5" s="58" t="s">
        <v>172</v>
      </c>
    </row>
    <row r="6" spans="1:9" s="51" customFormat="1" ht="15" customHeight="1">
      <c r="A6" s="58" t="s">
        <v>196</v>
      </c>
      <c r="B6" s="58" t="s">
        <v>196</v>
      </c>
      <c r="C6" s="58" t="s">
        <v>196</v>
      </c>
      <c r="D6" s="58" t="s">
        <v>196</v>
      </c>
      <c r="E6" s="58" t="s">
        <v>196</v>
      </c>
      <c r="F6" s="58" t="s">
        <v>196</v>
      </c>
      <c r="G6" s="58" t="s">
        <v>196</v>
      </c>
      <c r="H6" s="58" t="s">
        <v>196</v>
      </c>
      <c r="I6" s="58" t="s">
        <v>196</v>
      </c>
    </row>
    <row r="7" spans="1:9" s="51" customFormat="1" ht="13.5" customHeight="1">
      <c r="A7" s="59" t="s">
        <v>200</v>
      </c>
      <c r="B7" s="59" t="s">
        <v>201</v>
      </c>
      <c r="C7" s="60">
        <f>SUM(C8:C16)</f>
        <v>2715.2799999999997</v>
      </c>
      <c r="D7" s="59" t="s">
        <v>202</v>
      </c>
      <c r="E7" s="59" t="s">
        <v>203</v>
      </c>
      <c r="F7" s="60">
        <f>SUM(F8:F34)</f>
        <v>1564.87</v>
      </c>
      <c r="G7" s="59" t="s">
        <v>204</v>
      </c>
      <c r="H7" s="59" t="s">
        <v>205</v>
      </c>
      <c r="I7" s="60">
        <f>SUM(I8:I22)</f>
        <v>24.15</v>
      </c>
    </row>
    <row r="8" spans="1:9" s="52" customFormat="1" ht="13.5" customHeight="1">
      <c r="A8" s="61" t="s">
        <v>206</v>
      </c>
      <c r="B8" s="61" t="s">
        <v>207</v>
      </c>
      <c r="C8" s="62">
        <v>1009.75</v>
      </c>
      <c r="D8" s="61" t="s">
        <v>208</v>
      </c>
      <c r="E8" s="61" t="s">
        <v>209</v>
      </c>
      <c r="F8" s="62">
        <v>46.66</v>
      </c>
      <c r="G8" s="61" t="s">
        <v>210</v>
      </c>
      <c r="H8" s="61" t="s">
        <v>211</v>
      </c>
      <c r="I8" s="62"/>
    </row>
    <row r="9" spans="1:9" s="52" customFormat="1" ht="13.5" customHeight="1">
      <c r="A9" s="61" t="s">
        <v>212</v>
      </c>
      <c r="B9" s="61" t="s">
        <v>213</v>
      </c>
      <c r="C9" s="62">
        <v>593.5</v>
      </c>
      <c r="D9" s="61" t="s">
        <v>214</v>
      </c>
      <c r="E9" s="61" t="s">
        <v>215</v>
      </c>
      <c r="F9" s="62">
        <v>4.84</v>
      </c>
      <c r="G9" s="61" t="s">
        <v>216</v>
      </c>
      <c r="H9" s="61" t="s">
        <v>217</v>
      </c>
      <c r="I9" s="62">
        <v>24.15</v>
      </c>
    </row>
    <row r="10" spans="1:9" s="52" customFormat="1" ht="13.5" customHeight="1">
      <c r="A10" s="61" t="s">
        <v>218</v>
      </c>
      <c r="B10" s="61" t="s">
        <v>219</v>
      </c>
      <c r="C10" s="62">
        <v>14.32</v>
      </c>
      <c r="D10" s="61" t="s">
        <v>220</v>
      </c>
      <c r="E10" s="61" t="s">
        <v>221</v>
      </c>
      <c r="F10" s="62"/>
      <c r="G10" s="61" t="s">
        <v>222</v>
      </c>
      <c r="H10" s="61" t="s">
        <v>223</v>
      </c>
      <c r="I10" s="62"/>
    </row>
    <row r="11" spans="1:9" s="52" customFormat="1" ht="13.5" customHeight="1">
      <c r="A11" s="61" t="s">
        <v>224</v>
      </c>
      <c r="B11" s="61" t="s">
        <v>225</v>
      </c>
      <c r="C11" s="62">
        <v>639.8</v>
      </c>
      <c r="D11" s="61" t="s">
        <v>226</v>
      </c>
      <c r="E11" s="61" t="s">
        <v>227</v>
      </c>
      <c r="F11" s="62"/>
      <c r="G11" s="61" t="s">
        <v>228</v>
      </c>
      <c r="H11" s="61" t="s">
        <v>229</v>
      </c>
      <c r="I11" s="62"/>
    </row>
    <row r="12" spans="1:9" s="52" customFormat="1" ht="13.5" customHeight="1">
      <c r="A12" s="61" t="s">
        <v>230</v>
      </c>
      <c r="B12" s="61" t="s">
        <v>231</v>
      </c>
      <c r="C12" s="62"/>
      <c r="D12" s="61" t="s">
        <v>232</v>
      </c>
      <c r="E12" s="61" t="s">
        <v>233</v>
      </c>
      <c r="F12" s="62">
        <v>0.74</v>
      </c>
      <c r="G12" s="61" t="s">
        <v>234</v>
      </c>
      <c r="H12" s="61" t="s">
        <v>235</v>
      </c>
      <c r="I12" s="62"/>
    </row>
    <row r="13" spans="1:9" s="52" customFormat="1" ht="13.5" customHeight="1">
      <c r="A13" s="61" t="s">
        <v>236</v>
      </c>
      <c r="B13" s="61" t="s">
        <v>237</v>
      </c>
      <c r="C13" s="62">
        <v>219.6</v>
      </c>
      <c r="D13" s="61" t="s">
        <v>238</v>
      </c>
      <c r="E13" s="61" t="s">
        <v>239</v>
      </c>
      <c r="F13" s="62">
        <v>5.99</v>
      </c>
      <c r="G13" s="61" t="s">
        <v>240</v>
      </c>
      <c r="H13" s="61" t="s">
        <v>241</v>
      </c>
      <c r="I13" s="62"/>
    </row>
    <row r="14" spans="1:9" s="52" customFormat="1" ht="13.5" customHeight="1">
      <c r="A14" s="61" t="s">
        <v>242</v>
      </c>
      <c r="B14" s="61" t="s">
        <v>243</v>
      </c>
      <c r="C14" s="62">
        <v>224.63</v>
      </c>
      <c r="D14" s="61" t="s">
        <v>244</v>
      </c>
      <c r="E14" s="61" t="s">
        <v>245</v>
      </c>
      <c r="F14" s="62">
        <v>2.44</v>
      </c>
      <c r="G14" s="61" t="s">
        <v>246</v>
      </c>
      <c r="H14" s="61" t="s">
        <v>247</v>
      </c>
      <c r="I14" s="62"/>
    </row>
    <row r="15" spans="1:9" s="52" customFormat="1" ht="13.5" customHeight="1">
      <c r="A15" s="61" t="s">
        <v>248</v>
      </c>
      <c r="B15" s="61" t="s">
        <v>249</v>
      </c>
      <c r="C15" s="62">
        <v>3.27</v>
      </c>
      <c r="D15" s="61" t="s">
        <v>250</v>
      </c>
      <c r="E15" s="61" t="s">
        <v>251</v>
      </c>
      <c r="F15" s="62"/>
      <c r="G15" s="61" t="s">
        <v>252</v>
      </c>
      <c r="H15" s="61" t="s">
        <v>253</v>
      </c>
      <c r="I15" s="62"/>
    </row>
    <row r="16" spans="1:9" s="52" customFormat="1" ht="13.5" customHeight="1">
      <c r="A16" s="61" t="s">
        <v>254</v>
      </c>
      <c r="B16" s="61" t="s">
        <v>255</v>
      </c>
      <c r="C16" s="62">
        <v>10.41</v>
      </c>
      <c r="D16" s="61" t="s">
        <v>256</v>
      </c>
      <c r="E16" s="61" t="s">
        <v>257</v>
      </c>
      <c r="F16" s="62"/>
      <c r="G16" s="61" t="s">
        <v>258</v>
      </c>
      <c r="H16" s="61" t="s">
        <v>259</v>
      </c>
      <c r="I16" s="62"/>
    </row>
    <row r="17" spans="1:9" s="52" customFormat="1" ht="13.5" customHeight="1">
      <c r="A17" s="59" t="s">
        <v>260</v>
      </c>
      <c r="B17" s="59" t="s">
        <v>261</v>
      </c>
      <c r="C17" s="60">
        <f>SUM(C18:C33)</f>
        <v>70.91</v>
      </c>
      <c r="D17" s="59" t="s">
        <v>262</v>
      </c>
      <c r="E17" s="61" t="s">
        <v>263</v>
      </c>
      <c r="F17" s="62">
        <v>39.15</v>
      </c>
      <c r="G17" s="61" t="s">
        <v>264</v>
      </c>
      <c r="H17" s="61" t="s">
        <v>265</v>
      </c>
      <c r="I17" s="62"/>
    </row>
    <row r="18" spans="1:9" s="52" customFormat="1" ht="13.5" customHeight="1">
      <c r="A18" s="61" t="s">
        <v>266</v>
      </c>
      <c r="B18" s="61" t="s">
        <v>267</v>
      </c>
      <c r="C18" s="62"/>
      <c r="D18" s="61" t="s">
        <v>268</v>
      </c>
      <c r="E18" s="61" t="s">
        <v>269</v>
      </c>
      <c r="F18" s="62"/>
      <c r="G18" s="61" t="s">
        <v>270</v>
      </c>
      <c r="H18" s="61" t="s">
        <v>271</v>
      </c>
      <c r="I18" s="62"/>
    </row>
    <row r="19" spans="1:9" s="52" customFormat="1" ht="13.5" customHeight="1">
      <c r="A19" s="61" t="s">
        <v>272</v>
      </c>
      <c r="B19" s="61" t="s">
        <v>273</v>
      </c>
      <c r="C19" s="62">
        <v>29.59</v>
      </c>
      <c r="D19" s="61" t="s">
        <v>274</v>
      </c>
      <c r="E19" s="61" t="s">
        <v>275</v>
      </c>
      <c r="F19" s="62">
        <v>37.85</v>
      </c>
      <c r="G19" s="61" t="s">
        <v>276</v>
      </c>
      <c r="H19" s="61" t="s">
        <v>277</v>
      </c>
      <c r="I19" s="62"/>
    </row>
    <row r="20" spans="1:9" s="52" customFormat="1" ht="13.5" customHeight="1">
      <c r="A20" s="61" t="s">
        <v>278</v>
      </c>
      <c r="B20" s="61" t="s">
        <v>279</v>
      </c>
      <c r="C20" s="62"/>
      <c r="D20" s="61" t="s">
        <v>280</v>
      </c>
      <c r="E20" s="61" t="s">
        <v>281</v>
      </c>
      <c r="F20" s="62"/>
      <c r="G20" s="61" t="s">
        <v>282</v>
      </c>
      <c r="H20" s="61" t="s">
        <v>283</v>
      </c>
      <c r="I20" s="62"/>
    </row>
    <row r="21" spans="1:9" s="52" customFormat="1" ht="13.5" customHeight="1">
      <c r="A21" s="61" t="s">
        <v>284</v>
      </c>
      <c r="B21" s="61" t="s">
        <v>285</v>
      </c>
      <c r="C21" s="62">
        <v>22.15</v>
      </c>
      <c r="D21" s="61" t="s">
        <v>286</v>
      </c>
      <c r="E21" s="61" t="s">
        <v>287</v>
      </c>
      <c r="F21" s="62">
        <v>0.2</v>
      </c>
      <c r="G21" s="61" t="s">
        <v>288</v>
      </c>
      <c r="H21" s="61" t="s">
        <v>289</v>
      </c>
      <c r="I21" s="62"/>
    </row>
    <row r="22" spans="1:9" s="52" customFormat="1" ht="13.5" customHeight="1">
      <c r="A22" s="61" t="s">
        <v>290</v>
      </c>
      <c r="B22" s="61" t="s">
        <v>291</v>
      </c>
      <c r="C22" s="62"/>
      <c r="D22" s="61" t="s">
        <v>292</v>
      </c>
      <c r="E22" s="61" t="s">
        <v>293</v>
      </c>
      <c r="F22" s="62">
        <v>0.86</v>
      </c>
      <c r="G22" s="61" t="s">
        <v>294</v>
      </c>
      <c r="H22" s="61" t="s">
        <v>295</v>
      </c>
      <c r="I22" s="62"/>
    </row>
    <row r="23" spans="1:9" s="52" customFormat="1" ht="13.5" customHeight="1">
      <c r="A23" s="61" t="s">
        <v>296</v>
      </c>
      <c r="B23" s="61" t="s">
        <v>297</v>
      </c>
      <c r="C23" s="62"/>
      <c r="D23" s="61" t="s">
        <v>298</v>
      </c>
      <c r="E23" s="61" t="s">
        <v>299</v>
      </c>
      <c r="F23" s="62">
        <v>11.35</v>
      </c>
      <c r="G23" s="61" t="s">
        <v>300</v>
      </c>
      <c r="H23" s="59" t="s">
        <v>301</v>
      </c>
      <c r="I23" s="60"/>
    </row>
    <row r="24" spans="1:9" s="52" customFormat="1" ht="13.5" customHeight="1">
      <c r="A24" s="61" t="s">
        <v>302</v>
      </c>
      <c r="B24" s="61" t="s">
        <v>303</v>
      </c>
      <c r="C24" s="62"/>
      <c r="D24" s="61" t="s">
        <v>304</v>
      </c>
      <c r="E24" s="61" t="s">
        <v>305</v>
      </c>
      <c r="F24" s="62">
        <v>3.3</v>
      </c>
      <c r="G24" s="61" t="s">
        <v>306</v>
      </c>
      <c r="H24" s="61" t="s">
        <v>307</v>
      </c>
      <c r="I24" s="62"/>
    </row>
    <row r="25" spans="1:9" s="52" customFormat="1" ht="13.5" customHeight="1">
      <c r="A25" s="61" t="s">
        <v>308</v>
      </c>
      <c r="B25" s="61" t="s">
        <v>309</v>
      </c>
      <c r="C25" s="62"/>
      <c r="D25" s="61" t="s">
        <v>310</v>
      </c>
      <c r="E25" s="61" t="s">
        <v>311</v>
      </c>
      <c r="F25" s="62"/>
      <c r="G25" s="61" t="s">
        <v>312</v>
      </c>
      <c r="H25" s="61" t="s">
        <v>313</v>
      </c>
      <c r="I25" s="62"/>
    </row>
    <row r="26" spans="1:9" s="52" customFormat="1" ht="13.5" customHeight="1">
      <c r="A26" s="61" t="s">
        <v>314</v>
      </c>
      <c r="B26" s="61" t="s">
        <v>315</v>
      </c>
      <c r="C26" s="62"/>
      <c r="D26" s="61" t="s">
        <v>316</v>
      </c>
      <c r="E26" s="61" t="s">
        <v>317</v>
      </c>
      <c r="F26" s="62"/>
      <c r="G26" s="61" t="s">
        <v>318</v>
      </c>
      <c r="H26" s="61" t="s">
        <v>319</v>
      </c>
      <c r="I26" s="62"/>
    </row>
    <row r="27" spans="1:9" s="52" customFormat="1" ht="13.5" customHeight="1">
      <c r="A27" s="61" t="s">
        <v>320</v>
      </c>
      <c r="B27" s="61" t="s">
        <v>321</v>
      </c>
      <c r="C27" s="62"/>
      <c r="D27" s="61" t="s">
        <v>322</v>
      </c>
      <c r="E27" s="61" t="s">
        <v>323</v>
      </c>
      <c r="F27" s="62">
        <v>2.99</v>
      </c>
      <c r="G27" s="61" t="s">
        <v>324</v>
      </c>
      <c r="H27" s="61" t="s">
        <v>325</v>
      </c>
      <c r="I27" s="62"/>
    </row>
    <row r="28" spans="1:9" s="52" customFormat="1" ht="13.5" customHeight="1">
      <c r="A28" s="61" t="s">
        <v>326</v>
      </c>
      <c r="B28" s="61" t="s">
        <v>327</v>
      </c>
      <c r="C28" s="62"/>
      <c r="D28" s="61" t="s">
        <v>328</v>
      </c>
      <c r="E28" s="61" t="s">
        <v>329</v>
      </c>
      <c r="F28" s="62">
        <v>1169.42</v>
      </c>
      <c r="G28" s="61" t="s">
        <v>330</v>
      </c>
      <c r="H28" s="59" t="s">
        <v>331</v>
      </c>
      <c r="I28" s="60"/>
    </row>
    <row r="29" spans="1:9" s="52" customFormat="1" ht="13.5" customHeight="1">
      <c r="A29" s="61" t="s">
        <v>332</v>
      </c>
      <c r="B29" s="61" t="s">
        <v>333</v>
      </c>
      <c r="C29" s="62"/>
      <c r="D29" s="61" t="s">
        <v>334</v>
      </c>
      <c r="E29" s="61" t="s">
        <v>335</v>
      </c>
      <c r="F29" s="62">
        <v>99.79</v>
      </c>
      <c r="G29" s="61" t="s">
        <v>336</v>
      </c>
      <c r="H29" s="61" t="s">
        <v>337</v>
      </c>
      <c r="I29" s="62"/>
    </row>
    <row r="30" spans="1:9" s="52" customFormat="1" ht="13.5" customHeight="1">
      <c r="A30" s="61" t="s">
        <v>338</v>
      </c>
      <c r="B30" s="61" t="s">
        <v>339</v>
      </c>
      <c r="C30" s="62"/>
      <c r="D30" s="61" t="s">
        <v>340</v>
      </c>
      <c r="E30" s="61" t="s">
        <v>341</v>
      </c>
      <c r="F30" s="62"/>
      <c r="G30" s="61" t="s">
        <v>342</v>
      </c>
      <c r="H30" s="61" t="s">
        <v>343</v>
      </c>
      <c r="I30" s="62"/>
    </row>
    <row r="31" spans="1:9" s="52" customFormat="1" ht="13.5" customHeight="1">
      <c r="A31" s="61" t="s">
        <v>344</v>
      </c>
      <c r="B31" s="61" t="s">
        <v>345</v>
      </c>
      <c r="C31" s="62"/>
      <c r="D31" s="61" t="s">
        <v>346</v>
      </c>
      <c r="E31" s="61" t="s">
        <v>347</v>
      </c>
      <c r="F31" s="62"/>
      <c r="G31" s="61" t="s">
        <v>348</v>
      </c>
      <c r="H31" s="61" t="s">
        <v>151</v>
      </c>
      <c r="I31" s="62"/>
    </row>
    <row r="32" spans="1:9" s="52" customFormat="1" ht="13.5" customHeight="1">
      <c r="A32" s="61" t="s">
        <v>349</v>
      </c>
      <c r="B32" s="61" t="s">
        <v>350</v>
      </c>
      <c r="C32" s="62"/>
      <c r="D32" s="61" t="s">
        <v>351</v>
      </c>
      <c r="E32" s="61" t="s">
        <v>352</v>
      </c>
      <c r="F32" s="62">
        <v>8.58</v>
      </c>
      <c r="G32" s="61" t="s">
        <v>353</v>
      </c>
      <c r="H32" s="61" t="s">
        <v>354</v>
      </c>
      <c r="I32" s="62"/>
    </row>
    <row r="33" spans="1:9" s="52" customFormat="1" ht="13.5" customHeight="1">
      <c r="A33" s="61" t="s">
        <v>355</v>
      </c>
      <c r="B33" s="61" t="s">
        <v>356</v>
      </c>
      <c r="C33" s="62">
        <v>19.17</v>
      </c>
      <c r="D33" s="61" t="s">
        <v>357</v>
      </c>
      <c r="E33" s="61" t="s">
        <v>358</v>
      </c>
      <c r="F33" s="62">
        <v>14.19</v>
      </c>
      <c r="G33" s="61" t="s">
        <v>196</v>
      </c>
      <c r="H33" s="61" t="s">
        <v>196</v>
      </c>
      <c r="I33" s="62"/>
    </row>
    <row r="34" spans="1:9" s="52" customFormat="1" ht="13.5" customHeight="1">
      <c r="A34" s="61" t="s">
        <v>196</v>
      </c>
      <c r="B34" s="61" t="s">
        <v>196</v>
      </c>
      <c r="C34" s="62" t="s">
        <v>196</v>
      </c>
      <c r="D34" s="61" t="s">
        <v>359</v>
      </c>
      <c r="E34" s="61" t="s">
        <v>360</v>
      </c>
      <c r="F34" s="62">
        <v>116.52</v>
      </c>
      <c r="G34" s="61" t="s">
        <v>196</v>
      </c>
      <c r="H34" s="61" t="s">
        <v>196</v>
      </c>
      <c r="I34" s="62"/>
    </row>
    <row r="35" spans="1:9" s="51" customFormat="1" ht="15" customHeight="1">
      <c r="A35" s="57" t="s">
        <v>361</v>
      </c>
      <c r="B35" s="57" t="s">
        <v>196</v>
      </c>
      <c r="C35" s="60">
        <f>C7+C17</f>
        <v>2786.1899999999996</v>
      </c>
      <c r="D35" s="57" t="s">
        <v>362</v>
      </c>
      <c r="E35" s="57" t="s">
        <v>196</v>
      </c>
      <c r="F35" s="57" t="s">
        <v>196</v>
      </c>
      <c r="G35" s="57" t="s">
        <v>196</v>
      </c>
      <c r="H35" s="57" t="s">
        <v>196</v>
      </c>
      <c r="I35" s="60">
        <f>F7+I7</f>
        <v>1589.02</v>
      </c>
    </row>
    <row r="36" spans="1:9" s="53" customFormat="1" ht="19.5" customHeight="1">
      <c r="A36" s="63" t="s">
        <v>363</v>
      </c>
      <c r="B36" s="63"/>
      <c r="C36" s="63"/>
      <c r="D36" s="63"/>
      <c r="E36" s="63"/>
      <c r="F36" s="63"/>
      <c r="G36" s="63"/>
      <c r="H36" s="63"/>
      <c r="I36" s="63"/>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2777777777778" right="0.5902777777777778" top="0.5902777777777778" bottom="0.5902777777777778" header="0.39305555555555555" footer="0.39305555555555555"/>
  <pageSetup horizontalDpi="600" verticalDpi="600" orientation="landscape" paperSize="9" scale="9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pane xSplit="1" ySplit="7" topLeftCell="B8" activePane="bottomRight" state="frozen"/>
      <selection pane="bottomRight" activeCell="J8" sqref="J8"/>
    </sheetView>
  </sheetViews>
  <sheetFormatPr defaultColWidth="9.00390625" defaultRowHeight="30" customHeight="1"/>
  <cols>
    <col min="1" max="1" width="8.625" style="27" customWidth="1"/>
    <col min="2" max="2" width="10.125" style="27" customWidth="1"/>
    <col min="3" max="3" width="8.50390625" style="27" customWidth="1"/>
    <col min="4" max="4" width="9.375" style="27" customWidth="1"/>
    <col min="5" max="6" width="10.125" style="27" customWidth="1"/>
    <col min="7" max="7" width="9.125" style="27" customWidth="1"/>
    <col min="8" max="12" width="10.125" style="27" customWidth="1"/>
    <col min="13" max="16384" width="9.00390625" style="27" customWidth="1"/>
  </cols>
  <sheetData>
    <row r="1" spans="1:12" s="21" customFormat="1" ht="37.5" customHeight="1">
      <c r="A1" s="28" t="s">
        <v>364</v>
      </c>
      <c r="B1" s="28"/>
      <c r="C1" s="28"/>
      <c r="D1" s="28"/>
      <c r="E1" s="28"/>
      <c r="F1" s="28"/>
      <c r="G1" s="28"/>
      <c r="H1" s="28"/>
      <c r="I1" s="28"/>
      <c r="J1" s="28"/>
      <c r="K1" s="28"/>
      <c r="L1" s="28"/>
    </row>
    <row r="2" s="22" customFormat="1" ht="30" customHeight="1">
      <c r="L2" s="30" t="s">
        <v>365</v>
      </c>
    </row>
    <row r="3" spans="1:12" s="22" customFormat="1" ht="30" customHeight="1">
      <c r="A3" s="31" t="str">
        <f>'g01收入支出决算总表'!A4</f>
        <v>单位名称：岳阳县自然资源局</v>
      </c>
      <c r="B3" s="32"/>
      <c r="C3" s="32"/>
      <c r="D3" s="32"/>
      <c r="E3" s="32"/>
      <c r="F3" s="32"/>
      <c r="G3" s="32"/>
      <c r="H3" s="32"/>
      <c r="I3" s="32"/>
      <c r="J3" s="32"/>
      <c r="K3" s="33"/>
      <c r="L3" s="30" t="s">
        <v>3</v>
      </c>
    </row>
    <row r="4" spans="1:12" s="23" customFormat="1" ht="30" customHeight="1">
      <c r="A4" s="34" t="s">
        <v>366</v>
      </c>
      <c r="B4" s="34"/>
      <c r="C4" s="34"/>
      <c r="D4" s="34"/>
      <c r="E4" s="34"/>
      <c r="F4" s="34"/>
      <c r="G4" s="34" t="s">
        <v>367</v>
      </c>
      <c r="H4" s="34"/>
      <c r="I4" s="34"/>
      <c r="J4" s="34"/>
      <c r="K4" s="34"/>
      <c r="L4" s="34"/>
    </row>
    <row r="5" spans="1:12" s="45" customFormat="1" ht="30" customHeight="1">
      <c r="A5" s="39" t="s">
        <v>87</v>
      </c>
      <c r="B5" s="39" t="s">
        <v>368</v>
      </c>
      <c r="C5" s="39" t="s">
        <v>369</v>
      </c>
      <c r="D5" s="39"/>
      <c r="E5" s="39"/>
      <c r="F5" s="39" t="s">
        <v>370</v>
      </c>
      <c r="G5" s="39" t="s">
        <v>87</v>
      </c>
      <c r="H5" s="39" t="s">
        <v>368</v>
      </c>
      <c r="I5" s="39" t="s">
        <v>369</v>
      </c>
      <c r="J5" s="39"/>
      <c r="K5" s="39"/>
      <c r="L5" s="39" t="s">
        <v>370</v>
      </c>
    </row>
    <row r="6" spans="1:12" s="45" customFormat="1" ht="30" customHeight="1">
      <c r="A6" s="39"/>
      <c r="B6" s="39"/>
      <c r="C6" s="39" t="s">
        <v>186</v>
      </c>
      <c r="D6" s="39" t="s">
        <v>371</v>
      </c>
      <c r="E6" s="39" t="s">
        <v>372</v>
      </c>
      <c r="F6" s="39"/>
      <c r="G6" s="39"/>
      <c r="H6" s="39"/>
      <c r="I6" s="39" t="s">
        <v>186</v>
      </c>
      <c r="J6" s="39" t="s">
        <v>371</v>
      </c>
      <c r="K6" s="39" t="s">
        <v>372</v>
      </c>
      <c r="L6" s="39"/>
    </row>
    <row r="7" spans="1:12" s="45" customFormat="1" ht="30" customHeight="1">
      <c r="A7" s="39">
        <v>1</v>
      </c>
      <c r="B7" s="39">
        <v>2</v>
      </c>
      <c r="C7" s="39">
        <v>3</v>
      </c>
      <c r="D7" s="39">
        <v>4</v>
      </c>
      <c r="E7" s="39">
        <v>5</v>
      </c>
      <c r="F7" s="39">
        <v>6</v>
      </c>
      <c r="G7" s="39">
        <v>7</v>
      </c>
      <c r="H7" s="39">
        <v>8</v>
      </c>
      <c r="I7" s="39">
        <v>9</v>
      </c>
      <c r="J7" s="39">
        <v>10</v>
      </c>
      <c r="K7" s="39">
        <v>11</v>
      </c>
      <c r="L7" s="39">
        <v>12</v>
      </c>
    </row>
    <row r="8" spans="1:12" s="25" customFormat="1" ht="30" customHeight="1">
      <c r="A8" s="47">
        <f>B8+C8+F8</f>
        <v>15.34</v>
      </c>
      <c r="B8" s="47"/>
      <c r="C8" s="47"/>
      <c r="D8" s="47"/>
      <c r="E8" s="47"/>
      <c r="F8" s="47">
        <v>15.34</v>
      </c>
      <c r="G8" s="47">
        <f>H8+I8+L8</f>
        <v>11.35</v>
      </c>
      <c r="H8" s="47"/>
      <c r="I8" s="47"/>
      <c r="J8" s="47"/>
      <c r="K8" s="47"/>
      <c r="L8" s="47">
        <v>11.35</v>
      </c>
    </row>
    <row r="9" spans="1:12" s="46" customFormat="1" ht="51" customHeight="1">
      <c r="A9" s="42" t="s">
        <v>373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5506944444444445" right="0.5506944444444445" top="0.7868055555555555" bottom="0.7868055555555555" header="0.5118055555555555" footer="0.19652777777777777"/>
  <pageSetup fitToHeight="1"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25"/>
  <sheetViews>
    <sheetView workbookViewId="0" topLeftCell="A1">
      <pane xSplit="2" ySplit="9" topLeftCell="C10" activePane="bottomRight" state="frozen"/>
      <selection pane="bottomRight" activeCell="D9" sqref="D9"/>
    </sheetView>
  </sheetViews>
  <sheetFormatPr defaultColWidth="9.00390625" defaultRowHeight="19.5" customHeight="1"/>
  <cols>
    <col min="1" max="1" width="11.875" style="27" customWidth="1"/>
    <col min="2" max="2" width="26.25390625" style="27" customWidth="1"/>
    <col min="3" max="3" width="12.125" style="27" customWidth="1"/>
    <col min="4" max="4" width="11.50390625" style="27" customWidth="1"/>
    <col min="5" max="5" width="12.50390625" style="27" customWidth="1"/>
    <col min="6" max="6" width="13.375" style="27" customWidth="1"/>
    <col min="7" max="7" width="12.25390625" style="27" customWidth="1"/>
    <col min="8" max="8" width="13.375" style="27" customWidth="1"/>
    <col min="9" max="16384" width="9.00390625" style="27" customWidth="1"/>
  </cols>
  <sheetData>
    <row r="1" spans="1:8" s="21" customFormat="1" ht="34.5" customHeight="1">
      <c r="A1" s="28" t="s">
        <v>374</v>
      </c>
      <c r="B1" s="28"/>
      <c r="C1" s="28"/>
      <c r="D1" s="28"/>
      <c r="E1" s="28"/>
      <c r="F1" s="28"/>
      <c r="G1" s="28"/>
      <c r="H1" s="28"/>
    </row>
    <row r="2" spans="1:8" s="22" customFormat="1" ht="24" customHeight="1">
      <c r="A2" s="29"/>
      <c r="B2" s="29"/>
      <c r="H2" s="30" t="s">
        <v>375</v>
      </c>
    </row>
    <row r="3" spans="1:8" s="22" customFormat="1" ht="24" customHeight="1">
      <c r="A3" s="31" t="str">
        <f>'g01收入支出决算总表'!A4</f>
        <v>单位名称：岳阳县自然资源局</v>
      </c>
      <c r="B3" s="29"/>
      <c r="C3" s="32"/>
      <c r="D3" s="32"/>
      <c r="E3" s="32"/>
      <c r="F3" s="32"/>
      <c r="G3" s="33"/>
      <c r="H3" s="30" t="s">
        <v>3</v>
      </c>
    </row>
    <row r="4" spans="1:8" s="23" customFormat="1" ht="19.5" customHeight="1">
      <c r="A4" s="34" t="s">
        <v>184</v>
      </c>
      <c r="B4" s="34"/>
      <c r="C4" s="34" t="s">
        <v>376</v>
      </c>
      <c r="D4" s="34" t="s">
        <v>377</v>
      </c>
      <c r="E4" s="34" t="s">
        <v>185</v>
      </c>
      <c r="F4" s="34"/>
      <c r="G4" s="34"/>
      <c r="H4" s="34" t="s">
        <v>378</v>
      </c>
    </row>
    <row r="5" spans="1:8" s="23" customFormat="1" ht="19.5" customHeight="1">
      <c r="A5" s="34" t="s">
        <v>84</v>
      </c>
      <c r="B5" s="34" t="s">
        <v>85</v>
      </c>
      <c r="C5" s="34"/>
      <c r="D5" s="34"/>
      <c r="E5" s="34" t="s">
        <v>186</v>
      </c>
      <c r="F5" s="34" t="s">
        <v>187</v>
      </c>
      <c r="G5" s="34" t="s">
        <v>159</v>
      </c>
      <c r="H5" s="34"/>
    </row>
    <row r="6" spans="1:8" s="23" customFormat="1" ht="19.5" customHeight="1">
      <c r="A6" s="34"/>
      <c r="B6" s="34"/>
      <c r="C6" s="34"/>
      <c r="D6" s="34"/>
      <c r="E6" s="34"/>
      <c r="F6" s="34"/>
      <c r="G6" s="34"/>
      <c r="H6" s="34"/>
    </row>
    <row r="7" spans="1:8" s="23" customFormat="1" ht="19.5" customHeight="1">
      <c r="A7" s="34"/>
      <c r="B7" s="34"/>
      <c r="C7" s="34"/>
      <c r="D7" s="34"/>
      <c r="E7" s="34"/>
      <c r="F7" s="34"/>
      <c r="G7" s="34"/>
      <c r="H7" s="34"/>
    </row>
    <row r="8" spans="1:8" s="23" customFormat="1" ht="19.5" customHeight="1">
      <c r="A8" s="34" t="s">
        <v>86</v>
      </c>
      <c r="B8" s="34"/>
      <c r="C8" s="34">
        <v>1</v>
      </c>
      <c r="D8" s="34">
        <v>2</v>
      </c>
      <c r="E8" s="34">
        <v>3</v>
      </c>
      <c r="F8" s="34">
        <v>4</v>
      </c>
      <c r="G8" s="34">
        <v>5</v>
      </c>
      <c r="H8" s="34">
        <v>6</v>
      </c>
    </row>
    <row r="9" spans="1:8" s="23" customFormat="1" ht="19.5" customHeight="1">
      <c r="A9" s="34" t="s">
        <v>87</v>
      </c>
      <c r="B9" s="34"/>
      <c r="C9" s="35">
        <f aca="true" t="shared" si="0" ref="C9:H9">C10+C17</f>
        <v>1030.77</v>
      </c>
      <c r="D9" s="35">
        <f t="shared" si="0"/>
        <v>9740.47</v>
      </c>
      <c r="E9" s="35">
        <f t="shared" si="0"/>
        <v>8897.429999999998</v>
      </c>
      <c r="F9" s="35"/>
      <c r="G9" s="35">
        <f t="shared" si="0"/>
        <v>8897.429999999998</v>
      </c>
      <c r="H9" s="35">
        <f t="shared" si="0"/>
        <v>1873.8100000000013</v>
      </c>
    </row>
    <row r="10" spans="1:8" s="24" customFormat="1" ht="19.5" customHeight="1">
      <c r="A10" s="36" t="s">
        <v>94</v>
      </c>
      <c r="B10" s="36" t="s">
        <v>95</v>
      </c>
      <c r="C10" s="35">
        <f aca="true" t="shared" si="1" ref="C10:G10">C11+C15</f>
        <v>1009.03</v>
      </c>
      <c r="D10" s="35">
        <f t="shared" si="1"/>
        <v>9740.47</v>
      </c>
      <c r="E10" s="35">
        <f>F10+G10</f>
        <v>8875.689999999999</v>
      </c>
      <c r="F10" s="35"/>
      <c r="G10" s="35">
        <f t="shared" si="1"/>
        <v>8875.689999999999</v>
      </c>
      <c r="H10" s="35">
        <f>C10+D10-E10</f>
        <v>1873.8100000000013</v>
      </c>
    </row>
    <row r="11" spans="1:8" s="25" customFormat="1" ht="19.5" customHeight="1">
      <c r="A11" s="37" t="s">
        <v>108</v>
      </c>
      <c r="B11" s="37" t="s">
        <v>109</v>
      </c>
      <c r="C11" s="38">
        <f aca="true" t="shared" si="2" ref="C11:G11">SUM(C12:C14)</f>
        <v>964.98</v>
      </c>
      <c r="D11" s="38">
        <f t="shared" si="2"/>
        <v>9740.47</v>
      </c>
      <c r="E11" s="38">
        <f aca="true" t="shared" si="3" ref="E11:E19">F11+G11</f>
        <v>8875.689999999999</v>
      </c>
      <c r="F11" s="38"/>
      <c r="G11" s="38">
        <f t="shared" si="2"/>
        <v>8875.689999999999</v>
      </c>
      <c r="H11" s="38">
        <f aca="true" t="shared" si="4" ref="H11:H16">C11+D11-E11</f>
        <v>1829.7600000000002</v>
      </c>
    </row>
    <row r="12" spans="1:8" s="25" customFormat="1" ht="19.5" customHeight="1">
      <c r="A12" s="37" t="s">
        <v>110</v>
      </c>
      <c r="B12" s="37" t="s">
        <v>111</v>
      </c>
      <c r="C12" s="38">
        <v>0</v>
      </c>
      <c r="D12" s="38">
        <v>3010.78</v>
      </c>
      <c r="E12" s="38">
        <f t="shared" si="3"/>
        <v>3010.78</v>
      </c>
      <c r="F12" s="38"/>
      <c r="G12" s="38">
        <v>3010.78</v>
      </c>
      <c r="H12" s="38">
        <f t="shared" si="4"/>
        <v>0</v>
      </c>
    </row>
    <row r="13" spans="1:8" s="25" customFormat="1" ht="19.5" customHeight="1">
      <c r="A13" s="37" t="s">
        <v>112</v>
      </c>
      <c r="B13" s="37" t="s">
        <v>113</v>
      </c>
      <c r="C13" s="38">
        <v>964.98</v>
      </c>
      <c r="D13" s="38">
        <v>6477.89</v>
      </c>
      <c r="E13" s="38">
        <f t="shared" si="3"/>
        <v>5613.11</v>
      </c>
      <c r="F13" s="38"/>
      <c r="G13" s="38">
        <v>5613.11</v>
      </c>
      <c r="H13" s="38">
        <f t="shared" si="4"/>
        <v>1829.7600000000011</v>
      </c>
    </row>
    <row r="14" spans="1:8" s="25" customFormat="1" ht="19.5" customHeight="1">
      <c r="A14" s="37" t="s">
        <v>114</v>
      </c>
      <c r="B14" s="37" t="s">
        <v>115</v>
      </c>
      <c r="C14" s="38">
        <v>0</v>
      </c>
      <c r="D14" s="38">
        <v>251.8</v>
      </c>
      <c r="E14" s="38">
        <f t="shared" si="3"/>
        <v>251.8</v>
      </c>
      <c r="F14" s="38"/>
      <c r="G14" s="38">
        <v>251.8</v>
      </c>
      <c r="H14" s="38">
        <f t="shared" si="4"/>
        <v>0</v>
      </c>
    </row>
    <row r="15" spans="1:8" s="25" customFormat="1" ht="19.5" customHeight="1">
      <c r="A15" s="37" t="s">
        <v>379</v>
      </c>
      <c r="B15" s="37" t="s">
        <v>380</v>
      </c>
      <c r="C15" s="38">
        <f>C16</f>
        <v>44.05</v>
      </c>
      <c r="D15" s="38"/>
      <c r="E15" s="38">
        <f t="shared" si="3"/>
        <v>0</v>
      </c>
      <c r="F15" s="38"/>
      <c r="G15" s="38">
        <v>0</v>
      </c>
      <c r="H15" s="38">
        <f t="shared" si="4"/>
        <v>44.05</v>
      </c>
    </row>
    <row r="16" spans="1:8" s="25" customFormat="1" ht="19.5" customHeight="1">
      <c r="A16" s="37" t="s">
        <v>381</v>
      </c>
      <c r="B16" s="37" t="s">
        <v>382</v>
      </c>
      <c r="C16" s="38">
        <v>44.05</v>
      </c>
      <c r="D16" s="38"/>
      <c r="E16" s="38">
        <f t="shared" si="3"/>
        <v>0</v>
      </c>
      <c r="F16" s="38"/>
      <c r="G16" s="38">
        <v>0</v>
      </c>
      <c r="H16" s="38">
        <f t="shared" si="4"/>
        <v>44.05</v>
      </c>
    </row>
    <row r="17" spans="1:8" s="24" customFormat="1" ht="19.5" customHeight="1">
      <c r="A17" s="36" t="s">
        <v>163</v>
      </c>
      <c r="B17" s="36" t="s">
        <v>164</v>
      </c>
      <c r="C17" s="35">
        <f>C18</f>
        <v>21.74</v>
      </c>
      <c r="D17" s="35"/>
      <c r="E17" s="35">
        <f t="shared" si="3"/>
        <v>21.74</v>
      </c>
      <c r="F17" s="35"/>
      <c r="G17" s="35">
        <f>G18</f>
        <v>21.74</v>
      </c>
      <c r="H17" s="35"/>
    </row>
    <row r="18" spans="1:8" s="25" customFormat="1" ht="19.5" customHeight="1">
      <c r="A18" s="37" t="s">
        <v>165</v>
      </c>
      <c r="B18" s="37" t="s">
        <v>166</v>
      </c>
      <c r="C18" s="38">
        <f>C19</f>
        <v>21.74</v>
      </c>
      <c r="D18" s="38"/>
      <c r="E18" s="38">
        <f t="shared" si="3"/>
        <v>21.74</v>
      </c>
      <c r="F18" s="38"/>
      <c r="G18" s="38">
        <f>G19</f>
        <v>21.74</v>
      </c>
      <c r="H18" s="38"/>
    </row>
    <row r="19" spans="1:8" s="25" customFormat="1" ht="19.5" customHeight="1">
      <c r="A19" s="37" t="s">
        <v>167</v>
      </c>
      <c r="B19" s="37" t="s">
        <v>168</v>
      </c>
      <c r="C19" s="38">
        <v>21.74</v>
      </c>
      <c r="D19" s="38"/>
      <c r="E19" s="38">
        <f t="shared" si="3"/>
        <v>21.74</v>
      </c>
      <c r="F19" s="38"/>
      <c r="G19" s="38">
        <v>21.74</v>
      </c>
      <c r="H19" s="38"/>
    </row>
    <row r="20" spans="1:8" s="25" customFormat="1" ht="19.5" customHeight="1">
      <c r="A20" s="39"/>
      <c r="B20" s="40"/>
      <c r="C20" s="40"/>
      <c r="D20" s="40"/>
      <c r="E20" s="40"/>
      <c r="F20" s="41"/>
      <c r="G20" s="41"/>
      <c r="H20" s="40"/>
    </row>
    <row r="21" spans="1:8" s="26" customFormat="1" ht="27.75" customHeight="1">
      <c r="A21" s="42" t="s">
        <v>383</v>
      </c>
      <c r="B21" s="43"/>
      <c r="C21" s="43"/>
      <c r="D21" s="43"/>
      <c r="E21" s="43"/>
      <c r="F21" s="43"/>
      <c r="G21" s="43"/>
      <c r="H21" s="43"/>
    </row>
    <row r="22" ht="19.5" customHeight="1">
      <c r="A22" s="44"/>
    </row>
    <row r="23" ht="19.5" customHeight="1">
      <c r="A23" s="44"/>
    </row>
    <row r="24" ht="19.5" customHeight="1">
      <c r="A24" s="44"/>
    </row>
    <row r="25" ht="19.5" customHeight="1">
      <c r="A25" s="44"/>
    </row>
  </sheetData>
  <sheetProtection/>
  <mergeCells count="14">
    <mergeCell ref="A1:H1"/>
    <mergeCell ref="A4:B4"/>
    <mergeCell ref="E4:G4"/>
    <mergeCell ref="A8:B8"/>
    <mergeCell ref="A9:B9"/>
    <mergeCell ref="A21:H21"/>
    <mergeCell ref="A5:A7"/>
    <mergeCell ref="B5:B7"/>
    <mergeCell ref="C4:C7"/>
    <mergeCell ref="D4:D7"/>
    <mergeCell ref="E5:E7"/>
    <mergeCell ref="F5:F7"/>
    <mergeCell ref="G5:G7"/>
    <mergeCell ref="H4:H7"/>
  </mergeCells>
  <printOptions horizontalCentered="1"/>
  <pageMargins left="0.5506944444444445" right="0.5506944444444445" top="0.7868055555555555" bottom="0.7868055555555555" header="0.5118055555555555" footer="0.19652777777777777"/>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V16"/>
  <sheetViews>
    <sheetView tabSelected="1" zoomScaleSheetLayoutView="100" workbookViewId="0" topLeftCell="A1">
      <pane xSplit="3" ySplit="9" topLeftCell="D10" activePane="bottomRight" state="frozen"/>
      <selection pane="bottomRight" activeCell="D9" sqref="D9"/>
    </sheetView>
  </sheetViews>
  <sheetFormatPr defaultColWidth="9.00390625" defaultRowHeight="14.25"/>
  <cols>
    <col min="1" max="1" width="9.875" style="1" customWidth="1"/>
    <col min="2" max="2" width="9.25390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4" t="s">
        <v>384</v>
      </c>
      <c r="B1" s="4"/>
      <c r="C1" s="4"/>
      <c r="D1" s="4"/>
      <c r="E1" s="4"/>
      <c r="F1" s="4"/>
      <c r="IS1"/>
      <c r="IT1"/>
      <c r="IU1"/>
      <c r="IV1"/>
    </row>
    <row r="2" spans="1:256" s="1" customFormat="1" ht="21" customHeight="1">
      <c r="A2" s="5"/>
      <c r="B2" s="5"/>
      <c r="C2" s="5"/>
      <c r="D2" s="6"/>
      <c r="E2" s="6"/>
      <c r="F2" s="7" t="s">
        <v>385</v>
      </c>
      <c r="IS2"/>
      <c r="IT2"/>
      <c r="IU2"/>
      <c r="IV2"/>
    </row>
    <row r="3" spans="1:256" s="1" customFormat="1" ht="21" customHeight="1">
      <c r="A3" s="8" t="str">
        <f>'g01收入支出决算总表'!A4</f>
        <v>单位名称：岳阳县自然资源局</v>
      </c>
      <c r="B3" s="5"/>
      <c r="C3" s="5"/>
      <c r="D3" s="9"/>
      <c r="E3" s="9"/>
      <c r="F3" s="7" t="s">
        <v>3</v>
      </c>
      <c r="IS3"/>
      <c r="IT3"/>
      <c r="IU3"/>
      <c r="IV3"/>
    </row>
    <row r="4" spans="1:256" s="2" customFormat="1" ht="24.75" customHeight="1">
      <c r="A4" s="10" t="s">
        <v>184</v>
      </c>
      <c r="B4" s="10"/>
      <c r="C4" s="10"/>
      <c r="D4" s="11" t="s">
        <v>185</v>
      </c>
      <c r="E4" s="11"/>
      <c r="F4" s="11"/>
      <c r="IS4" s="19"/>
      <c r="IT4" s="19"/>
      <c r="IU4" s="19"/>
      <c r="IV4" s="19"/>
    </row>
    <row r="5" spans="1:256" s="2" customFormat="1" ht="24.75" customHeight="1">
      <c r="A5" s="10" t="s">
        <v>386</v>
      </c>
      <c r="B5" s="10"/>
      <c r="C5" s="10" t="s">
        <v>199</v>
      </c>
      <c r="D5" s="11" t="s">
        <v>87</v>
      </c>
      <c r="E5" s="11" t="s">
        <v>187</v>
      </c>
      <c r="F5" s="10" t="s">
        <v>159</v>
      </c>
      <c r="IS5" s="19"/>
      <c r="IT5" s="19"/>
      <c r="IU5" s="19"/>
      <c r="IV5" s="19"/>
    </row>
    <row r="6" spans="1:256" s="2" customFormat="1" ht="24.75" customHeight="1">
      <c r="A6" s="10"/>
      <c r="B6" s="10"/>
      <c r="C6" s="10"/>
      <c r="D6" s="11"/>
      <c r="E6" s="11"/>
      <c r="F6" s="10"/>
      <c r="IS6" s="19"/>
      <c r="IT6" s="19"/>
      <c r="IU6" s="19"/>
      <c r="IV6" s="19"/>
    </row>
    <row r="7" spans="1:256" s="2" customFormat="1" ht="24.75" customHeight="1">
      <c r="A7" s="10"/>
      <c r="B7" s="10"/>
      <c r="C7" s="10"/>
      <c r="D7" s="11"/>
      <c r="E7" s="11"/>
      <c r="F7" s="10"/>
      <c r="IS7" s="19"/>
      <c r="IT7" s="19"/>
      <c r="IU7" s="19"/>
      <c r="IV7" s="19"/>
    </row>
    <row r="8" spans="1:256" s="2" customFormat="1" ht="24.75" customHeight="1">
      <c r="A8" s="10" t="s">
        <v>86</v>
      </c>
      <c r="B8" s="10"/>
      <c r="C8" s="10"/>
      <c r="D8" s="10">
        <v>1</v>
      </c>
      <c r="E8" s="10">
        <v>2</v>
      </c>
      <c r="F8" s="10">
        <v>3</v>
      </c>
      <c r="IS8" s="19"/>
      <c r="IT8" s="19"/>
      <c r="IU8" s="19"/>
      <c r="IV8" s="19"/>
    </row>
    <row r="9" spans="1:256" s="2" customFormat="1" ht="24.75" customHeight="1">
      <c r="A9" s="10" t="s">
        <v>87</v>
      </c>
      <c r="B9" s="10"/>
      <c r="C9" s="10"/>
      <c r="D9" s="12">
        <v>0</v>
      </c>
      <c r="E9" s="12"/>
      <c r="F9" s="12"/>
      <c r="IS9" s="19"/>
      <c r="IT9" s="19"/>
      <c r="IU9" s="19"/>
      <c r="IV9" s="19"/>
    </row>
    <row r="10" spans="1:256" s="3" customFormat="1" ht="24.75" customHeight="1">
      <c r="A10" s="13"/>
      <c r="B10" s="13"/>
      <c r="C10" s="14"/>
      <c r="D10" s="15"/>
      <c r="E10" s="16"/>
      <c r="F10" s="15"/>
      <c r="IS10" s="20"/>
      <c r="IT10" s="20"/>
      <c r="IU10" s="20"/>
      <c r="IV10" s="20"/>
    </row>
    <row r="11" spans="1:256" s="3" customFormat="1" ht="24.75" customHeight="1">
      <c r="A11" s="13"/>
      <c r="B11" s="13"/>
      <c r="C11" s="14"/>
      <c r="D11" s="15"/>
      <c r="E11" s="15"/>
      <c r="F11" s="15"/>
      <c r="IS11" s="20"/>
      <c r="IT11" s="20"/>
      <c r="IU11" s="20"/>
      <c r="IV11" s="20"/>
    </row>
    <row r="12" spans="1:256" s="3" customFormat="1" ht="24.75" customHeight="1">
      <c r="A12" s="13"/>
      <c r="B12" s="13"/>
      <c r="C12" s="14"/>
      <c r="D12" s="15"/>
      <c r="E12" s="15"/>
      <c r="F12" s="15"/>
      <c r="IS12" s="20"/>
      <c r="IT12" s="20"/>
      <c r="IU12" s="20"/>
      <c r="IV12" s="20"/>
    </row>
    <row r="13" spans="1:256" s="3" customFormat="1" ht="24.75" customHeight="1">
      <c r="A13" s="13"/>
      <c r="B13" s="13"/>
      <c r="C13" s="14"/>
      <c r="D13" s="15"/>
      <c r="E13" s="15"/>
      <c r="F13" s="15"/>
      <c r="IS13" s="20"/>
      <c r="IT13" s="20"/>
      <c r="IU13" s="20"/>
      <c r="IV13" s="20"/>
    </row>
    <row r="14" spans="1:256" s="3" customFormat="1" ht="24.75" customHeight="1">
      <c r="A14" s="13"/>
      <c r="B14" s="13"/>
      <c r="C14" s="14"/>
      <c r="D14" s="15"/>
      <c r="E14" s="15"/>
      <c r="F14" s="15"/>
      <c r="IS14" s="20"/>
      <c r="IT14" s="20"/>
      <c r="IU14" s="20"/>
      <c r="IV14" s="20"/>
    </row>
    <row r="15" spans="1:256" s="3" customFormat="1" ht="24.75" customHeight="1">
      <c r="A15" s="13"/>
      <c r="B15" s="13"/>
      <c r="C15" s="14"/>
      <c r="D15" s="15"/>
      <c r="E15" s="15"/>
      <c r="F15" s="15"/>
      <c r="IS15" s="20"/>
      <c r="IT15" s="20"/>
      <c r="IU15" s="20"/>
      <c r="IV15" s="20"/>
    </row>
    <row r="16" spans="1:256" s="3" customFormat="1" ht="36" customHeight="1">
      <c r="A16" s="17" t="s">
        <v>387</v>
      </c>
      <c r="B16" s="18"/>
      <c r="C16" s="18"/>
      <c r="D16" s="18"/>
      <c r="E16" s="18"/>
      <c r="F16" s="18"/>
      <c r="IS16" s="20"/>
      <c r="IT16" s="20"/>
      <c r="IU16" s="20"/>
      <c r="IV16" s="2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2021-12-27T00:16:19Z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3519B5BA2B4B4A96BF6E509FF5EC51D1</vt:lpwstr>
  </property>
</Properties>
</file>