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<sst xmlns="http://schemas.openxmlformats.org/spreadsheetml/2006/main" count="1414" uniqueCount="482">
  <si>
    <t>2023年部门预算公开表</t>
  </si>
  <si>
    <t>单位编码：</t>
  </si>
  <si>
    <t>425001</t>
  </si>
  <si>
    <t>单位名称：</t>
  </si>
  <si>
    <t>湖南省岳阳县大云山国家森林公园管理处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</si>
  <si>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</si>
  <si>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</si>
  <si>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</si>
  <si>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</si>
  <si>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</si>
  <si>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</si>
  <si>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</si>
  <si>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</si>
  <si>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</si>
  <si>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</si>
  <si>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</si>
  <si>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</si>
  <si>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</si>
  <si>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</si>
  <si>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</si>
  <si>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</si>
  <si>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</si>
  <si>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</si>
  <si>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</si>
  <si>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</si>
  <si>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</si>
  <si>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</si>
  <si>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</si>
  <si>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其他资金绩效目标表</t>
  </si>
  <si>
    <t>注：以上部门预算报表中，空表表示本部门无相关收支情况。</t>
  </si>
  <si>
    <t>部门公开表01</t>
  </si>
  <si>
    <t>单位：425001-岳阳县大云山国家森林公园管理处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</si>
  <si>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</si>
  <si>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</si>
  <si>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</si>
  <si>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</si>
  <si>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</si>
  <si>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</si>
  <si>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</si>
  <si>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</si>
  <si>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</si>
  <si>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</si>
  <si>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</si>
  <si>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</si>
  <si>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</si>
  <si>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</si>
  <si>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</si>
  <si>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</si>
  <si>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</si>
  <si>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</si>
  <si>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</si>
  <si>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</si>
  <si>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</si>
  <si>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</si>
  <si>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</si>
  <si>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</si>
  <si>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</si>
  <si>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</si>
  <si>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</si>
  <si>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</si>
  <si>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</si>
  <si>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</si>
  <si>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</si>
  <si>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</si>
  <si>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</si>
  <si>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</si>
  <si>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</si>
  <si>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</si>
  <si>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</si>
  <si>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</si>
  <si>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</si>
  <si>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</si>
  <si>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</si>
  <si>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</si>
  <si>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</si>
  <si>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</si>
  <si>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</si>
  <si>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</si>
  <si>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</si>
  <si>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</si>
  <si>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</si>
  <si>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</si>
  <si>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</si>
  <si>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</si>
  <si>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</si>
  <si>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</si>
  <si>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</si>
  <si>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</si>
  <si>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</si>
  <si>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</si>
  <si>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</si>
  <si>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</si>
  <si>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</si>
  <si>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</si>
  <si>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</si>
  <si>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</si>
  <si>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</si>
  <si>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</si>
  <si>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</si>
  <si>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</si>
  <si>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</si>
  <si>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</si>
  <si>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</si>
  <si>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</si>
  <si>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</si>
  <si>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</si>
  <si>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</si>
  <si>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</si>
  <si>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</si>
  <si>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</si>
  <si>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</si>
  <si>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</si>
  <si>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</si>
  <si>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</si>
  <si>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</si>
  <si>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</si>
  <si>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</si>
  <si>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</si>
  <si>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</si>
  <si>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</si>
  <si>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</si>
  <si>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</si>
  <si>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</si>
  <si>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</si>
  <si>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</si>
  <si>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</si>
  <si>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</si>
  <si>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</si>
  <si>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</si>
  <si>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</si>
  <si>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</si>
  <si>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</si>
  <si>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</si>
  <si>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</si>
  <si>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</si>
  <si>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</si>
  <si>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</si>
  <si>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</si>
  <si>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</si>
  <si>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</si>
  <si>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</si>
  <si>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</si>
  <si>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</si>
  <si>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</si>
  <si>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</si>
  <si>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</si>
  <si>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</si>
  <si>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</si>
  <si>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</si>
  <si>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</si>
  <si>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</si>
  <si>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</si>
  <si>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</si>
  <si>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</si>
  <si>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425</t>
  </si>
  <si>
    <t>岳阳县大云山国家森林公园管理处</t>
  </si>
  <si>
    <t xml:space="preserve">  425001</t>
  </si>
  <si>
    <t xml:space="preserve">  湖南省岳阳县大云山国家森林公园管理处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</si>
  <si>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</si>
  <si>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</si>
  <si>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</si>
  <si>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</si>
  <si>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</si>
  <si>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</si>
  <si>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</si>
  <si>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</si>
  <si>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</si>
  <si>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</si>
  <si>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</si>
  <si>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</si>
  <si>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01</t>
  </si>
  <si>
    <t xml:space="preserve">    其他文化和旅游支出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</si>
  <si>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</si>
  <si>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</si>
  <si>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</si>
  <si>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</si>
  <si>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</si>
  <si>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</si>
  <si>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</si>
  <si>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</si>
  <si>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</si>
  <si>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</si>
  <si>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</si>
  <si>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</si>
  <si>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213</t>
  </si>
  <si>
    <t xml:space="preserve">    2130201</t>
  </si>
  <si>
    <t xml:space="preserve">    行政运行</t>
  </si>
  <si>
    <t>07</t>
  </si>
  <si>
    <t xml:space="preserve">    2130207</t>
  </si>
  <si>
    <t xml:space="preserve">    森林资源管理</t>
  </si>
  <si>
    <t>221</t>
  </si>
  <si>
    <t xml:space="preserve">    2210201</t>
  </si>
  <si>
    <t xml:space="preserve">    住房公积金</t>
  </si>
  <si>
    <t xml:space="preserve">    用于社会福利的彩票公益金支出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</si>
  <si>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</si>
  <si>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</si>
  <si>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</si>
  <si>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</si>
  <si>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</si>
  <si>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</si>
  <si>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</si>
  <si>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</si>
  <si>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</si>
  <si>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</si>
  <si>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</si>
  <si>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</si>
  <si>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</si>
  <si>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</si>
  <si>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</si>
  <si>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</si>
  <si>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</si>
  <si>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</si>
  <si>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425001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</si>
  <si>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</si>
  <si>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</si>
  <si>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</si>
  <si>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</si>
  <si>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</si>
  <si>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</si>
  <si>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</si>
  <si>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</si>
  <si>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</si>
  <si>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</si>
  <si>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</si>
  <si>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</si>
  <si>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</si>
  <si>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</si>
  <si>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</si>
  <si>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</si>
  <si>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</si>
  <si>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</si>
  <si>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</si>
  <si>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</si>
  <si>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</si>
  <si>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</si>
  <si>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</si>
  <si>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</si>
  <si>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</si>
  <si>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</si>
  <si>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2080505</t>
  </si>
  <si>
    <t xml:space="preserve">     2089999</t>
  </si>
  <si>
    <t xml:space="preserve">     2101102</t>
  </si>
  <si>
    <t xml:space="preserve">     2130201</t>
  </si>
  <si>
    <t xml:space="preserve">     2130207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</si>
  <si>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</si>
  <si>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</si>
  <si>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</si>
  <si>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</si>
  <si>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</si>
  <si>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</si>
  <si>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</si>
  <si>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</si>
  <si>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</si>
  <si>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</si>
  <si>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</si>
  <si>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</si>
  <si>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</si>
  <si>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</si>
  <si>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</si>
  <si>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</si>
  <si>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</si>
  <si>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</si>
  <si>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</si>
  <si>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</si>
  <si>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</si>
  <si>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</si>
  <si>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</si>
  <si>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</si>
  <si>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</si>
  <si>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</si>
  <si>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</si>
  <si>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</si>
  <si>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</si>
  <si>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说明：本单位无2023年对个人和家庭补助支出的预算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</si>
  <si>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</si>
  <si>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</si>
  <si>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</si>
  <si>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</si>
  <si>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</si>
  <si>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</si>
  <si>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</si>
  <si>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</si>
  <si>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</si>
  <si>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</si>
  <si>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</si>
  <si>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</si>
  <si>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</si>
  <si>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</si>
  <si>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</si>
  <si>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</si>
  <si>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</si>
  <si>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</si>
  <si>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</si>
  <si>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</si>
  <si>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</si>
  <si>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</si>
  <si>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</si>
  <si>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</si>
  <si>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</si>
  <si>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</si>
  <si>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</si>
  <si>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</si>
  <si>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</si>
  <si>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</si>
  <si>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</si>
  <si>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</si>
  <si>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</si>
  <si>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</si>
  <si>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</si>
  <si>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</si>
  <si>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</si>
  <si>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</si>
  <si>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</si>
  <si>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</si>
  <si>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</si>
  <si>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</si>
  <si>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</si>
  <si>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</si>
  <si>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</si>
  <si>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</si>
  <si>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</si>
  <si>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</si>
  <si>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</si>
  <si>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</si>
  <si>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</si>
  <si>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</si>
  <si>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</si>
  <si>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</si>
  <si>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</si>
  <si>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</si>
  <si>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</si>
  <si>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</si>
  <si>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说明：本年度本单位无国有资本经营拨款支出预算</t>
  </si>
  <si>
    <t>部门公开表19</t>
  </si>
  <si>
    <t>本年财政专户管理资金预算支出</t>
  </si>
  <si>
    <t>说明：本年度本单位无纳入专户管理的拨款支出预算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</si>
  <si>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</si>
  <si>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</si>
  <si>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</si>
  <si>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</si>
  <si>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</si>
  <si>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</si>
  <si>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</si>
  <si>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</si>
  <si>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</si>
  <si>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</si>
  <si>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</si>
  <si>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</si>
  <si>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</si>
  <si>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</si>
  <si>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425001</t>
  </si>
  <si>
    <t xml:space="preserve">   会议费</t>
  </si>
  <si>
    <t xml:space="preserve">   林场管理工作经费</t>
  </si>
  <si>
    <t xml:space="preserve">   大云山国家森林公园资源保护</t>
  </si>
  <si>
    <t>文化和旅游项目</t>
  </si>
  <si>
    <t>2022年中央专项彩票公益金支持地方社会公益事业发展资金</t>
  </si>
  <si>
    <t>文化旅游发展专项（拨付岳阳县大云山二分场七山组道路改造工程资金）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</si>
  <si>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</si>
  <si>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</si>
  <si>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</si>
  <si>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</si>
  <si>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</si>
  <si>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</si>
  <si>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</si>
  <si>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</si>
  <si>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</si>
  <si>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</si>
  <si>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</si>
  <si>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</si>
  <si>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</si>
  <si>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</si>
  <si>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</si>
  <si>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大云山国家森林公园资源保护</t>
  </si>
  <si>
    <t>森林资源管护、森林防火，造林抚育，对森林资源病虫害和有害生物进行有效的防治</t>
  </si>
  <si>
    <t>效益指标</t>
  </si>
  <si>
    <t>生态效益指标</t>
  </si>
  <si>
    <t>森林资源保护</t>
  </si>
  <si>
    <t>良好</t>
  </si>
  <si>
    <t>生态效益</t>
  </si>
  <si>
    <t>无</t>
  </si>
  <si>
    <t>定性</t>
  </si>
  <si>
    <t>社会效益指标</t>
  </si>
  <si>
    <t>社会效益</t>
  </si>
  <si>
    <t>经济效益指标</t>
  </si>
  <si>
    <t>经济效益</t>
  </si>
  <si>
    <t>产出指标</t>
  </si>
  <si>
    <t>时效指标</t>
  </si>
  <si>
    <t>1-12</t>
  </si>
  <si>
    <t>全年</t>
  </si>
  <si>
    <t>年</t>
  </si>
  <si>
    <t>定量</t>
  </si>
  <si>
    <t>质量指标</t>
  </si>
  <si>
    <t>96</t>
  </si>
  <si>
    <t>森林覆盖率</t>
  </si>
  <si>
    <t>百分比</t>
  </si>
  <si>
    <t>数量指标</t>
  </si>
  <si>
    <t>森林资源保护面积</t>
  </si>
  <si>
    <t>1180</t>
  </si>
  <si>
    <t>公顷</t>
  </si>
  <si>
    <t>满意度指标</t>
  </si>
  <si>
    <t>服务对象满意度指标</t>
  </si>
  <si>
    <t>服务对象满意度</t>
  </si>
  <si>
    <t xml:space="preserve">	 &gt;=90%</t>
  </si>
  <si>
    <t>成本指标</t>
  </si>
  <si>
    <t>生态环境成本指标</t>
  </si>
  <si>
    <t>合理</t>
  </si>
  <si>
    <t>生态环境成本</t>
  </si>
  <si>
    <t>社会成本指标</t>
  </si>
  <si>
    <t>社会成本</t>
  </si>
  <si>
    <t>经济成本指标</t>
  </si>
  <si>
    <t>资源保护安排金额</t>
  </si>
  <si>
    <t>530000</t>
  </si>
  <si>
    <t>元</t>
  </si>
  <si>
    <t xml:space="preserve">  会议费</t>
  </si>
  <si>
    <t>职工满意度</t>
  </si>
  <si>
    <t>按职工满意度</t>
  </si>
  <si>
    <t>≥</t>
  </si>
  <si>
    <t xml:space="preserve"> 会议费</t>
  </si>
  <si>
    <t>合格</t>
  </si>
  <si>
    <t>12</t>
  </si>
  <si>
    <t>次</t>
  </si>
  <si>
    <t xml:space="preserve"> 会议费安排金额</t>
  </si>
  <si>
    <t xml:space="preserve">	 会议费安排金额</t>
  </si>
  <si>
    <t>27000</t>
  </si>
  <si>
    <t xml:space="preserve">  林场管理工作经费</t>
  </si>
  <si>
    <t>林场管理工作经费</t>
  </si>
  <si>
    <t>林场管理工作经费安排金额</t>
  </si>
  <si>
    <t>23.336374</t>
  </si>
  <si>
    <t>万元</t>
  </si>
  <si>
    <t>2</t>
  </si>
  <si>
    <t>林场管理人员补贴数量</t>
  </si>
  <si>
    <t>名</t>
  </si>
  <si>
    <t>及时拨付</t>
  </si>
  <si>
    <t>经费拨付率</t>
  </si>
  <si>
    <t>&gt;=90%</t>
  </si>
  <si>
    <t>2022年文化和旅游项目</t>
  </si>
  <si>
    <t>文化和旅游项目安排金额</t>
  </si>
  <si>
    <t>停车场及游客中心</t>
  </si>
  <si>
    <t>道路改造工程资金</t>
  </si>
  <si>
    <t>七山组道路一条</t>
  </si>
  <si>
    <t>条</t>
  </si>
  <si>
    <t>公益事业发展资金</t>
  </si>
  <si>
    <t>职工满衣服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</si>
  <si>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</si>
  <si>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</si>
  <si>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</si>
  <si>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</si>
  <si>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</si>
  <si>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</si>
  <si>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</si>
  <si>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</si>
  <si>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</si>
  <si>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</si>
  <si>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</si>
  <si>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</si>
  <si>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岳阳县大云山国家森林公园森林管护，发展旅游。配合旅游部门编制大云山国家森林公园旅游发展规划，并组织实施旅游开发，负责旅游设施和服务设施建设，对外招商引资工作。负责景区内宗教活动场所的协调工作和文物保护工作。</t>
  </si>
  <si>
    <t xml:space="preserve"> 数量指标</t>
  </si>
  <si>
    <t>个</t>
  </si>
  <si>
    <t>未达标酌情扣分</t>
  </si>
  <si>
    <t xml:space="preserve"> 质量指标</t>
  </si>
  <si>
    <t xml:space="preserve"> 保障单位经费正常运转</t>
  </si>
  <si>
    <t>正常运转</t>
  </si>
  <si>
    <t xml:space="preserve"> 时效指标</t>
  </si>
  <si>
    <t>12月31日</t>
  </si>
  <si>
    <t>≤12月\2023年</t>
  </si>
  <si>
    <t>月\年</t>
  </si>
  <si>
    <t>预算控制数</t>
  </si>
  <si>
    <t xml:space="preserve">效益指标 </t>
  </si>
  <si>
    <t>服务对象收入增加</t>
  </si>
  <si>
    <t>≥90%</t>
  </si>
  <si>
    <t>%</t>
  </si>
  <si>
    <t xml:space="preserve"> 可持续影响指标</t>
  </si>
  <si>
    <t xml:space="preserve"> 加快开发旅游</t>
  </si>
  <si>
    <t>加快开发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</si>
  <si>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</si>
  <si>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</si>
  <si>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</si>
  <si>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</si>
  <si>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</si>
  <si>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</si>
  <si>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</si>
  <si>
    <t>本单位本部门无其他资金绩效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</si>
</sst>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0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sz val="8"/>
      <color indexed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1"/>
      <name val="宋体"/>
      <charset val="1"/>
      <scheme val="minor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9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9" borderId="10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3" borderId="13" applyNumberFormat="0" applyAlignment="0" applyProtection="0">
      <alignment vertical="center"/>
    </xf>
    <xf numFmtId="0" fontId="39" fillId="13" borderId="9" applyNumberFormat="0" applyAlignment="0" applyProtection="0">
      <alignment vertical="center"/>
    </xf>
    <xf numFmtId="0" fontId="40" fillId="14" borderId="14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4" fontId="14" fillId="0" borderId="5" xfId="0" applyNumberFormat="1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4" fontId="13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4" fontId="14" fillId="0" borderId="6" xfId="0" applyNumberFormat="1" applyFont="1" applyFill="1" applyBorder="1" applyAlignment="1">
      <alignment vertical="center" wrapText="1"/>
    </xf>
    <xf numFmtId="4" fontId="14" fillId="0" borderId="6" xfId="0" applyNumberFormat="1" applyFont="1" applyBorder="1" applyAlignment="1">
      <alignment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4" fontId="14" fillId="0" borderId="3" xfId="0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3" fillId="2" borderId="5" xfId="0" applyFont="1" applyFill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0" fontId="13" fillId="0" borderId="2" xfId="0" applyFont="1" applyFill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4" fontId="14" fillId="2" borderId="5" xfId="0" applyNumberFormat="1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left" vertical="center" wrapText="1"/>
    </xf>
    <xf numFmtId="49" fontId="13" fillId="3" borderId="2" xfId="0" applyNumberFormat="1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>
      <alignment horizontal="left" vertical="center" wrapText="1"/>
    </xf>
    <xf numFmtId="4" fontId="19" fillId="2" borderId="3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4" fontId="14" fillId="2" borderId="6" xfId="0" applyNumberFormat="1" applyFont="1" applyFill="1" applyBorder="1" applyAlignment="1">
      <alignment vertical="center" wrapText="1"/>
    </xf>
    <xf numFmtId="4" fontId="14" fillId="2" borderId="7" xfId="0" applyNumberFormat="1" applyFont="1" applyFill="1" applyBorder="1" applyAlignment="1">
      <alignment vertical="center" wrapText="1"/>
    </xf>
    <xf numFmtId="4" fontId="14" fillId="2" borderId="3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4" fontId="17" fillId="0" borderId="5" xfId="0" applyNumberFormat="1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4" fontId="17" fillId="2" borderId="5" xfId="0" applyNumberFormat="1" applyFont="1" applyFill="1" applyBorder="1" applyAlignment="1">
      <alignment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vertical="center" wrapText="1"/>
    </xf>
    <xf numFmtId="4" fontId="19" fillId="2" borderId="5" xfId="0" applyNumberFormat="1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vertical="center" wrapText="1"/>
    </xf>
    <xf numFmtId="4" fontId="19" fillId="2" borderId="6" xfId="0" applyNumberFormat="1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ht="23.25" customHeight="1" spans="1:9">
      <c r="A2" s="32"/>
      <c r="B2" s="32"/>
      <c r="C2" s="32"/>
      <c r="D2" s="32"/>
      <c r="E2" s="32"/>
      <c r="F2" s="32"/>
      <c r="G2" s="32"/>
      <c r="H2" s="32"/>
      <c r="I2" s="32"/>
    </row>
    <row r="3" ht="21.6" customHeight="1" spans="1:9">
      <c r="A3" s="32"/>
      <c r="B3" s="32"/>
      <c r="C3" s="32"/>
      <c r="D3" s="32"/>
      <c r="E3" s="32"/>
      <c r="F3" s="32"/>
      <c r="G3" s="32"/>
      <c r="H3" s="32"/>
      <c r="I3" s="32"/>
    </row>
    <row r="4" ht="39.6" customHeight="1" spans="1:9">
      <c r="A4" s="99"/>
      <c r="B4" s="100"/>
      <c r="C4" s="20"/>
      <c r="D4" s="99" t="s">
        <v>1</v>
      </c>
      <c r="E4" s="100" t="s">
        <v>2</v>
      </c>
      <c r="F4" s="100"/>
      <c r="G4" s="100"/>
      <c r="H4" s="100"/>
      <c r="I4" s="20"/>
    </row>
    <row r="5" ht="54.4" customHeight="1" spans="1:9">
      <c r="A5" s="99"/>
      <c r="B5" s="100"/>
      <c r="C5" s="20"/>
      <c r="D5" s="99" t="s">
        <v>3</v>
      </c>
      <c r="E5" s="100" t="s">
        <v>4</v>
      </c>
      <c r="F5" s="100"/>
      <c r="G5" s="100"/>
      <c r="H5" s="100"/>
      <c r="I5" s="20"/>
    </row>
    <row r="6" ht="16.35" customHeight="1"/>
    <row r="7" ht="16.35" customHeight="1"/>
    <row r="8" ht="16.35" customHeight="1" spans="4:4">
      <c r="D8" s="20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F7" sqref="F7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20"/>
      <c r="M1" s="37" t="s">
        <v>245</v>
      </c>
      <c r="N1" s="37"/>
    </row>
    <row r="2" ht="44.85" customHeight="1" spans="1:14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ht="22.35" customHeight="1" spans="1:14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28" t="s">
        <v>32</v>
      </c>
      <c r="N3" s="28"/>
    </row>
    <row r="4" ht="42.2" customHeight="1" spans="1:14">
      <c r="A4" s="33" t="s">
        <v>159</v>
      </c>
      <c r="B4" s="33"/>
      <c r="C4" s="33"/>
      <c r="D4" s="33" t="s">
        <v>195</v>
      </c>
      <c r="E4" s="33" t="s">
        <v>196</v>
      </c>
      <c r="F4" s="33" t="s">
        <v>214</v>
      </c>
      <c r="G4" s="33" t="s">
        <v>198</v>
      </c>
      <c r="H4" s="33"/>
      <c r="I4" s="33"/>
      <c r="J4" s="33"/>
      <c r="K4" s="33"/>
      <c r="L4" s="33" t="s">
        <v>202</v>
      </c>
      <c r="M4" s="33"/>
      <c r="N4" s="33"/>
    </row>
    <row r="5" ht="39.6" customHeight="1" spans="1:14">
      <c r="A5" s="33" t="s">
        <v>167</v>
      </c>
      <c r="B5" s="33" t="s">
        <v>168</v>
      </c>
      <c r="C5" s="33" t="s">
        <v>169</v>
      </c>
      <c r="D5" s="33"/>
      <c r="E5" s="33"/>
      <c r="F5" s="33"/>
      <c r="G5" s="33" t="s">
        <v>136</v>
      </c>
      <c r="H5" s="33" t="s">
        <v>246</v>
      </c>
      <c r="I5" s="33" t="s">
        <v>247</v>
      </c>
      <c r="J5" s="33" t="s">
        <v>248</v>
      </c>
      <c r="K5" s="33" t="s">
        <v>249</v>
      </c>
      <c r="L5" s="33" t="s">
        <v>136</v>
      </c>
      <c r="M5" s="33" t="s">
        <v>215</v>
      </c>
      <c r="N5" s="33" t="s">
        <v>250</v>
      </c>
    </row>
    <row r="6" ht="22.9" customHeight="1" spans="1:14">
      <c r="A6" s="36"/>
      <c r="B6" s="36"/>
      <c r="C6" s="36"/>
      <c r="D6" s="36"/>
      <c r="E6" s="36" t="s">
        <v>136</v>
      </c>
      <c r="F6" s="63">
        <f>F7</f>
        <v>208.31009</v>
      </c>
      <c r="G6" s="63"/>
      <c r="H6" s="63"/>
      <c r="I6" s="63"/>
      <c r="J6" s="63"/>
      <c r="K6" s="63"/>
      <c r="L6" s="63">
        <f>L7</f>
        <v>208.31009</v>
      </c>
      <c r="M6" s="63">
        <f>M7</f>
        <v>208.31009</v>
      </c>
      <c r="N6" s="63"/>
    </row>
    <row r="7" ht="22.9" customHeight="1" spans="1:14">
      <c r="A7" s="36"/>
      <c r="B7" s="36"/>
      <c r="C7" s="36"/>
      <c r="D7" s="34" t="s">
        <v>154</v>
      </c>
      <c r="E7" s="34" t="s">
        <v>155</v>
      </c>
      <c r="F7" s="63">
        <f>F8</f>
        <v>208.31009</v>
      </c>
      <c r="G7" s="63"/>
      <c r="H7" s="63"/>
      <c r="I7" s="63"/>
      <c r="J7" s="63"/>
      <c r="K7" s="63"/>
      <c r="L7" s="63">
        <f>L8</f>
        <v>208.31009</v>
      </c>
      <c r="M7" s="63">
        <f>M8</f>
        <v>208.31009</v>
      </c>
      <c r="N7" s="63"/>
    </row>
    <row r="8" ht="22.9" customHeight="1" spans="1:14">
      <c r="A8" s="36"/>
      <c r="B8" s="36"/>
      <c r="C8" s="36"/>
      <c r="D8" s="48" t="s">
        <v>156</v>
      </c>
      <c r="E8" s="48" t="s">
        <v>157</v>
      </c>
      <c r="F8" s="63">
        <f>SUM(F9:F13)</f>
        <v>208.31009</v>
      </c>
      <c r="G8" s="63"/>
      <c r="H8" s="63"/>
      <c r="I8" s="63"/>
      <c r="J8" s="63"/>
      <c r="K8" s="63"/>
      <c r="L8" s="63">
        <f>SUM(L9:L13)</f>
        <v>208.31009</v>
      </c>
      <c r="M8" s="63">
        <f>SUM(M9:M13)</f>
        <v>208.31009</v>
      </c>
      <c r="N8" s="63"/>
    </row>
    <row r="9" ht="22.9" customHeight="1" spans="1:14">
      <c r="A9" s="56" t="s">
        <v>172</v>
      </c>
      <c r="B9" s="56" t="s">
        <v>173</v>
      </c>
      <c r="C9" s="56" t="s">
        <v>173</v>
      </c>
      <c r="D9" s="39" t="s">
        <v>212</v>
      </c>
      <c r="E9" s="22" t="s">
        <v>175</v>
      </c>
      <c r="F9" s="23">
        <v>18.47904</v>
      </c>
      <c r="G9" s="23"/>
      <c r="H9" s="49"/>
      <c r="I9" s="49"/>
      <c r="J9" s="49"/>
      <c r="K9" s="49"/>
      <c r="L9" s="23">
        <v>18.47904</v>
      </c>
      <c r="M9" s="49">
        <v>18.47904</v>
      </c>
      <c r="N9" s="49"/>
    </row>
    <row r="10" ht="22.9" customHeight="1" spans="1:14">
      <c r="A10" s="56" t="s">
        <v>172</v>
      </c>
      <c r="B10" s="56" t="s">
        <v>176</v>
      </c>
      <c r="C10" s="56" t="s">
        <v>176</v>
      </c>
      <c r="D10" s="39" t="s">
        <v>212</v>
      </c>
      <c r="E10" s="22" t="s">
        <v>178</v>
      </c>
      <c r="F10" s="23">
        <v>1.15494</v>
      </c>
      <c r="G10" s="23"/>
      <c r="H10" s="49"/>
      <c r="I10" s="49"/>
      <c r="J10" s="49"/>
      <c r="K10" s="49"/>
      <c r="L10" s="23">
        <v>1.15494</v>
      </c>
      <c r="M10" s="49">
        <v>1.15494</v>
      </c>
      <c r="N10" s="49"/>
    </row>
    <row r="11" ht="22.9" customHeight="1" spans="1:14">
      <c r="A11" s="56" t="s">
        <v>179</v>
      </c>
      <c r="B11" s="56" t="s">
        <v>180</v>
      </c>
      <c r="C11" s="56" t="s">
        <v>181</v>
      </c>
      <c r="D11" s="39" t="s">
        <v>212</v>
      </c>
      <c r="E11" s="22" t="s">
        <v>183</v>
      </c>
      <c r="F11" s="23">
        <v>10.97193</v>
      </c>
      <c r="G11" s="23"/>
      <c r="H11" s="49"/>
      <c r="I11" s="49"/>
      <c r="J11" s="49"/>
      <c r="K11" s="49"/>
      <c r="L11" s="23">
        <v>10.97193</v>
      </c>
      <c r="M11" s="49">
        <v>10.97193</v>
      </c>
      <c r="N11" s="49"/>
    </row>
    <row r="12" ht="22.9" customHeight="1" spans="1:14">
      <c r="A12" s="56" t="s">
        <v>184</v>
      </c>
      <c r="B12" s="56" t="s">
        <v>181</v>
      </c>
      <c r="C12" s="56" t="s">
        <v>170</v>
      </c>
      <c r="D12" s="39" t="s">
        <v>212</v>
      </c>
      <c r="E12" s="22" t="s">
        <v>186</v>
      </c>
      <c r="F12" s="23">
        <f>L12</f>
        <v>163.8449</v>
      </c>
      <c r="G12" s="23"/>
      <c r="H12" s="49"/>
      <c r="I12" s="49"/>
      <c r="J12" s="49"/>
      <c r="K12" s="49"/>
      <c r="L12" s="23">
        <f>SUM(M12:N12)</f>
        <v>163.8449</v>
      </c>
      <c r="M12" s="49">
        <f>162.0049+1.84</f>
        <v>163.8449</v>
      </c>
      <c r="N12" s="49"/>
    </row>
    <row r="13" ht="22.9" customHeight="1" spans="1:14">
      <c r="A13" s="56" t="s">
        <v>190</v>
      </c>
      <c r="B13" s="56" t="s">
        <v>181</v>
      </c>
      <c r="C13" s="56" t="s">
        <v>170</v>
      </c>
      <c r="D13" s="39" t="s">
        <v>212</v>
      </c>
      <c r="E13" s="22" t="s">
        <v>192</v>
      </c>
      <c r="F13" s="23">
        <v>13.85928</v>
      </c>
      <c r="G13" s="23"/>
      <c r="H13" s="49"/>
      <c r="I13" s="49"/>
      <c r="J13" s="49"/>
      <c r="K13" s="49"/>
      <c r="L13" s="23">
        <v>13.85928</v>
      </c>
      <c r="M13" s="49">
        <v>13.85928</v>
      </c>
      <c r="N13" s="4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opLeftCell="A2" workbookViewId="0">
      <selection activeCell="J19" sqref="J19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20"/>
      <c r="U1" s="37" t="s">
        <v>251</v>
      </c>
      <c r="V1" s="37"/>
    </row>
    <row r="2" ht="50.1" customHeight="1" spans="1:22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ht="24.2" customHeight="1" spans="1:22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8" t="s">
        <v>32</v>
      </c>
      <c r="V3" s="28"/>
    </row>
    <row r="4" ht="26.65" customHeight="1" spans="1:22">
      <c r="A4" s="33" t="s">
        <v>159</v>
      </c>
      <c r="B4" s="33"/>
      <c r="C4" s="33"/>
      <c r="D4" s="33" t="s">
        <v>195</v>
      </c>
      <c r="E4" s="33" t="s">
        <v>196</v>
      </c>
      <c r="F4" s="33" t="s">
        <v>214</v>
      </c>
      <c r="G4" s="33" t="s">
        <v>252</v>
      </c>
      <c r="H4" s="33"/>
      <c r="I4" s="33"/>
      <c r="J4" s="33"/>
      <c r="K4" s="33"/>
      <c r="L4" s="33" t="s">
        <v>253</v>
      </c>
      <c r="M4" s="33"/>
      <c r="N4" s="33"/>
      <c r="O4" s="33"/>
      <c r="P4" s="33"/>
      <c r="Q4" s="33"/>
      <c r="R4" s="33" t="s">
        <v>248</v>
      </c>
      <c r="S4" s="33" t="s">
        <v>254</v>
      </c>
      <c r="T4" s="33"/>
      <c r="U4" s="33"/>
      <c r="V4" s="33"/>
    </row>
    <row r="5" ht="56.1" customHeight="1" spans="1:22">
      <c r="A5" s="33" t="s">
        <v>167</v>
      </c>
      <c r="B5" s="33" t="s">
        <v>168</v>
      </c>
      <c r="C5" s="33" t="s">
        <v>169</v>
      </c>
      <c r="D5" s="33"/>
      <c r="E5" s="33"/>
      <c r="F5" s="33"/>
      <c r="G5" s="33" t="s">
        <v>136</v>
      </c>
      <c r="H5" s="33" t="s">
        <v>255</v>
      </c>
      <c r="I5" s="33" t="s">
        <v>256</v>
      </c>
      <c r="J5" s="33" t="s">
        <v>257</v>
      </c>
      <c r="K5" s="33" t="s">
        <v>258</v>
      </c>
      <c r="L5" s="33" t="s">
        <v>136</v>
      </c>
      <c r="M5" s="33" t="s">
        <v>259</v>
      </c>
      <c r="N5" s="33" t="s">
        <v>260</v>
      </c>
      <c r="O5" s="33" t="s">
        <v>261</v>
      </c>
      <c r="P5" s="33" t="s">
        <v>262</v>
      </c>
      <c r="Q5" s="33" t="s">
        <v>263</v>
      </c>
      <c r="R5" s="33"/>
      <c r="S5" s="33" t="s">
        <v>136</v>
      </c>
      <c r="T5" s="33" t="s">
        <v>264</v>
      </c>
      <c r="U5" s="33" t="s">
        <v>265</v>
      </c>
      <c r="V5" s="33" t="s">
        <v>249</v>
      </c>
    </row>
    <row r="6" ht="22.9" customHeight="1" spans="1:22">
      <c r="A6" s="36"/>
      <c r="B6" s="36"/>
      <c r="C6" s="36"/>
      <c r="D6" s="36"/>
      <c r="E6" s="36" t="s">
        <v>136</v>
      </c>
      <c r="F6" s="35">
        <f>F7</f>
        <v>208.31009</v>
      </c>
      <c r="G6" s="35">
        <f>G7</f>
        <v>163.8449</v>
      </c>
      <c r="H6" s="35">
        <f>H7</f>
        <v>75.1692</v>
      </c>
      <c r="I6" s="35">
        <f>I7</f>
        <v>48.3509</v>
      </c>
      <c r="J6" s="35"/>
      <c r="K6" s="35">
        <v>40.3248</v>
      </c>
      <c r="L6" s="35">
        <v>30.60591</v>
      </c>
      <c r="M6" s="35">
        <v>18.47904</v>
      </c>
      <c r="N6" s="35"/>
      <c r="O6" s="35">
        <v>9.81699</v>
      </c>
      <c r="P6" s="35">
        <v>1.15494</v>
      </c>
      <c r="Q6" s="35">
        <v>1.15494</v>
      </c>
      <c r="R6" s="35">
        <v>13.85928</v>
      </c>
      <c r="S6" s="35"/>
      <c r="T6" s="35"/>
      <c r="U6" s="35"/>
      <c r="V6" s="35"/>
    </row>
    <row r="7" ht="22.9" customHeight="1" spans="1:22">
      <c r="A7" s="36"/>
      <c r="B7" s="36"/>
      <c r="C7" s="36"/>
      <c r="D7" s="34" t="s">
        <v>154</v>
      </c>
      <c r="E7" s="34" t="s">
        <v>155</v>
      </c>
      <c r="F7" s="35">
        <f>F8</f>
        <v>208.31009</v>
      </c>
      <c r="G7" s="35">
        <f>G8</f>
        <v>163.8449</v>
      </c>
      <c r="H7" s="35">
        <f>H8</f>
        <v>75.1692</v>
      </c>
      <c r="I7" s="35">
        <f>I8</f>
        <v>48.3509</v>
      </c>
      <c r="J7" s="35"/>
      <c r="K7" s="35">
        <v>40.3248</v>
      </c>
      <c r="L7" s="35">
        <v>30.60591</v>
      </c>
      <c r="M7" s="35">
        <v>18.47904</v>
      </c>
      <c r="N7" s="35"/>
      <c r="O7" s="35">
        <v>9.81699</v>
      </c>
      <c r="P7" s="35">
        <v>1.15494</v>
      </c>
      <c r="Q7" s="35">
        <v>1.15494</v>
      </c>
      <c r="R7" s="35">
        <v>13.85928</v>
      </c>
      <c r="S7" s="35"/>
      <c r="T7" s="35"/>
      <c r="U7" s="35"/>
      <c r="V7" s="35"/>
    </row>
    <row r="8" ht="22.9" customHeight="1" spans="1:22">
      <c r="A8" s="36"/>
      <c r="B8" s="36"/>
      <c r="C8" s="36"/>
      <c r="D8" s="48" t="s">
        <v>156</v>
      </c>
      <c r="E8" s="48" t="s">
        <v>157</v>
      </c>
      <c r="F8" s="35">
        <f>SUM(F9:F13)</f>
        <v>208.31009</v>
      </c>
      <c r="G8" s="35">
        <f>SUM(G9:G13)</f>
        <v>163.8449</v>
      </c>
      <c r="H8" s="35">
        <f>SUM(H9:H13)</f>
        <v>75.1692</v>
      </c>
      <c r="I8" s="35">
        <f>SUM(I9:I13)</f>
        <v>48.3509</v>
      </c>
      <c r="J8" s="35"/>
      <c r="K8" s="35">
        <v>40.3248</v>
      </c>
      <c r="L8" s="35">
        <v>30.60591</v>
      </c>
      <c r="M8" s="35">
        <v>18.47904</v>
      </c>
      <c r="N8" s="35"/>
      <c r="O8" s="35">
        <v>9.81699</v>
      </c>
      <c r="P8" s="35">
        <v>1.15494</v>
      </c>
      <c r="Q8" s="35">
        <v>1.15494</v>
      </c>
      <c r="R8" s="35">
        <v>13.85928</v>
      </c>
      <c r="S8" s="35"/>
      <c r="T8" s="35"/>
      <c r="U8" s="35"/>
      <c r="V8" s="35"/>
    </row>
    <row r="9" ht="22.9" customHeight="1" spans="1:22">
      <c r="A9" s="56" t="s">
        <v>172</v>
      </c>
      <c r="B9" s="56" t="s">
        <v>173</v>
      </c>
      <c r="C9" s="56" t="s">
        <v>173</v>
      </c>
      <c r="D9" s="39" t="s">
        <v>212</v>
      </c>
      <c r="E9" s="22" t="s">
        <v>175</v>
      </c>
      <c r="F9" s="23">
        <v>18.47904</v>
      </c>
      <c r="G9" s="49"/>
      <c r="H9" s="49"/>
      <c r="I9" s="49"/>
      <c r="J9" s="49"/>
      <c r="K9" s="49"/>
      <c r="L9" s="23">
        <v>18.47904</v>
      </c>
      <c r="M9" s="49">
        <v>18.47904</v>
      </c>
      <c r="N9" s="49"/>
      <c r="O9" s="49"/>
      <c r="P9" s="49"/>
      <c r="Q9" s="49"/>
      <c r="R9" s="49"/>
      <c r="S9" s="23"/>
      <c r="T9" s="49"/>
      <c r="U9" s="49"/>
      <c r="V9" s="49"/>
    </row>
    <row r="10" ht="22.9" customHeight="1" spans="1:22">
      <c r="A10" s="56" t="s">
        <v>172</v>
      </c>
      <c r="B10" s="56" t="s">
        <v>176</v>
      </c>
      <c r="C10" s="56" t="s">
        <v>176</v>
      </c>
      <c r="D10" s="39" t="s">
        <v>212</v>
      </c>
      <c r="E10" s="22" t="s">
        <v>178</v>
      </c>
      <c r="F10" s="23">
        <v>1.15494</v>
      </c>
      <c r="G10" s="49"/>
      <c r="H10" s="49"/>
      <c r="I10" s="49"/>
      <c r="J10" s="49"/>
      <c r="K10" s="49"/>
      <c r="L10" s="23">
        <v>1.15494</v>
      </c>
      <c r="M10" s="49"/>
      <c r="N10" s="49"/>
      <c r="O10" s="49"/>
      <c r="P10" s="49"/>
      <c r="Q10" s="49">
        <v>1.15494</v>
      </c>
      <c r="R10" s="49"/>
      <c r="S10" s="23"/>
      <c r="T10" s="49"/>
      <c r="U10" s="49"/>
      <c r="V10" s="49"/>
    </row>
    <row r="11" ht="22.9" customHeight="1" spans="1:22">
      <c r="A11" s="56" t="s">
        <v>179</v>
      </c>
      <c r="B11" s="56" t="s">
        <v>180</v>
      </c>
      <c r="C11" s="56" t="s">
        <v>181</v>
      </c>
      <c r="D11" s="39" t="s">
        <v>212</v>
      </c>
      <c r="E11" s="22" t="s">
        <v>183</v>
      </c>
      <c r="F11" s="23">
        <v>10.97193</v>
      </c>
      <c r="G11" s="49"/>
      <c r="H11" s="49"/>
      <c r="I11" s="49"/>
      <c r="J11" s="49"/>
      <c r="K11" s="49"/>
      <c r="L11" s="23">
        <v>10.97193</v>
      </c>
      <c r="M11" s="49"/>
      <c r="N11" s="49"/>
      <c r="O11" s="49">
        <v>9.81699</v>
      </c>
      <c r="P11" s="49">
        <v>1.15494</v>
      </c>
      <c r="Q11" s="49"/>
      <c r="R11" s="49"/>
      <c r="S11" s="23"/>
      <c r="T11" s="49"/>
      <c r="U11" s="49"/>
      <c r="V11" s="49"/>
    </row>
    <row r="12" ht="22.9" customHeight="1" spans="1:22">
      <c r="A12" s="56" t="s">
        <v>184</v>
      </c>
      <c r="B12" s="56" t="s">
        <v>181</v>
      </c>
      <c r="C12" s="56" t="s">
        <v>170</v>
      </c>
      <c r="D12" s="39" t="s">
        <v>212</v>
      </c>
      <c r="E12" s="22" t="s">
        <v>186</v>
      </c>
      <c r="F12" s="23">
        <f>G12+L12+S12</f>
        <v>163.8449</v>
      </c>
      <c r="G12" s="49">
        <f>SUM(H12:K12)</f>
        <v>163.8449</v>
      </c>
      <c r="H12" s="49">
        <v>75.1692</v>
      </c>
      <c r="I12" s="49">
        <f>46.5109+1.84</f>
        <v>48.3509</v>
      </c>
      <c r="J12" s="49"/>
      <c r="K12" s="49">
        <v>40.3248</v>
      </c>
      <c r="L12" s="23"/>
      <c r="M12" s="49"/>
      <c r="N12" s="49"/>
      <c r="O12" s="49"/>
      <c r="P12" s="49"/>
      <c r="Q12" s="49"/>
      <c r="R12" s="49"/>
      <c r="S12" s="23"/>
      <c r="T12" s="49"/>
      <c r="U12" s="49"/>
      <c r="V12" s="49"/>
    </row>
    <row r="13" ht="22.9" customHeight="1" spans="1:22">
      <c r="A13" s="56" t="s">
        <v>190</v>
      </c>
      <c r="B13" s="56" t="s">
        <v>181</v>
      </c>
      <c r="C13" s="56" t="s">
        <v>170</v>
      </c>
      <c r="D13" s="39" t="s">
        <v>212</v>
      </c>
      <c r="E13" s="22" t="s">
        <v>192</v>
      </c>
      <c r="F13" s="23">
        <v>13.85928</v>
      </c>
      <c r="G13" s="49"/>
      <c r="H13" s="49"/>
      <c r="I13" s="49"/>
      <c r="J13" s="49"/>
      <c r="K13" s="49"/>
      <c r="L13" s="23"/>
      <c r="M13" s="49"/>
      <c r="N13" s="49"/>
      <c r="O13" s="49"/>
      <c r="P13" s="49"/>
      <c r="Q13" s="49"/>
      <c r="R13" s="49">
        <v>13.85928</v>
      </c>
      <c r="S13" s="23"/>
      <c r="T13" s="49"/>
      <c r="U13" s="49"/>
      <c r="V13" s="4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3" sqref="A3:I3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20"/>
      <c r="K1" s="37" t="s">
        <v>266</v>
      </c>
    </row>
    <row r="2" ht="46.5" customHeight="1" spans="1:11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18.2" customHeight="1" spans="1:11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28" t="s">
        <v>32</v>
      </c>
      <c r="K3" s="28"/>
    </row>
    <row r="4" ht="23.25" customHeight="1" spans="1:11">
      <c r="A4" s="33" t="s">
        <v>159</v>
      </c>
      <c r="B4" s="33"/>
      <c r="C4" s="33"/>
      <c r="D4" s="33" t="s">
        <v>195</v>
      </c>
      <c r="E4" s="33" t="s">
        <v>196</v>
      </c>
      <c r="F4" s="33" t="s">
        <v>267</v>
      </c>
      <c r="G4" s="33" t="s">
        <v>268</v>
      </c>
      <c r="H4" s="33" t="s">
        <v>269</v>
      </c>
      <c r="I4" s="33" t="s">
        <v>270</v>
      </c>
      <c r="J4" s="33" t="s">
        <v>271</v>
      </c>
      <c r="K4" s="33" t="s">
        <v>272</v>
      </c>
    </row>
    <row r="5" ht="23.25" customHeight="1" spans="1:11">
      <c r="A5" s="33" t="s">
        <v>167</v>
      </c>
      <c r="B5" s="33" t="s">
        <v>168</v>
      </c>
      <c r="C5" s="33" t="s">
        <v>169</v>
      </c>
      <c r="D5" s="33"/>
      <c r="E5" s="33"/>
      <c r="F5" s="33"/>
      <c r="G5" s="33"/>
      <c r="H5" s="33"/>
      <c r="I5" s="33"/>
      <c r="J5" s="33"/>
      <c r="K5" s="33"/>
    </row>
    <row r="6" ht="22.9" customHeight="1" spans="1:11">
      <c r="A6" s="36"/>
      <c r="B6" s="36"/>
      <c r="C6" s="36"/>
      <c r="D6" s="36"/>
      <c r="E6" s="36" t="s">
        <v>136</v>
      </c>
      <c r="F6" s="35">
        <v>0</v>
      </c>
      <c r="G6" s="35"/>
      <c r="H6" s="35"/>
      <c r="I6" s="35"/>
      <c r="J6" s="35"/>
      <c r="K6" s="35"/>
    </row>
    <row r="7" ht="22.9" customHeight="1" spans="1:11">
      <c r="A7" s="36"/>
      <c r="B7" s="36"/>
      <c r="C7" s="36"/>
      <c r="D7" s="34"/>
      <c r="E7" s="34"/>
      <c r="F7" s="35"/>
      <c r="G7" s="35"/>
      <c r="H7" s="35"/>
      <c r="I7" s="35"/>
      <c r="J7" s="35"/>
      <c r="K7" s="35"/>
    </row>
    <row r="8" ht="22.9" customHeight="1" spans="1:11">
      <c r="A8" s="36"/>
      <c r="B8" s="36"/>
      <c r="C8" s="36"/>
      <c r="D8" s="48"/>
      <c r="E8" s="48"/>
      <c r="F8" s="35"/>
      <c r="G8" s="35"/>
      <c r="H8" s="35"/>
      <c r="I8" s="35"/>
      <c r="J8" s="35"/>
      <c r="K8" s="35"/>
    </row>
    <row r="9" ht="22.9" customHeight="1" spans="1:11">
      <c r="A9" s="56"/>
      <c r="B9" s="56"/>
      <c r="C9" s="56"/>
      <c r="D9" s="39"/>
      <c r="E9" s="22"/>
      <c r="F9" s="23"/>
      <c r="G9" s="49"/>
      <c r="H9" s="49"/>
      <c r="I9" s="49"/>
      <c r="J9" s="49"/>
      <c r="K9" s="49"/>
    </row>
    <row r="10" s="47" customFormat="1" spans="1:1">
      <c r="A10" s="47" t="s">
        <v>273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3" sqref="A3:P3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20"/>
      <c r="Q1" s="37" t="s">
        <v>274</v>
      </c>
      <c r="R1" s="37"/>
    </row>
    <row r="2" ht="40.5" customHeight="1" spans="1:18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24.2" customHeight="1" spans="1:18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8" t="s">
        <v>32</v>
      </c>
      <c r="R3" s="28"/>
    </row>
    <row r="4" ht="24.2" customHeight="1" spans="1:18">
      <c r="A4" s="33" t="s">
        <v>159</v>
      </c>
      <c r="B4" s="33"/>
      <c r="C4" s="33"/>
      <c r="D4" s="33" t="s">
        <v>195</v>
      </c>
      <c r="E4" s="33" t="s">
        <v>196</v>
      </c>
      <c r="F4" s="33" t="s">
        <v>267</v>
      </c>
      <c r="G4" s="33" t="s">
        <v>275</v>
      </c>
      <c r="H4" s="33" t="s">
        <v>276</v>
      </c>
      <c r="I4" s="33" t="s">
        <v>277</v>
      </c>
      <c r="J4" s="33" t="s">
        <v>278</v>
      </c>
      <c r="K4" s="33" t="s">
        <v>279</v>
      </c>
      <c r="L4" s="33" t="s">
        <v>280</v>
      </c>
      <c r="M4" s="33" t="s">
        <v>281</v>
      </c>
      <c r="N4" s="33" t="s">
        <v>269</v>
      </c>
      <c r="O4" s="33" t="s">
        <v>282</v>
      </c>
      <c r="P4" s="33" t="s">
        <v>283</v>
      </c>
      <c r="Q4" s="33" t="s">
        <v>270</v>
      </c>
      <c r="R4" s="33" t="s">
        <v>272</v>
      </c>
    </row>
    <row r="5" ht="21.6" customHeight="1" spans="1:18">
      <c r="A5" s="33" t="s">
        <v>167</v>
      </c>
      <c r="B5" s="33" t="s">
        <v>168</v>
      </c>
      <c r="C5" s="33" t="s">
        <v>169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ht="22.9" customHeight="1" spans="1:18">
      <c r="A6" s="36"/>
      <c r="B6" s="36"/>
      <c r="C6" s="36"/>
      <c r="D6" s="36"/>
      <c r="E6" s="36" t="s">
        <v>136</v>
      </c>
      <c r="F6" s="35">
        <v>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ht="22.9" customHeight="1" spans="1:18">
      <c r="A7" s="36"/>
      <c r="B7" s="36"/>
      <c r="C7" s="36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ht="22.9" customHeight="1" spans="1:18">
      <c r="A8" s="36"/>
      <c r="B8" s="36"/>
      <c r="C8" s="36"/>
      <c r="D8" s="48"/>
      <c r="E8" s="48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ht="22.9" customHeight="1" spans="1:18">
      <c r="A9" s="56"/>
      <c r="B9" s="56"/>
      <c r="C9" s="56"/>
      <c r="D9" s="39"/>
      <c r="E9" s="22"/>
      <c r="F9" s="23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="47" customFormat="1" spans="1:1">
      <c r="A10" s="47" t="s">
        <v>273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opLeftCell="A2" workbookViewId="0">
      <selection activeCell="A3" sqref="A3:R3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20"/>
      <c r="S1" s="37" t="s">
        <v>284</v>
      </c>
      <c r="T1" s="37"/>
    </row>
    <row r="2" ht="36.2" customHeight="1" spans="1:20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24.2" customHeight="1" spans="1:20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8" t="s">
        <v>32</v>
      </c>
      <c r="T3" s="28"/>
    </row>
    <row r="4" ht="28.5" customHeight="1" spans="1:20">
      <c r="A4" s="33" t="s">
        <v>159</v>
      </c>
      <c r="B4" s="33"/>
      <c r="C4" s="33"/>
      <c r="D4" s="33" t="s">
        <v>195</v>
      </c>
      <c r="E4" s="33" t="s">
        <v>196</v>
      </c>
      <c r="F4" s="33" t="s">
        <v>267</v>
      </c>
      <c r="G4" s="33" t="s">
        <v>199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202</v>
      </c>
      <c r="S4" s="33"/>
      <c r="T4" s="33"/>
    </row>
    <row r="5" ht="36.2" customHeight="1" spans="1:20">
      <c r="A5" s="33" t="s">
        <v>167</v>
      </c>
      <c r="B5" s="33" t="s">
        <v>168</v>
      </c>
      <c r="C5" s="33" t="s">
        <v>169</v>
      </c>
      <c r="D5" s="33"/>
      <c r="E5" s="33"/>
      <c r="F5" s="33"/>
      <c r="G5" s="33" t="s">
        <v>136</v>
      </c>
      <c r="H5" s="33" t="s">
        <v>285</v>
      </c>
      <c r="I5" s="33" t="s">
        <v>286</v>
      </c>
      <c r="J5" s="33" t="s">
        <v>287</v>
      </c>
      <c r="K5" s="33" t="s">
        <v>288</v>
      </c>
      <c r="L5" s="33" t="s">
        <v>289</v>
      </c>
      <c r="M5" s="33" t="s">
        <v>290</v>
      </c>
      <c r="N5" s="33" t="s">
        <v>291</v>
      </c>
      <c r="O5" s="33" t="s">
        <v>292</v>
      </c>
      <c r="P5" s="33" t="s">
        <v>293</v>
      </c>
      <c r="Q5" s="33" t="s">
        <v>294</v>
      </c>
      <c r="R5" s="33" t="s">
        <v>136</v>
      </c>
      <c r="S5" s="33" t="s">
        <v>238</v>
      </c>
      <c r="T5" s="33" t="s">
        <v>250</v>
      </c>
    </row>
    <row r="6" ht="22.9" customHeight="1" spans="1:20">
      <c r="A6" s="36"/>
      <c r="B6" s="36"/>
      <c r="C6" s="36"/>
      <c r="D6" s="36"/>
      <c r="E6" s="36" t="s">
        <v>136</v>
      </c>
      <c r="F6" s="63">
        <v>23.1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>
        <v>23.1</v>
      </c>
      <c r="S6" s="63">
        <v>23.1</v>
      </c>
      <c r="T6" s="63"/>
    </row>
    <row r="7" ht="22.9" customHeight="1" spans="1:20">
      <c r="A7" s="36"/>
      <c r="B7" s="36"/>
      <c r="C7" s="36"/>
      <c r="D7" s="34" t="s">
        <v>154</v>
      </c>
      <c r="E7" s="34" t="s">
        <v>155</v>
      </c>
      <c r="F7" s="63">
        <v>23.1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>
        <v>23.1</v>
      </c>
      <c r="S7" s="63">
        <v>23.1</v>
      </c>
      <c r="T7" s="63"/>
    </row>
    <row r="8" ht="22.9" customHeight="1" spans="1:20">
      <c r="A8" s="36"/>
      <c r="B8" s="36"/>
      <c r="C8" s="36"/>
      <c r="D8" s="48" t="s">
        <v>156</v>
      </c>
      <c r="E8" s="48" t="s">
        <v>157</v>
      </c>
      <c r="F8" s="63">
        <v>23.1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>
        <v>23.1</v>
      </c>
      <c r="S8" s="63">
        <v>23.1</v>
      </c>
      <c r="T8" s="63"/>
    </row>
    <row r="9" ht="22.9" customHeight="1" spans="1:20">
      <c r="A9" s="56" t="s">
        <v>184</v>
      </c>
      <c r="B9" s="56" t="s">
        <v>181</v>
      </c>
      <c r="C9" s="56" t="s">
        <v>170</v>
      </c>
      <c r="D9" s="39" t="s">
        <v>212</v>
      </c>
      <c r="E9" s="22" t="s">
        <v>186</v>
      </c>
      <c r="F9" s="23">
        <v>23.1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>
        <v>23.1</v>
      </c>
      <c r="S9" s="49">
        <v>23.1</v>
      </c>
      <c r="T9" s="49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A2" workbookViewId="0">
      <selection activeCell="A3" sqref="A3:AE3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3.9" customHeight="1" spans="1:33">
      <c r="A1" s="20"/>
      <c r="F1" s="20"/>
      <c r="AF1" s="37" t="s">
        <v>295</v>
      </c>
      <c r="AG1" s="37"/>
    </row>
    <row r="2" ht="43.9" customHeight="1" spans="1:33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ht="24.2" customHeight="1" spans="1:33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28" t="s">
        <v>32</v>
      </c>
      <c r="AG3" s="28"/>
    </row>
    <row r="4" ht="24.95" customHeight="1" spans="1:33">
      <c r="A4" s="33" t="s">
        <v>159</v>
      </c>
      <c r="B4" s="33"/>
      <c r="C4" s="33"/>
      <c r="D4" s="33" t="s">
        <v>195</v>
      </c>
      <c r="E4" s="33" t="s">
        <v>196</v>
      </c>
      <c r="F4" s="33" t="s">
        <v>296</v>
      </c>
      <c r="G4" s="33" t="s">
        <v>297</v>
      </c>
      <c r="H4" s="33" t="s">
        <v>298</v>
      </c>
      <c r="I4" s="33" t="s">
        <v>299</v>
      </c>
      <c r="J4" s="33" t="s">
        <v>300</v>
      </c>
      <c r="K4" s="33" t="s">
        <v>301</v>
      </c>
      <c r="L4" s="33" t="s">
        <v>302</v>
      </c>
      <c r="M4" s="33" t="s">
        <v>303</v>
      </c>
      <c r="N4" s="33" t="s">
        <v>304</v>
      </c>
      <c r="O4" s="33" t="s">
        <v>305</v>
      </c>
      <c r="P4" s="33" t="s">
        <v>306</v>
      </c>
      <c r="Q4" s="33" t="s">
        <v>291</v>
      </c>
      <c r="R4" s="33" t="s">
        <v>293</v>
      </c>
      <c r="S4" s="33" t="s">
        <v>307</v>
      </c>
      <c r="T4" s="33" t="s">
        <v>286</v>
      </c>
      <c r="U4" s="33" t="s">
        <v>287</v>
      </c>
      <c r="V4" s="33" t="s">
        <v>290</v>
      </c>
      <c r="W4" s="33" t="s">
        <v>308</v>
      </c>
      <c r="X4" s="33" t="s">
        <v>309</v>
      </c>
      <c r="Y4" s="33" t="s">
        <v>310</v>
      </c>
      <c r="Z4" s="33" t="s">
        <v>311</v>
      </c>
      <c r="AA4" s="33" t="s">
        <v>289</v>
      </c>
      <c r="AB4" s="33" t="s">
        <v>312</v>
      </c>
      <c r="AC4" s="33" t="s">
        <v>313</v>
      </c>
      <c r="AD4" s="33" t="s">
        <v>292</v>
      </c>
      <c r="AE4" s="33" t="s">
        <v>314</v>
      </c>
      <c r="AF4" s="33" t="s">
        <v>315</v>
      </c>
      <c r="AG4" s="33" t="s">
        <v>294</v>
      </c>
    </row>
    <row r="5" ht="21.6" customHeight="1" spans="1:33">
      <c r="A5" s="33" t="s">
        <v>167</v>
      </c>
      <c r="B5" s="33" t="s">
        <v>168</v>
      </c>
      <c r="C5" s="33" t="s">
        <v>169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ht="22.9" customHeight="1" spans="1:33">
      <c r="A6" s="21"/>
      <c r="B6" s="62"/>
      <c r="C6" s="62"/>
      <c r="D6" s="22"/>
      <c r="E6" s="22" t="s">
        <v>136</v>
      </c>
      <c r="F6" s="63">
        <v>23.1</v>
      </c>
      <c r="G6" s="63">
        <v>2.8</v>
      </c>
      <c r="H6" s="63">
        <v>0.46</v>
      </c>
      <c r="I6" s="63"/>
      <c r="J6" s="63">
        <v>0.5</v>
      </c>
      <c r="K6" s="63"/>
      <c r="L6" s="63">
        <v>2</v>
      </c>
      <c r="M6" s="63">
        <v>0.4</v>
      </c>
      <c r="N6" s="63"/>
      <c r="O6" s="63"/>
      <c r="P6" s="63">
        <v>2.2</v>
      </c>
      <c r="Q6" s="63"/>
      <c r="R6" s="63">
        <v>0.5</v>
      </c>
      <c r="S6" s="63"/>
      <c r="T6" s="63"/>
      <c r="U6" s="63">
        <v>0.5</v>
      </c>
      <c r="V6" s="63">
        <v>0.9</v>
      </c>
      <c r="W6" s="63"/>
      <c r="X6" s="63"/>
      <c r="Y6" s="63"/>
      <c r="Z6" s="63"/>
      <c r="AA6" s="63"/>
      <c r="AB6" s="63"/>
      <c r="AC6" s="63"/>
      <c r="AD6" s="63"/>
      <c r="AE6" s="63">
        <v>12.84</v>
      </c>
      <c r="AF6" s="63"/>
      <c r="AG6" s="63"/>
    </row>
    <row r="7" ht="22.9" customHeight="1" spans="1:33">
      <c r="A7" s="36"/>
      <c r="B7" s="36"/>
      <c r="C7" s="36"/>
      <c r="D7" s="34" t="s">
        <v>154</v>
      </c>
      <c r="E7" s="34" t="s">
        <v>155</v>
      </c>
      <c r="F7" s="63">
        <v>23.1</v>
      </c>
      <c r="G7" s="63">
        <v>2.8</v>
      </c>
      <c r="H7" s="63">
        <v>0.46</v>
      </c>
      <c r="I7" s="63"/>
      <c r="J7" s="63">
        <v>0.5</v>
      </c>
      <c r="K7" s="63"/>
      <c r="L7" s="63">
        <v>2</v>
      </c>
      <c r="M7" s="63">
        <v>0.4</v>
      </c>
      <c r="N7" s="63"/>
      <c r="O7" s="63"/>
      <c r="P7" s="63">
        <v>2.2</v>
      </c>
      <c r="Q7" s="63"/>
      <c r="R7" s="63">
        <v>0.5</v>
      </c>
      <c r="S7" s="63"/>
      <c r="T7" s="63"/>
      <c r="U7" s="63">
        <v>0.5</v>
      </c>
      <c r="V7" s="63">
        <v>0.9</v>
      </c>
      <c r="W7" s="63"/>
      <c r="X7" s="63"/>
      <c r="Y7" s="63"/>
      <c r="Z7" s="63"/>
      <c r="AA7" s="63"/>
      <c r="AB7" s="63"/>
      <c r="AC7" s="63"/>
      <c r="AD7" s="63"/>
      <c r="AE7" s="63">
        <v>12.84</v>
      </c>
      <c r="AF7" s="63"/>
      <c r="AG7" s="63"/>
    </row>
    <row r="8" ht="22.9" customHeight="1" spans="1:33">
      <c r="A8" s="36"/>
      <c r="B8" s="36"/>
      <c r="C8" s="36"/>
      <c r="D8" s="48" t="s">
        <v>156</v>
      </c>
      <c r="E8" s="48" t="s">
        <v>157</v>
      </c>
      <c r="F8" s="63">
        <v>23.1</v>
      </c>
      <c r="G8" s="63">
        <v>2.8</v>
      </c>
      <c r="H8" s="63">
        <v>0.46</v>
      </c>
      <c r="I8" s="63"/>
      <c r="J8" s="63">
        <v>0.5</v>
      </c>
      <c r="K8" s="63"/>
      <c r="L8" s="63">
        <v>2</v>
      </c>
      <c r="M8" s="63">
        <v>0.4</v>
      </c>
      <c r="N8" s="63"/>
      <c r="O8" s="63"/>
      <c r="P8" s="63">
        <v>2.2</v>
      </c>
      <c r="Q8" s="63"/>
      <c r="R8" s="63">
        <v>0.5</v>
      </c>
      <c r="S8" s="63"/>
      <c r="T8" s="63"/>
      <c r="U8" s="63">
        <v>0.5</v>
      </c>
      <c r="V8" s="63">
        <v>0.9</v>
      </c>
      <c r="W8" s="63"/>
      <c r="X8" s="63"/>
      <c r="Y8" s="63"/>
      <c r="Z8" s="63"/>
      <c r="AA8" s="63"/>
      <c r="AB8" s="63"/>
      <c r="AC8" s="63"/>
      <c r="AD8" s="63"/>
      <c r="AE8" s="63">
        <v>12.84</v>
      </c>
      <c r="AF8" s="63"/>
      <c r="AG8" s="63"/>
    </row>
    <row r="9" ht="22.9" customHeight="1" spans="1:33">
      <c r="A9" s="56" t="s">
        <v>184</v>
      </c>
      <c r="B9" s="56" t="s">
        <v>181</v>
      </c>
      <c r="C9" s="56" t="s">
        <v>170</v>
      </c>
      <c r="D9" s="39" t="s">
        <v>212</v>
      </c>
      <c r="E9" s="22" t="s">
        <v>186</v>
      </c>
      <c r="F9" s="49">
        <v>23.1</v>
      </c>
      <c r="G9" s="49">
        <v>2.8</v>
      </c>
      <c r="H9" s="49">
        <v>0.46</v>
      </c>
      <c r="I9" s="49"/>
      <c r="J9" s="49">
        <v>0.5</v>
      </c>
      <c r="K9" s="49"/>
      <c r="L9" s="49">
        <v>2</v>
      </c>
      <c r="M9" s="49">
        <v>0.4</v>
      </c>
      <c r="N9" s="49"/>
      <c r="O9" s="49"/>
      <c r="P9" s="49">
        <v>2.2</v>
      </c>
      <c r="Q9" s="49"/>
      <c r="R9" s="49">
        <v>0.5</v>
      </c>
      <c r="S9" s="49"/>
      <c r="T9" s="49"/>
      <c r="U9" s="49">
        <v>0.5</v>
      </c>
      <c r="V9" s="49">
        <v>0.9</v>
      </c>
      <c r="W9" s="49"/>
      <c r="X9" s="49"/>
      <c r="Y9" s="49"/>
      <c r="Z9" s="49"/>
      <c r="AA9" s="49"/>
      <c r="AB9" s="49"/>
      <c r="AC9" s="49"/>
      <c r="AD9" s="49"/>
      <c r="AE9" s="49">
        <v>12.84</v>
      </c>
      <c r="AF9" s="49"/>
      <c r="AG9" s="49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3" sqref="A3:G3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20"/>
      <c r="G1" s="37" t="s">
        <v>316</v>
      </c>
      <c r="H1" s="37"/>
    </row>
    <row r="2" ht="33.6" customHeight="1" spans="1:8">
      <c r="A2" s="38" t="s">
        <v>20</v>
      </c>
      <c r="B2" s="38"/>
      <c r="C2" s="38"/>
      <c r="D2" s="38"/>
      <c r="E2" s="38"/>
      <c r="F2" s="38"/>
      <c r="G2" s="38"/>
      <c r="H2" s="38"/>
    </row>
    <row r="3" ht="24.2" customHeight="1" spans="1:8">
      <c r="A3" s="32" t="s">
        <v>31</v>
      </c>
      <c r="B3" s="32"/>
      <c r="C3" s="32"/>
      <c r="D3" s="32"/>
      <c r="E3" s="32"/>
      <c r="F3" s="32"/>
      <c r="G3" s="32"/>
      <c r="H3" s="28" t="s">
        <v>32</v>
      </c>
    </row>
    <row r="4" ht="23.25" customHeight="1" spans="1:8">
      <c r="A4" s="33" t="s">
        <v>317</v>
      </c>
      <c r="B4" s="33" t="s">
        <v>318</v>
      </c>
      <c r="C4" s="33" t="s">
        <v>319</v>
      </c>
      <c r="D4" s="33" t="s">
        <v>320</v>
      </c>
      <c r="E4" s="33" t="s">
        <v>321</v>
      </c>
      <c r="F4" s="33"/>
      <c r="G4" s="33"/>
      <c r="H4" s="33" t="s">
        <v>322</v>
      </c>
    </row>
    <row r="5" ht="25.9" customHeight="1" spans="1:8">
      <c r="A5" s="33"/>
      <c r="B5" s="33"/>
      <c r="C5" s="33"/>
      <c r="D5" s="33"/>
      <c r="E5" s="33" t="s">
        <v>138</v>
      </c>
      <c r="F5" s="33" t="s">
        <v>323</v>
      </c>
      <c r="G5" s="33" t="s">
        <v>324</v>
      </c>
      <c r="H5" s="33"/>
    </row>
    <row r="6" ht="22.9" customHeight="1" spans="1:8">
      <c r="A6" s="36"/>
      <c r="B6" s="36" t="s">
        <v>136</v>
      </c>
      <c r="C6" s="35">
        <v>3.7</v>
      </c>
      <c r="D6" s="35"/>
      <c r="E6" s="35"/>
      <c r="F6" s="35"/>
      <c r="G6" s="35"/>
      <c r="H6" s="35">
        <v>3.7</v>
      </c>
    </row>
    <row r="7" ht="22.9" customHeight="1" spans="1:8">
      <c r="A7" s="34" t="s">
        <v>154</v>
      </c>
      <c r="B7" s="34" t="s">
        <v>155</v>
      </c>
      <c r="C7" s="35">
        <v>3.7</v>
      </c>
      <c r="D7" s="35"/>
      <c r="E7" s="35"/>
      <c r="F7" s="35"/>
      <c r="G7" s="35"/>
      <c r="H7" s="35">
        <v>3.7</v>
      </c>
    </row>
    <row r="8" ht="22.9" customHeight="1" spans="1:8">
      <c r="A8" s="39" t="s">
        <v>156</v>
      </c>
      <c r="B8" s="39" t="s">
        <v>157</v>
      </c>
      <c r="C8" s="49">
        <v>3.7</v>
      </c>
      <c r="D8" s="49"/>
      <c r="E8" s="23"/>
      <c r="F8" s="49"/>
      <c r="G8" s="49"/>
      <c r="H8" s="49">
        <v>3.7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F20" sqref="F20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20"/>
      <c r="G1" s="37" t="s">
        <v>325</v>
      </c>
      <c r="H1" s="37"/>
    </row>
    <row r="2" ht="38.85" customHeight="1" spans="1:8">
      <c r="A2" s="38" t="s">
        <v>21</v>
      </c>
      <c r="B2" s="38"/>
      <c r="C2" s="38"/>
      <c r="D2" s="38"/>
      <c r="E2" s="38"/>
      <c r="F2" s="38"/>
      <c r="G2" s="38"/>
      <c r="H2" s="38"/>
    </row>
    <row r="3" ht="24.2" customHeight="1" spans="1:8">
      <c r="A3" s="32" t="s">
        <v>31</v>
      </c>
      <c r="B3" s="32"/>
      <c r="C3" s="32"/>
      <c r="D3" s="32"/>
      <c r="E3" s="32"/>
      <c r="F3" s="32"/>
      <c r="G3" s="32"/>
      <c r="H3" s="28" t="s">
        <v>32</v>
      </c>
    </row>
    <row r="4" ht="23.25" customHeight="1" spans="1:8">
      <c r="A4" s="33" t="s">
        <v>160</v>
      </c>
      <c r="B4" s="33" t="s">
        <v>161</v>
      </c>
      <c r="C4" s="33" t="s">
        <v>136</v>
      </c>
      <c r="D4" s="33" t="s">
        <v>326</v>
      </c>
      <c r="E4" s="33"/>
      <c r="F4" s="33"/>
      <c r="G4" s="33"/>
      <c r="H4" s="33" t="s">
        <v>163</v>
      </c>
    </row>
    <row r="5" ht="19.9" customHeight="1" spans="1:8">
      <c r="A5" s="33"/>
      <c r="B5" s="33"/>
      <c r="C5" s="33"/>
      <c r="D5" s="33" t="s">
        <v>138</v>
      </c>
      <c r="E5" s="33" t="s">
        <v>236</v>
      </c>
      <c r="F5" s="33"/>
      <c r="G5" s="33" t="s">
        <v>237</v>
      </c>
      <c r="H5" s="33"/>
    </row>
    <row r="6" ht="27.6" customHeight="1" spans="1:8">
      <c r="A6" s="33"/>
      <c r="B6" s="33"/>
      <c r="C6" s="33"/>
      <c r="D6" s="33"/>
      <c r="E6" s="33" t="s">
        <v>215</v>
      </c>
      <c r="F6" s="33" t="s">
        <v>206</v>
      </c>
      <c r="G6" s="33"/>
      <c r="H6" s="33"/>
    </row>
    <row r="7" ht="22.9" customHeight="1" spans="1:8">
      <c r="A7" s="36"/>
      <c r="B7" s="21" t="s">
        <v>136</v>
      </c>
      <c r="C7" s="35">
        <f>C8</f>
        <v>50</v>
      </c>
      <c r="D7" s="35">
        <f>D8</f>
        <v>50</v>
      </c>
      <c r="E7" s="35"/>
      <c r="F7" s="35"/>
      <c r="G7" s="35"/>
      <c r="H7" s="35">
        <f>H8</f>
        <v>50</v>
      </c>
    </row>
    <row r="8" ht="22.9" customHeight="1" spans="1:8">
      <c r="A8" s="50">
        <v>425</v>
      </c>
      <c r="B8" s="59" t="s">
        <v>155</v>
      </c>
      <c r="C8" s="35">
        <f>SUM(D8)</f>
        <v>50</v>
      </c>
      <c r="D8" s="35">
        <v>50</v>
      </c>
      <c r="E8" s="35"/>
      <c r="F8" s="35"/>
      <c r="G8" s="35"/>
      <c r="H8" s="35">
        <f>H9</f>
        <v>50</v>
      </c>
    </row>
    <row r="9" ht="22.9" customHeight="1" spans="1:8">
      <c r="A9" s="60" t="s">
        <v>156</v>
      </c>
      <c r="B9" s="59" t="s">
        <v>157</v>
      </c>
      <c r="C9" s="35">
        <f>SUM(D9)</f>
        <v>50</v>
      </c>
      <c r="D9" s="35">
        <v>50</v>
      </c>
      <c r="E9" s="35"/>
      <c r="F9" s="35"/>
      <c r="G9" s="35"/>
      <c r="H9" s="35">
        <f>SUM(H10)</f>
        <v>50</v>
      </c>
    </row>
    <row r="10" ht="22.9" customHeight="1" spans="1:8">
      <c r="A10" s="53">
        <v>2296002</v>
      </c>
      <c r="B10" s="61" t="s">
        <v>193</v>
      </c>
      <c r="C10" s="55">
        <f>SUM(D10)</f>
        <v>50</v>
      </c>
      <c r="D10" s="55">
        <v>50</v>
      </c>
      <c r="E10" s="35"/>
      <c r="F10" s="35"/>
      <c r="G10" s="35"/>
      <c r="H10" s="55">
        <v>50</v>
      </c>
    </row>
    <row r="11" ht="22.9" customHeight="1" spans="1:8">
      <c r="A11" s="48"/>
      <c r="B11" s="48"/>
      <c r="C11" s="35"/>
      <c r="D11" s="35"/>
      <c r="E11" s="35"/>
      <c r="F11" s="35"/>
      <c r="G11" s="35"/>
      <c r="H11" s="35"/>
    </row>
    <row r="12" ht="22.9" customHeight="1" spans="1:8">
      <c r="A12" s="39"/>
      <c r="B12" s="39"/>
      <c r="C12" s="23"/>
      <c r="D12" s="23"/>
      <c r="E12" s="49"/>
      <c r="F12" s="49"/>
      <c r="G12" s="49"/>
      <c r="H12" s="49"/>
    </row>
    <row r="13" s="47" customFormat="1"/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7" sqref="A7:T9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20"/>
      <c r="S1" s="37" t="s">
        <v>327</v>
      </c>
      <c r="T1" s="37"/>
    </row>
    <row r="2" ht="47.45" customHeight="1" spans="1:17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ht="24.2" customHeight="1" spans="1:20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8" t="s">
        <v>32</v>
      </c>
      <c r="T3" s="28"/>
    </row>
    <row r="4" ht="27.6" customHeight="1" spans="1:20">
      <c r="A4" s="33" t="s">
        <v>159</v>
      </c>
      <c r="B4" s="33"/>
      <c r="C4" s="33"/>
      <c r="D4" s="33" t="s">
        <v>195</v>
      </c>
      <c r="E4" s="33" t="s">
        <v>196</v>
      </c>
      <c r="F4" s="33" t="s">
        <v>197</v>
      </c>
      <c r="G4" s="33" t="s">
        <v>198</v>
      </c>
      <c r="H4" s="33" t="s">
        <v>199</v>
      </c>
      <c r="I4" s="33" t="s">
        <v>200</v>
      </c>
      <c r="J4" s="33" t="s">
        <v>201</v>
      </c>
      <c r="K4" s="33" t="s">
        <v>202</v>
      </c>
      <c r="L4" s="33" t="s">
        <v>203</v>
      </c>
      <c r="M4" s="33" t="s">
        <v>204</v>
      </c>
      <c r="N4" s="33" t="s">
        <v>205</v>
      </c>
      <c r="O4" s="33" t="s">
        <v>206</v>
      </c>
      <c r="P4" s="33" t="s">
        <v>207</v>
      </c>
      <c r="Q4" s="33" t="s">
        <v>208</v>
      </c>
      <c r="R4" s="33" t="s">
        <v>209</v>
      </c>
      <c r="S4" s="33" t="s">
        <v>210</v>
      </c>
      <c r="T4" s="33" t="s">
        <v>211</v>
      </c>
    </row>
    <row r="5" ht="19.9" customHeight="1" spans="1:20">
      <c r="A5" s="33" t="s">
        <v>167</v>
      </c>
      <c r="B5" s="33" t="s">
        <v>168</v>
      </c>
      <c r="C5" s="33" t="s">
        <v>169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ht="22.9" customHeight="1" spans="1:20">
      <c r="A6" s="36"/>
      <c r="B6" s="36"/>
      <c r="C6" s="36"/>
      <c r="D6" s="36"/>
      <c r="E6" s="36" t="s">
        <v>136</v>
      </c>
      <c r="F6" s="35">
        <f>F7</f>
        <v>50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>
        <f>T7</f>
        <v>50</v>
      </c>
    </row>
    <row r="7" ht="22.9" customHeight="1" spans="1:20">
      <c r="A7" s="36"/>
      <c r="B7" s="36"/>
      <c r="C7" s="36"/>
      <c r="D7" s="50" t="s">
        <v>154</v>
      </c>
      <c r="E7" s="50" t="s">
        <v>155</v>
      </c>
      <c r="F7" s="51">
        <f>F8</f>
        <v>50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>
        <v>50</v>
      </c>
    </row>
    <row r="8" ht="22.9" customHeight="1" spans="1:20">
      <c r="A8" s="52"/>
      <c r="B8" s="52"/>
      <c r="C8" s="52"/>
      <c r="D8" s="50" t="s">
        <v>156</v>
      </c>
      <c r="E8" s="50" t="s">
        <v>157</v>
      </c>
      <c r="F8" s="51">
        <f>F9</f>
        <v>50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>
        <v>50</v>
      </c>
    </row>
    <row r="9" ht="22.9" customHeight="1" spans="1:20">
      <c r="A9" s="53">
        <v>229</v>
      </c>
      <c r="B9" s="53">
        <v>60</v>
      </c>
      <c r="C9" s="53" t="s">
        <v>181</v>
      </c>
      <c r="D9" s="53">
        <v>2296002</v>
      </c>
      <c r="E9" s="54" t="s">
        <v>193</v>
      </c>
      <c r="F9" s="55">
        <v>50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55">
        <v>50</v>
      </c>
    </row>
    <row r="10" ht="22.9" customHeight="1" spans="1:20">
      <c r="A10" s="56"/>
      <c r="B10" s="56"/>
      <c r="C10" s="56"/>
      <c r="D10" s="39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I16" sqref="I16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20"/>
      <c r="S1" s="37" t="s">
        <v>328</v>
      </c>
      <c r="T1" s="37"/>
    </row>
    <row r="2" ht="47.45" customHeight="1" spans="1:20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21.6" customHeight="1" spans="1:20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8" t="s">
        <v>32</v>
      </c>
      <c r="T3" s="28"/>
    </row>
    <row r="4" ht="29.25" customHeight="1" spans="1:20">
      <c r="A4" s="33" t="s">
        <v>159</v>
      </c>
      <c r="B4" s="33"/>
      <c r="C4" s="33"/>
      <c r="D4" s="33" t="s">
        <v>195</v>
      </c>
      <c r="E4" s="33" t="s">
        <v>196</v>
      </c>
      <c r="F4" s="33" t="s">
        <v>214</v>
      </c>
      <c r="G4" s="33" t="s">
        <v>162</v>
      </c>
      <c r="H4" s="33"/>
      <c r="I4" s="33"/>
      <c r="J4" s="33"/>
      <c r="K4" s="33" t="s">
        <v>163</v>
      </c>
      <c r="L4" s="33"/>
      <c r="M4" s="33"/>
      <c r="N4" s="33"/>
      <c r="O4" s="33"/>
      <c r="P4" s="33"/>
      <c r="Q4" s="33"/>
      <c r="R4" s="33"/>
      <c r="S4" s="33"/>
      <c r="T4" s="33"/>
    </row>
    <row r="5" ht="50.1" customHeight="1" spans="1:20">
      <c r="A5" s="33" t="s">
        <v>167</v>
      </c>
      <c r="B5" s="33" t="s">
        <v>168</v>
      </c>
      <c r="C5" s="33" t="s">
        <v>169</v>
      </c>
      <c r="D5" s="33"/>
      <c r="E5" s="33"/>
      <c r="F5" s="33"/>
      <c r="G5" s="33" t="s">
        <v>136</v>
      </c>
      <c r="H5" s="33" t="s">
        <v>215</v>
      </c>
      <c r="I5" s="33" t="s">
        <v>216</v>
      </c>
      <c r="J5" s="33" t="s">
        <v>206</v>
      </c>
      <c r="K5" s="33" t="s">
        <v>136</v>
      </c>
      <c r="L5" s="33" t="s">
        <v>218</v>
      </c>
      <c r="M5" s="33" t="s">
        <v>219</v>
      </c>
      <c r="N5" s="33" t="s">
        <v>208</v>
      </c>
      <c r="O5" s="33" t="s">
        <v>220</v>
      </c>
      <c r="P5" s="33" t="s">
        <v>221</v>
      </c>
      <c r="Q5" s="33" t="s">
        <v>222</v>
      </c>
      <c r="R5" s="33" t="s">
        <v>204</v>
      </c>
      <c r="S5" s="33" t="s">
        <v>207</v>
      </c>
      <c r="T5" s="33" t="s">
        <v>211</v>
      </c>
    </row>
    <row r="6" ht="22.9" customHeight="1" spans="1:20">
      <c r="A6" s="36"/>
      <c r="B6" s="36"/>
      <c r="C6" s="36"/>
      <c r="D6" s="36"/>
      <c r="E6" s="36" t="s">
        <v>136</v>
      </c>
      <c r="F6" s="35">
        <v>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ht="22.9" customHeight="1" spans="1:20">
      <c r="A7" s="36"/>
      <c r="B7" s="36"/>
      <c r="C7" s="36"/>
      <c r="D7" s="50" t="s">
        <v>154</v>
      </c>
      <c r="E7" s="50" t="s">
        <v>155</v>
      </c>
      <c r="F7" s="51">
        <f>F8</f>
        <v>50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>
        <v>50</v>
      </c>
    </row>
    <row r="8" ht="22.9" customHeight="1" spans="1:20">
      <c r="A8" s="52"/>
      <c r="B8" s="52"/>
      <c r="C8" s="52"/>
      <c r="D8" s="50" t="s">
        <v>156</v>
      </c>
      <c r="E8" s="50" t="s">
        <v>157</v>
      </c>
      <c r="F8" s="51">
        <f>F9</f>
        <v>50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>
        <v>50</v>
      </c>
    </row>
    <row r="9" ht="22.9" customHeight="1" spans="1:20">
      <c r="A9" s="53">
        <v>229</v>
      </c>
      <c r="B9" s="53">
        <v>60</v>
      </c>
      <c r="C9" s="53" t="s">
        <v>181</v>
      </c>
      <c r="D9" s="53">
        <v>2296002</v>
      </c>
      <c r="E9" s="54" t="s">
        <v>193</v>
      </c>
      <c r="F9" s="55">
        <v>50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55">
        <v>50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F8" sqref="F8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20"/>
      <c r="B1" s="31" t="s">
        <v>5</v>
      </c>
      <c r="C1" s="31"/>
    </row>
    <row r="2" ht="24.95" customHeight="1" spans="2:3">
      <c r="B2" s="31"/>
      <c r="C2" s="31"/>
    </row>
    <row r="3" ht="31.15" customHeight="1" spans="2:3">
      <c r="B3" s="91" t="s">
        <v>6</v>
      </c>
      <c r="C3" s="91"/>
    </row>
    <row r="4" ht="32.65" customHeight="1" spans="2:3">
      <c r="B4" s="92">
        <v>1</v>
      </c>
      <c r="C4" s="93" t="s">
        <v>7</v>
      </c>
    </row>
    <row r="5" ht="32.65" customHeight="1" spans="2:3">
      <c r="B5" s="92">
        <v>2</v>
      </c>
      <c r="C5" s="94" t="s">
        <v>8</v>
      </c>
    </row>
    <row r="6" ht="32.65" customHeight="1" spans="2:3">
      <c r="B6" s="92">
        <v>3</v>
      </c>
      <c r="C6" s="93" t="s">
        <v>9</v>
      </c>
    </row>
    <row r="7" ht="32.65" customHeight="1" spans="2:3">
      <c r="B7" s="92">
        <v>4</v>
      </c>
      <c r="C7" s="93" t="s">
        <v>10</v>
      </c>
    </row>
    <row r="8" ht="32.65" customHeight="1" spans="2:3">
      <c r="B8" s="92">
        <v>5</v>
      </c>
      <c r="C8" s="93" t="s">
        <v>11</v>
      </c>
    </row>
    <row r="9" ht="32.65" customHeight="1" spans="2:3">
      <c r="B9" s="92">
        <v>6</v>
      </c>
      <c r="C9" s="93" t="s">
        <v>12</v>
      </c>
    </row>
    <row r="10" ht="32.65" customHeight="1" spans="2:3">
      <c r="B10" s="92">
        <v>7</v>
      </c>
      <c r="C10" s="93" t="s">
        <v>13</v>
      </c>
    </row>
    <row r="11" ht="32.65" customHeight="1" spans="2:3">
      <c r="B11" s="92">
        <v>8</v>
      </c>
      <c r="C11" s="93" t="s">
        <v>14</v>
      </c>
    </row>
    <row r="12" ht="32.65" customHeight="1" spans="2:3">
      <c r="B12" s="92">
        <v>9</v>
      </c>
      <c r="C12" s="93" t="s">
        <v>15</v>
      </c>
    </row>
    <row r="13" ht="32.65" customHeight="1" spans="2:3">
      <c r="B13" s="92">
        <v>10</v>
      </c>
      <c r="C13" s="93" t="s">
        <v>16</v>
      </c>
    </row>
    <row r="14" ht="32.65" customHeight="1" spans="2:3">
      <c r="B14" s="92">
        <v>11</v>
      </c>
      <c r="C14" s="93" t="s">
        <v>17</v>
      </c>
    </row>
    <row r="15" ht="32.65" customHeight="1" spans="2:3">
      <c r="B15" s="92">
        <v>12</v>
      </c>
      <c r="C15" s="93" t="s">
        <v>18</v>
      </c>
    </row>
    <row r="16" ht="32.65" customHeight="1" spans="2:3">
      <c r="B16" s="92">
        <v>13</v>
      </c>
      <c r="C16" s="93" t="s">
        <v>19</v>
      </c>
    </row>
    <row r="17" ht="32.65" customHeight="1" spans="2:3">
      <c r="B17" s="92">
        <v>14</v>
      </c>
      <c r="C17" s="93" t="s">
        <v>20</v>
      </c>
    </row>
    <row r="18" ht="32.65" customHeight="1" spans="2:3">
      <c r="B18" s="92">
        <v>15</v>
      </c>
      <c r="C18" s="93" t="s">
        <v>21</v>
      </c>
    </row>
    <row r="19" ht="32.65" customHeight="1" spans="2:3">
      <c r="B19" s="92">
        <v>16</v>
      </c>
      <c r="C19" s="93" t="s">
        <v>22</v>
      </c>
    </row>
    <row r="20" ht="32.65" customHeight="1" spans="2:3">
      <c r="B20" s="92">
        <v>17</v>
      </c>
      <c r="C20" s="93" t="s">
        <v>23</v>
      </c>
    </row>
    <row r="21" ht="32.65" customHeight="1" spans="2:3">
      <c r="B21" s="92">
        <v>18</v>
      </c>
      <c r="C21" s="93" t="s">
        <v>24</v>
      </c>
    </row>
    <row r="22" ht="32.65" customHeight="1" spans="2:3">
      <c r="B22" s="92">
        <v>19</v>
      </c>
      <c r="C22" s="93" t="s">
        <v>25</v>
      </c>
    </row>
    <row r="23" ht="32.65" customHeight="1" spans="2:3">
      <c r="B23" s="92">
        <v>20</v>
      </c>
      <c r="C23" s="93" t="s">
        <v>26</v>
      </c>
    </row>
    <row r="24" ht="32.65" customHeight="1" spans="2:3">
      <c r="B24" s="92">
        <v>21</v>
      </c>
      <c r="C24" s="93" t="s">
        <v>27</v>
      </c>
    </row>
    <row r="25" ht="32.65" customHeight="1" spans="2:3">
      <c r="B25" s="95">
        <v>23</v>
      </c>
      <c r="C25" s="96" t="s">
        <v>28</v>
      </c>
    </row>
    <row r="26" spans="2:3">
      <c r="B26" s="97" t="s">
        <v>29</v>
      </c>
      <c r="C26" s="97"/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20"/>
      <c r="H1" s="37" t="s">
        <v>329</v>
      </c>
    </row>
    <row r="2" ht="38.85" customHeight="1" spans="1:8">
      <c r="A2" s="38" t="s">
        <v>330</v>
      </c>
      <c r="B2" s="38"/>
      <c r="C2" s="38"/>
      <c r="D2" s="38"/>
      <c r="E2" s="38"/>
      <c r="F2" s="38"/>
      <c r="G2" s="38"/>
      <c r="H2" s="38"/>
    </row>
    <row r="3" ht="24.2" customHeight="1" spans="1:8">
      <c r="A3" s="32" t="s">
        <v>31</v>
      </c>
      <c r="B3" s="32"/>
      <c r="C3" s="32"/>
      <c r="D3" s="32"/>
      <c r="E3" s="32"/>
      <c r="F3" s="32"/>
      <c r="G3" s="32"/>
      <c r="H3" s="28" t="s">
        <v>32</v>
      </c>
    </row>
    <row r="4" ht="19.9" customHeight="1" spans="1:8">
      <c r="A4" s="33" t="s">
        <v>160</v>
      </c>
      <c r="B4" s="33" t="s">
        <v>161</v>
      </c>
      <c r="C4" s="33" t="s">
        <v>136</v>
      </c>
      <c r="D4" s="33" t="s">
        <v>331</v>
      </c>
      <c r="E4" s="33"/>
      <c r="F4" s="33"/>
      <c r="G4" s="33"/>
      <c r="H4" s="33" t="s">
        <v>163</v>
      </c>
    </row>
    <row r="5" ht="23.25" customHeight="1" spans="1:8">
      <c r="A5" s="33"/>
      <c r="B5" s="33"/>
      <c r="C5" s="33"/>
      <c r="D5" s="33" t="s">
        <v>138</v>
      </c>
      <c r="E5" s="33" t="s">
        <v>236</v>
      </c>
      <c r="F5" s="33"/>
      <c r="G5" s="33" t="s">
        <v>237</v>
      </c>
      <c r="H5" s="33"/>
    </row>
    <row r="6" ht="23.25" customHeight="1" spans="1:8">
      <c r="A6" s="33"/>
      <c r="B6" s="33"/>
      <c r="C6" s="33"/>
      <c r="D6" s="33"/>
      <c r="E6" s="33" t="s">
        <v>215</v>
      </c>
      <c r="F6" s="33" t="s">
        <v>206</v>
      </c>
      <c r="G6" s="33"/>
      <c r="H6" s="33"/>
    </row>
    <row r="7" ht="22.9" customHeight="1" spans="1:8">
      <c r="A7" s="36"/>
      <c r="B7" s="21" t="s">
        <v>136</v>
      </c>
      <c r="C7" s="35">
        <v>0</v>
      </c>
      <c r="D7" s="35"/>
      <c r="E7" s="35"/>
      <c r="F7" s="35"/>
      <c r="G7" s="35"/>
      <c r="H7" s="35"/>
    </row>
    <row r="8" ht="22.9" customHeight="1" spans="1:8">
      <c r="A8" s="34"/>
      <c r="B8" s="34"/>
      <c r="C8" s="35"/>
      <c r="D8" s="35"/>
      <c r="E8" s="35"/>
      <c r="F8" s="35"/>
      <c r="G8" s="35"/>
      <c r="H8" s="35"/>
    </row>
    <row r="9" ht="22.9" customHeight="1" spans="1:8">
      <c r="A9" s="48"/>
      <c r="B9" s="48"/>
      <c r="C9" s="35"/>
      <c r="D9" s="35"/>
      <c r="E9" s="35"/>
      <c r="F9" s="35"/>
      <c r="G9" s="35"/>
      <c r="H9" s="35"/>
    </row>
    <row r="10" ht="22.9" customHeight="1" spans="1:8">
      <c r="A10" s="48"/>
      <c r="B10" s="48"/>
      <c r="C10" s="35"/>
      <c r="D10" s="35"/>
      <c r="E10" s="35"/>
      <c r="F10" s="35"/>
      <c r="G10" s="35"/>
      <c r="H10" s="35"/>
    </row>
    <row r="11" ht="22.9" customHeight="1" spans="1:8">
      <c r="A11" s="48"/>
      <c r="B11" s="48"/>
      <c r="C11" s="35"/>
      <c r="D11" s="35"/>
      <c r="E11" s="35"/>
      <c r="F11" s="35"/>
      <c r="G11" s="35"/>
      <c r="H11" s="35"/>
    </row>
    <row r="12" ht="22.9" customHeight="1" spans="1:8">
      <c r="A12" s="39"/>
      <c r="B12" s="39"/>
      <c r="C12" s="23"/>
      <c r="D12" s="23"/>
      <c r="E12" s="49"/>
      <c r="F12" s="49"/>
      <c r="G12" s="49"/>
      <c r="H12" s="49"/>
    </row>
    <row r="13" s="47" customFormat="1" spans="1:1">
      <c r="A13" s="47" t="s">
        <v>332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20"/>
      <c r="H1" s="37" t="s">
        <v>333</v>
      </c>
    </row>
    <row r="2" ht="38.85" customHeight="1" spans="1:8">
      <c r="A2" s="38" t="s">
        <v>25</v>
      </c>
      <c r="B2" s="38"/>
      <c r="C2" s="38"/>
      <c r="D2" s="38"/>
      <c r="E2" s="38"/>
      <c r="F2" s="38"/>
      <c r="G2" s="38"/>
      <c r="H2" s="38"/>
    </row>
    <row r="3" ht="24.2" customHeight="1" spans="1:8">
      <c r="A3" s="32" t="s">
        <v>31</v>
      </c>
      <c r="B3" s="32"/>
      <c r="C3" s="32"/>
      <c r="D3" s="32"/>
      <c r="E3" s="32"/>
      <c r="F3" s="32"/>
      <c r="G3" s="32"/>
      <c r="H3" s="28" t="s">
        <v>32</v>
      </c>
    </row>
    <row r="4" ht="20.65" customHeight="1" spans="1:8">
      <c r="A4" s="33" t="s">
        <v>160</v>
      </c>
      <c r="B4" s="33" t="s">
        <v>161</v>
      </c>
      <c r="C4" s="33" t="s">
        <v>136</v>
      </c>
      <c r="D4" s="33" t="s">
        <v>334</v>
      </c>
      <c r="E4" s="33"/>
      <c r="F4" s="33"/>
      <c r="G4" s="33"/>
      <c r="H4" s="33" t="s">
        <v>163</v>
      </c>
    </row>
    <row r="5" ht="18.95" customHeight="1" spans="1:8">
      <c r="A5" s="33"/>
      <c r="B5" s="33"/>
      <c r="C5" s="33"/>
      <c r="D5" s="33" t="s">
        <v>138</v>
      </c>
      <c r="E5" s="33" t="s">
        <v>236</v>
      </c>
      <c r="F5" s="33"/>
      <c r="G5" s="33" t="s">
        <v>237</v>
      </c>
      <c r="H5" s="33"/>
    </row>
    <row r="6" ht="24.2" customHeight="1" spans="1:8">
      <c r="A6" s="33"/>
      <c r="B6" s="33"/>
      <c r="C6" s="33"/>
      <c r="D6" s="33"/>
      <c r="E6" s="33" t="s">
        <v>215</v>
      </c>
      <c r="F6" s="33" t="s">
        <v>206</v>
      </c>
      <c r="G6" s="33"/>
      <c r="H6" s="33"/>
    </row>
    <row r="7" ht="22.9" customHeight="1" spans="1:8">
      <c r="A7" s="36"/>
      <c r="B7" s="21" t="s">
        <v>136</v>
      </c>
      <c r="C7" s="35">
        <v>0</v>
      </c>
      <c r="D7" s="35"/>
      <c r="E7" s="35"/>
      <c r="F7" s="35"/>
      <c r="G7" s="35"/>
      <c r="H7" s="35"/>
    </row>
    <row r="8" ht="22.9" customHeight="1" spans="1:8">
      <c r="A8" s="34"/>
      <c r="B8" s="34"/>
      <c r="C8" s="35"/>
      <c r="D8" s="35"/>
      <c r="E8" s="35"/>
      <c r="F8" s="35"/>
      <c r="G8" s="35"/>
      <c r="H8" s="35"/>
    </row>
    <row r="9" ht="22.9" customHeight="1" spans="1:8">
      <c r="A9" s="48"/>
      <c r="B9" s="48"/>
      <c r="C9" s="35"/>
      <c r="D9" s="35"/>
      <c r="E9" s="35"/>
      <c r="F9" s="35"/>
      <c r="G9" s="35"/>
      <c r="H9" s="35"/>
    </row>
    <row r="10" ht="22.9" customHeight="1" spans="1:8">
      <c r="A10" s="48"/>
      <c r="B10" s="48"/>
      <c r="C10" s="35"/>
      <c r="D10" s="35"/>
      <c r="E10" s="35"/>
      <c r="F10" s="35"/>
      <c r="G10" s="35"/>
      <c r="H10" s="35"/>
    </row>
    <row r="11" ht="22.9" customHeight="1" spans="1:8">
      <c r="A11" s="48"/>
      <c r="B11" s="48"/>
      <c r="C11" s="35"/>
      <c r="D11" s="35"/>
      <c r="E11" s="35"/>
      <c r="F11" s="35"/>
      <c r="G11" s="35"/>
      <c r="H11" s="35"/>
    </row>
    <row r="12" ht="22.9" customHeight="1" spans="1:8">
      <c r="A12" s="39"/>
      <c r="B12" s="39"/>
      <c r="C12" s="23"/>
      <c r="D12" s="23"/>
      <c r="E12" s="49"/>
      <c r="F12" s="49"/>
      <c r="G12" s="49"/>
      <c r="H12" s="49"/>
    </row>
    <row r="13" s="47" customFormat="1" spans="1:1">
      <c r="A13" s="47" t="s">
        <v>335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F23" sqref="F23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20"/>
      <c r="M1" s="37" t="s">
        <v>336</v>
      </c>
      <c r="N1" s="37"/>
    </row>
    <row r="2" ht="45.75" customHeight="1" spans="1:14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ht="18.2" customHeight="1" spans="1:14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28" t="s">
        <v>32</v>
      </c>
      <c r="N3" s="28"/>
    </row>
    <row r="4" ht="26.1" customHeight="1" spans="1:14">
      <c r="A4" s="33" t="s">
        <v>195</v>
      </c>
      <c r="B4" s="33" t="s">
        <v>337</v>
      </c>
      <c r="C4" s="33" t="s">
        <v>338</v>
      </c>
      <c r="D4" s="33"/>
      <c r="E4" s="33"/>
      <c r="F4" s="33"/>
      <c r="G4" s="33"/>
      <c r="H4" s="33"/>
      <c r="I4" s="33"/>
      <c r="J4" s="33"/>
      <c r="K4" s="33"/>
      <c r="L4" s="33"/>
      <c r="M4" s="33" t="s">
        <v>339</v>
      </c>
      <c r="N4" s="33"/>
    </row>
    <row r="5" ht="31.9" customHeight="1" spans="1:14">
      <c r="A5" s="33"/>
      <c r="B5" s="33"/>
      <c r="C5" s="33" t="s">
        <v>340</v>
      </c>
      <c r="D5" s="33" t="s">
        <v>139</v>
      </c>
      <c r="E5" s="33"/>
      <c r="F5" s="33"/>
      <c r="G5" s="33"/>
      <c r="H5" s="33"/>
      <c r="I5" s="33"/>
      <c r="J5" s="33" t="s">
        <v>341</v>
      </c>
      <c r="K5" s="33" t="s">
        <v>141</v>
      </c>
      <c r="L5" s="33" t="s">
        <v>142</v>
      </c>
      <c r="M5" s="33" t="s">
        <v>342</v>
      </c>
      <c r="N5" s="33" t="s">
        <v>343</v>
      </c>
    </row>
    <row r="6" ht="44.85" customHeight="1" spans="1:14">
      <c r="A6" s="33"/>
      <c r="B6" s="33"/>
      <c r="C6" s="33"/>
      <c r="D6" s="33" t="s">
        <v>344</v>
      </c>
      <c r="E6" s="33" t="s">
        <v>345</v>
      </c>
      <c r="F6" s="33" t="s">
        <v>346</v>
      </c>
      <c r="G6" s="33" t="s">
        <v>347</v>
      </c>
      <c r="H6" s="33" t="s">
        <v>348</v>
      </c>
      <c r="I6" s="33" t="s">
        <v>349</v>
      </c>
      <c r="J6" s="33"/>
      <c r="K6" s="33"/>
      <c r="L6" s="33"/>
      <c r="M6" s="33"/>
      <c r="N6" s="33"/>
    </row>
    <row r="7" ht="22.9" customHeight="1" spans="1:14">
      <c r="A7" s="36"/>
      <c r="B7" s="21" t="s">
        <v>136</v>
      </c>
      <c r="C7" s="35">
        <v>72.63</v>
      </c>
      <c r="D7" s="35">
        <v>72.63</v>
      </c>
      <c r="E7" s="35">
        <v>72.63</v>
      </c>
      <c r="F7" s="35"/>
      <c r="G7" s="35"/>
      <c r="H7" s="35"/>
      <c r="I7" s="35"/>
      <c r="J7" s="35"/>
      <c r="K7" s="35"/>
      <c r="L7" s="35"/>
      <c r="M7" s="35">
        <f>M8</f>
        <v>242.63</v>
      </c>
      <c r="N7" s="36"/>
    </row>
    <row r="8" ht="22.9" customHeight="1" spans="1:14">
      <c r="A8" s="34" t="s">
        <v>154</v>
      </c>
      <c r="B8" s="34" t="s">
        <v>155</v>
      </c>
      <c r="C8" s="35">
        <v>72.63</v>
      </c>
      <c r="D8" s="35">
        <v>72.63</v>
      </c>
      <c r="E8" s="35">
        <f>SUM(E9:E14)</f>
        <v>192.63</v>
      </c>
      <c r="F8" s="35"/>
      <c r="G8" s="35"/>
      <c r="H8" s="35"/>
      <c r="I8" s="35"/>
      <c r="J8" s="35"/>
      <c r="K8" s="35"/>
      <c r="L8" s="35"/>
      <c r="M8" s="35">
        <f>SUM(M9:M14)</f>
        <v>242.63</v>
      </c>
      <c r="N8" s="36"/>
    </row>
    <row r="9" ht="22.9" customHeight="1" spans="1:14">
      <c r="A9" s="39" t="s">
        <v>350</v>
      </c>
      <c r="B9" s="39" t="s">
        <v>351</v>
      </c>
      <c r="C9" s="23">
        <f>SUM(D9:L9)</f>
        <v>5.4</v>
      </c>
      <c r="D9" s="23">
        <v>2.7</v>
      </c>
      <c r="E9" s="23">
        <v>2.7</v>
      </c>
      <c r="F9" s="23"/>
      <c r="G9" s="23"/>
      <c r="H9" s="23"/>
      <c r="I9" s="23"/>
      <c r="J9" s="23"/>
      <c r="K9" s="23"/>
      <c r="L9" s="23"/>
      <c r="M9" s="23">
        <v>2.7</v>
      </c>
      <c r="N9" s="22"/>
    </row>
    <row r="10" ht="22.9" customHeight="1" spans="1:14">
      <c r="A10" s="39" t="s">
        <v>350</v>
      </c>
      <c r="B10" s="39" t="s">
        <v>352</v>
      </c>
      <c r="C10" s="23">
        <f>SUM(D10:L10)</f>
        <v>39.86</v>
      </c>
      <c r="D10" s="23">
        <v>19.93</v>
      </c>
      <c r="E10" s="23">
        <v>19.93</v>
      </c>
      <c r="F10" s="23"/>
      <c r="G10" s="23"/>
      <c r="H10" s="23"/>
      <c r="I10" s="23"/>
      <c r="J10" s="23"/>
      <c r="K10" s="23"/>
      <c r="L10" s="23"/>
      <c r="M10" s="23">
        <v>19.93</v>
      </c>
      <c r="N10" s="22"/>
    </row>
    <row r="11" ht="22.9" customHeight="1" spans="1:14">
      <c r="A11" s="39" t="s">
        <v>350</v>
      </c>
      <c r="B11" s="39" t="s">
        <v>353</v>
      </c>
      <c r="C11" s="23">
        <f>SUM(D11:L11)</f>
        <v>100</v>
      </c>
      <c r="D11" s="40">
        <v>50</v>
      </c>
      <c r="E11" s="41">
        <v>50</v>
      </c>
      <c r="F11" s="41"/>
      <c r="G11" s="41"/>
      <c r="H11" s="41"/>
      <c r="I11" s="41"/>
      <c r="J11" s="41"/>
      <c r="K11" s="41"/>
      <c r="L11" s="41"/>
      <c r="M11" s="41">
        <v>50</v>
      </c>
      <c r="N11" s="46"/>
    </row>
    <row r="12" ht="22.9" customHeight="1" spans="1:14">
      <c r="A12" s="39" t="s">
        <v>350</v>
      </c>
      <c r="B12" s="42" t="s">
        <v>354</v>
      </c>
      <c r="C12" s="23">
        <f>SUM(D12:L12)</f>
        <v>80</v>
      </c>
      <c r="D12" s="40">
        <v>40</v>
      </c>
      <c r="E12" s="23">
        <v>40</v>
      </c>
      <c r="F12" s="43"/>
      <c r="G12" s="43"/>
      <c r="H12" s="43"/>
      <c r="I12" s="43"/>
      <c r="J12" s="43"/>
      <c r="K12" s="43"/>
      <c r="L12" s="43"/>
      <c r="M12" s="23">
        <v>40</v>
      </c>
      <c r="N12" s="43"/>
    </row>
    <row r="13" ht="22.9" customHeight="1" spans="1:14">
      <c r="A13" s="39" t="s">
        <v>350</v>
      </c>
      <c r="B13" s="42" t="s">
        <v>355</v>
      </c>
      <c r="C13" s="23">
        <f>SUM(D13:L13)</f>
        <v>50</v>
      </c>
      <c r="D13" s="40"/>
      <c r="E13" s="23"/>
      <c r="F13" s="44"/>
      <c r="G13" s="44"/>
      <c r="H13" s="44"/>
      <c r="I13" s="43"/>
      <c r="J13" s="40">
        <v>50</v>
      </c>
      <c r="K13" s="43"/>
      <c r="L13" s="43"/>
      <c r="M13" s="23">
        <v>50</v>
      </c>
      <c r="N13" s="43"/>
    </row>
    <row r="14" ht="22.9" customHeight="1" spans="1:14">
      <c r="A14" s="39" t="s">
        <v>350</v>
      </c>
      <c r="B14" s="42" t="s">
        <v>356</v>
      </c>
      <c r="C14" s="23">
        <f>SUM(D14:L14)</f>
        <v>160</v>
      </c>
      <c r="D14" s="45">
        <v>80</v>
      </c>
      <c r="E14" s="23">
        <v>80</v>
      </c>
      <c r="F14" s="43"/>
      <c r="G14" s="43"/>
      <c r="H14" s="43"/>
      <c r="I14" s="43"/>
      <c r="J14" s="43"/>
      <c r="K14" s="43"/>
      <c r="L14" s="43"/>
      <c r="M14" s="23">
        <v>80</v>
      </c>
      <c r="N14" s="43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workbookViewId="0">
      <pane ySplit="5" topLeftCell="A7" activePane="bottomLeft" state="frozen"/>
      <selection/>
      <selection pane="bottomLeft" activeCell="F17" sqref="F17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7" t="s">
        <v>357</v>
      </c>
    </row>
    <row r="2" ht="37.9" customHeight="1" spans="1:13">
      <c r="A2" s="20"/>
      <c r="B2" s="20"/>
      <c r="C2" s="31" t="s">
        <v>358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21.6" customHeight="1" spans="1:13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8" t="s">
        <v>32</v>
      </c>
      <c r="M3" s="28"/>
    </row>
    <row r="4" ht="33.6" customHeight="1" spans="1:13">
      <c r="A4" s="33" t="s">
        <v>195</v>
      </c>
      <c r="B4" s="33" t="s">
        <v>359</v>
      </c>
      <c r="C4" s="33" t="s">
        <v>360</v>
      </c>
      <c r="D4" s="33" t="s">
        <v>361</v>
      </c>
      <c r="E4" s="33" t="s">
        <v>362</v>
      </c>
      <c r="F4" s="33"/>
      <c r="G4" s="33"/>
      <c r="H4" s="33"/>
      <c r="I4" s="33"/>
      <c r="J4" s="33"/>
      <c r="K4" s="33"/>
      <c r="L4" s="33"/>
      <c r="M4" s="33"/>
    </row>
    <row r="5" ht="36.2" customHeight="1" spans="1:13">
      <c r="A5" s="33"/>
      <c r="B5" s="33"/>
      <c r="C5" s="33"/>
      <c r="D5" s="33"/>
      <c r="E5" s="33" t="s">
        <v>363</v>
      </c>
      <c r="F5" s="33" t="s">
        <v>364</v>
      </c>
      <c r="G5" s="33" t="s">
        <v>365</v>
      </c>
      <c r="H5" s="33" t="s">
        <v>366</v>
      </c>
      <c r="I5" s="33" t="s">
        <v>367</v>
      </c>
      <c r="J5" s="33" t="s">
        <v>368</v>
      </c>
      <c r="K5" s="33" t="s">
        <v>369</v>
      </c>
      <c r="L5" s="33" t="s">
        <v>370</v>
      </c>
      <c r="M5" s="33" t="s">
        <v>371</v>
      </c>
    </row>
    <row r="6" ht="28.5" customHeight="1" spans="1:13">
      <c r="A6" s="34" t="s">
        <v>2</v>
      </c>
      <c r="B6" s="34" t="s">
        <v>4</v>
      </c>
      <c r="C6" s="35">
        <f>C7+C17+C27+C37+C47+C57</f>
        <v>242.63</v>
      </c>
      <c r="D6" s="36"/>
      <c r="E6" s="36"/>
      <c r="F6" s="36"/>
      <c r="G6" s="36"/>
      <c r="H6" s="36"/>
      <c r="I6" s="36"/>
      <c r="J6" s="36"/>
      <c r="K6" s="36"/>
      <c r="L6" s="36"/>
      <c r="M6" s="36"/>
    </row>
    <row r="7" ht="43.15" customHeight="1" spans="1:13">
      <c r="A7" s="22" t="s">
        <v>156</v>
      </c>
      <c r="B7" s="22" t="s">
        <v>372</v>
      </c>
      <c r="C7" s="23">
        <v>50</v>
      </c>
      <c r="D7" s="22" t="s">
        <v>373</v>
      </c>
      <c r="E7" s="36" t="s">
        <v>374</v>
      </c>
      <c r="F7" s="22" t="s">
        <v>375</v>
      </c>
      <c r="G7" s="22" t="s">
        <v>376</v>
      </c>
      <c r="H7" s="22" t="s">
        <v>377</v>
      </c>
      <c r="I7" s="22" t="s">
        <v>378</v>
      </c>
      <c r="J7" s="22"/>
      <c r="K7" s="22" t="s">
        <v>379</v>
      </c>
      <c r="L7" s="22" t="s">
        <v>380</v>
      </c>
      <c r="M7" s="22"/>
    </row>
    <row r="8" ht="43.15" customHeight="1" spans="1:13">
      <c r="A8" s="22"/>
      <c r="B8" s="22"/>
      <c r="C8" s="23"/>
      <c r="D8" s="22"/>
      <c r="E8" s="36"/>
      <c r="F8" s="22" t="s">
        <v>381</v>
      </c>
      <c r="G8" s="22" t="s">
        <v>376</v>
      </c>
      <c r="H8" s="22" t="s">
        <v>377</v>
      </c>
      <c r="I8" s="22" t="s">
        <v>382</v>
      </c>
      <c r="J8" s="22"/>
      <c r="K8" s="22" t="s">
        <v>379</v>
      </c>
      <c r="L8" s="22" t="s">
        <v>380</v>
      </c>
      <c r="M8" s="22"/>
    </row>
    <row r="9" ht="43.15" customHeight="1" spans="1:13">
      <c r="A9" s="22"/>
      <c r="B9" s="22"/>
      <c r="C9" s="23"/>
      <c r="D9" s="22"/>
      <c r="E9" s="36"/>
      <c r="F9" s="22" t="s">
        <v>383</v>
      </c>
      <c r="G9" s="22" t="s">
        <v>376</v>
      </c>
      <c r="H9" s="22" t="s">
        <v>377</v>
      </c>
      <c r="I9" s="22" t="s">
        <v>384</v>
      </c>
      <c r="J9" s="22"/>
      <c r="K9" s="22" t="s">
        <v>379</v>
      </c>
      <c r="L9" s="22" t="s">
        <v>380</v>
      </c>
      <c r="M9" s="22"/>
    </row>
    <row r="10" ht="43.15" customHeight="1" spans="1:13">
      <c r="A10" s="22"/>
      <c r="B10" s="22"/>
      <c r="C10" s="23"/>
      <c r="D10" s="22"/>
      <c r="E10" s="36" t="s">
        <v>385</v>
      </c>
      <c r="F10" s="22" t="s">
        <v>386</v>
      </c>
      <c r="G10" s="22" t="s">
        <v>376</v>
      </c>
      <c r="H10" s="22" t="s">
        <v>387</v>
      </c>
      <c r="I10" s="22" t="s">
        <v>388</v>
      </c>
      <c r="J10" s="22"/>
      <c r="K10" s="22" t="s">
        <v>389</v>
      </c>
      <c r="L10" s="22" t="s">
        <v>390</v>
      </c>
      <c r="M10" s="22"/>
    </row>
    <row r="11" ht="43.15" customHeight="1" spans="1:13">
      <c r="A11" s="22"/>
      <c r="B11" s="22"/>
      <c r="C11" s="23"/>
      <c r="D11" s="22"/>
      <c r="E11" s="36"/>
      <c r="F11" s="22" t="s">
        <v>391</v>
      </c>
      <c r="G11" s="22" t="s">
        <v>376</v>
      </c>
      <c r="H11" s="22" t="s">
        <v>392</v>
      </c>
      <c r="I11" s="22" t="s">
        <v>393</v>
      </c>
      <c r="J11" s="22"/>
      <c r="K11" s="22" t="s">
        <v>394</v>
      </c>
      <c r="L11" s="22" t="s">
        <v>390</v>
      </c>
      <c r="M11" s="22"/>
    </row>
    <row r="12" ht="43.15" customHeight="1" spans="1:13">
      <c r="A12" s="22"/>
      <c r="B12" s="22"/>
      <c r="C12" s="23"/>
      <c r="D12" s="22"/>
      <c r="E12" s="36"/>
      <c r="F12" s="22" t="s">
        <v>395</v>
      </c>
      <c r="G12" s="22" t="s">
        <v>396</v>
      </c>
      <c r="H12" s="22" t="s">
        <v>397</v>
      </c>
      <c r="I12" s="22" t="s">
        <v>396</v>
      </c>
      <c r="J12" s="22"/>
      <c r="K12" s="22" t="s">
        <v>398</v>
      </c>
      <c r="L12" s="22" t="s">
        <v>390</v>
      </c>
      <c r="M12" s="22"/>
    </row>
    <row r="13" ht="43.15" customHeight="1" spans="1:13">
      <c r="A13" s="22"/>
      <c r="B13" s="22"/>
      <c r="C13" s="23"/>
      <c r="D13" s="22"/>
      <c r="E13" s="36" t="s">
        <v>399</v>
      </c>
      <c r="F13" s="22" t="s">
        <v>400</v>
      </c>
      <c r="G13" s="22" t="s">
        <v>401</v>
      </c>
      <c r="H13" s="22" t="s">
        <v>402</v>
      </c>
      <c r="I13" s="22" t="s">
        <v>402</v>
      </c>
      <c r="J13" s="22"/>
      <c r="K13" s="22" t="s">
        <v>401</v>
      </c>
      <c r="L13" s="22" t="s">
        <v>390</v>
      </c>
      <c r="M13" s="22"/>
    </row>
    <row r="14" ht="43.15" customHeight="1" spans="1:13">
      <c r="A14" s="22"/>
      <c r="B14" s="22"/>
      <c r="C14" s="23"/>
      <c r="D14" s="22"/>
      <c r="E14" s="36" t="s">
        <v>403</v>
      </c>
      <c r="F14" s="22" t="s">
        <v>404</v>
      </c>
      <c r="G14" s="22" t="s">
        <v>376</v>
      </c>
      <c r="H14" s="22" t="s">
        <v>405</v>
      </c>
      <c r="I14" s="22" t="s">
        <v>406</v>
      </c>
      <c r="J14" s="22"/>
      <c r="K14" s="22" t="s">
        <v>379</v>
      </c>
      <c r="L14" s="22" t="s">
        <v>380</v>
      </c>
      <c r="M14" s="22"/>
    </row>
    <row r="15" ht="43.15" customHeight="1" spans="1:13">
      <c r="A15" s="22"/>
      <c r="B15" s="22"/>
      <c r="C15" s="23"/>
      <c r="D15" s="22"/>
      <c r="E15" s="36"/>
      <c r="F15" s="22" t="s">
        <v>407</v>
      </c>
      <c r="G15" s="22" t="s">
        <v>376</v>
      </c>
      <c r="H15" s="22" t="s">
        <v>405</v>
      </c>
      <c r="I15" s="22" t="s">
        <v>408</v>
      </c>
      <c r="J15" s="22"/>
      <c r="K15" s="22" t="s">
        <v>379</v>
      </c>
      <c r="L15" s="22" t="s">
        <v>380</v>
      </c>
      <c r="M15" s="22"/>
    </row>
    <row r="16" ht="43.15" customHeight="1" spans="1:13">
      <c r="A16" s="22"/>
      <c r="B16" s="22"/>
      <c r="C16" s="23"/>
      <c r="D16" s="22"/>
      <c r="E16" s="36"/>
      <c r="F16" s="22" t="s">
        <v>409</v>
      </c>
      <c r="G16" s="22" t="s">
        <v>410</v>
      </c>
      <c r="H16" s="22" t="s">
        <v>411</v>
      </c>
      <c r="I16" s="22" t="s">
        <v>376</v>
      </c>
      <c r="J16" s="22"/>
      <c r="K16" s="22" t="s">
        <v>412</v>
      </c>
      <c r="L16" s="22" t="s">
        <v>390</v>
      </c>
      <c r="M16" s="22"/>
    </row>
    <row r="17" ht="43.15" customHeight="1" spans="1:13">
      <c r="A17" s="22" t="s">
        <v>156</v>
      </c>
      <c r="B17" s="22" t="s">
        <v>413</v>
      </c>
      <c r="C17" s="23">
        <v>2.7</v>
      </c>
      <c r="D17" s="22" t="s">
        <v>286</v>
      </c>
      <c r="E17" s="36" t="s">
        <v>399</v>
      </c>
      <c r="F17" s="22" t="s">
        <v>400</v>
      </c>
      <c r="G17" s="22" t="s">
        <v>414</v>
      </c>
      <c r="H17" s="22" t="s">
        <v>402</v>
      </c>
      <c r="I17" s="22" t="s">
        <v>402</v>
      </c>
      <c r="J17" s="22" t="s">
        <v>415</v>
      </c>
      <c r="K17" s="22" t="s">
        <v>394</v>
      </c>
      <c r="L17" s="22" t="s">
        <v>416</v>
      </c>
      <c r="M17" s="22"/>
    </row>
    <row r="18" ht="43.15" customHeight="1" spans="1:13">
      <c r="A18" s="22"/>
      <c r="B18" s="22"/>
      <c r="C18" s="23"/>
      <c r="D18" s="22"/>
      <c r="E18" s="36" t="s">
        <v>374</v>
      </c>
      <c r="F18" s="22" t="s">
        <v>375</v>
      </c>
      <c r="G18" s="22" t="s">
        <v>417</v>
      </c>
      <c r="H18" s="22" t="s">
        <v>377</v>
      </c>
      <c r="I18" s="22" t="s">
        <v>378</v>
      </c>
      <c r="J18" s="22"/>
      <c r="K18" s="22" t="s">
        <v>379</v>
      </c>
      <c r="L18" s="22" t="s">
        <v>380</v>
      </c>
      <c r="M18" s="22"/>
    </row>
    <row r="19" ht="43.15" customHeight="1" spans="1:13">
      <c r="A19" s="22"/>
      <c r="B19" s="22"/>
      <c r="C19" s="23"/>
      <c r="D19" s="22"/>
      <c r="E19" s="36"/>
      <c r="F19" s="22" t="s">
        <v>381</v>
      </c>
      <c r="G19" s="22" t="s">
        <v>417</v>
      </c>
      <c r="H19" s="22" t="s">
        <v>377</v>
      </c>
      <c r="I19" s="22" t="s">
        <v>382</v>
      </c>
      <c r="J19" s="22"/>
      <c r="K19" s="22" t="s">
        <v>379</v>
      </c>
      <c r="L19" s="22" t="s">
        <v>380</v>
      </c>
      <c r="M19" s="22"/>
    </row>
    <row r="20" ht="43.15" customHeight="1" spans="1:13">
      <c r="A20" s="22"/>
      <c r="B20" s="22"/>
      <c r="C20" s="23"/>
      <c r="D20" s="22"/>
      <c r="E20" s="36"/>
      <c r="F20" s="22" t="s">
        <v>383</v>
      </c>
      <c r="G20" s="22" t="s">
        <v>286</v>
      </c>
      <c r="H20" s="22" t="s">
        <v>377</v>
      </c>
      <c r="I20" s="22" t="s">
        <v>384</v>
      </c>
      <c r="J20" s="22"/>
      <c r="K20" s="22" t="s">
        <v>379</v>
      </c>
      <c r="L20" s="22" t="s">
        <v>380</v>
      </c>
      <c r="M20" s="22"/>
    </row>
    <row r="21" ht="43.15" customHeight="1" spans="1:13">
      <c r="A21" s="22"/>
      <c r="B21" s="22"/>
      <c r="C21" s="23"/>
      <c r="D21" s="22"/>
      <c r="E21" s="36" t="s">
        <v>385</v>
      </c>
      <c r="F21" s="22" t="s">
        <v>386</v>
      </c>
      <c r="G21" s="22" t="s">
        <v>286</v>
      </c>
      <c r="H21" s="22" t="s">
        <v>387</v>
      </c>
      <c r="I21" s="22" t="s">
        <v>388</v>
      </c>
      <c r="J21" s="22"/>
      <c r="K21" s="22" t="s">
        <v>389</v>
      </c>
      <c r="L21" s="22" t="s">
        <v>390</v>
      </c>
      <c r="M21" s="22"/>
    </row>
    <row r="22" ht="43.15" customHeight="1" spans="1:13">
      <c r="A22" s="22"/>
      <c r="B22" s="22"/>
      <c r="C22" s="23"/>
      <c r="D22" s="22"/>
      <c r="E22" s="36"/>
      <c r="F22" s="22" t="s">
        <v>391</v>
      </c>
      <c r="G22" s="22" t="s">
        <v>286</v>
      </c>
      <c r="H22" s="22" t="s">
        <v>418</v>
      </c>
      <c r="I22" s="22" t="s">
        <v>377</v>
      </c>
      <c r="J22" s="22"/>
      <c r="K22" s="22" t="s">
        <v>379</v>
      </c>
      <c r="L22" s="22" t="s">
        <v>380</v>
      </c>
      <c r="M22" s="22"/>
    </row>
    <row r="23" ht="43.15" customHeight="1" spans="1:13">
      <c r="A23" s="22"/>
      <c r="B23" s="22"/>
      <c r="C23" s="23"/>
      <c r="D23" s="22"/>
      <c r="E23" s="36"/>
      <c r="F23" s="22" t="s">
        <v>395</v>
      </c>
      <c r="G23" s="22" t="s">
        <v>286</v>
      </c>
      <c r="H23" s="22" t="s">
        <v>419</v>
      </c>
      <c r="I23" s="22" t="s">
        <v>420</v>
      </c>
      <c r="J23" s="22"/>
      <c r="K23" s="22" t="s">
        <v>420</v>
      </c>
      <c r="L23" s="22" t="s">
        <v>390</v>
      </c>
      <c r="M23" s="22"/>
    </row>
    <row r="24" ht="43.15" customHeight="1" spans="1:13">
      <c r="A24" s="22"/>
      <c r="B24" s="22"/>
      <c r="C24" s="23"/>
      <c r="D24" s="22"/>
      <c r="E24" s="36" t="s">
        <v>403</v>
      </c>
      <c r="F24" s="22" t="s">
        <v>404</v>
      </c>
      <c r="G24" s="22" t="s">
        <v>421</v>
      </c>
      <c r="H24" s="22" t="s">
        <v>405</v>
      </c>
      <c r="I24" s="22" t="s">
        <v>406</v>
      </c>
      <c r="J24" s="22"/>
      <c r="K24" s="22" t="s">
        <v>412</v>
      </c>
      <c r="L24" s="22" t="s">
        <v>380</v>
      </c>
      <c r="M24" s="22"/>
    </row>
    <row r="25" ht="43.15" customHeight="1" spans="1:13">
      <c r="A25" s="22"/>
      <c r="B25" s="22"/>
      <c r="C25" s="23"/>
      <c r="D25" s="22"/>
      <c r="E25" s="36"/>
      <c r="F25" s="22" t="s">
        <v>409</v>
      </c>
      <c r="G25" s="22" t="s">
        <v>422</v>
      </c>
      <c r="H25" s="22" t="s">
        <v>423</v>
      </c>
      <c r="I25" s="22" t="s">
        <v>286</v>
      </c>
      <c r="J25" s="22"/>
      <c r="K25" s="22" t="s">
        <v>412</v>
      </c>
      <c r="L25" s="22" t="s">
        <v>390</v>
      </c>
      <c r="M25" s="22"/>
    </row>
    <row r="26" ht="43.15" customHeight="1" spans="1:13">
      <c r="A26" s="22"/>
      <c r="B26" s="22"/>
      <c r="C26" s="23"/>
      <c r="D26" s="22"/>
      <c r="E26" s="36"/>
      <c r="F26" s="22" t="s">
        <v>407</v>
      </c>
      <c r="G26" s="22" t="s">
        <v>421</v>
      </c>
      <c r="H26" s="22" t="s">
        <v>405</v>
      </c>
      <c r="I26" s="22" t="s">
        <v>408</v>
      </c>
      <c r="J26" s="22"/>
      <c r="K26" s="22" t="s">
        <v>412</v>
      </c>
      <c r="L26" s="22" t="s">
        <v>380</v>
      </c>
      <c r="M26" s="22"/>
    </row>
    <row r="27" ht="43.15" customHeight="1" spans="1:13">
      <c r="A27" s="22" t="s">
        <v>156</v>
      </c>
      <c r="B27" s="22" t="s">
        <v>424</v>
      </c>
      <c r="C27" s="23">
        <v>19.93</v>
      </c>
      <c r="D27" s="22" t="s">
        <v>425</v>
      </c>
      <c r="E27" s="36" t="s">
        <v>403</v>
      </c>
      <c r="F27" s="22" t="s">
        <v>404</v>
      </c>
      <c r="G27" s="22" t="s">
        <v>426</v>
      </c>
      <c r="H27" s="22" t="s">
        <v>405</v>
      </c>
      <c r="I27" s="22" t="s">
        <v>406</v>
      </c>
      <c r="J27" s="22"/>
      <c r="K27" s="22" t="s">
        <v>379</v>
      </c>
      <c r="L27" s="22" t="s">
        <v>380</v>
      </c>
      <c r="M27" s="22"/>
    </row>
    <row r="28" ht="43.15" customHeight="1" spans="1:13">
      <c r="A28" s="22"/>
      <c r="B28" s="22"/>
      <c r="C28" s="23"/>
      <c r="D28" s="22"/>
      <c r="E28" s="36"/>
      <c r="F28" s="22" t="s">
        <v>409</v>
      </c>
      <c r="G28" s="22" t="s">
        <v>426</v>
      </c>
      <c r="H28" s="22" t="s">
        <v>427</v>
      </c>
      <c r="I28" s="22" t="s">
        <v>425</v>
      </c>
      <c r="J28" s="22"/>
      <c r="K28" s="22" t="s">
        <v>428</v>
      </c>
      <c r="L28" s="22" t="s">
        <v>390</v>
      </c>
      <c r="M28" s="22"/>
    </row>
    <row r="29" ht="43.15" customHeight="1" spans="1:13">
      <c r="A29" s="22"/>
      <c r="B29" s="22"/>
      <c r="C29" s="23"/>
      <c r="D29" s="22"/>
      <c r="E29" s="36"/>
      <c r="F29" s="22" t="s">
        <v>407</v>
      </c>
      <c r="G29" s="22" t="s">
        <v>426</v>
      </c>
      <c r="H29" s="22" t="s">
        <v>405</v>
      </c>
      <c r="I29" s="22" t="s">
        <v>408</v>
      </c>
      <c r="J29" s="22"/>
      <c r="K29" s="22" t="s">
        <v>379</v>
      </c>
      <c r="L29" s="22" t="s">
        <v>380</v>
      </c>
      <c r="M29" s="22"/>
    </row>
    <row r="30" ht="43.15" customHeight="1" spans="1:13">
      <c r="A30" s="22"/>
      <c r="B30" s="22"/>
      <c r="C30" s="23"/>
      <c r="D30" s="22"/>
      <c r="E30" s="36" t="s">
        <v>385</v>
      </c>
      <c r="F30" s="22" t="s">
        <v>395</v>
      </c>
      <c r="G30" s="22" t="s">
        <v>425</v>
      </c>
      <c r="H30" s="22" t="s">
        <v>429</v>
      </c>
      <c r="I30" s="22" t="s">
        <v>430</v>
      </c>
      <c r="J30" s="22"/>
      <c r="K30" s="22" t="s">
        <v>431</v>
      </c>
      <c r="L30" s="22" t="s">
        <v>390</v>
      </c>
      <c r="M30" s="22"/>
    </row>
    <row r="31" ht="43.15" customHeight="1" spans="1:13">
      <c r="A31" s="22"/>
      <c r="B31" s="22"/>
      <c r="C31" s="23"/>
      <c r="D31" s="22"/>
      <c r="E31" s="36"/>
      <c r="F31" s="22" t="s">
        <v>386</v>
      </c>
      <c r="G31" s="22" t="s">
        <v>425</v>
      </c>
      <c r="H31" s="22" t="s">
        <v>387</v>
      </c>
      <c r="I31" s="22" t="s">
        <v>388</v>
      </c>
      <c r="J31" s="22"/>
      <c r="K31" s="22" t="s">
        <v>389</v>
      </c>
      <c r="L31" s="22" t="s">
        <v>390</v>
      </c>
      <c r="M31" s="22"/>
    </row>
    <row r="32" ht="43.15" customHeight="1" spans="1:13">
      <c r="A32" s="22"/>
      <c r="B32" s="22"/>
      <c r="C32" s="23"/>
      <c r="D32" s="22"/>
      <c r="E32" s="36"/>
      <c r="F32" s="22" t="s">
        <v>391</v>
      </c>
      <c r="G32" s="22" t="s">
        <v>425</v>
      </c>
      <c r="H32" s="22" t="s">
        <v>432</v>
      </c>
      <c r="I32" s="22" t="s">
        <v>433</v>
      </c>
      <c r="J32" s="22"/>
      <c r="K32" s="22" t="s">
        <v>394</v>
      </c>
      <c r="L32" s="22" t="s">
        <v>390</v>
      </c>
      <c r="M32" s="22"/>
    </row>
    <row r="33" ht="43.15" customHeight="1" spans="1:13">
      <c r="A33" s="22"/>
      <c r="B33" s="22"/>
      <c r="C33" s="23"/>
      <c r="D33" s="22"/>
      <c r="E33" s="36" t="s">
        <v>399</v>
      </c>
      <c r="F33" s="22" t="s">
        <v>400</v>
      </c>
      <c r="G33" s="22" t="s">
        <v>414</v>
      </c>
      <c r="H33" s="22" t="s">
        <v>434</v>
      </c>
      <c r="I33" s="22" t="s">
        <v>434</v>
      </c>
      <c r="J33" s="22" t="s">
        <v>415</v>
      </c>
      <c r="K33" s="22" t="s">
        <v>394</v>
      </c>
      <c r="L33" s="22" t="s">
        <v>390</v>
      </c>
      <c r="M33" s="22"/>
    </row>
    <row r="34" ht="43.15" customHeight="1" spans="1:13">
      <c r="A34" s="22"/>
      <c r="B34" s="22"/>
      <c r="C34" s="23"/>
      <c r="D34" s="22"/>
      <c r="E34" s="36" t="s">
        <v>374</v>
      </c>
      <c r="F34" s="22" t="s">
        <v>383</v>
      </c>
      <c r="G34" s="22" t="s">
        <v>425</v>
      </c>
      <c r="H34" s="22" t="s">
        <v>377</v>
      </c>
      <c r="I34" s="22" t="s">
        <v>384</v>
      </c>
      <c r="J34" s="22"/>
      <c r="K34" s="22" t="s">
        <v>379</v>
      </c>
      <c r="L34" s="22" t="s">
        <v>380</v>
      </c>
      <c r="M34" s="22"/>
    </row>
    <row r="35" ht="43.15" customHeight="1" spans="1:13">
      <c r="A35" s="22"/>
      <c r="B35" s="22"/>
      <c r="C35" s="23"/>
      <c r="D35" s="22"/>
      <c r="E35" s="36"/>
      <c r="F35" s="22" t="s">
        <v>381</v>
      </c>
      <c r="G35" s="22" t="s">
        <v>425</v>
      </c>
      <c r="H35" s="22" t="s">
        <v>377</v>
      </c>
      <c r="I35" s="22" t="s">
        <v>382</v>
      </c>
      <c r="J35" s="22"/>
      <c r="K35" s="22" t="s">
        <v>379</v>
      </c>
      <c r="L35" s="22" t="s">
        <v>380</v>
      </c>
      <c r="M35" s="22"/>
    </row>
    <row r="36" ht="43.15" customHeight="1" spans="1:13">
      <c r="A36" s="22"/>
      <c r="B36" s="22"/>
      <c r="C36" s="23"/>
      <c r="D36" s="22"/>
      <c r="E36" s="36"/>
      <c r="F36" s="22" t="s">
        <v>375</v>
      </c>
      <c r="G36" s="22" t="s">
        <v>425</v>
      </c>
      <c r="H36" s="22" t="s">
        <v>377</v>
      </c>
      <c r="I36" s="22" t="s">
        <v>378</v>
      </c>
      <c r="J36" s="22"/>
      <c r="K36" s="22" t="s">
        <v>379</v>
      </c>
      <c r="L36" s="22" t="s">
        <v>380</v>
      </c>
      <c r="M36" s="22"/>
    </row>
    <row r="37" ht="39" customHeight="1" spans="1:13">
      <c r="A37" s="22" t="s">
        <v>156</v>
      </c>
      <c r="B37" s="22" t="s">
        <v>435</v>
      </c>
      <c r="C37" s="23">
        <v>40</v>
      </c>
      <c r="D37" s="22" t="s">
        <v>435</v>
      </c>
      <c r="E37" s="36" t="s">
        <v>403</v>
      </c>
      <c r="F37" s="22" t="s">
        <v>404</v>
      </c>
      <c r="G37" s="22" t="s">
        <v>436</v>
      </c>
      <c r="H37" s="22" t="s">
        <v>405</v>
      </c>
      <c r="I37" s="22" t="s">
        <v>406</v>
      </c>
      <c r="J37" s="22"/>
      <c r="K37" s="22" t="s">
        <v>379</v>
      </c>
      <c r="L37" s="22" t="s">
        <v>380</v>
      </c>
      <c r="M37" s="22"/>
    </row>
    <row r="38" ht="39" customHeight="1" spans="1:13">
      <c r="A38" s="22"/>
      <c r="B38" s="22"/>
      <c r="C38" s="23"/>
      <c r="D38" s="22"/>
      <c r="E38" s="36"/>
      <c r="F38" s="22" t="s">
        <v>409</v>
      </c>
      <c r="G38" s="22" t="s">
        <v>436</v>
      </c>
      <c r="H38" s="22">
        <v>40</v>
      </c>
      <c r="I38" s="22" t="s">
        <v>436</v>
      </c>
      <c r="J38" s="22"/>
      <c r="K38" s="22" t="s">
        <v>428</v>
      </c>
      <c r="L38" s="22" t="s">
        <v>390</v>
      </c>
      <c r="M38" s="22"/>
    </row>
    <row r="39" ht="39" customHeight="1" spans="1:13">
      <c r="A39" s="22"/>
      <c r="B39" s="22"/>
      <c r="C39" s="23"/>
      <c r="D39" s="22"/>
      <c r="E39" s="36"/>
      <c r="F39" s="22" t="s">
        <v>407</v>
      </c>
      <c r="G39" s="22" t="s">
        <v>436</v>
      </c>
      <c r="H39" s="22" t="s">
        <v>405</v>
      </c>
      <c r="I39" s="22" t="s">
        <v>408</v>
      </c>
      <c r="J39" s="22"/>
      <c r="K39" s="22" t="s">
        <v>379</v>
      </c>
      <c r="L39" s="22" t="s">
        <v>380</v>
      </c>
      <c r="M39" s="22"/>
    </row>
    <row r="40" ht="39" customHeight="1" spans="1:13">
      <c r="A40" s="22"/>
      <c r="B40" s="22"/>
      <c r="C40" s="23"/>
      <c r="D40" s="22"/>
      <c r="E40" s="36" t="s">
        <v>385</v>
      </c>
      <c r="F40" s="22" t="s">
        <v>395</v>
      </c>
      <c r="G40" s="22" t="s">
        <v>354</v>
      </c>
      <c r="H40" s="22" t="s">
        <v>429</v>
      </c>
      <c r="I40" s="22" t="s">
        <v>437</v>
      </c>
      <c r="J40" s="22"/>
      <c r="K40" s="22" t="s">
        <v>431</v>
      </c>
      <c r="L40" s="22" t="s">
        <v>390</v>
      </c>
      <c r="M40" s="22"/>
    </row>
    <row r="41" ht="39" customHeight="1" spans="1:13">
      <c r="A41" s="22"/>
      <c r="B41" s="22"/>
      <c r="C41" s="23"/>
      <c r="D41" s="22"/>
      <c r="E41" s="36"/>
      <c r="F41" s="22" t="s">
        <v>386</v>
      </c>
      <c r="G41" s="22" t="s">
        <v>354</v>
      </c>
      <c r="H41" s="22" t="s">
        <v>387</v>
      </c>
      <c r="I41" s="22" t="s">
        <v>388</v>
      </c>
      <c r="J41" s="22"/>
      <c r="K41" s="22" t="s">
        <v>389</v>
      </c>
      <c r="L41" s="22" t="s">
        <v>390</v>
      </c>
      <c r="M41" s="22"/>
    </row>
    <row r="42" ht="39" customHeight="1" spans="1:13">
      <c r="A42" s="22"/>
      <c r="B42" s="22"/>
      <c r="C42" s="23"/>
      <c r="D42" s="22"/>
      <c r="E42" s="36"/>
      <c r="F42" s="22" t="s">
        <v>391</v>
      </c>
      <c r="G42" s="22" t="s">
        <v>354</v>
      </c>
      <c r="H42" s="22" t="s">
        <v>432</v>
      </c>
      <c r="I42" s="22" t="s">
        <v>433</v>
      </c>
      <c r="J42" s="22"/>
      <c r="K42" s="22" t="s">
        <v>394</v>
      </c>
      <c r="L42" s="22" t="s">
        <v>390</v>
      </c>
      <c r="M42" s="22"/>
    </row>
    <row r="43" ht="39" customHeight="1" spans="1:13">
      <c r="A43" s="22"/>
      <c r="B43" s="22"/>
      <c r="C43" s="23"/>
      <c r="D43" s="22"/>
      <c r="E43" s="36" t="s">
        <v>399</v>
      </c>
      <c r="F43" s="22" t="s">
        <v>400</v>
      </c>
      <c r="G43" s="22" t="s">
        <v>414</v>
      </c>
      <c r="H43" s="22" t="s">
        <v>434</v>
      </c>
      <c r="I43" s="22" t="s">
        <v>434</v>
      </c>
      <c r="J43" s="22" t="s">
        <v>415</v>
      </c>
      <c r="K43" s="22" t="s">
        <v>394</v>
      </c>
      <c r="L43" s="22" t="s">
        <v>390</v>
      </c>
      <c r="M43" s="22"/>
    </row>
    <row r="44" ht="39" customHeight="1" spans="1:13">
      <c r="A44" s="22"/>
      <c r="B44" s="22"/>
      <c r="C44" s="23"/>
      <c r="D44" s="22"/>
      <c r="E44" s="36" t="s">
        <v>374</v>
      </c>
      <c r="F44" s="22" t="s">
        <v>383</v>
      </c>
      <c r="G44" s="22" t="s">
        <v>354</v>
      </c>
      <c r="H44" s="22" t="s">
        <v>377</v>
      </c>
      <c r="I44" s="22" t="s">
        <v>384</v>
      </c>
      <c r="J44" s="22"/>
      <c r="K44" s="22" t="s">
        <v>379</v>
      </c>
      <c r="L44" s="22" t="s">
        <v>380</v>
      </c>
      <c r="M44" s="22"/>
    </row>
    <row r="45" ht="39" customHeight="1" spans="1:13">
      <c r="A45" s="22"/>
      <c r="B45" s="22"/>
      <c r="C45" s="23"/>
      <c r="D45" s="22"/>
      <c r="E45" s="36"/>
      <c r="F45" s="22" t="s">
        <v>381</v>
      </c>
      <c r="G45" s="22" t="s">
        <v>354</v>
      </c>
      <c r="H45" s="22" t="s">
        <v>377</v>
      </c>
      <c r="I45" s="22" t="s">
        <v>382</v>
      </c>
      <c r="J45" s="22"/>
      <c r="K45" s="22" t="s">
        <v>379</v>
      </c>
      <c r="L45" s="22" t="s">
        <v>380</v>
      </c>
      <c r="M45" s="22"/>
    </row>
    <row r="46" ht="39" customHeight="1" spans="1:13">
      <c r="A46" s="22"/>
      <c r="B46" s="22"/>
      <c r="C46" s="23"/>
      <c r="D46" s="22"/>
      <c r="E46" s="36"/>
      <c r="F46" s="22" t="s">
        <v>375</v>
      </c>
      <c r="G46" s="22" t="s">
        <v>354</v>
      </c>
      <c r="H46" s="22" t="s">
        <v>377</v>
      </c>
      <c r="I46" s="22" t="s">
        <v>378</v>
      </c>
      <c r="J46" s="22"/>
      <c r="K46" s="22" t="s">
        <v>379</v>
      </c>
      <c r="L46" s="22" t="s">
        <v>380</v>
      </c>
      <c r="M46" s="22"/>
    </row>
    <row r="47" ht="45" customHeight="1" spans="1:13">
      <c r="A47" s="22" t="s">
        <v>156</v>
      </c>
      <c r="B47" s="22" t="s">
        <v>356</v>
      </c>
      <c r="C47" s="23">
        <v>80</v>
      </c>
      <c r="D47" s="22" t="s">
        <v>356</v>
      </c>
      <c r="E47" s="36" t="s">
        <v>403</v>
      </c>
      <c r="F47" s="22" t="s">
        <v>404</v>
      </c>
      <c r="G47" s="22" t="s">
        <v>438</v>
      </c>
      <c r="H47" s="22" t="s">
        <v>405</v>
      </c>
      <c r="I47" s="22" t="s">
        <v>406</v>
      </c>
      <c r="J47" s="22"/>
      <c r="K47" s="22" t="s">
        <v>379</v>
      </c>
      <c r="L47" s="22" t="s">
        <v>380</v>
      </c>
      <c r="M47" s="22"/>
    </row>
    <row r="48" ht="45" customHeight="1" spans="1:13">
      <c r="A48" s="22"/>
      <c r="B48" s="22"/>
      <c r="C48" s="23"/>
      <c r="D48" s="22"/>
      <c r="E48" s="36"/>
      <c r="F48" s="22" t="s">
        <v>409</v>
      </c>
      <c r="G48" s="22" t="s">
        <v>438</v>
      </c>
      <c r="H48" s="22">
        <v>80</v>
      </c>
      <c r="I48" s="22" t="s">
        <v>438</v>
      </c>
      <c r="J48" s="22"/>
      <c r="K48" s="22" t="s">
        <v>428</v>
      </c>
      <c r="L48" s="22" t="s">
        <v>390</v>
      </c>
      <c r="M48" s="22"/>
    </row>
    <row r="49" ht="45" customHeight="1" spans="1:13">
      <c r="A49" s="22"/>
      <c r="B49" s="22"/>
      <c r="C49" s="23"/>
      <c r="D49" s="22"/>
      <c r="E49" s="36"/>
      <c r="F49" s="22" t="s">
        <v>407</v>
      </c>
      <c r="G49" s="22" t="s">
        <v>438</v>
      </c>
      <c r="H49" s="22" t="s">
        <v>405</v>
      </c>
      <c r="I49" s="22" t="s">
        <v>408</v>
      </c>
      <c r="J49" s="22"/>
      <c r="K49" s="22" t="s">
        <v>379</v>
      </c>
      <c r="L49" s="22" t="s">
        <v>380</v>
      </c>
      <c r="M49" s="22"/>
    </row>
    <row r="50" ht="45" customHeight="1" spans="1:13">
      <c r="A50" s="22"/>
      <c r="B50" s="22"/>
      <c r="C50" s="23"/>
      <c r="D50" s="22"/>
      <c r="E50" s="36" t="s">
        <v>385</v>
      </c>
      <c r="F50" s="22" t="s">
        <v>395</v>
      </c>
      <c r="G50" s="22" t="s">
        <v>438</v>
      </c>
      <c r="H50" s="22">
        <v>1</v>
      </c>
      <c r="I50" s="22" t="s">
        <v>439</v>
      </c>
      <c r="J50" s="22"/>
      <c r="K50" s="22" t="s">
        <v>440</v>
      </c>
      <c r="L50" s="22" t="s">
        <v>390</v>
      </c>
      <c r="M50" s="22"/>
    </row>
    <row r="51" ht="45" customHeight="1" spans="1:13">
      <c r="A51" s="22"/>
      <c r="B51" s="22"/>
      <c r="C51" s="23"/>
      <c r="D51" s="22"/>
      <c r="E51" s="36"/>
      <c r="F51" s="22" t="s">
        <v>386</v>
      </c>
      <c r="G51" s="22" t="s">
        <v>438</v>
      </c>
      <c r="H51" s="22" t="s">
        <v>387</v>
      </c>
      <c r="I51" s="22" t="s">
        <v>388</v>
      </c>
      <c r="J51" s="22"/>
      <c r="K51" s="22" t="s">
        <v>389</v>
      </c>
      <c r="L51" s="22" t="s">
        <v>390</v>
      </c>
      <c r="M51" s="22"/>
    </row>
    <row r="52" ht="45" customHeight="1" spans="1:13">
      <c r="A52" s="22"/>
      <c r="B52" s="22"/>
      <c r="C52" s="23"/>
      <c r="D52" s="22"/>
      <c r="E52" s="36"/>
      <c r="F52" s="22" t="s">
        <v>391</v>
      </c>
      <c r="G52" s="22" t="s">
        <v>438</v>
      </c>
      <c r="H52" s="22" t="s">
        <v>432</v>
      </c>
      <c r="I52" s="22" t="s">
        <v>433</v>
      </c>
      <c r="J52" s="22"/>
      <c r="K52" s="22" t="s">
        <v>394</v>
      </c>
      <c r="L52" s="22" t="s">
        <v>390</v>
      </c>
      <c r="M52" s="22"/>
    </row>
    <row r="53" ht="45" customHeight="1" spans="1:13">
      <c r="A53" s="22"/>
      <c r="B53" s="22"/>
      <c r="C53" s="23"/>
      <c r="D53" s="22"/>
      <c r="E53" s="36" t="s">
        <v>399</v>
      </c>
      <c r="F53" s="22" t="s">
        <v>400</v>
      </c>
      <c r="G53" s="22" t="s">
        <v>414</v>
      </c>
      <c r="H53" s="22" t="s">
        <v>434</v>
      </c>
      <c r="I53" s="22" t="s">
        <v>434</v>
      </c>
      <c r="J53" s="22" t="s">
        <v>415</v>
      </c>
      <c r="K53" s="22" t="s">
        <v>394</v>
      </c>
      <c r="L53" s="22" t="s">
        <v>390</v>
      </c>
      <c r="M53" s="22"/>
    </row>
    <row r="54" ht="45" customHeight="1" spans="1:13">
      <c r="A54" s="22"/>
      <c r="B54" s="22"/>
      <c r="C54" s="23"/>
      <c r="D54" s="22"/>
      <c r="E54" s="36" t="s">
        <v>374</v>
      </c>
      <c r="F54" s="22" t="s">
        <v>383</v>
      </c>
      <c r="G54" s="22" t="s">
        <v>438</v>
      </c>
      <c r="H54" s="22" t="s">
        <v>377</v>
      </c>
      <c r="I54" s="22" t="s">
        <v>384</v>
      </c>
      <c r="J54" s="22"/>
      <c r="K54" s="22" t="s">
        <v>379</v>
      </c>
      <c r="L54" s="22" t="s">
        <v>380</v>
      </c>
      <c r="M54" s="22"/>
    </row>
    <row r="55" ht="45" customHeight="1" spans="1:13">
      <c r="A55" s="22"/>
      <c r="B55" s="22"/>
      <c r="C55" s="23"/>
      <c r="D55" s="22"/>
      <c r="E55" s="36"/>
      <c r="F55" s="22" t="s">
        <v>381</v>
      </c>
      <c r="G55" s="22" t="s">
        <v>438</v>
      </c>
      <c r="H55" s="22" t="s">
        <v>377</v>
      </c>
      <c r="I55" s="22" t="s">
        <v>382</v>
      </c>
      <c r="J55" s="22"/>
      <c r="K55" s="22" t="s">
        <v>379</v>
      </c>
      <c r="L55" s="22" t="s">
        <v>380</v>
      </c>
      <c r="M55" s="22"/>
    </row>
    <row r="56" ht="45" customHeight="1" spans="1:13">
      <c r="A56" s="22"/>
      <c r="B56" s="22"/>
      <c r="C56" s="23"/>
      <c r="D56" s="22"/>
      <c r="E56" s="36"/>
      <c r="F56" s="22" t="s">
        <v>375</v>
      </c>
      <c r="G56" s="22" t="s">
        <v>438</v>
      </c>
      <c r="H56" s="22" t="s">
        <v>377</v>
      </c>
      <c r="I56" s="22" t="s">
        <v>378</v>
      </c>
      <c r="J56" s="22"/>
      <c r="K56" s="22" t="s">
        <v>379</v>
      </c>
      <c r="L56" s="22" t="s">
        <v>380</v>
      </c>
      <c r="M56" s="22"/>
    </row>
    <row r="57" ht="39" customHeight="1" spans="1:13">
      <c r="A57" s="22" t="s">
        <v>156</v>
      </c>
      <c r="B57" s="22" t="s">
        <v>355</v>
      </c>
      <c r="C57" s="23">
        <v>50</v>
      </c>
      <c r="D57" s="22" t="s">
        <v>355</v>
      </c>
      <c r="E57" s="36" t="s">
        <v>403</v>
      </c>
      <c r="F57" s="22" t="s">
        <v>404</v>
      </c>
      <c r="G57" s="22" t="s">
        <v>441</v>
      </c>
      <c r="H57" s="22" t="s">
        <v>405</v>
      </c>
      <c r="I57" s="22" t="s">
        <v>406</v>
      </c>
      <c r="J57" s="22"/>
      <c r="K57" s="22" t="s">
        <v>379</v>
      </c>
      <c r="L57" s="22" t="s">
        <v>380</v>
      </c>
      <c r="M57" s="22"/>
    </row>
    <row r="58" ht="39" customHeight="1" spans="1:13">
      <c r="A58" s="22"/>
      <c r="B58" s="22"/>
      <c r="C58" s="23"/>
      <c r="D58" s="22"/>
      <c r="E58" s="36"/>
      <c r="F58" s="22" t="s">
        <v>409</v>
      </c>
      <c r="G58" s="22" t="s">
        <v>441</v>
      </c>
      <c r="H58" s="22">
        <v>50</v>
      </c>
      <c r="I58" s="22" t="s">
        <v>441</v>
      </c>
      <c r="J58" s="22"/>
      <c r="K58" s="22" t="s">
        <v>428</v>
      </c>
      <c r="L58" s="22" t="s">
        <v>390</v>
      </c>
      <c r="M58" s="22"/>
    </row>
    <row r="59" ht="39" customHeight="1" spans="1:13">
      <c r="A59" s="22"/>
      <c r="B59" s="22"/>
      <c r="C59" s="23"/>
      <c r="D59" s="22"/>
      <c r="E59" s="36"/>
      <c r="F59" s="22" t="s">
        <v>407</v>
      </c>
      <c r="G59" s="22" t="s">
        <v>441</v>
      </c>
      <c r="H59" s="22" t="s">
        <v>405</v>
      </c>
      <c r="I59" s="22" t="s">
        <v>408</v>
      </c>
      <c r="J59" s="22"/>
      <c r="K59" s="22" t="s">
        <v>379</v>
      </c>
      <c r="L59" s="22" t="s">
        <v>380</v>
      </c>
      <c r="M59" s="22"/>
    </row>
    <row r="60" ht="39" customHeight="1" spans="1:13">
      <c r="A60" s="22"/>
      <c r="B60" s="22"/>
      <c r="C60" s="23"/>
      <c r="D60" s="22"/>
      <c r="E60" s="36" t="s">
        <v>385</v>
      </c>
      <c r="F60" s="22" t="s">
        <v>395</v>
      </c>
      <c r="G60" s="22" t="s">
        <v>441</v>
      </c>
      <c r="H60" s="22">
        <v>1</v>
      </c>
      <c r="I60" s="22">
        <v>1</v>
      </c>
      <c r="J60" s="22"/>
      <c r="K60" s="22" t="s">
        <v>431</v>
      </c>
      <c r="L60" s="22" t="s">
        <v>390</v>
      </c>
      <c r="M60" s="22"/>
    </row>
    <row r="61" ht="39" customHeight="1" spans="1:13">
      <c r="A61" s="22"/>
      <c r="B61" s="22"/>
      <c r="C61" s="23"/>
      <c r="D61" s="22"/>
      <c r="E61" s="36"/>
      <c r="F61" s="22" t="s">
        <v>386</v>
      </c>
      <c r="G61" s="22" t="s">
        <v>441</v>
      </c>
      <c r="H61" s="22" t="s">
        <v>387</v>
      </c>
      <c r="I61" s="22" t="s">
        <v>388</v>
      </c>
      <c r="J61" s="22"/>
      <c r="K61" s="22" t="s">
        <v>389</v>
      </c>
      <c r="L61" s="22" t="s">
        <v>390</v>
      </c>
      <c r="M61" s="22"/>
    </row>
    <row r="62" ht="39" customHeight="1" spans="1:13">
      <c r="A62" s="22"/>
      <c r="B62" s="22"/>
      <c r="C62" s="23"/>
      <c r="D62" s="22"/>
      <c r="E62" s="36"/>
      <c r="F62" s="22" t="s">
        <v>391</v>
      </c>
      <c r="G62" s="22" t="s">
        <v>441</v>
      </c>
      <c r="H62" s="22" t="s">
        <v>432</v>
      </c>
      <c r="I62" s="22" t="s">
        <v>433</v>
      </c>
      <c r="J62" s="22"/>
      <c r="K62" s="22" t="s">
        <v>394</v>
      </c>
      <c r="L62" s="22" t="s">
        <v>390</v>
      </c>
      <c r="M62" s="22"/>
    </row>
    <row r="63" ht="39" customHeight="1" spans="1:13">
      <c r="A63" s="22"/>
      <c r="B63" s="22"/>
      <c r="C63" s="23"/>
      <c r="D63" s="22"/>
      <c r="E63" s="36" t="s">
        <v>399</v>
      </c>
      <c r="F63" s="22" t="s">
        <v>400</v>
      </c>
      <c r="G63" s="22" t="s">
        <v>442</v>
      </c>
      <c r="H63" s="22" t="s">
        <v>434</v>
      </c>
      <c r="I63" s="22" t="s">
        <v>434</v>
      </c>
      <c r="J63" s="22" t="s">
        <v>415</v>
      </c>
      <c r="K63" s="22" t="s">
        <v>394</v>
      </c>
      <c r="L63" s="22" t="s">
        <v>390</v>
      </c>
      <c r="M63" s="22"/>
    </row>
    <row r="64" ht="39" customHeight="1" spans="1:13">
      <c r="A64" s="22"/>
      <c r="B64" s="22"/>
      <c r="C64" s="23"/>
      <c r="D64" s="22"/>
      <c r="E64" s="36" t="s">
        <v>374</v>
      </c>
      <c r="F64" s="22" t="s">
        <v>383</v>
      </c>
      <c r="G64" s="22" t="s">
        <v>441</v>
      </c>
      <c r="H64" s="22" t="s">
        <v>377</v>
      </c>
      <c r="I64" s="22" t="s">
        <v>384</v>
      </c>
      <c r="J64" s="22"/>
      <c r="K64" s="22" t="s">
        <v>379</v>
      </c>
      <c r="L64" s="22" t="s">
        <v>380</v>
      </c>
      <c r="M64" s="22"/>
    </row>
    <row r="65" ht="39" customHeight="1" spans="1:13">
      <c r="A65" s="22"/>
      <c r="B65" s="22"/>
      <c r="C65" s="23"/>
      <c r="D65" s="22"/>
      <c r="E65" s="36"/>
      <c r="F65" s="22" t="s">
        <v>381</v>
      </c>
      <c r="G65" s="22" t="s">
        <v>441</v>
      </c>
      <c r="H65" s="22" t="s">
        <v>377</v>
      </c>
      <c r="I65" s="22" t="s">
        <v>382</v>
      </c>
      <c r="J65" s="22"/>
      <c r="K65" s="22" t="s">
        <v>379</v>
      </c>
      <c r="L65" s="22" t="s">
        <v>380</v>
      </c>
      <c r="M65" s="22"/>
    </row>
    <row r="66" ht="39" customHeight="1" spans="1:13">
      <c r="A66" s="22"/>
      <c r="B66" s="22"/>
      <c r="C66" s="23"/>
      <c r="D66" s="22"/>
      <c r="E66" s="36"/>
      <c r="F66" s="22" t="s">
        <v>375</v>
      </c>
      <c r="G66" s="22" t="s">
        <v>441</v>
      </c>
      <c r="H66" s="22" t="s">
        <v>377</v>
      </c>
      <c r="I66" s="22" t="s">
        <v>378</v>
      </c>
      <c r="J66" s="22"/>
      <c r="K66" s="22" t="s">
        <v>379</v>
      </c>
      <c r="L66" s="22" t="s">
        <v>380</v>
      </c>
      <c r="M66" s="22"/>
    </row>
  </sheetData>
  <mergeCells count="50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B4:B5"/>
    <mergeCell ref="B7:B16"/>
    <mergeCell ref="B17:B26"/>
    <mergeCell ref="B27:B36"/>
    <mergeCell ref="B37:B46"/>
    <mergeCell ref="B47:B56"/>
    <mergeCell ref="B57:B66"/>
    <mergeCell ref="C4:C5"/>
    <mergeCell ref="C7:C16"/>
    <mergeCell ref="C17:C26"/>
    <mergeCell ref="C27:C36"/>
    <mergeCell ref="C37:C46"/>
    <mergeCell ref="C47:C56"/>
    <mergeCell ref="C57:C66"/>
    <mergeCell ref="D4:D5"/>
    <mergeCell ref="D7:D16"/>
    <mergeCell ref="D17:D26"/>
    <mergeCell ref="D27:D36"/>
    <mergeCell ref="D37:D46"/>
    <mergeCell ref="D47:D56"/>
    <mergeCell ref="D57:D66"/>
    <mergeCell ref="E7:E9"/>
    <mergeCell ref="E10:E12"/>
    <mergeCell ref="E14:E16"/>
    <mergeCell ref="E18:E20"/>
    <mergeCell ref="E21:E23"/>
    <mergeCell ref="E24:E26"/>
    <mergeCell ref="E27:E29"/>
    <mergeCell ref="E30:E32"/>
    <mergeCell ref="E34:E36"/>
    <mergeCell ref="E37:E39"/>
    <mergeCell ref="E40:E42"/>
    <mergeCell ref="E44:E46"/>
    <mergeCell ref="E47:E49"/>
    <mergeCell ref="E50:E52"/>
    <mergeCell ref="E54:E56"/>
    <mergeCell ref="E57:E59"/>
    <mergeCell ref="E60:E62"/>
    <mergeCell ref="E64:E6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workbookViewId="0">
      <pane ySplit="7" topLeftCell="A8" activePane="bottomLeft" state="frozen"/>
      <selection/>
      <selection pane="bottomLeft" activeCell="K20" sqref="K20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ht="16.35" customHeight="1" spans="19:19">
      <c r="S1" s="20" t="s">
        <v>443</v>
      </c>
    </row>
    <row r="2" ht="42.2" customHeight="1" spans="1:19">
      <c r="A2" s="18" t="s">
        <v>444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23.25" customHeight="1" spans="1:19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ht="16.35" customHeight="1" spans="1:19">
      <c r="A4" s="20"/>
      <c r="B4" s="20"/>
      <c r="C4" s="20"/>
      <c r="D4" s="20"/>
      <c r="E4" s="20"/>
      <c r="F4" s="20"/>
      <c r="G4" s="20"/>
      <c r="H4" s="20"/>
      <c r="I4" s="20"/>
      <c r="J4" s="20"/>
      <c r="Q4" s="28" t="s">
        <v>32</v>
      </c>
      <c r="R4" s="28"/>
      <c r="S4" s="28"/>
    </row>
    <row r="5" ht="18.2" customHeight="1" spans="1:19">
      <c r="A5" s="21" t="s">
        <v>317</v>
      </c>
      <c r="B5" s="21" t="s">
        <v>318</v>
      </c>
      <c r="C5" s="21" t="s">
        <v>445</v>
      </c>
      <c r="D5" s="21"/>
      <c r="E5" s="21"/>
      <c r="F5" s="21"/>
      <c r="G5" s="21"/>
      <c r="H5" s="21"/>
      <c r="I5" s="21"/>
      <c r="J5" s="21" t="s">
        <v>446</v>
      </c>
      <c r="K5" s="21" t="s">
        <v>447</v>
      </c>
      <c r="L5" s="21"/>
      <c r="M5" s="21"/>
      <c r="N5" s="21"/>
      <c r="O5" s="21"/>
      <c r="P5" s="21"/>
      <c r="Q5" s="21"/>
      <c r="R5" s="21"/>
      <c r="S5" s="21"/>
    </row>
    <row r="6" ht="18.95" customHeight="1" spans="1:19">
      <c r="A6" s="21"/>
      <c r="B6" s="21"/>
      <c r="C6" s="21" t="s">
        <v>360</v>
      </c>
      <c r="D6" s="21" t="s">
        <v>448</v>
      </c>
      <c r="E6" s="21"/>
      <c r="F6" s="21"/>
      <c r="G6" s="21"/>
      <c r="H6" s="21" t="s">
        <v>449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31.15" customHeight="1" spans="1:19">
      <c r="A7" s="21"/>
      <c r="B7" s="21"/>
      <c r="C7" s="21"/>
      <c r="D7" s="21" t="s">
        <v>139</v>
      </c>
      <c r="E7" s="21" t="s">
        <v>450</v>
      </c>
      <c r="F7" s="21" t="s">
        <v>143</v>
      </c>
      <c r="G7" s="21" t="s">
        <v>451</v>
      </c>
      <c r="H7" s="21" t="s">
        <v>162</v>
      </c>
      <c r="I7" s="21" t="s">
        <v>163</v>
      </c>
      <c r="J7" s="21"/>
      <c r="K7" s="21" t="s">
        <v>363</v>
      </c>
      <c r="L7" s="21" t="s">
        <v>364</v>
      </c>
      <c r="M7" s="21" t="s">
        <v>365</v>
      </c>
      <c r="N7" s="21" t="s">
        <v>370</v>
      </c>
      <c r="O7" s="21" t="s">
        <v>366</v>
      </c>
      <c r="P7" s="21" t="s">
        <v>452</v>
      </c>
      <c r="Q7" s="21" t="s">
        <v>453</v>
      </c>
      <c r="R7" s="21" t="s">
        <v>454</v>
      </c>
      <c r="S7" s="21" t="s">
        <v>371</v>
      </c>
    </row>
    <row r="8" ht="19.5" customHeight="1" spans="1:19">
      <c r="A8" s="22" t="s">
        <v>2</v>
      </c>
      <c r="B8" s="22" t="s">
        <v>4</v>
      </c>
      <c r="C8" s="23">
        <v>474.04</v>
      </c>
      <c r="D8" s="23">
        <f>C8-E8</f>
        <v>424.04</v>
      </c>
      <c r="E8" s="23">
        <v>50</v>
      </c>
      <c r="F8" s="23"/>
      <c r="G8" s="23"/>
      <c r="H8" s="23">
        <f>229.57009+1.84</f>
        <v>231.41009</v>
      </c>
      <c r="I8" s="23">
        <v>242.63</v>
      </c>
      <c r="J8" s="22" t="s">
        <v>455</v>
      </c>
      <c r="K8" s="24" t="s">
        <v>385</v>
      </c>
      <c r="L8" s="24" t="s">
        <v>456</v>
      </c>
      <c r="M8" s="25">
        <v>1</v>
      </c>
      <c r="N8" s="26" t="s">
        <v>390</v>
      </c>
      <c r="O8" s="25">
        <v>1</v>
      </c>
      <c r="P8" s="25" t="s">
        <v>457</v>
      </c>
      <c r="Q8" s="27"/>
      <c r="R8" s="29" t="s">
        <v>458</v>
      </c>
      <c r="S8" s="22"/>
    </row>
    <row r="9" ht="18.95" customHeight="1" spans="1:19">
      <c r="A9" s="22"/>
      <c r="B9" s="22"/>
      <c r="C9" s="23"/>
      <c r="D9" s="23"/>
      <c r="E9" s="23"/>
      <c r="F9" s="23"/>
      <c r="G9" s="23"/>
      <c r="H9" s="23"/>
      <c r="I9" s="23"/>
      <c r="J9" s="22"/>
      <c r="K9" s="24"/>
      <c r="L9" s="24" t="s">
        <v>459</v>
      </c>
      <c r="M9" s="27" t="s">
        <v>460</v>
      </c>
      <c r="N9" s="26" t="s">
        <v>380</v>
      </c>
      <c r="O9" s="27" t="s">
        <v>461</v>
      </c>
      <c r="P9" s="25" t="s">
        <v>379</v>
      </c>
      <c r="Q9" s="27"/>
      <c r="R9" s="29" t="s">
        <v>458</v>
      </c>
      <c r="S9" s="22"/>
    </row>
    <row r="10" ht="19.5" customHeight="1" spans="1:19">
      <c r="A10" s="22"/>
      <c r="B10" s="22"/>
      <c r="C10" s="23"/>
      <c r="D10" s="23"/>
      <c r="E10" s="23"/>
      <c r="F10" s="23"/>
      <c r="G10" s="23"/>
      <c r="H10" s="23"/>
      <c r="I10" s="23"/>
      <c r="J10" s="22"/>
      <c r="K10" s="24"/>
      <c r="L10" s="24" t="s">
        <v>462</v>
      </c>
      <c r="M10" s="27" t="s">
        <v>463</v>
      </c>
      <c r="N10" s="26" t="s">
        <v>390</v>
      </c>
      <c r="O10" s="27" t="s">
        <v>464</v>
      </c>
      <c r="P10" s="25" t="s">
        <v>465</v>
      </c>
      <c r="Q10" s="27"/>
      <c r="R10" s="29" t="s">
        <v>458</v>
      </c>
      <c r="S10" s="22"/>
    </row>
    <row r="11" ht="18.95" customHeight="1" spans="1:19">
      <c r="A11" s="22"/>
      <c r="B11" s="22"/>
      <c r="C11" s="23"/>
      <c r="D11" s="23"/>
      <c r="E11" s="23"/>
      <c r="F11" s="23"/>
      <c r="G11" s="23"/>
      <c r="H11" s="23"/>
      <c r="I11" s="23"/>
      <c r="J11" s="22"/>
      <c r="K11" s="24"/>
      <c r="L11" s="24" t="s">
        <v>403</v>
      </c>
      <c r="M11" s="27" t="s">
        <v>466</v>
      </c>
      <c r="N11" s="26" t="s">
        <v>390</v>
      </c>
      <c r="O11" s="25">
        <v>474.04</v>
      </c>
      <c r="P11" s="25" t="s">
        <v>428</v>
      </c>
      <c r="Q11" s="27"/>
      <c r="R11" s="29" t="s">
        <v>458</v>
      </c>
      <c r="S11" s="22"/>
    </row>
    <row r="12" ht="18.2" customHeight="1" spans="1:19">
      <c r="A12" s="22"/>
      <c r="B12" s="22"/>
      <c r="C12" s="23"/>
      <c r="D12" s="23"/>
      <c r="E12" s="23"/>
      <c r="F12" s="23"/>
      <c r="G12" s="23"/>
      <c r="H12" s="23"/>
      <c r="I12" s="23"/>
      <c r="J12" s="22"/>
      <c r="K12" s="24" t="s">
        <v>467</v>
      </c>
      <c r="L12" s="24" t="s">
        <v>383</v>
      </c>
      <c r="M12" s="27" t="s">
        <v>468</v>
      </c>
      <c r="N12" s="26" t="s">
        <v>390</v>
      </c>
      <c r="O12" s="27" t="s">
        <v>469</v>
      </c>
      <c r="P12" s="25" t="s">
        <v>470</v>
      </c>
      <c r="Q12" s="30"/>
      <c r="R12" s="29" t="s">
        <v>458</v>
      </c>
      <c r="S12" s="22"/>
    </row>
    <row r="13" ht="19.5" customHeight="1" spans="1:19">
      <c r="A13" s="22"/>
      <c r="B13" s="22"/>
      <c r="C13" s="23"/>
      <c r="D13" s="23"/>
      <c r="E13" s="23"/>
      <c r="F13" s="23"/>
      <c r="G13" s="23"/>
      <c r="H13" s="23"/>
      <c r="I13" s="23"/>
      <c r="J13" s="22"/>
      <c r="K13" s="24"/>
      <c r="L13" s="24" t="s">
        <v>381</v>
      </c>
      <c r="M13" s="27" t="s">
        <v>401</v>
      </c>
      <c r="N13" s="26" t="s">
        <v>390</v>
      </c>
      <c r="O13" s="27" t="s">
        <v>469</v>
      </c>
      <c r="P13" s="25" t="s">
        <v>470</v>
      </c>
      <c r="Q13" s="30"/>
      <c r="R13" s="29" t="s">
        <v>458</v>
      </c>
      <c r="S13" s="22"/>
    </row>
    <row r="14" ht="19.5" customHeight="1" spans="1:19">
      <c r="A14" s="22"/>
      <c r="B14" s="22"/>
      <c r="C14" s="23"/>
      <c r="D14" s="23"/>
      <c r="E14" s="23"/>
      <c r="F14" s="23"/>
      <c r="G14" s="23"/>
      <c r="H14" s="23"/>
      <c r="I14" s="23"/>
      <c r="J14" s="22"/>
      <c r="K14" s="24"/>
      <c r="L14" s="24" t="s">
        <v>375</v>
      </c>
      <c r="M14" s="27" t="s">
        <v>379</v>
      </c>
      <c r="N14" s="27"/>
      <c r="O14" s="27"/>
      <c r="P14" s="25"/>
      <c r="Q14" s="27"/>
      <c r="R14" s="29" t="s">
        <v>458</v>
      </c>
      <c r="S14" s="22"/>
    </row>
    <row r="15" ht="19.5" customHeight="1" spans="1:19">
      <c r="A15" s="22"/>
      <c r="B15" s="22"/>
      <c r="C15" s="23"/>
      <c r="D15" s="23"/>
      <c r="E15" s="23"/>
      <c r="F15" s="23"/>
      <c r="G15" s="23"/>
      <c r="H15" s="23"/>
      <c r="I15" s="23"/>
      <c r="J15" s="22"/>
      <c r="K15" s="24"/>
      <c r="L15" s="24" t="s">
        <v>471</v>
      </c>
      <c r="M15" s="27" t="s">
        <v>472</v>
      </c>
      <c r="N15" s="26" t="s">
        <v>380</v>
      </c>
      <c r="O15" s="27" t="s">
        <v>473</v>
      </c>
      <c r="P15" s="25" t="s">
        <v>379</v>
      </c>
      <c r="Q15" s="27"/>
      <c r="R15" s="29" t="s">
        <v>458</v>
      </c>
      <c r="S15" s="22"/>
    </row>
    <row r="16" ht="19.9" customHeight="1" spans="1:19">
      <c r="A16" s="22"/>
      <c r="B16" s="22"/>
      <c r="C16" s="23"/>
      <c r="D16" s="23"/>
      <c r="E16" s="23"/>
      <c r="F16" s="23"/>
      <c r="G16" s="23"/>
      <c r="H16" s="23"/>
      <c r="I16" s="23"/>
      <c r="J16" s="22"/>
      <c r="K16" s="24" t="s">
        <v>399</v>
      </c>
      <c r="L16" s="24" t="s">
        <v>400</v>
      </c>
      <c r="M16" s="27" t="s">
        <v>401</v>
      </c>
      <c r="N16" s="26" t="s">
        <v>390</v>
      </c>
      <c r="O16" s="27" t="s">
        <v>469</v>
      </c>
      <c r="P16" s="25" t="s">
        <v>470</v>
      </c>
      <c r="Q16" s="30"/>
      <c r="R16" s="29" t="s">
        <v>458</v>
      </c>
      <c r="S16" s="22"/>
    </row>
    <row r="17" ht="16.35" customHeight="1"/>
    <row r="18" ht="16.35" customHeight="1"/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workbookViewId="0">
      <selection activeCell="H12" sqref="H12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6" t="s">
        <v>474</v>
      </c>
    </row>
    <row r="3" s="1" customFormat="1" ht="22.5" customHeight="1" spans="1:16">
      <c r="A3" s="7" t="s">
        <v>195</v>
      </c>
      <c r="B3" s="7" t="s">
        <v>359</v>
      </c>
      <c r="C3" s="7" t="s">
        <v>360</v>
      </c>
      <c r="D3" s="8" t="s">
        <v>475</v>
      </c>
      <c r="E3" s="8"/>
      <c r="F3" s="7" t="s">
        <v>361</v>
      </c>
      <c r="G3" s="7" t="s">
        <v>476</v>
      </c>
      <c r="H3" s="8" t="s">
        <v>362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477</v>
      </c>
      <c r="E4" s="7" t="s">
        <v>478</v>
      </c>
      <c r="F4" s="7"/>
      <c r="G4" s="7"/>
      <c r="H4" s="8" t="s">
        <v>385</v>
      </c>
      <c r="I4" s="8"/>
      <c r="J4" s="8"/>
      <c r="K4" s="8"/>
      <c r="L4" s="8" t="s">
        <v>374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395</v>
      </c>
      <c r="I5" s="7" t="s">
        <v>391</v>
      </c>
      <c r="J5" s="7" t="s">
        <v>386</v>
      </c>
      <c r="K5" s="7" t="s">
        <v>403</v>
      </c>
      <c r="L5" s="7" t="s">
        <v>383</v>
      </c>
      <c r="M5" s="7" t="s">
        <v>381</v>
      </c>
      <c r="N5" s="7" t="s">
        <v>375</v>
      </c>
      <c r="O5" s="7" t="s">
        <v>479</v>
      </c>
      <c r="P5" s="7" t="s">
        <v>480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7"/>
      <c r="J7" s="17"/>
      <c r="K7" s="14"/>
      <c r="L7" s="17"/>
      <c r="M7" s="14"/>
      <c r="N7" s="17"/>
      <c r="O7" s="17"/>
      <c r="P7" s="14"/>
    </row>
    <row r="8" s="1" customFormat="1" ht="15" customHeight="1" spans="1:1">
      <c r="A8" s="15" t="s">
        <v>481</v>
      </c>
    </row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7" workbookViewId="0">
      <selection activeCell="K21" sqref="K21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20"/>
      <c r="H1" s="37" t="s">
        <v>30</v>
      </c>
    </row>
    <row r="2" ht="24.2" customHeight="1" spans="1:8">
      <c r="A2" s="90" t="s">
        <v>7</v>
      </c>
      <c r="B2" s="90"/>
      <c r="C2" s="90"/>
      <c r="D2" s="90"/>
      <c r="E2" s="90"/>
      <c r="F2" s="90"/>
      <c r="G2" s="90"/>
      <c r="H2" s="90"/>
    </row>
    <row r="3" ht="17.25" customHeight="1" spans="1:8">
      <c r="A3" s="32" t="s">
        <v>31</v>
      </c>
      <c r="B3" s="32"/>
      <c r="C3" s="32"/>
      <c r="D3" s="32"/>
      <c r="E3" s="32"/>
      <c r="F3" s="32"/>
      <c r="G3" s="28" t="s">
        <v>32</v>
      </c>
      <c r="H3" s="28"/>
    </row>
    <row r="4" ht="17.85" customHeight="1" spans="1:8">
      <c r="A4" s="33" t="s">
        <v>33</v>
      </c>
      <c r="B4" s="33"/>
      <c r="C4" s="33" t="s">
        <v>34</v>
      </c>
      <c r="D4" s="33"/>
      <c r="E4" s="33"/>
      <c r="F4" s="33"/>
      <c r="G4" s="33"/>
      <c r="H4" s="33"/>
    </row>
    <row r="5" ht="22.35" customHeight="1" spans="1:8">
      <c r="A5" s="33" t="s">
        <v>35</v>
      </c>
      <c r="B5" s="33" t="s">
        <v>36</v>
      </c>
      <c r="C5" s="33" t="s">
        <v>37</v>
      </c>
      <c r="D5" s="33" t="s">
        <v>36</v>
      </c>
      <c r="E5" s="33" t="s">
        <v>38</v>
      </c>
      <c r="F5" s="33" t="s">
        <v>36</v>
      </c>
      <c r="G5" s="33" t="s">
        <v>39</v>
      </c>
      <c r="H5" s="33" t="s">
        <v>36</v>
      </c>
    </row>
    <row r="6" ht="16.35" customHeight="1" spans="1:8">
      <c r="A6" s="36" t="s">
        <v>40</v>
      </c>
      <c r="B6" s="23">
        <v>302.20009</v>
      </c>
      <c r="C6" s="22" t="s">
        <v>41</v>
      </c>
      <c r="D6" s="49"/>
      <c r="E6" s="36" t="s">
        <v>42</v>
      </c>
      <c r="F6" s="35">
        <f>SUM(F7:F9)</f>
        <v>231.41009</v>
      </c>
      <c r="G6" s="22" t="s">
        <v>43</v>
      </c>
      <c r="H6" s="23"/>
    </row>
    <row r="7" ht="16.35" customHeight="1" spans="1:8">
      <c r="A7" s="22" t="s">
        <v>44</v>
      </c>
      <c r="B7" s="23">
        <v>302.20009</v>
      </c>
      <c r="C7" s="22" t="s">
        <v>45</v>
      </c>
      <c r="D7" s="49"/>
      <c r="E7" s="22" t="s">
        <v>46</v>
      </c>
      <c r="F7" s="23">
        <f>206.47009+1.84</f>
        <v>208.31009</v>
      </c>
      <c r="G7" s="22" t="s">
        <v>47</v>
      </c>
      <c r="H7" s="23"/>
    </row>
    <row r="8" ht="16.35" customHeight="1" spans="1:8">
      <c r="A8" s="36" t="s">
        <v>48</v>
      </c>
      <c r="B8" s="23"/>
      <c r="C8" s="22" t="s">
        <v>49</v>
      </c>
      <c r="D8" s="49"/>
      <c r="E8" s="22" t="s">
        <v>50</v>
      </c>
      <c r="F8" s="23">
        <v>23.1</v>
      </c>
      <c r="G8" s="22" t="s">
        <v>51</v>
      </c>
      <c r="H8" s="23"/>
    </row>
    <row r="9" ht="16.35" customHeight="1" spans="1:8">
      <c r="A9" s="22" t="s">
        <v>52</v>
      </c>
      <c r="B9" s="23"/>
      <c r="C9" s="22" t="s">
        <v>53</v>
      </c>
      <c r="D9" s="49"/>
      <c r="E9" s="22" t="s">
        <v>54</v>
      </c>
      <c r="F9" s="23"/>
      <c r="G9" s="22" t="s">
        <v>55</v>
      </c>
      <c r="H9" s="23"/>
    </row>
    <row r="10" ht="16.35" customHeight="1" spans="1:8">
      <c r="A10" s="22" t="s">
        <v>56</v>
      </c>
      <c r="B10" s="23"/>
      <c r="C10" s="22" t="s">
        <v>57</v>
      </c>
      <c r="D10" s="49"/>
      <c r="E10" s="36" t="s">
        <v>58</v>
      </c>
      <c r="F10" s="35">
        <f>SUM(F11:F36)</f>
        <v>242.63</v>
      </c>
      <c r="G10" s="22" t="s">
        <v>59</v>
      </c>
      <c r="H10" s="23">
        <v>424.04</v>
      </c>
    </row>
    <row r="11" ht="16.35" customHeight="1" spans="1:8">
      <c r="A11" s="22" t="s">
        <v>60</v>
      </c>
      <c r="B11" s="23"/>
      <c r="C11" s="22" t="s">
        <v>61</v>
      </c>
      <c r="D11" s="49"/>
      <c r="E11" s="22" t="s">
        <v>62</v>
      </c>
      <c r="F11" s="23"/>
      <c r="G11" s="22" t="s">
        <v>63</v>
      </c>
      <c r="H11" s="23"/>
    </row>
    <row r="12" ht="16.35" customHeight="1" spans="1:8">
      <c r="A12" s="22" t="s">
        <v>64</v>
      </c>
      <c r="B12" s="23"/>
      <c r="C12" s="22" t="s">
        <v>65</v>
      </c>
      <c r="D12" s="49">
        <v>120</v>
      </c>
      <c r="E12" s="22" t="s">
        <v>66</v>
      </c>
      <c r="F12" s="23">
        <v>192.63</v>
      </c>
      <c r="G12" s="22" t="s">
        <v>67</v>
      </c>
      <c r="H12" s="23"/>
    </row>
    <row r="13" ht="16.35" customHeight="1" spans="1:8">
      <c r="A13" s="22" t="s">
        <v>68</v>
      </c>
      <c r="B13" s="23"/>
      <c r="C13" s="22" t="s">
        <v>69</v>
      </c>
      <c r="D13" s="49">
        <v>19.63398</v>
      </c>
      <c r="E13" s="22" t="s">
        <v>70</v>
      </c>
      <c r="F13" s="23"/>
      <c r="G13" s="22" t="s">
        <v>71</v>
      </c>
      <c r="H13" s="23"/>
    </row>
    <row r="14" ht="16.35" customHeight="1" spans="1:8">
      <c r="A14" s="22" t="s">
        <v>72</v>
      </c>
      <c r="B14" s="23"/>
      <c r="C14" s="22" t="s">
        <v>73</v>
      </c>
      <c r="D14" s="49"/>
      <c r="E14" s="22" t="s">
        <v>74</v>
      </c>
      <c r="F14" s="23"/>
      <c r="G14" s="22" t="s">
        <v>75</v>
      </c>
      <c r="H14" s="23"/>
    </row>
    <row r="15" ht="16.35" customHeight="1" spans="1:8">
      <c r="A15" s="22" t="s">
        <v>76</v>
      </c>
      <c r="B15" s="23"/>
      <c r="C15" s="22" t="s">
        <v>77</v>
      </c>
      <c r="D15" s="49">
        <v>10.97193</v>
      </c>
      <c r="E15" s="22" t="s">
        <v>78</v>
      </c>
      <c r="F15" s="23"/>
      <c r="G15" s="22" t="s">
        <v>79</v>
      </c>
      <c r="H15" s="23"/>
    </row>
    <row r="16" ht="16.35" customHeight="1" spans="1:8">
      <c r="A16" s="22" t="s">
        <v>80</v>
      </c>
      <c r="B16" s="23"/>
      <c r="C16" s="22" t="s">
        <v>81</v>
      </c>
      <c r="D16" s="49"/>
      <c r="E16" s="22" t="s">
        <v>82</v>
      </c>
      <c r="F16" s="23"/>
      <c r="G16" s="22" t="s">
        <v>83</v>
      </c>
      <c r="H16" s="23"/>
    </row>
    <row r="17" ht="16.35" customHeight="1" spans="1:8">
      <c r="A17" s="22" t="s">
        <v>84</v>
      </c>
      <c r="B17" s="23"/>
      <c r="C17" s="22" t="s">
        <v>85</v>
      </c>
      <c r="D17" s="49"/>
      <c r="E17" s="22" t="s">
        <v>86</v>
      </c>
      <c r="F17" s="23"/>
      <c r="G17" s="22" t="s">
        <v>87</v>
      </c>
      <c r="H17" s="23"/>
    </row>
    <row r="18" ht="16.35" customHeight="1" spans="1:8">
      <c r="A18" s="22" t="s">
        <v>88</v>
      </c>
      <c r="B18" s="23"/>
      <c r="C18" s="22" t="s">
        <v>89</v>
      </c>
      <c r="D18" s="49">
        <v>259.57</v>
      </c>
      <c r="E18" s="22" t="s">
        <v>90</v>
      </c>
      <c r="F18" s="23"/>
      <c r="G18" s="22" t="s">
        <v>91</v>
      </c>
      <c r="H18" s="23"/>
    </row>
    <row r="19" ht="16.35" customHeight="1" spans="1:8">
      <c r="A19" s="22" t="s">
        <v>92</v>
      </c>
      <c r="B19" s="23"/>
      <c r="C19" s="22" t="s">
        <v>93</v>
      </c>
      <c r="D19" s="49"/>
      <c r="E19" s="22" t="s">
        <v>94</v>
      </c>
      <c r="F19" s="23"/>
      <c r="G19" s="22" t="s">
        <v>95</v>
      </c>
      <c r="H19" s="23">
        <v>50</v>
      </c>
    </row>
    <row r="20" ht="16.35" customHeight="1" spans="1:8">
      <c r="A20" s="36" t="s">
        <v>96</v>
      </c>
      <c r="B20" s="35"/>
      <c r="C20" s="22" t="s">
        <v>97</v>
      </c>
      <c r="D20" s="49"/>
      <c r="E20" s="22" t="s">
        <v>98</v>
      </c>
      <c r="F20" s="23">
        <v>50</v>
      </c>
      <c r="G20" s="22"/>
      <c r="H20" s="23"/>
    </row>
    <row r="21" ht="16.35" customHeight="1" spans="1:8">
      <c r="A21" s="36" t="s">
        <v>99</v>
      </c>
      <c r="B21" s="35"/>
      <c r="C21" s="22" t="s">
        <v>100</v>
      </c>
      <c r="D21" s="49"/>
      <c r="E21" s="36" t="s">
        <v>101</v>
      </c>
      <c r="F21" s="35"/>
      <c r="G21" s="22"/>
      <c r="H21" s="23"/>
    </row>
    <row r="22" ht="16.35" customHeight="1" spans="1:8">
      <c r="A22" s="36" t="s">
        <v>102</v>
      </c>
      <c r="B22" s="35"/>
      <c r="C22" s="22" t="s">
        <v>103</v>
      </c>
      <c r="D22" s="49"/>
      <c r="E22" s="22"/>
      <c r="F22" s="22"/>
      <c r="G22" s="22"/>
      <c r="H22" s="23"/>
    </row>
    <row r="23" ht="16.35" customHeight="1" spans="1:8">
      <c r="A23" s="36" t="s">
        <v>104</v>
      </c>
      <c r="B23" s="35"/>
      <c r="C23" s="22" t="s">
        <v>105</v>
      </c>
      <c r="D23" s="49"/>
      <c r="E23" s="22"/>
      <c r="F23" s="22"/>
      <c r="G23" s="22"/>
      <c r="H23" s="23"/>
    </row>
    <row r="24" ht="16.35" customHeight="1" spans="1:8">
      <c r="A24" s="36" t="s">
        <v>106</v>
      </c>
      <c r="B24" s="35"/>
      <c r="C24" s="22" t="s">
        <v>107</v>
      </c>
      <c r="D24" s="49"/>
      <c r="E24" s="22"/>
      <c r="F24" s="22"/>
      <c r="G24" s="22"/>
      <c r="H24" s="23"/>
    </row>
    <row r="25" ht="16.35" customHeight="1" spans="1:8">
      <c r="A25" s="22" t="s">
        <v>108</v>
      </c>
      <c r="B25" s="23"/>
      <c r="C25" s="22" t="s">
        <v>109</v>
      </c>
      <c r="D25" s="49">
        <v>13.85928</v>
      </c>
      <c r="E25" s="22"/>
      <c r="F25" s="22"/>
      <c r="G25" s="22"/>
      <c r="H25" s="23"/>
    </row>
    <row r="26" ht="16.35" customHeight="1" spans="1:8">
      <c r="A26" s="22" t="s">
        <v>110</v>
      </c>
      <c r="B26" s="23"/>
      <c r="C26" s="22" t="s">
        <v>111</v>
      </c>
      <c r="D26" s="49"/>
      <c r="E26" s="22"/>
      <c r="F26" s="22"/>
      <c r="G26" s="22"/>
      <c r="H26" s="23"/>
    </row>
    <row r="27" ht="16.35" customHeight="1" spans="1:8">
      <c r="A27" s="22" t="s">
        <v>112</v>
      </c>
      <c r="B27" s="23"/>
      <c r="C27" s="22" t="s">
        <v>113</v>
      </c>
      <c r="D27" s="49"/>
      <c r="E27" s="22"/>
      <c r="F27" s="22"/>
      <c r="G27" s="22"/>
      <c r="H27" s="23"/>
    </row>
    <row r="28" ht="16.35" customHeight="1" spans="1:8">
      <c r="A28" s="36" t="s">
        <v>114</v>
      </c>
      <c r="B28" s="35"/>
      <c r="C28" s="22" t="s">
        <v>115</v>
      </c>
      <c r="D28" s="49"/>
      <c r="E28" s="22"/>
      <c r="F28" s="22"/>
      <c r="G28" s="22"/>
      <c r="H28" s="23"/>
    </row>
    <row r="29" ht="16.35" customHeight="1" spans="1:8">
      <c r="A29" s="36" t="s">
        <v>116</v>
      </c>
      <c r="B29" s="35"/>
      <c r="C29" s="22" t="s">
        <v>117</v>
      </c>
      <c r="D29" s="49"/>
      <c r="E29" s="22"/>
      <c r="F29" s="22"/>
      <c r="G29" s="22"/>
      <c r="H29" s="23"/>
    </row>
    <row r="30" ht="16.35" customHeight="1" spans="1:8">
      <c r="A30" s="36" t="s">
        <v>118</v>
      </c>
      <c r="B30" s="35"/>
      <c r="C30" s="22" t="s">
        <v>119</v>
      </c>
      <c r="D30" s="49">
        <v>50</v>
      </c>
      <c r="E30" s="22"/>
      <c r="F30" s="22"/>
      <c r="G30" s="22"/>
      <c r="H30" s="23"/>
    </row>
    <row r="31" ht="16.35" customHeight="1" spans="1:8">
      <c r="A31" s="36" t="s">
        <v>120</v>
      </c>
      <c r="B31" s="35"/>
      <c r="C31" s="22" t="s">
        <v>121</v>
      </c>
      <c r="D31" s="49"/>
      <c r="E31" s="22"/>
      <c r="F31" s="22"/>
      <c r="G31" s="22"/>
      <c r="H31" s="23"/>
    </row>
    <row r="32" ht="16.35" customHeight="1" spans="1:8">
      <c r="A32" s="36" t="s">
        <v>122</v>
      </c>
      <c r="B32" s="35"/>
      <c r="C32" s="22" t="s">
        <v>123</v>
      </c>
      <c r="D32" s="49"/>
      <c r="E32" s="22"/>
      <c r="F32" s="22"/>
      <c r="G32" s="22"/>
      <c r="H32" s="23"/>
    </row>
    <row r="33" ht="16.35" customHeight="1" spans="1:8">
      <c r="A33" s="22"/>
      <c r="B33" s="22"/>
      <c r="C33" s="22" t="s">
        <v>124</v>
      </c>
      <c r="D33" s="49"/>
      <c r="E33" s="22"/>
      <c r="F33" s="22"/>
      <c r="G33" s="22"/>
      <c r="H33" s="22"/>
    </row>
    <row r="34" ht="16.35" customHeight="1" spans="1:8">
      <c r="A34" s="22"/>
      <c r="B34" s="22"/>
      <c r="C34" s="22" t="s">
        <v>125</v>
      </c>
      <c r="D34" s="49"/>
      <c r="E34" s="22"/>
      <c r="F34" s="22"/>
      <c r="G34" s="22"/>
      <c r="H34" s="22"/>
    </row>
    <row r="35" ht="16.35" customHeight="1" spans="1:8">
      <c r="A35" s="22"/>
      <c r="B35" s="22"/>
      <c r="C35" s="22" t="s">
        <v>126</v>
      </c>
      <c r="D35" s="49"/>
      <c r="E35" s="22"/>
      <c r="F35" s="22"/>
      <c r="G35" s="22"/>
      <c r="H35" s="22"/>
    </row>
    <row r="36" ht="16.35" customHeight="1" spans="1:8">
      <c r="A36" s="22"/>
      <c r="B36" s="22"/>
      <c r="C36" s="22"/>
      <c r="D36" s="22"/>
      <c r="E36" s="22"/>
      <c r="F36" s="22"/>
      <c r="G36" s="22"/>
      <c r="H36" s="22"/>
    </row>
    <row r="37" ht="16.35" customHeight="1" spans="1:8">
      <c r="A37" s="36" t="s">
        <v>127</v>
      </c>
      <c r="B37" s="35">
        <v>302.20009</v>
      </c>
      <c r="C37" s="36" t="s">
        <v>128</v>
      </c>
      <c r="D37" s="35">
        <f>SUM(D6:D36)</f>
        <v>474.03519</v>
      </c>
      <c r="E37" s="36" t="s">
        <v>128</v>
      </c>
      <c r="F37" s="35">
        <f>F6+F10</f>
        <v>474.04009</v>
      </c>
      <c r="G37" s="36" t="s">
        <v>128</v>
      </c>
      <c r="H37" s="35">
        <f>SUM(H6:H36)</f>
        <v>474.04</v>
      </c>
    </row>
    <row r="38" ht="16.35" customHeight="1" spans="1:8">
      <c r="A38" s="36" t="s">
        <v>129</v>
      </c>
      <c r="B38" s="35">
        <v>171.84</v>
      </c>
      <c r="C38" s="36" t="s">
        <v>130</v>
      </c>
      <c r="D38" s="35"/>
      <c r="E38" s="36" t="s">
        <v>130</v>
      </c>
      <c r="F38" s="35"/>
      <c r="G38" s="36" t="s">
        <v>130</v>
      </c>
      <c r="H38" s="35"/>
    </row>
    <row r="39" ht="16.35" customHeight="1" spans="1:8">
      <c r="A39" s="22"/>
      <c r="B39" s="23"/>
      <c r="C39" s="22"/>
      <c r="D39" s="23"/>
      <c r="E39" s="36"/>
      <c r="F39" s="35"/>
      <c r="G39" s="36"/>
      <c r="H39" s="35"/>
    </row>
    <row r="40" ht="16.35" customHeight="1" spans="1:8">
      <c r="A40" s="36" t="s">
        <v>131</v>
      </c>
      <c r="B40" s="35">
        <f>B37+B38</f>
        <v>474.04009</v>
      </c>
      <c r="C40" s="36" t="s">
        <v>132</v>
      </c>
      <c r="D40" s="35">
        <f>D37+D38</f>
        <v>474.03519</v>
      </c>
      <c r="E40" s="36" t="s">
        <v>132</v>
      </c>
      <c r="F40" s="35">
        <f>F37+F38</f>
        <v>474.04009</v>
      </c>
      <c r="G40" s="36" t="s">
        <v>132</v>
      </c>
      <c r="H40" s="35">
        <f>H37+H38</f>
        <v>474.04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J14" sqref="J14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20"/>
      <c r="X1" s="37" t="s">
        <v>133</v>
      </c>
      <c r="Y1" s="37"/>
    </row>
    <row r="2" ht="33.6" customHeight="1" spans="1:25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ht="22.35" customHeight="1" spans="1:25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8" t="s">
        <v>32</v>
      </c>
      <c r="Y3" s="28"/>
    </row>
    <row r="4" ht="22.35" customHeight="1" spans="1:25">
      <c r="A4" s="21" t="s">
        <v>134</v>
      </c>
      <c r="B4" s="21" t="s">
        <v>135</v>
      </c>
      <c r="C4" s="21" t="s">
        <v>136</v>
      </c>
      <c r="D4" s="21" t="s">
        <v>137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 t="s">
        <v>129</v>
      </c>
      <c r="T4" s="21"/>
      <c r="U4" s="21"/>
      <c r="V4" s="21"/>
      <c r="W4" s="21"/>
      <c r="X4" s="21"/>
      <c r="Y4" s="21"/>
    </row>
    <row r="5" ht="22.35" customHeight="1" spans="1:25">
      <c r="A5" s="21"/>
      <c r="B5" s="21"/>
      <c r="C5" s="21"/>
      <c r="D5" s="21" t="s">
        <v>138</v>
      </c>
      <c r="E5" s="21" t="s">
        <v>139</v>
      </c>
      <c r="F5" s="21" t="s">
        <v>140</v>
      </c>
      <c r="G5" s="21" t="s">
        <v>141</v>
      </c>
      <c r="H5" s="21" t="s">
        <v>142</v>
      </c>
      <c r="I5" s="21" t="s">
        <v>143</v>
      </c>
      <c r="J5" s="21" t="s">
        <v>144</v>
      </c>
      <c r="K5" s="21"/>
      <c r="L5" s="21"/>
      <c r="M5" s="21"/>
      <c r="N5" s="21" t="s">
        <v>145</v>
      </c>
      <c r="O5" s="21" t="s">
        <v>146</v>
      </c>
      <c r="P5" s="21" t="s">
        <v>147</v>
      </c>
      <c r="Q5" s="21" t="s">
        <v>148</v>
      </c>
      <c r="R5" s="21" t="s">
        <v>149</v>
      </c>
      <c r="S5" s="21" t="s">
        <v>138</v>
      </c>
      <c r="T5" s="21" t="s">
        <v>139</v>
      </c>
      <c r="U5" s="21" t="s">
        <v>140</v>
      </c>
      <c r="V5" s="21" t="s">
        <v>141</v>
      </c>
      <c r="W5" s="21" t="s">
        <v>142</v>
      </c>
      <c r="X5" s="21" t="s">
        <v>143</v>
      </c>
      <c r="Y5" s="21" t="s">
        <v>150</v>
      </c>
    </row>
    <row r="6" ht="22.35" customHeight="1" spans="1:25">
      <c r="A6" s="21"/>
      <c r="B6" s="21"/>
      <c r="C6" s="21"/>
      <c r="D6" s="21"/>
      <c r="E6" s="21"/>
      <c r="F6" s="21"/>
      <c r="G6" s="21"/>
      <c r="H6" s="21"/>
      <c r="I6" s="21"/>
      <c r="J6" s="21" t="s">
        <v>151</v>
      </c>
      <c r="K6" s="21" t="s">
        <v>152</v>
      </c>
      <c r="L6" s="21" t="s">
        <v>153</v>
      </c>
      <c r="M6" s="21" t="s">
        <v>142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22.9" customHeight="1" spans="1:25">
      <c r="A7" s="36"/>
      <c r="B7" s="36" t="s">
        <v>136</v>
      </c>
      <c r="C7" s="63">
        <f>D7+S7</f>
        <v>474.04009</v>
      </c>
      <c r="D7" s="63">
        <v>302.20009</v>
      </c>
      <c r="E7" s="63">
        <v>302.20009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>
        <f>S8</f>
        <v>171.84</v>
      </c>
      <c r="T7" s="63">
        <f>T8</f>
        <v>121.84</v>
      </c>
      <c r="U7" s="63">
        <f>U8</f>
        <v>50</v>
      </c>
      <c r="V7" s="63"/>
      <c r="W7" s="63"/>
      <c r="X7" s="63"/>
      <c r="Y7" s="63"/>
    </row>
    <row r="8" ht="22.9" customHeight="1" spans="1:25">
      <c r="A8" s="34" t="s">
        <v>154</v>
      </c>
      <c r="B8" s="34" t="s">
        <v>155</v>
      </c>
      <c r="C8" s="63">
        <f>D8+S8</f>
        <v>474.04009</v>
      </c>
      <c r="D8" s="63">
        <v>302.20009</v>
      </c>
      <c r="E8" s="63">
        <v>302.20009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>
        <f>S9</f>
        <v>171.84</v>
      </c>
      <c r="T8" s="63">
        <f>T9</f>
        <v>121.84</v>
      </c>
      <c r="U8" s="63">
        <f>U9</f>
        <v>50</v>
      </c>
      <c r="V8" s="63"/>
      <c r="W8" s="63"/>
      <c r="X8" s="63"/>
      <c r="Y8" s="63"/>
    </row>
    <row r="9" ht="22.9" customHeight="1" spans="1:25">
      <c r="A9" s="89" t="s">
        <v>156</v>
      </c>
      <c r="B9" s="89" t="s">
        <v>157</v>
      </c>
      <c r="C9" s="63">
        <f>D9+S9</f>
        <v>474.04009</v>
      </c>
      <c r="D9" s="49">
        <v>302.20009</v>
      </c>
      <c r="E9" s="23">
        <v>302.20009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f>T9+U9</f>
        <v>171.84</v>
      </c>
      <c r="T9" s="23">
        <v>121.84</v>
      </c>
      <c r="U9" s="23">
        <v>50</v>
      </c>
      <c r="V9" s="23"/>
      <c r="W9" s="23"/>
      <c r="X9" s="23"/>
      <c r="Y9" s="23"/>
    </row>
    <row r="10" ht="16.35" customHeight="1"/>
    <row r="11" ht="16.35" customHeight="1" spans="7:7">
      <c r="G11" s="20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D7" sqref="D7:E8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20"/>
      <c r="D1" s="73"/>
      <c r="K1" s="37" t="s">
        <v>158</v>
      </c>
    </row>
    <row r="2" ht="31.9" customHeight="1" spans="1:11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24.95" customHeight="1" spans="1:11">
      <c r="A3" s="74" t="s">
        <v>31</v>
      </c>
      <c r="B3" s="74"/>
      <c r="C3" s="74"/>
      <c r="D3" s="74"/>
      <c r="E3" s="74"/>
      <c r="F3" s="74"/>
      <c r="G3" s="74"/>
      <c r="H3" s="74"/>
      <c r="I3" s="74"/>
      <c r="J3" s="74"/>
      <c r="K3" s="28" t="s">
        <v>32</v>
      </c>
    </row>
    <row r="4" ht="27.6" customHeight="1" spans="1:11">
      <c r="A4" s="33" t="s">
        <v>159</v>
      </c>
      <c r="B4" s="33"/>
      <c r="C4" s="33"/>
      <c r="D4" s="33" t="s">
        <v>160</v>
      </c>
      <c r="E4" s="33" t="s">
        <v>161</v>
      </c>
      <c r="F4" s="33" t="s">
        <v>136</v>
      </c>
      <c r="G4" s="33" t="s">
        <v>162</v>
      </c>
      <c r="H4" s="33" t="s">
        <v>163</v>
      </c>
      <c r="I4" s="33" t="s">
        <v>164</v>
      </c>
      <c r="J4" s="33" t="s">
        <v>165</v>
      </c>
      <c r="K4" s="33" t="s">
        <v>166</v>
      </c>
    </row>
    <row r="5" ht="25.9" customHeight="1" spans="1:11">
      <c r="A5" s="33" t="s">
        <v>167</v>
      </c>
      <c r="B5" s="33" t="s">
        <v>168</v>
      </c>
      <c r="C5" s="33" t="s">
        <v>169</v>
      </c>
      <c r="D5" s="33"/>
      <c r="E5" s="33"/>
      <c r="F5" s="33"/>
      <c r="G5" s="33"/>
      <c r="H5" s="33"/>
      <c r="I5" s="33"/>
      <c r="J5" s="33"/>
      <c r="K5" s="33"/>
    </row>
    <row r="6" ht="22.9" customHeight="1" spans="1:11">
      <c r="A6" s="62"/>
      <c r="B6" s="62"/>
      <c r="C6" s="62"/>
      <c r="D6" s="75" t="s">
        <v>136</v>
      </c>
      <c r="E6" s="75"/>
      <c r="F6" s="76">
        <f>F7</f>
        <v>474.03519</v>
      </c>
      <c r="G6" s="76">
        <f>G7</f>
        <v>231.40519</v>
      </c>
      <c r="H6" s="76">
        <f>H7</f>
        <v>242.63</v>
      </c>
      <c r="I6" s="76"/>
      <c r="J6" s="75"/>
      <c r="K6" s="75"/>
    </row>
    <row r="7" ht="22.9" customHeight="1" spans="1:11">
      <c r="A7" s="77"/>
      <c r="B7" s="77"/>
      <c r="C7" s="77"/>
      <c r="D7" s="59" t="s">
        <v>154</v>
      </c>
      <c r="E7" s="59" t="s">
        <v>155</v>
      </c>
      <c r="F7" s="78">
        <f>F8</f>
        <v>474.03519</v>
      </c>
      <c r="G7" s="78">
        <f>G8</f>
        <v>231.40519</v>
      </c>
      <c r="H7" s="78">
        <f>H8</f>
        <v>242.63</v>
      </c>
      <c r="I7" s="78"/>
      <c r="J7" s="88"/>
      <c r="K7" s="88"/>
    </row>
    <row r="8" ht="22.9" customHeight="1" spans="1:11">
      <c r="A8" s="77"/>
      <c r="B8" s="77"/>
      <c r="C8" s="77"/>
      <c r="D8" s="59" t="s">
        <v>156</v>
      </c>
      <c r="E8" s="59" t="s">
        <v>157</v>
      </c>
      <c r="F8" s="78">
        <f>SUM(F9:F16)</f>
        <v>474.03519</v>
      </c>
      <c r="G8" s="78">
        <f>SUM(G9:G16)</f>
        <v>231.40519</v>
      </c>
      <c r="H8" s="78">
        <f>SUM(H9:H16)</f>
        <v>242.63</v>
      </c>
      <c r="I8" s="78"/>
      <c r="J8" s="88"/>
      <c r="K8" s="88"/>
    </row>
    <row r="9" ht="22.9" customHeight="1" spans="1:11">
      <c r="A9" s="79">
        <v>207</v>
      </c>
      <c r="B9" s="79" t="s">
        <v>170</v>
      </c>
      <c r="C9" s="79">
        <v>99</v>
      </c>
      <c r="D9" s="80">
        <v>2070199</v>
      </c>
      <c r="E9" s="81" t="s">
        <v>171</v>
      </c>
      <c r="F9" s="82">
        <f t="shared" ref="F9:F14" si="0">G9+H9</f>
        <v>120</v>
      </c>
      <c r="G9" s="83"/>
      <c r="H9" s="82">
        <v>120</v>
      </c>
      <c r="I9" s="83"/>
      <c r="J9" s="83"/>
      <c r="K9" s="83"/>
    </row>
    <row r="10" ht="22.9" customHeight="1" spans="1:11">
      <c r="A10" s="80" t="s">
        <v>172</v>
      </c>
      <c r="B10" s="80" t="s">
        <v>173</v>
      </c>
      <c r="C10" s="80" t="s">
        <v>173</v>
      </c>
      <c r="D10" s="83" t="s">
        <v>174</v>
      </c>
      <c r="E10" s="81" t="s">
        <v>175</v>
      </c>
      <c r="F10" s="82">
        <f t="shared" si="0"/>
        <v>18.47904</v>
      </c>
      <c r="G10" s="82">
        <v>18.47904</v>
      </c>
      <c r="H10" s="82"/>
      <c r="I10" s="82"/>
      <c r="J10" s="81"/>
      <c r="K10" s="81"/>
    </row>
    <row r="11" ht="22.9" customHeight="1" spans="1:11">
      <c r="A11" s="80" t="s">
        <v>172</v>
      </c>
      <c r="B11" s="80" t="s">
        <v>176</v>
      </c>
      <c r="C11" s="80" t="s">
        <v>176</v>
      </c>
      <c r="D11" s="83" t="s">
        <v>177</v>
      </c>
      <c r="E11" s="81" t="s">
        <v>178</v>
      </c>
      <c r="F11" s="82">
        <f t="shared" si="0"/>
        <v>1.15494</v>
      </c>
      <c r="G11" s="82">
        <v>1.15494</v>
      </c>
      <c r="H11" s="82"/>
      <c r="I11" s="82"/>
      <c r="J11" s="81"/>
      <c r="K11" s="81"/>
    </row>
    <row r="12" ht="22.9" customHeight="1" spans="1:11">
      <c r="A12" s="80" t="s">
        <v>179</v>
      </c>
      <c r="B12" s="80" t="s">
        <v>180</v>
      </c>
      <c r="C12" s="80" t="s">
        <v>181</v>
      </c>
      <c r="D12" s="83" t="s">
        <v>182</v>
      </c>
      <c r="E12" s="81" t="s">
        <v>183</v>
      </c>
      <c r="F12" s="82">
        <f t="shared" si="0"/>
        <v>10.97193</v>
      </c>
      <c r="G12" s="82">
        <v>10.97193</v>
      </c>
      <c r="H12" s="82"/>
      <c r="I12" s="82"/>
      <c r="J12" s="81"/>
      <c r="K12" s="81"/>
    </row>
    <row r="13" ht="22.9" customHeight="1" spans="1:11">
      <c r="A13" s="80" t="s">
        <v>184</v>
      </c>
      <c r="B13" s="80" t="s">
        <v>181</v>
      </c>
      <c r="C13" s="80" t="s">
        <v>170</v>
      </c>
      <c r="D13" s="83" t="s">
        <v>185</v>
      </c>
      <c r="E13" s="81" t="s">
        <v>186</v>
      </c>
      <c r="F13" s="82">
        <f>G13+H13</f>
        <v>209.57</v>
      </c>
      <c r="G13" s="82">
        <v>186.94</v>
      </c>
      <c r="H13" s="82">
        <v>22.63</v>
      </c>
      <c r="I13" s="82"/>
      <c r="J13" s="81"/>
      <c r="K13" s="81"/>
    </row>
    <row r="14" ht="22.9" customHeight="1" spans="1:11">
      <c r="A14" s="84" t="s">
        <v>184</v>
      </c>
      <c r="B14" s="84" t="s">
        <v>181</v>
      </c>
      <c r="C14" s="84" t="s">
        <v>187</v>
      </c>
      <c r="D14" s="85" t="s">
        <v>188</v>
      </c>
      <c r="E14" s="86" t="s">
        <v>189</v>
      </c>
      <c r="F14" s="87">
        <f t="shared" si="0"/>
        <v>50</v>
      </c>
      <c r="G14" s="87"/>
      <c r="H14" s="87">
        <v>50</v>
      </c>
      <c r="I14" s="87"/>
      <c r="J14" s="86"/>
      <c r="K14" s="86"/>
    </row>
    <row r="15" ht="22.9" customHeight="1" spans="1:11">
      <c r="A15" s="53" t="s">
        <v>190</v>
      </c>
      <c r="B15" s="53" t="s">
        <v>181</v>
      </c>
      <c r="C15" s="53" t="s">
        <v>170</v>
      </c>
      <c r="D15" s="64" t="s">
        <v>191</v>
      </c>
      <c r="E15" s="54" t="s">
        <v>192</v>
      </c>
      <c r="F15" s="65">
        <f>G15+H15</f>
        <v>13.85928</v>
      </c>
      <c r="G15" s="65">
        <v>13.85928</v>
      </c>
      <c r="H15" s="65"/>
      <c r="I15" s="65"/>
      <c r="J15" s="54"/>
      <c r="K15" s="54"/>
    </row>
    <row r="16" ht="22" customHeight="1" spans="1:11">
      <c r="A16" s="53">
        <v>229</v>
      </c>
      <c r="B16" s="53">
        <v>60</v>
      </c>
      <c r="C16" s="53" t="s">
        <v>181</v>
      </c>
      <c r="D16" s="53">
        <v>2296002</v>
      </c>
      <c r="E16" s="54" t="s">
        <v>193</v>
      </c>
      <c r="F16" s="65">
        <f>G16+H16</f>
        <v>50</v>
      </c>
      <c r="G16" s="43"/>
      <c r="H16" s="65">
        <v>50</v>
      </c>
      <c r="I16" s="43"/>
      <c r="J16" s="43"/>
      <c r="K16" s="43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I33" sqref="I33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20"/>
      <c r="S1" s="37" t="s">
        <v>194</v>
      </c>
      <c r="T1" s="37"/>
    </row>
    <row r="2" ht="42.2" customHeight="1" spans="1:20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19.9" customHeight="1" spans="1:20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8" t="s">
        <v>32</v>
      </c>
      <c r="T3" s="28"/>
    </row>
    <row r="4" ht="19.9" customHeight="1" spans="1:20">
      <c r="A4" s="21" t="s">
        <v>159</v>
      </c>
      <c r="B4" s="21"/>
      <c r="C4" s="21"/>
      <c r="D4" s="21" t="s">
        <v>195</v>
      </c>
      <c r="E4" s="21" t="s">
        <v>196</v>
      </c>
      <c r="F4" s="21" t="s">
        <v>197</v>
      </c>
      <c r="G4" s="21" t="s">
        <v>198</v>
      </c>
      <c r="H4" s="21" t="s">
        <v>199</v>
      </c>
      <c r="I4" s="21" t="s">
        <v>200</v>
      </c>
      <c r="J4" s="21" t="s">
        <v>201</v>
      </c>
      <c r="K4" s="21" t="s">
        <v>202</v>
      </c>
      <c r="L4" s="21" t="s">
        <v>203</v>
      </c>
      <c r="M4" s="21" t="s">
        <v>204</v>
      </c>
      <c r="N4" s="21" t="s">
        <v>205</v>
      </c>
      <c r="O4" s="21" t="s">
        <v>206</v>
      </c>
      <c r="P4" s="21" t="s">
        <v>207</v>
      </c>
      <c r="Q4" s="21" t="s">
        <v>208</v>
      </c>
      <c r="R4" s="21" t="s">
        <v>209</v>
      </c>
      <c r="S4" s="21" t="s">
        <v>210</v>
      </c>
      <c r="T4" s="21" t="s">
        <v>211</v>
      </c>
    </row>
    <row r="5" ht="20.65" customHeight="1" spans="1:20">
      <c r="A5" s="21" t="s">
        <v>167</v>
      </c>
      <c r="B5" s="21" t="s">
        <v>168</v>
      </c>
      <c r="C5" s="21" t="s">
        <v>169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ht="22.9" customHeight="1" spans="1:20">
      <c r="A6" s="36"/>
      <c r="B6" s="36"/>
      <c r="C6" s="36"/>
      <c r="D6" s="36"/>
      <c r="E6" s="36" t="s">
        <v>136</v>
      </c>
      <c r="F6" s="35">
        <f>F7</f>
        <v>474.04009</v>
      </c>
      <c r="G6" s="35"/>
      <c r="H6" s="35"/>
      <c r="I6" s="35"/>
      <c r="J6" s="35"/>
      <c r="K6" s="35">
        <f>K7</f>
        <v>424.04009</v>
      </c>
      <c r="L6" s="35"/>
      <c r="M6" s="35"/>
      <c r="N6" s="35"/>
      <c r="O6" s="35"/>
      <c r="P6" s="35"/>
      <c r="Q6" s="35"/>
      <c r="R6" s="35"/>
      <c r="S6" s="35"/>
      <c r="T6" s="35"/>
    </row>
    <row r="7" ht="22.9" customHeight="1" spans="1:20">
      <c r="A7" s="36"/>
      <c r="B7" s="36"/>
      <c r="C7" s="36"/>
      <c r="D7" s="34" t="s">
        <v>154</v>
      </c>
      <c r="E7" s="34" t="s">
        <v>155</v>
      </c>
      <c r="F7" s="35">
        <f>F8</f>
        <v>474.04009</v>
      </c>
      <c r="G7" s="35"/>
      <c r="H7" s="35"/>
      <c r="I7" s="35"/>
      <c r="J7" s="35"/>
      <c r="K7" s="35">
        <f>K8</f>
        <v>424.04009</v>
      </c>
      <c r="L7" s="35"/>
      <c r="M7" s="35"/>
      <c r="N7" s="35"/>
      <c r="O7" s="35"/>
      <c r="P7" s="35"/>
      <c r="Q7" s="35"/>
      <c r="R7" s="35"/>
      <c r="S7" s="35"/>
      <c r="T7" s="35"/>
    </row>
    <row r="8" ht="22.9" customHeight="1" spans="1:20">
      <c r="A8" s="52"/>
      <c r="B8" s="52"/>
      <c r="C8" s="52"/>
      <c r="D8" s="48" t="s">
        <v>156</v>
      </c>
      <c r="E8" s="48" t="s">
        <v>157</v>
      </c>
      <c r="F8" s="69">
        <f>SUM(F9:F16)</f>
        <v>474.04009</v>
      </c>
      <c r="G8" s="69"/>
      <c r="H8" s="69"/>
      <c r="I8" s="69"/>
      <c r="J8" s="69"/>
      <c r="K8" s="69">
        <f>SUM(K9:K16)</f>
        <v>424.04009</v>
      </c>
      <c r="L8" s="69"/>
      <c r="M8" s="69"/>
      <c r="N8" s="69"/>
      <c r="O8" s="69"/>
      <c r="P8" s="69"/>
      <c r="Q8" s="69"/>
      <c r="R8" s="69"/>
      <c r="S8" s="69"/>
      <c r="T8" s="69"/>
    </row>
    <row r="9" ht="22.9" customHeight="1" spans="1:20">
      <c r="A9" s="56" t="s">
        <v>184</v>
      </c>
      <c r="B9" s="56" t="s">
        <v>181</v>
      </c>
      <c r="C9" s="56" t="s">
        <v>170</v>
      </c>
      <c r="D9" s="39" t="s">
        <v>212</v>
      </c>
      <c r="E9" s="57" t="s">
        <v>186</v>
      </c>
      <c r="F9" s="58">
        <f>SUM(G9:T9)</f>
        <v>209.5749</v>
      </c>
      <c r="G9" s="58"/>
      <c r="H9" s="58"/>
      <c r="I9" s="58"/>
      <c r="J9" s="58"/>
      <c r="K9" s="58">
        <f>207.7349+1.84</f>
        <v>209.5749</v>
      </c>
      <c r="L9" s="58"/>
      <c r="M9" s="58"/>
      <c r="N9" s="58"/>
      <c r="O9" s="58"/>
      <c r="P9" s="58"/>
      <c r="Q9" s="58"/>
      <c r="R9" s="58"/>
      <c r="S9" s="58"/>
      <c r="T9" s="58"/>
    </row>
    <row r="10" ht="22.9" customHeight="1" spans="1:20">
      <c r="A10" s="56" t="s">
        <v>172</v>
      </c>
      <c r="B10" s="56" t="s">
        <v>173</v>
      </c>
      <c r="C10" s="56" t="s">
        <v>173</v>
      </c>
      <c r="D10" s="39" t="s">
        <v>212</v>
      </c>
      <c r="E10" s="57" t="s">
        <v>175</v>
      </c>
      <c r="F10" s="58">
        <f t="shared" ref="F10:F16" si="0">SUM(G10:T10)</f>
        <v>18.47904</v>
      </c>
      <c r="G10" s="58"/>
      <c r="H10" s="58"/>
      <c r="I10" s="58"/>
      <c r="J10" s="58"/>
      <c r="K10" s="58">
        <v>18.47904</v>
      </c>
      <c r="L10" s="58"/>
      <c r="M10" s="58"/>
      <c r="N10" s="58"/>
      <c r="O10" s="58"/>
      <c r="P10" s="58"/>
      <c r="Q10" s="58"/>
      <c r="R10" s="58"/>
      <c r="S10" s="58"/>
      <c r="T10" s="58"/>
    </row>
    <row r="11" ht="22.9" customHeight="1" spans="1:20">
      <c r="A11" s="56" t="s">
        <v>172</v>
      </c>
      <c r="B11" s="56" t="s">
        <v>176</v>
      </c>
      <c r="C11" s="56" t="s">
        <v>176</v>
      </c>
      <c r="D11" s="39" t="s">
        <v>212</v>
      </c>
      <c r="E11" s="57" t="s">
        <v>178</v>
      </c>
      <c r="F11" s="58">
        <f t="shared" si="0"/>
        <v>1.15494</v>
      </c>
      <c r="G11" s="58"/>
      <c r="H11" s="58"/>
      <c r="I11" s="58"/>
      <c r="J11" s="58"/>
      <c r="K11" s="58">
        <v>1.15494</v>
      </c>
      <c r="L11" s="58"/>
      <c r="M11" s="58"/>
      <c r="N11" s="58"/>
      <c r="O11" s="58"/>
      <c r="P11" s="58"/>
      <c r="Q11" s="58"/>
      <c r="R11" s="58"/>
      <c r="S11" s="58"/>
      <c r="T11" s="58"/>
    </row>
    <row r="12" ht="22.9" customHeight="1" spans="1:20">
      <c r="A12" s="56" t="s">
        <v>179</v>
      </c>
      <c r="B12" s="56" t="s">
        <v>180</v>
      </c>
      <c r="C12" s="56" t="s">
        <v>181</v>
      </c>
      <c r="D12" s="39" t="s">
        <v>212</v>
      </c>
      <c r="E12" s="57" t="s">
        <v>183</v>
      </c>
      <c r="F12" s="58">
        <f t="shared" si="0"/>
        <v>10.97193</v>
      </c>
      <c r="G12" s="70"/>
      <c r="H12" s="70"/>
      <c r="I12" s="70"/>
      <c r="J12" s="70"/>
      <c r="K12" s="70">
        <v>10.97193</v>
      </c>
      <c r="L12" s="70"/>
      <c r="M12" s="70"/>
      <c r="N12" s="70"/>
      <c r="O12" s="70"/>
      <c r="P12" s="70"/>
      <c r="Q12" s="70"/>
      <c r="R12" s="70"/>
      <c r="S12" s="70"/>
      <c r="T12" s="70"/>
    </row>
    <row r="13" ht="22.9" customHeight="1" spans="1:20">
      <c r="A13" s="56" t="s">
        <v>190</v>
      </c>
      <c r="B13" s="56" t="s">
        <v>181</v>
      </c>
      <c r="C13" s="56" t="s">
        <v>170</v>
      </c>
      <c r="D13" s="39" t="s">
        <v>212</v>
      </c>
      <c r="E13" s="57" t="s">
        <v>192</v>
      </c>
      <c r="F13" s="71">
        <f t="shared" si="0"/>
        <v>13.85928</v>
      </c>
      <c r="G13" s="72"/>
      <c r="H13" s="72"/>
      <c r="I13" s="72"/>
      <c r="J13" s="72"/>
      <c r="K13" s="72">
        <v>13.85928</v>
      </c>
      <c r="L13" s="72"/>
      <c r="M13" s="72"/>
      <c r="N13" s="72"/>
      <c r="O13" s="72"/>
      <c r="P13" s="72"/>
      <c r="Q13" s="72"/>
      <c r="R13" s="72"/>
      <c r="S13" s="72"/>
      <c r="T13" s="72"/>
    </row>
    <row r="14" ht="22.9" customHeight="1" spans="1:20">
      <c r="A14" s="56" t="s">
        <v>184</v>
      </c>
      <c r="B14" s="56" t="s">
        <v>181</v>
      </c>
      <c r="C14" s="56" t="s">
        <v>187</v>
      </c>
      <c r="D14" s="39" t="s">
        <v>212</v>
      </c>
      <c r="E14" s="57" t="s">
        <v>189</v>
      </c>
      <c r="F14" s="71">
        <f t="shared" si="0"/>
        <v>50</v>
      </c>
      <c r="G14" s="72"/>
      <c r="H14" s="72"/>
      <c r="I14" s="72"/>
      <c r="J14" s="72"/>
      <c r="K14" s="72">
        <v>50</v>
      </c>
      <c r="L14" s="72"/>
      <c r="M14" s="72"/>
      <c r="N14" s="72"/>
      <c r="O14" s="72"/>
      <c r="P14" s="72"/>
      <c r="Q14" s="72"/>
      <c r="R14" s="72"/>
      <c r="S14" s="72"/>
      <c r="T14" s="72"/>
    </row>
    <row r="15" ht="22.9" customHeight="1" spans="1:20">
      <c r="A15" s="56">
        <v>207</v>
      </c>
      <c r="B15" s="56" t="s">
        <v>170</v>
      </c>
      <c r="C15" s="56">
        <v>99</v>
      </c>
      <c r="D15" s="56">
        <v>2070199</v>
      </c>
      <c r="E15" s="57" t="s">
        <v>171</v>
      </c>
      <c r="F15" s="71">
        <f t="shared" si="0"/>
        <v>120</v>
      </c>
      <c r="G15" s="64"/>
      <c r="H15" s="65"/>
      <c r="I15" s="64"/>
      <c r="J15" s="43"/>
      <c r="K15" s="72">
        <v>120</v>
      </c>
      <c r="L15" s="43"/>
      <c r="M15" s="43"/>
      <c r="N15" s="43"/>
      <c r="O15" s="43"/>
      <c r="P15" s="43"/>
      <c r="Q15" s="43"/>
      <c r="R15" s="43"/>
      <c r="S15" s="43"/>
      <c r="T15" s="43"/>
    </row>
    <row r="16" ht="22.9" customHeight="1" spans="1:20">
      <c r="A16" s="56">
        <v>229</v>
      </c>
      <c r="B16" s="56">
        <v>60</v>
      </c>
      <c r="C16" s="56" t="s">
        <v>181</v>
      </c>
      <c r="D16" s="56">
        <v>2296002</v>
      </c>
      <c r="E16" s="57" t="s">
        <v>193</v>
      </c>
      <c r="F16" s="71">
        <f t="shared" si="0"/>
        <v>50</v>
      </c>
      <c r="G16" s="43"/>
      <c r="H16" s="65"/>
      <c r="I16" s="43"/>
      <c r="J16" s="43"/>
      <c r="K16" s="72"/>
      <c r="L16" s="43"/>
      <c r="M16" s="43"/>
      <c r="N16" s="43"/>
      <c r="O16" s="43"/>
      <c r="P16" s="43"/>
      <c r="Q16" s="43"/>
      <c r="R16" s="43"/>
      <c r="S16" s="43"/>
      <c r="T16" s="72">
        <v>50</v>
      </c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N21" sqref="N2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20"/>
      <c r="T1" s="37" t="s">
        <v>213</v>
      </c>
      <c r="U1" s="37"/>
    </row>
    <row r="2" ht="37.15" customHeight="1" spans="1:21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ht="24.2" customHeight="1" spans="1:21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8" t="s">
        <v>32</v>
      </c>
      <c r="U3" s="28"/>
    </row>
    <row r="4" ht="22.35" customHeight="1" spans="1:21">
      <c r="A4" s="21" t="s">
        <v>159</v>
      </c>
      <c r="B4" s="21"/>
      <c r="C4" s="21"/>
      <c r="D4" s="21" t="s">
        <v>195</v>
      </c>
      <c r="E4" s="21" t="s">
        <v>196</v>
      </c>
      <c r="F4" s="21" t="s">
        <v>214</v>
      </c>
      <c r="G4" s="21" t="s">
        <v>162</v>
      </c>
      <c r="H4" s="21"/>
      <c r="I4" s="21"/>
      <c r="J4" s="21"/>
      <c r="K4" s="21" t="s">
        <v>163</v>
      </c>
      <c r="L4" s="21"/>
      <c r="M4" s="21"/>
      <c r="N4" s="21"/>
      <c r="O4" s="21"/>
      <c r="P4" s="21"/>
      <c r="Q4" s="21"/>
      <c r="R4" s="21"/>
      <c r="S4" s="21"/>
      <c r="T4" s="21"/>
      <c r="U4" s="21"/>
    </row>
    <row r="5" ht="39.6" customHeight="1" spans="1:21">
      <c r="A5" s="21" t="s">
        <v>167</v>
      </c>
      <c r="B5" s="21" t="s">
        <v>168</v>
      </c>
      <c r="C5" s="21" t="s">
        <v>169</v>
      </c>
      <c r="D5" s="21"/>
      <c r="E5" s="21"/>
      <c r="F5" s="21"/>
      <c r="G5" s="21" t="s">
        <v>136</v>
      </c>
      <c r="H5" s="21" t="s">
        <v>215</v>
      </c>
      <c r="I5" s="21" t="s">
        <v>216</v>
      </c>
      <c r="J5" s="21" t="s">
        <v>206</v>
      </c>
      <c r="K5" s="21" t="s">
        <v>136</v>
      </c>
      <c r="L5" s="21" t="s">
        <v>217</v>
      </c>
      <c r="M5" s="21" t="s">
        <v>218</v>
      </c>
      <c r="N5" s="21" t="s">
        <v>219</v>
      </c>
      <c r="O5" s="21" t="s">
        <v>208</v>
      </c>
      <c r="P5" s="21" t="s">
        <v>220</v>
      </c>
      <c r="Q5" s="21" t="s">
        <v>221</v>
      </c>
      <c r="R5" s="21" t="s">
        <v>222</v>
      </c>
      <c r="S5" s="21" t="s">
        <v>204</v>
      </c>
      <c r="T5" s="21" t="s">
        <v>207</v>
      </c>
      <c r="U5" s="21" t="s">
        <v>211</v>
      </c>
    </row>
    <row r="6" ht="22.9" customHeight="1" spans="1:21">
      <c r="A6" s="36"/>
      <c r="B6" s="36"/>
      <c r="C6" s="36"/>
      <c r="D6" s="36"/>
      <c r="E6" s="36" t="s">
        <v>136</v>
      </c>
      <c r="F6" s="35">
        <f t="shared" ref="F6:L6" si="0">F7</f>
        <v>474.04009</v>
      </c>
      <c r="G6" s="35">
        <f t="shared" si="0"/>
        <v>231.41009</v>
      </c>
      <c r="H6" s="35">
        <f t="shared" si="0"/>
        <v>208.31009</v>
      </c>
      <c r="I6" s="35">
        <f t="shared" si="0"/>
        <v>23.1</v>
      </c>
      <c r="J6" s="35">
        <f t="shared" si="0"/>
        <v>0</v>
      </c>
      <c r="K6" s="35">
        <f t="shared" si="0"/>
        <v>242.63</v>
      </c>
      <c r="L6" s="35">
        <f t="shared" si="0"/>
        <v>0</v>
      </c>
      <c r="M6" s="35">
        <f>M7</f>
        <v>192.63</v>
      </c>
      <c r="N6" s="35"/>
      <c r="O6" s="35"/>
      <c r="P6" s="35"/>
      <c r="Q6" s="35"/>
      <c r="R6" s="35"/>
      <c r="S6" s="35"/>
      <c r="T6" s="35"/>
      <c r="U6" s="35"/>
    </row>
    <row r="7" ht="22.9" customHeight="1" spans="1:21">
      <c r="A7" s="36"/>
      <c r="B7" s="36"/>
      <c r="C7" s="36"/>
      <c r="D7" s="34" t="s">
        <v>154</v>
      </c>
      <c r="E7" s="34" t="s">
        <v>155</v>
      </c>
      <c r="F7" s="35">
        <f t="shared" ref="F7:L7" si="1">F8</f>
        <v>474.04009</v>
      </c>
      <c r="G7" s="35">
        <f t="shared" si="1"/>
        <v>231.41009</v>
      </c>
      <c r="H7" s="35">
        <f t="shared" si="1"/>
        <v>208.31009</v>
      </c>
      <c r="I7" s="35">
        <f t="shared" si="1"/>
        <v>23.1</v>
      </c>
      <c r="J7" s="35">
        <f t="shared" si="1"/>
        <v>0</v>
      </c>
      <c r="K7" s="35">
        <f t="shared" si="1"/>
        <v>242.63</v>
      </c>
      <c r="L7" s="35">
        <f t="shared" si="1"/>
        <v>0</v>
      </c>
      <c r="M7" s="35">
        <f>M8</f>
        <v>192.63</v>
      </c>
      <c r="N7" s="35"/>
      <c r="O7" s="35"/>
      <c r="P7" s="35"/>
      <c r="Q7" s="35"/>
      <c r="R7" s="35"/>
      <c r="S7" s="35"/>
      <c r="T7" s="35"/>
      <c r="U7" s="35"/>
    </row>
    <row r="8" ht="22.9" customHeight="1" spans="1:21">
      <c r="A8" s="52"/>
      <c r="B8" s="52"/>
      <c r="C8" s="52"/>
      <c r="D8" s="48" t="s">
        <v>156</v>
      </c>
      <c r="E8" s="48" t="s">
        <v>157</v>
      </c>
      <c r="F8" s="35">
        <f t="shared" ref="F8:L8" si="2">SUM(F9:F16)</f>
        <v>474.04009</v>
      </c>
      <c r="G8" s="35">
        <f t="shared" si="2"/>
        <v>231.41009</v>
      </c>
      <c r="H8" s="35">
        <f t="shared" si="2"/>
        <v>208.31009</v>
      </c>
      <c r="I8" s="35">
        <f t="shared" si="2"/>
        <v>23.1</v>
      </c>
      <c r="J8" s="35">
        <f t="shared" si="2"/>
        <v>0</v>
      </c>
      <c r="K8" s="35">
        <f t="shared" si="2"/>
        <v>242.63</v>
      </c>
      <c r="L8" s="35">
        <f t="shared" si="2"/>
        <v>0</v>
      </c>
      <c r="M8" s="35">
        <f>SUM(M9:M16)</f>
        <v>192.63</v>
      </c>
      <c r="N8" s="35"/>
      <c r="O8" s="35"/>
      <c r="P8" s="35"/>
      <c r="Q8" s="35"/>
      <c r="R8" s="35"/>
      <c r="S8" s="35"/>
      <c r="T8" s="35"/>
      <c r="U8" s="35"/>
    </row>
    <row r="9" ht="22.9" customHeight="1" spans="1:21">
      <c r="A9" s="56" t="s">
        <v>184</v>
      </c>
      <c r="B9" s="56" t="s">
        <v>181</v>
      </c>
      <c r="C9" s="56" t="s">
        <v>170</v>
      </c>
      <c r="D9" s="39" t="s">
        <v>212</v>
      </c>
      <c r="E9" s="57" t="s">
        <v>186</v>
      </c>
      <c r="F9" s="49">
        <f>G9+K9</f>
        <v>209.5749</v>
      </c>
      <c r="G9" s="23">
        <f>SUM(H9:J9)</f>
        <v>186.9449</v>
      </c>
      <c r="H9" s="23">
        <f>162.0049+1.84</f>
        <v>163.8449</v>
      </c>
      <c r="I9" s="23">
        <v>23.1</v>
      </c>
      <c r="J9" s="23"/>
      <c r="K9" s="23">
        <f>SUM(L9:U9)</f>
        <v>22.63</v>
      </c>
      <c r="L9" s="23"/>
      <c r="M9" s="23">
        <v>22.63</v>
      </c>
      <c r="N9" s="23"/>
      <c r="O9" s="23"/>
      <c r="P9" s="23"/>
      <c r="Q9" s="23"/>
      <c r="R9" s="23"/>
      <c r="S9" s="23"/>
      <c r="T9" s="23"/>
      <c r="U9" s="23"/>
    </row>
    <row r="10" ht="22.9" customHeight="1" spans="1:21">
      <c r="A10" s="56" t="s">
        <v>172</v>
      </c>
      <c r="B10" s="56" t="s">
        <v>173</v>
      </c>
      <c r="C10" s="56" t="s">
        <v>173</v>
      </c>
      <c r="D10" s="39" t="s">
        <v>212</v>
      </c>
      <c r="E10" s="57" t="s">
        <v>175</v>
      </c>
      <c r="F10" s="49">
        <f t="shared" ref="F10:F16" si="3">G10+K10</f>
        <v>18.47904</v>
      </c>
      <c r="G10" s="23">
        <f>SUM(H10:J10)</f>
        <v>18.47904</v>
      </c>
      <c r="H10" s="23">
        <v>18.47904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ht="22.9" customHeight="1" spans="1:21">
      <c r="A11" s="56" t="s">
        <v>172</v>
      </c>
      <c r="B11" s="56" t="s">
        <v>176</v>
      </c>
      <c r="C11" s="56" t="s">
        <v>176</v>
      </c>
      <c r="D11" s="39" t="s">
        <v>212</v>
      </c>
      <c r="E11" s="57" t="s">
        <v>178</v>
      </c>
      <c r="F11" s="49">
        <f t="shared" si="3"/>
        <v>1.15494</v>
      </c>
      <c r="G11" s="23">
        <f>SUM(H11:J11)</f>
        <v>1.15494</v>
      </c>
      <c r="H11" s="23">
        <v>1.15494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ht="22.9" customHeight="1" spans="1:21">
      <c r="A12" s="56" t="s">
        <v>179</v>
      </c>
      <c r="B12" s="56" t="s">
        <v>180</v>
      </c>
      <c r="C12" s="56" t="s">
        <v>181</v>
      </c>
      <c r="D12" s="39" t="s">
        <v>212</v>
      </c>
      <c r="E12" s="57" t="s">
        <v>183</v>
      </c>
      <c r="F12" s="49">
        <f t="shared" si="3"/>
        <v>10.97193</v>
      </c>
      <c r="G12" s="23">
        <f>SUM(H12:J12)</f>
        <v>10.97193</v>
      </c>
      <c r="H12" s="23">
        <v>10.97193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ht="22.9" customHeight="1" spans="1:21">
      <c r="A13" s="56" t="s">
        <v>190</v>
      </c>
      <c r="B13" s="56" t="s">
        <v>181</v>
      </c>
      <c r="C13" s="56" t="s">
        <v>170</v>
      </c>
      <c r="D13" s="39" t="s">
        <v>212</v>
      </c>
      <c r="E13" s="57" t="s">
        <v>192</v>
      </c>
      <c r="F13" s="49">
        <f t="shared" si="3"/>
        <v>13.85928</v>
      </c>
      <c r="G13" s="23">
        <f>SUM(H13:J13)</f>
        <v>13.85928</v>
      </c>
      <c r="H13" s="23">
        <v>13.85928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ht="22.9" customHeight="1" spans="1:21">
      <c r="A14" s="56" t="s">
        <v>184</v>
      </c>
      <c r="B14" s="56" t="s">
        <v>181</v>
      </c>
      <c r="C14" s="56" t="s">
        <v>187</v>
      </c>
      <c r="D14" s="39" t="s">
        <v>212</v>
      </c>
      <c r="E14" s="57" t="s">
        <v>189</v>
      </c>
      <c r="F14" s="49">
        <f t="shared" si="3"/>
        <v>50</v>
      </c>
      <c r="G14" s="23"/>
      <c r="H14" s="23"/>
      <c r="I14" s="23"/>
      <c r="J14" s="23"/>
      <c r="K14" s="23">
        <f>SUM(L14:U14)</f>
        <v>50</v>
      </c>
      <c r="L14" s="23"/>
      <c r="M14" s="23">
        <v>50</v>
      </c>
      <c r="N14" s="23"/>
      <c r="O14" s="23"/>
      <c r="P14" s="23"/>
      <c r="Q14" s="23"/>
      <c r="R14" s="23"/>
      <c r="S14" s="23"/>
      <c r="T14" s="23"/>
      <c r="U14" s="23"/>
    </row>
    <row r="15" ht="22.9" customHeight="1" spans="1:21">
      <c r="A15" s="56">
        <v>207</v>
      </c>
      <c r="B15" s="56" t="s">
        <v>170</v>
      </c>
      <c r="C15" s="56">
        <v>99</v>
      </c>
      <c r="D15" s="56">
        <v>2070199</v>
      </c>
      <c r="E15" s="57" t="s">
        <v>171</v>
      </c>
      <c r="F15" s="49">
        <f t="shared" si="3"/>
        <v>120</v>
      </c>
      <c r="G15" s="64"/>
      <c r="H15" s="65"/>
      <c r="I15" s="64"/>
      <c r="J15" s="43"/>
      <c r="K15" s="23">
        <f>SUM(L15:U15)</f>
        <v>120</v>
      </c>
      <c r="L15" s="43"/>
      <c r="M15" s="23">
        <v>120</v>
      </c>
      <c r="N15" s="23"/>
      <c r="O15" s="23"/>
      <c r="P15" s="23"/>
      <c r="Q15" s="23"/>
      <c r="R15" s="23"/>
      <c r="S15" s="23"/>
      <c r="T15" s="23"/>
      <c r="U15" s="23"/>
    </row>
    <row r="16" ht="22.9" customHeight="1" spans="1:21">
      <c r="A16" s="56">
        <v>229</v>
      </c>
      <c r="B16" s="56">
        <v>60</v>
      </c>
      <c r="C16" s="56" t="s">
        <v>181</v>
      </c>
      <c r="D16" s="56">
        <v>2296002</v>
      </c>
      <c r="E16" s="57" t="s">
        <v>193</v>
      </c>
      <c r="F16" s="49">
        <f t="shared" si="3"/>
        <v>50</v>
      </c>
      <c r="G16" s="43"/>
      <c r="H16" s="65"/>
      <c r="I16" s="43"/>
      <c r="J16" s="43"/>
      <c r="K16" s="23">
        <f>SUM(L16:U16)</f>
        <v>50</v>
      </c>
      <c r="L16" s="43"/>
      <c r="M16" s="23"/>
      <c r="N16" s="23"/>
      <c r="O16" s="23"/>
      <c r="P16" s="23"/>
      <c r="Q16" s="23"/>
      <c r="R16" s="23"/>
      <c r="S16" s="23"/>
      <c r="T16" s="23"/>
      <c r="U16" s="23">
        <v>50</v>
      </c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3" workbookViewId="0">
      <selection activeCell="C13" sqref="C1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20"/>
      <c r="D1" s="37" t="s">
        <v>223</v>
      </c>
    </row>
    <row r="2" ht="31.9" customHeight="1" spans="1:4">
      <c r="A2" s="38" t="s">
        <v>12</v>
      </c>
      <c r="B2" s="38"/>
      <c r="C2" s="38"/>
      <c r="D2" s="38"/>
    </row>
    <row r="3" ht="18.95" customHeight="1" spans="1:5">
      <c r="A3" s="32" t="s">
        <v>31</v>
      </c>
      <c r="B3" s="32"/>
      <c r="C3" s="32"/>
      <c r="D3" s="28" t="s">
        <v>32</v>
      </c>
      <c r="E3" s="20"/>
    </row>
    <row r="4" ht="20.25" customHeight="1" spans="1:5">
      <c r="A4" s="33" t="s">
        <v>33</v>
      </c>
      <c r="B4" s="33"/>
      <c r="C4" s="33" t="s">
        <v>34</v>
      </c>
      <c r="D4" s="33"/>
      <c r="E4" s="66"/>
    </row>
    <row r="5" ht="20.25" customHeight="1" spans="1:5">
      <c r="A5" s="33" t="s">
        <v>35</v>
      </c>
      <c r="B5" s="33" t="s">
        <v>36</v>
      </c>
      <c r="C5" s="33" t="s">
        <v>35</v>
      </c>
      <c r="D5" s="33" t="s">
        <v>36</v>
      </c>
      <c r="E5" s="66"/>
    </row>
    <row r="6" ht="20.25" customHeight="1" spans="1:5">
      <c r="A6" s="36" t="s">
        <v>224</v>
      </c>
      <c r="B6" s="35">
        <v>302.20009</v>
      </c>
      <c r="C6" s="36" t="s">
        <v>225</v>
      </c>
      <c r="D6" s="63">
        <f>SUM(D7:D37)</f>
        <v>474.04009</v>
      </c>
      <c r="E6" s="67"/>
    </row>
    <row r="7" ht="20.25" customHeight="1" spans="1:5">
      <c r="A7" s="22" t="s">
        <v>226</v>
      </c>
      <c r="B7" s="23">
        <v>302.20009</v>
      </c>
      <c r="C7" s="22" t="s">
        <v>41</v>
      </c>
      <c r="D7" s="49"/>
      <c r="E7" s="67"/>
    </row>
    <row r="8" ht="20.25" customHeight="1" spans="1:5">
      <c r="A8" s="22" t="s">
        <v>227</v>
      </c>
      <c r="B8" s="23">
        <v>302.20009</v>
      </c>
      <c r="C8" s="22" t="s">
        <v>45</v>
      </c>
      <c r="D8" s="49"/>
      <c r="E8" s="67"/>
    </row>
    <row r="9" ht="31.15" customHeight="1" spans="1:5">
      <c r="A9" s="22" t="s">
        <v>48</v>
      </c>
      <c r="B9" s="23"/>
      <c r="C9" s="22" t="s">
        <v>49</v>
      </c>
      <c r="D9" s="49"/>
      <c r="E9" s="67"/>
    </row>
    <row r="10" ht="20.25" customHeight="1" spans="1:5">
      <c r="A10" s="22" t="s">
        <v>228</v>
      </c>
      <c r="B10" s="23"/>
      <c r="C10" s="22" t="s">
        <v>53</v>
      </c>
      <c r="D10" s="49"/>
      <c r="E10" s="67"/>
    </row>
    <row r="11" ht="20.25" customHeight="1" spans="1:5">
      <c r="A11" s="22" t="s">
        <v>229</v>
      </c>
      <c r="B11" s="23"/>
      <c r="C11" s="22" t="s">
        <v>57</v>
      </c>
      <c r="D11" s="49"/>
      <c r="E11" s="67"/>
    </row>
    <row r="12" ht="20.25" customHeight="1" spans="1:5">
      <c r="A12" s="22" t="s">
        <v>230</v>
      </c>
      <c r="B12" s="23"/>
      <c r="C12" s="22" t="s">
        <v>61</v>
      </c>
      <c r="D12" s="49"/>
      <c r="E12" s="67"/>
    </row>
    <row r="13" ht="20.25" customHeight="1" spans="1:5">
      <c r="A13" s="36" t="s">
        <v>231</v>
      </c>
      <c r="B13" s="35">
        <f>SUM(B14:B17)</f>
        <v>171.84</v>
      </c>
      <c r="C13" s="22" t="s">
        <v>65</v>
      </c>
      <c r="D13" s="49">
        <v>120</v>
      </c>
      <c r="E13" s="67"/>
    </row>
    <row r="14" ht="20.25" customHeight="1" spans="1:5">
      <c r="A14" s="22" t="s">
        <v>226</v>
      </c>
      <c r="B14" s="23">
        <v>121.84</v>
      </c>
      <c r="C14" s="22" t="s">
        <v>69</v>
      </c>
      <c r="D14" s="49">
        <v>19.63398</v>
      </c>
      <c r="E14" s="67"/>
    </row>
    <row r="15" ht="20.25" customHeight="1" spans="1:5">
      <c r="A15" s="22" t="s">
        <v>228</v>
      </c>
      <c r="B15" s="23">
        <v>50</v>
      </c>
      <c r="C15" s="22" t="s">
        <v>73</v>
      </c>
      <c r="D15" s="49"/>
      <c r="E15" s="67"/>
    </row>
    <row r="16" ht="20.25" customHeight="1" spans="1:5">
      <c r="A16" s="22" t="s">
        <v>229</v>
      </c>
      <c r="B16" s="23"/>
      <c r="C16" s="22" t="s">
        <v>77</v>
      </c>
      <c r="D16" s="49">
        <v>10.97193</v>
      </c>
      <c r="E16" s="67"/>
    </row>
    <row r="17" ht="20.25" customHeight="1" spans="1:5">
      <c r="A17" s="22" t="s">
        <v>230</v>
      </c>
      <c r="B17" s="23"/>
      <c r="C17" s="22" t="s">
        <v>81</v>
      </c>
      <c r="D17" s="49"/>
      <c r="E17" s="67"/>
    </row>
    <row r="18" ht="20.25" customHeight="1" spans="1:5">
      <c r="A18" s="22"/>
      <c r="B18" s="23"/>
      <c r="C18" s="22" t="s">
        <v>85</v>
      </c>
      <c r="D18" s="49"/>
      <c r="E18" s="67"/>
    </row>
    <row r="19" ht="20.25" customHeight="1" spans="1:5">
      <c r="A19" s="22"/>
      <c r="B19" s="22"/>
      <c r="C19" s="22" t="s">
        <v>89</v>
      </c>
      <c r="D19" s="49">
        <f>257.7349+1.84</f>
        <v>259.5749</v>
      </c>
      <c r="E19" s="67"/>
    </row>
    <row r="20" ht="20.25" customHeight="1" spans="1:5">
      <c r="A20" s="22"/>
      <c r="B20" s="22"/>
      <c r="C20" s="22" t="s">
        <v>93</v>
      </c>
      <c r="D20" s="49"/>
      <c r="E20" s="67"/>
    </row>
    <row r="21" ht="20.25" customHeight="1" spans="1:5">
      <c r="A21" s="22"/>
      <c r="B21" s="22"/>
      <c r="C21" s="22" t="s">
        <v>97</v>
      </c>
      <c r="D21" s="49"/>
      <c r="E21" s="67"/>
    </row>
    <row r="22" ht="20.25" customHeight="1" spans="1:5">
      <c r="A22" s="22"/>
      <c r="B22" s="22"/>
      <c r="C22" s="22" t="s">
        <v>100</v>
      </c>
      <c r="D22" s="49"/>
      <c r="E22" s="67"/>
    </row>
    <row r="23" ht="20.25" customHeight="1" spans="1:5">
      <c r="A23" s="22"/>
      <c r="B23" s="22"/>
      <c r="C23" s="22" t="s">
        <v>103</v>
      </c>
      <c r="D23" s="49"/>
      <c r="E23" s="67"/>
    </row>
    <row r="24" ht="20.25" customHeight="1" spans="1:5">
      <c r="A24" s="22"/>
      <c r="B24" s="22"/>
      <c r="C24" s="22" t="s">
        <v>105</v>
      </c>
      <c r="D24" s="49"/>
      <c r="E24" s="67"/>
    </row>
    <row r="25" ht="20.25" customHeight="1" spans="1:5">
      <c r="A25" s="22"/>
      <c r="B25" s="22"/>
      <c r="C25" s="22" t="s">
        <v>107</v>
      </c>
      <c r="D25" s="49"/>
      <c r="E25" s="67"/>
    </row>
    <row r="26" ht="20.25" customHeight="1" spans="1:5">
      <c r="A26" s="22"/>
      <c r="B26" s="22"/>
      <c r="C26" s="22" t="s">
        <v>109</v>
      </c>
      <c r="D26" s="49">
        <v>13.85928</v>
      </c>
      <c r="E26" s="67"/>
    </row>
    <row r="27" ht="20.25" customHeight="1" spans="1:5">
      <c r="A27" s="22"/>
      <c r="B27" s="22"/>
      <c r="C27" s="22" t="s">
        <v>111</v>
      </c>
      <c r="D27" s="49"/>
      <c r="E27" s="67"/>
    </row>
    <row r="28" ht="20.25" customHeight="1" spans="1:5">
      <c r="A28" s="22"/>
      <c r="B28" s="22"/>
      <c r="C28" s="22" t="s">
        <v>113</v>
      </c>
      <c r="D28" s="49"/>
      <c r="E28" s="67"/>
    </row>
    <row r="29" ht="20.25" customHeight="1" spans="1:5">
      <c r="A29" s="22"/>
      <c r="B29" s="22"/>
      <c r="C29" s="22" t="s">
        <v>115</v>
      </c>
      <c r="D29" s="49"/>
      <c r="E29" s="67"/>
    </row>
    <row r="30" ht="20.25" customHeight="1" spans="1:5">
      <c r="A30" s="22"/>
      <c r="B30" s="22"/>
      <c r="C30" s="22" t="s">
        <v>117</v>
      </c>
      <c r="D30" s="49"/>
      <c r="E30" s="67"/>
    </row>
    <row r="31" ht="20.25" customHeight="1" spans="1:5">
      <c r="A31" s="22"/>
      <c r="B31" s="22"/>
      <c r="C31" s="22" t="s">
        <v>119</v>
      </c>
      <c r="D31" s="49">
        <v>50</v>
      </c>
      <c r="E31" s="67"/>
    </row>
    <row r="32" ht="20.25" customHeight="1" spans="1:5">
      <c r="A32" s="22"/>
      <c r="B32" s="22"/>
      <c r="C32" s="22" t="s">
        <v>121</v>
      </c>
      <c r="D32" s="49"/>
      <c r="E32" s="67"/>
    </row>
    <row r="33" ht="20.25" customHeight="1" spans="1:5">
      <c r="A33" s="22"/>
      <c r="B33" s="22"/>
      <c r="C33" s="22" t="s">
        <v>123</v>
      </c>
      <c r="D33" s="49"/>
      <c r="E33" s="67"/>
    </row>
    <row r="34" ht="20.25" customHeight="1" spans="1:5">
      <c r="A34" s="22"/>
      <c r="B34" s="22"/>
      <c r="C34" s="22" t="s">
        <v>124</v>
      </c>
      <c r="D34" s="49"/>
      <c r="E34" s="67"/>
    </row>
    <row r="35" ht="20.25" customHeight="1" spans="1:5">
      <c r="A35" s="22"/>
      <c r="B35" s="22"/>
      <c r="C35" s="22" t="s">
        <v>125</v>
      </c>
      <c r="D35" s="49"/>
      <c r="E35" s="67"/>
    </row>
    <row r="36" ht="20.25" customHeight="1" spans="1:5">
      <c r="A36" s="22"/>
      <c r="B36" s="22"/>
      <c r="C36" s="22" t="s">
        <v>126</v>
      </c>
      <c r="D36" s="49"/>
      <c r="E36" s="67"/>
    </row>
    <row r="37" ht="20.25" customHeight="1" spans="1:5">
      <c r="A37" s="22"/>
      <c r="B37" s="22"/>
      <c r="C37" s="22"/>
      <c r="D37" s="22"/>
      <c r="E37" s="67"/>
    </row>
    <row r="38" ht="20.25" customHeight="1" spans="1:5">
      <c r="A38" s="36"/>
      <c r="B38" s="36"/>
      <c r="C38" s="36" t="s">
        <v>232</v>
      </c>
      <c r="D38" s="35"/>
      <c r="E38" s="68"/>
    </row>
    <row r="39" ht="20.25" customHeight="1" spans="1:5">
      <c r="A39" s="36"/>
      <c r="B39" s="36"/>
      <c r="C39" s="36"/>
      <c r="D39" s="36"/>
      <c r="E39" s="68"/>
    </row>
    <row r="40" ht="20.25" customHeight="1" spans="1:5">
      <c r="A40" s="21" t="s">
        <v>233</v>
      </c>
      <c r="B40" s="35">
        <f>B6+B13</f>
        <v>474.04009</v>
      </c>
      <c r="C40" s="21" t="s">
        <v>234</v>
      </c>
      <c r="D40" s="63">
        <f>D38+D6</f>
        <v>474.04009</v>
      </c>
      <c r="E40" s="6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G7" sqref="G7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ht="16.35" customHeight="1" spans="1:12">
      <c r="A1" s="20"/>
      <c r="D1" s="20"/>
      <c r="L1" s="37" t="s">
        <v>235</v>
      </c>
    </row>
    <row r="2" ht="43.15" customHeight="1" spans="1:12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24.2" customHeight="1" spans="1:12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28" t="s">
        <v>32</v>
      </c>
      <c r="L3" s="28"/>
    </row>
    <row r="4" ht="24.95" customHeight="1" spans="1:12">
      <c r="A4" s="33" t="s">
        <v>159</v>
      </c>
      <c r="B4" s="33"/>
      <c r="C4" s="33"/>
      <c r="D4" s="33" t="s">
        <v>160</v>
      </c>
      <c r="E4" s="33" t="s">
        <v>161</v>
      </c>
      <c r="F4" s="33" t="s">
        <v>136</v>
      </c>
      <c r="G4" s="33" t="s">
        <v>162</v>
      </c>
      <c r="H4" s="33"/>
      <c r="I4" s="33"/>
      <c r="J4" s="33"/>
      <c r="K4" s="33"/>
      <c r="L4" s="33" t="s">
        <v>163</v>
      </c>
    </row>
    <row r="5" ht="20.65" customHeight="1" spans="1:12">
      <c r="A5" s="33"/>
      <c r="B5" s="33"/>
      <c r="C5" s="33"/>
      <c r="D5" s="33"/>
      <c r="E5" s="33"/>
      <c r="F5" s="33"/>
      <c r="G5" s="33" t="s">
        <v>138</v>
      </c>
      <c r="H5" s="33" t="s">
        <v>236</v>
      </c>
      <c r="I5" s="33"/>
      <c r="J5" s="33"/>
      <c r="K5" s="33" t="s">
        <v>237</v>
      </c>
      <c r="L5" s="33"/>
    </row>
    <row r="6" ht="28.5" customHeight="1" spans="1:12">
      <c r="A6" s="33" t="s">
        <v>167</v>
      </c>
      <c r="B6" s="33" t="s">
        <v>168</v>
      </c>
      <c r="C6" s="33" t="s">
        <v>169</v>
      </c>
      <c r="D6" s="33"/>
      <c r="E6" s="33"/>
      <c r="F6" s="33"/>
      <c r="G6" s="33"/>
      <c r="H6" s="33" t="s">
        <v>215</v>
      </c>
      <c r="I6" s="33" t="s">
        <v>238</v>
      </c>
      <c r="J6" s="33" t="s">
        <v>206</v>
      </c>
      <c r="K6" s="33"/>
      <c r="L6" s="33"/>
    </row>
    <row r="7" ht="22.9" customHeight="1" spans="1:12">
      <c r="A7" s="22"/>
      <c r="B7" s="22"/>
      <c r="C7" s="22"/>
      <c r="D7" s="36"/>
      <c r="E7" s="36" t="s">
        <v>136</v>
      </c>
      <c r="F7" s="35">
        <f>F8</f>
        <v>424.04009</v>
      </c>
      <c r="G7" s="35">
        <f>G8</f>
        <v>231.41009</v>
      </c>
      <c r="H7" s="35">
        <f>H8</f>
        <v>208.31009</v>
      </c>
      <c r="I7" s="35"/>
      <c r="J7" s="35"/>
      <c r="K7" s="35">
        <f>K8</f>
        <v>23.1</v>
      </c>
      <c r="L7" s="35">
        <f>L8</f>
        <v>192.63</v>
      </c>
    </row>
    <row r="8" ht="22.9" customHeight="1" spans="1:12">
      <c r="A8" s="22"/>
      <c r="B8" s="22"/>
      <c r="C8" s="22"/>
      <c r="D8" s="34" t="s">
        <v>154</v>
      </c>
      <c r="E8" s="34" t="s">
        <v>155</v>
      </c>
      <c r="F8" s="35">
        <f>F9</f>
        <v>424.04009</v>
      </c>
      <c r="G8" s="35">
        <f>G9</f>
        <v>231.41009</v>
      </c>
      <c r="H8" s="35">
        <f>H9</f>
        <v>208.31009</v>
      </c>
      <c r="I8" s="35"/>
      <c r="J8" s="35"/>
      <c r="K8" s="35">
        <f>K9</f>
        <v>23.1</v>
      </c>
      <c r="L8" s="35">
        <f>L9</f>
        <v>192.63</v>
      </c>
    </row>
    <row r="9" ht="22.9" customHeight="1" spans="1:12">
      <c r="A9" s="22"/>
      <c r="B9" s="22"/>
      <c r="C9" s="22"/>
      <c r="D9" s="48" t="s">
        <v>156</v>
      </c>
      <c r="E9" s="48" t="s">
        <v>157</v>
      </c>
      <c r="F9" s="35">
        <f>SUM(F10:F16)</f>
        <v>424.04009</v>
      </c>
      <c r="G9" s="35">
        <f>SUM(G10:G16)</f>
        <v>231.41009</v>
      </c>
      <c r="H9" s="35">
        <f>SUM(H10:H16)</f>
        <v>208.31009</v>
      </c>
      <c r="I9" s="35"/>
      <c r="J9" s="35"/>
      <c r="K9" s="35">
        <f>SUM(K10:K16)</f>
        <v>23.1</v>
      </c>
      <c r="L9" s="35">
        <f>SUM(L10:L16)</f>
        <v>192.63</v>
      </c>
    </row>
    <row r="10" ht="22.9" customHeight="1" spans="1:12">
      <c r="A10" s="56" t="s">
        <v>172</v>
      </c>
      <c r="B10" s="56" t="s">
        <v>173</v>
      </c>
      <c r="C10" s="56" t="s">
        <v>173</v>
      </c>
      <c r="D10" s="39" t="s">
        <v>239</v>
      </c>
      <c r="E10" s="22" t="s">
        <v>175</v>
      </c>
      <c r="F10" s="23">
        <f>SUM(G10+K10+L10)</f>
        <v>18.47904</v>
      </c>
      <c r="G10" s="23">
        <f>SUM(H10:K10)</f>
        <v>18.47904</v>
      </c>
      <c r="H10" s="49">
        <v>18.47904</v>
      </c>
      <c r="I10" s="49"/>
      <c r="J10" s="49"/>
      <c r="K10" s="49"/>
      <c r="L10" s="49"/>
    </row>
    <row r="11" ht="22.9" customHeight="1" spans="1:12">
      <c r="A11" s="56" t="s">
        <v>172</v>
      </c>
      <c r="B11" s="56" t="s">
        <v>176</v>
      </c>
      <c r="C11" s="56" t="s">
        <v>176</v>
      </c>
      <c r="D11" s="39" t="s">
        <v>240</v>
      </c>
      <c r="E11" s="22" t="s">
        <v>178</v>
      </c>
      <c r="F11" s="23">
        <f t="shared" ref="F11:F17" si="0">SUM(G11+L11)</f>
        <v>1.15494</v>
      </c>
      <c r="G11" s="23">
        <f>SUM(H11:K11)</f>
        <v>1.15494</v>
      </c>
      <c r="H11" s="49">
        <v>1.15494</v>
      </c>
      <c r="I11" s="49"/>
      <c r="J11" s="49"/>
      <c r="K11" s="49"/>
      <c r="L11" s="49"/>
    </row>
    <row r="12" ht="22.9" customHeight="1" spans="1:12">
      <c r="A12" s="56" t="s">
        <v>179</v>
      </c>
      <c r="B12" s="56" t="s">
        <v>180</v>
      </c>
      <c r="C12" s="56" t="s">
        <v>181</v>
      </c>
      <c r="D12" s="39" t="s">
        <v>241</v>
      </c>
      <c r="E12" s="22" t="s">
        <v>183</v>
      </c>
      <c r="F12" s="23">
        <f t="shared" si="0"/>
        <v>10.97193</v>
      </c>
      <c r="G12" s="23">
        <f>SUM(H12:K12)</f>
        <v>10.97193</v>
      </c>
      <c r="H12" s="49">
        <v>10.97193</v>
      </c>
      <c r="I12" s="49"/>
      <c r="J12" s="49"/>
      <c r="K12" s="49"/>
      <c r="L12" s="49"/>
    </row>
    <row r="13" ht="22.9" customHeight="1" spans="1:12">
      <c r="A13" s="56" t="s">
        <v>184</v>
      </c>
      <c r="B13" s="56" t="s">
        <v>181</v>
      </c>
      <c r="C13" s="56" t="s">
        <v>170</v>
      </c>
      <c r="D13" s="39" t="s">
        <v>242</v>
      </c>
      <c r="E13" s="22" t="s">
        <v>186</v>
      </c>
      <c r="F13" s="23">
        <f t="shared" si="0"/>
        <v>209.5749</v>
      </c>
      <c r="G13" s="23">
        <f>SUM(H13:K13)</f>
        <v>186.9449</v>
      </c>
      <c r="H13" s="49">
        <f>162.0049+1.84</f>
        <v>163.8449</v>
      </c>
      <c r="I13" s="49"/>
      <c r="J13" s="49"/>
      <c r="K13" s="49">
        <v>23.1</v>
      </c>
      <c r="L13" s="49">
        <v>22.63</v>
      </c>
    </row>
    <row r="14" ht="22.9" customHeight="1" spans="1:12">
      <c r="A14" s="56" t="s">
        <v>184</v>
      </c>
      <c r="B14" s="56" t="s">
        <v>181</v>
      </c>
      <c r="C14" s="56" t="s">
        <v>187</v>
      </c>
      <c r="D14" s="39" t="s">
        <v>243</v>
      </c>
      <c r="E14" s="22" t="s">
        <v>189</v>
      </c>
      <c r="F14" s="23">
        <f t="shared" si="0"/>
        <v>50</v>
      </c>
      <c r="G14" s="23"/>
      <c r="H14" s="49"/>
      <c r="I14" s="49"/>
      <c r="J14" s="49"/>
      <c r="K14" s="49"/>
      <c r="L14" s="49">
        <v>50</v>
      </c>
    </row>
    <row r="15" ht="22.9" customHeight="1" spans="1:12">
      <c r="A15" s="56" t="s">
        <v>190</v>
      </c>
      <c r="B15" s="56" t="s">
        <v>181</v>
      </c>
      <c r="C15" s="56" t="s">
        <v>170</v>
      </c>
      <c r="D15" s="39" t="s">
        <v>244</v>
      </c>
      <c r="E15" s="22" t="s">
        <v>192</v>
      </c>
      <c r="F15" s="23">
        <f t="shared" si="0"/>
        <v>13.85928</v>
      </c>
      <c r="G15" s="23">
        <f>SUM(H15:K15)</f>
        <v>13.85928</v>
      </c>
      <c r="H15" s="49">
        <v>13.85928</v>
      </c>
      <c r="I15" s="49"/>
      <c r="J15" s="49"/>
      <c r="K15" s="49"/>
      <c r="L15" s="49"/>
    </row>
    <row r="16" ht="22.9" customHeight="1" spans="1:12">
      <c r="A16" s="56">
        <v>207</v>
      </c>
      <c r="B16" s="56" t="s">
        <v>170</v>
      </c>
      <c r="C16" s="56">
        <v>99</v>
      </c>
      <c r="D16" s="56">
        <v>2070199</v>
      </c>
      <c r="E16" s="57" t="s">
        <v>171</v>
      </c>
      <c r="F16" s="23">
        <f t="shared" si="0"/>
        <v>120</v>
      </c>
      <c r="G16" s="64"/>
      <c r="H16" s="65"/>
      <c r="I16" s="64"/>
      <c r="J16" s="43"/>
      <c r="K16" s="23"/>
      <c r="L16" s="49">
        <v>120</v>
      </c>
    </row>
    <row r="17" ht="22.9" customHeight="1"/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18</cp:lastModifiedBy>
  <dcterms:created xsi:type="dcterms:W3CDTF">2023-02-11T03:11:00Z</dcterms:created>
  <dcterms:modified xsi:type="dcterms:W3CDTF">2023-02-23T09:26:07Z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7DB0FF9E4A8547EBBD2F8F48494D549D</vt:lpwstr>
  </property>
  <property fmtid="{D5CDD505-2E9C-101B-9397-08002B2CF9AE}" pid="3" name="KSOProductBuildVer">
    <vt:lpwstr>2052-11.1.0.13703</vt:lpwstr>
  </property>
</Properties>
</file>