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04" windowWidth="22752" windowHeight="11028" firstSheet="19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14210"/>
</workbook>
</file>

<file path=xl/calcChain.xml><?xml version="1.0" encoding="utf-8"?>
<calcChain xmlns="http://schemas.openxmlformats.org/spreadsheetml/2006/main">
  <c r="D13" i="3"/>
  <c r="B7"/>
  <c r="D6" i="8"/>
  <c r="D26"/>
  <c r="D19"/>
  <c r="D16"/>
  <c r="D14"/>
  <c r="B40"/>
  <c r="B6"/>
  <c r="B8"/>
  <c r="B7"/>
  <c r="H40" i="3"/>
  <c r="F40"/>
  <c r="H37"/>
  <c r="H7"/>
  <c r="H6"/>
  <c r="F37"/>
  <c r="F10"/>
  <c r="F8"/>
  <c r="F7"/>
  <c r="F6"/>
  <c r="D40"/>
  <c r="D37"/>
  <c r="B6"/>
  <c r="B37"/>
  <c r="B40"/>
  <c r="F12"/>
  <c r="D25"/>
  <c r="D18"/>
  <c r="D15"/>
  <c r="H7" i="16"/>
  <c r="C7"/>
  <c r="F7" i="15"/>
  <c r="AG7"/>
  <c r="AE7"/>
  <c r="V7"/>
  <c r="U7"/>
  <c r="R7"/>
  <c r="P7"/>
  <c r="O7"/>
  <c r="M7"/>
  <c r="L7"/>
  <c r="K7"/>
  <c r="H7"/>
  <c r="G7"/>
  <c r="Q7" i="14"/>
  <c r="P7"/>
  <c r="M7"/>
  <c r="J7"/>
  <c r="H7"/>
  <c r="G7"/>
  <c r="F7"/>
  <c r="F7" i="11"/>
  <c r="Q6"/>
  <c r="P6"/>
  <c r="O6"/>
  <c r="M6"/>
  <c r="L6"/>
  <c r="K6"/>
  <c r="I6"/>
  <c r="H6"/>
  <c r="G6"/>
  <c r="R7"/>
  <c r="Q7"/>
  <c r="P7"/>
  <c r="O7"/>
  <c r="N7"/>
  <c r="M7"/>
  <c r="L7"/>
  <c r="K7"/>
  <c r="I7"/>
  <c r="H7"/>
  <c r="G7"/>
  <c r="J7" i="10"/>
  <c r="I7"/>
  <c r="H7"/>
  <c r="F7"/>
  <c r="G7"/>
  <c r="L8" i="9"/>
  <c r="K8"/>
  <c r="H8"/>
  <c r="G8"/>
  <c r="F8"/>
  <c r="F7" i="7"/>
  <c r="G7"/>
  <c r="M7"/>
  <c r="K7"/>
  <c r="I7"/>
  <c r="H7"/>
  <c r="H7" i="6"/>
  <c r="G7"/>
  <c r="F7"/>
  <c r="H6" i="5"/>
  <c r="G6"/>
  <c r="F6"/>
  <c r="H7"/>
  <c r="G7"/>
  <c r="F7"/>
</calcChain>
</file>

<file path=xl/sharedStrings.xml><?xml version="1.0" encoding="utf-8"?>
<sst xmlns="http://schemas.openxmlformats.org/spreadsheetml/2006/main" count="3360" uniqueCount="580">
  <si>
    <t>2023年部门预算公开表</t>
  </si>
  <si>
    <t>单位编码：</t>
  </si>
  <si>
    <t>单位名称：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</si>
  <si>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</si>
  <si>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</si>
  <si>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</si>
  <si>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</si>
  <si>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</si>
  <si>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</si>
  <si>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</si>
  <si>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</si>
  <si>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</si>
  <si>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</si>
  <si>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</si>
  <si>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</si>
  <si>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</si>
  <si>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</si>
  <si>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</si>
  <si>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</si>
  <si>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</si>
  <si>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</si>
  <si>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</si>
  <si>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</si>
  <si>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</si>
  <si>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</si>
  <si>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</si>
  <si>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</si>
  <si>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</si>
  <si>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部门：420_岳阳县畜牧水产发展服务中心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</si>
  <si>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</si>
  <si>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</si>
  <si>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</si>
  <si>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</si>
  <si>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</si>
  <si>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</si>
  <si>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</si>
  <si>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</si>
  <si>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</si>
  <si>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</si>
  <si>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</si>
  <si>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</si>
  <si>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</si>
  <si>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</si>
  <si>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</si>
  <si>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</si>
  <si>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</si>
  <si>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</si>
  <si>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</si>
  <si>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</si>
  <si>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</si>
  <si>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</si>
  <si>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</si>
  <si>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</si>
  <si>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</si>
  <si>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</si>
  <si>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</si>
  <si>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</si>
  <si>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</si>
  <si>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</si>
  <si>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</si>
  <si>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</si>
  <si>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</si>
  <si>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</si>
  <si>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</si>
  <si>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</si>
  <si>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</si>
  <si>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</si>
  <si>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</si>
  <si>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</si>
  <si>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</si>
  <si>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</si>
  <si>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</si>
  <si>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</si>
  <si>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</si>
  <si>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</si>
  <si>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</si>
  <si>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</si>
  <si>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</si>
  <si>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</si>
  <si>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</si>
  <si>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</si>
  <si>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</si>
  <si>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</si>
  <si>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</si>
  <si>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</si>
  <si>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</si>
  <si>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</si>
  <si>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</si>
  <si>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</si>
  <si>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</si>
  <si>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</si>
  <si>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</si>
  <si>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</si>
  <si>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</si>
  <si>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</si>
  <si>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</si>
  <si>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</si>
  <si>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</si>
  <si>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</si>
  <si>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</si>
  <si>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</si>
  <si>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</si>
  <si>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</si>
  <si>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</si>
  <si>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</si>
  <si>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</si>
  <si>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</si>
  <si>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</si>
  <si>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</si>
  <si>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</si>
  <si>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</si>
  <si>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</si>
  <si>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</si>
  <si>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</si>
  <si>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</si>
  <si>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</si>
  <si>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</si>
  <si>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</si>
  <si>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</si>
  <si>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</si>
  <si>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</si>
  <si>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</si>
  <si>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</si>
  <si>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</si>
  <si>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</si>
  <si>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</si>
  <si>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</si>
  <si>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</si>
  <si>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</si>
  <si>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</si>
  <si>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</si>
  <si>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</si>
  <si>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</si>
  <si>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</si>
  <si>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</si>
  <si>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</si>
  <si>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</si>
  <si>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</si>
  <si>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</si>
  <si>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</si>
  <si>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</si>
  <si>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</si>
  <si>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</si>
  <si>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</si>
  <si>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</si>
  <si>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</si>
  <si>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</si>
  <si>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</si>
  <si>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</si>
  <si>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</si>
  <si>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</si>
  <si>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420</t>
  </si>
  <si>
    <t>岳阳县畜牧水产发展服务中心</t>
  </si>
  <si>
    <t xml:space="preserve">  420002</t>
  </si>
  <si>
    <t xml:space="preserve">  岳阳县动物疫病预防控制中心</t>
  </si>
  <si>
    <t xml:space="preserve">  420003</t>
  </si>
  <si>
    <t xml:space="preserve">  岳阳县动物卫生监督所</t>
  </si>
  <si>
    <t xml:space="preserve">  420005</t>
  </si>
  <si>
    <t xml:space="preserve">  岳阳县渔政监督管理站</t>
  </si>
  <si>
    <t xml:space="preserve">  420006</t>
  </si>
  <si>
    <t xml:space="preserve">  岳阳县畜禽良种繁殖场</t>
  </si>
  <si>
    <t xml:space="preserve">  420007</t>
  </si>
  <si>
    <t xml:space="preserve">  岳阳县养殖技术推广站</t>
  </si>
  <si>
    <t xml:space="preserve">  420008</t>
  </si>
  <si>
    <t xml:space="preserve">  岳阳县农产品质量安全检测中心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</si>
  <si>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</si>
  <si>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</si>
  <si>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</si>
  <si>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</si>
  <si>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</si>
  <si>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</si>
  <si>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</si>
  <si>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</si>
  <si>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</si>
  <si>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</si>
  <si>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</si>
  <si>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</si>
  <si>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</si>
  <si>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</si>
  <si>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</si>
  <si>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</si>
  <si>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</si>
  <si>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</si>
  <si>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</si>
  <si>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</si>
  <si>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</si>
  <si>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</si>
  <si>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</si>
  <si>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</si>
  <si>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213</t>
  </si>
  <si>
    <t>01</t>
  </si>
  <si>
    <t>04</t>
  </si>
  <si>
    <t xml:space="preserve">    2130104</t>
  </si>
  <si>
    <t xml:space="preserve">    事业运行</t>
  </si>
  <si>
    <t>221</t>
  </si>
  <si>
    <t xml:space="preserve">    2210201</t>
  </si>
  <si>
    <t xml:space="preserve">    住房公积金</t>
  </si>
  <si>
    <t>06</t>
  </si>
  <si>
    <t xml:space="preserve">    2080506</t>
  </si>
  <si>
    <t xml:space="preserve">    机关事业单位职业年金缴费支出</t>
  </si>
  <si>
    <t xml:space="preserve">    2101101</t>
  </si>
  <si>
    <t xml:space="preserve">    行政单位医疗</t>
  </si>
  <si>
    <t>09</t>
  </si>
  <si>
    <t xml:space="preserve">    2130109</t>
  </si>
  <si>
    <t xml:space="preserve">    农产品质量安全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</si>
  <si>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</si>
  <si>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</si>
  <si>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</si>
  <si>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</si>
  <si>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</si>
  <si>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</si>
  <si>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</si>
  <si>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</si>
  <si>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</si>
  <si>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</si>
  <si>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</si>
  <si>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</si>
  <si>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</si>
  <si>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</si>
  <si>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</si>
  <si>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</si>
  <si>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</si>
  <si>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</si>
  <si>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420002</t>
  </si>
  <si>
    <t xml:space="preserve">    420003</t>
  </si>
  <si>
    <t xml:space="preserve">    420005</t>
  </si>
  <si>
    <t xml:space="preserve">    420006</t>
  </si>
  <si>
    <t xml:space="preserve">    420007</t>
  </si>
  <si>
    <t xml:space="preserve">    420008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</si>
  <si>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</si>
  <si>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</si>
  <si>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</si>
  <si>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</si>
  <si>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</si>
  <si>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</si>
  <si>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</si>
  <si>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</si>
  <si>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</si>
  <si>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</si>
  <si>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</si>
  <si>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</si>
  <si>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</si>
  <si>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</si>
  <si>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</si>
  <si>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</si>
  <si>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</si>
  <si>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</si>
  <si>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</si>
  <si>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</si>
  <si>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</si>
  <si>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</si>
  <si>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</si>
  <si>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</si>
  <si>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</si>
  <si>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</si>
  <si>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213</t>
  </si>
  <si>
    <t xml:space="preserve">   农林水支出</t>
  </si>
  <si>
    <t xml:space="preserve">    21301</t>
  </si>
  <si>
    <t xml:space="preserve">    农业农村</t>
  </si>
  <si>
    <t xml:space="preserve">     2130104</t>
  </si>
  <si>
    <t xml:space="preserve">     事业运行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</si>
  <si>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</si>
  <si>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</si>
  <si>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</si>
  <si>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</si>
  <si>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</si>
  <si>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</si>
  <si>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</si>
  <si>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</si>
  <si>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</si>
  <si>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</si>
  <si>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</si>
  <si>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</si>
  <si>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</si>
  <si>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</si>
  <si>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</si>
  <si>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</si>
  <si>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</si>
  <si>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</si>
  <si>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</si>
  <si>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</si>
  <si>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</si>
  <si>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2080506</t>
  </si>
  <si>
    <t xml:space="preserve">     机关事业单位职业年金缴费支出</t>
  </si>
  <si>
    <t xml:space="preserve">     2101101</t>
  </si>
  <si>
    <t xml:space="preserve">     行政单位医疗</t>
  </si>
  <si>
    <t xml:space="preserve">     2130109</t>
  </si>
  <si>
    <t xml:space="preserve">     农产品质量安全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</si>
  <si>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</si>
  <si>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</si>
  <si>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</si>
  <si>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</si>
  <si>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</si>
  <si>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</si>
  <si>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</si>
  <si>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</si>
  <si>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</si>
  <si>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</si>
  <si>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</si>
  <si>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</si>
  <si>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</si>
  <si>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</si>
  <si>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</si>
  <si>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</si>
  <si>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</si>
  <si>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</si>
  <si>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</si>
  <si>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</si>
  <si>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</si>
  <si>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</si>
  <si>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</si>
  <si>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</si>
  <si>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</si>
  <si>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</si>
  <si>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</si>
  <si>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</si>
  <si>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</si>
  <si>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</si>
  <si>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</si>
  <si>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</si>
  <si>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</si>
  <si>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</si>
  <si>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</si>
  <si>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</si>
  <si>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</si>
  <si>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</si>
  <si>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</si>
  <si>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</si>
  <si>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</si>
  <si>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</si>
  <si>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</si>
  <si>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</si>
  <si>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</si>
  <si>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</si>
  <si>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</si>
  <si>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</si>
  <si>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</si>
  <si>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</si>
  <si>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</si>
  <si>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</si>
  <si>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</si>
  <si>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</si>
  <si>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</si>
  <si>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</si>
  <si>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</si>
  <si>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</si>
  <si>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</si>
  <si>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</si>
  <si>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</si>
  <si>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</si>
  <si>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</si>
  <si>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</si>
  <si>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</si>
  <si>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</si>
  <si>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</si>
  <si>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</si>
  <si>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</si>
  <si>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</si>
  <si>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</si>
  <si>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</si>
  <si>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</si>
  <si>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</si>
  <si>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</si>
  <si>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</si>
  <si>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</si>
  <si>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</si>
  <si>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</si>
  <si>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</si>
  <si>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</si>
  <si>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</si>
  <si>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</si>
  <si>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</si>
  <si>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</si>
  <si>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</si>
  <si>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</si>
  <si>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</si>
  <si>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</si>
  <si>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</si>
  <si>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</si>
  <si>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</si>
  <si>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</si>
  <si>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</si>
  <si>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</si>
  <si>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</si>
  <si>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</si>
  <si>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</si>
  <si>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</si>
  <si>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</si>
  <si>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</si>
  <si>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</si>
  <si>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420003</t>
  </si>
  <si>
    <t xml:space="preserve">   动物防疫检测</t>
  </si>
  <si>
    <t xml:space="preserve">   420008</t>
  </si>
  <si>
    <t xml:space="preserve">   畜禽水产品检测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</si>
  <si>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</si>
  <si>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</si>
  <si>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</si>
  <si>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</si>
  <si>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</si>
  <si>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</si>
  <si>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</si>
  <si>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</si>
  <si>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</si>
  <si>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</si>
  <si>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</si>
  <si>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</si>
  <si>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</si>
  <si>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</si>
  <si>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</si>
  <si>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420003</t>
  </si>
  <si>
    <t>岳阳县动物卫生监督所</t>
  </si>
  <si>
    <t xml:space="preserve">  动物防疫检测</t>
  </si>
  <si>
    <t>动物防疫检测</t>
  </si>
  <si>
    <t>成本指标</t>
  </si>
  <si>
    <t>经济成本指标</t>
  </si>
  <si>
    <t>预算控制数</t>
  </si>
  <si>
    <t>≤350000</t>
  </si>
  <si>
    <t>350000</t>
  </si>
  <si>
    <t>未达到标准酌情扣分</t>
  </si>
  <si>
    <t>≤元</t>
  </si>
  <si>
    <t>定量</t>
  </si>
  <si>
    <t>社会成本指标</t>
  </si>
  <si>
    <t>无</t>
  </si>
  <si>
    <t>生态环境成本指标</t>
  </si>
  <si>
    <t>满意度指标</t>
  </si>
  <si>
    <t>服务对象满意度指标</t>
  </si>
  <si>
    <t>达到项目行业标准</t>
  </si>
  <si>
    <t>≥90%</t>
  </si>
  <si>
    <t>%</t>
  </si>
  <si>
    <t>效益指标</t>
  </si>
  <si>
    <t>生态效益指标</t>
  </si>
  <si>
    <t>促进生态环境健康发展</t>
  </si>
  <si>
    <t>明显</t>
  </si>
  <si>
    <t>可持续发展</t>
  </si>
  <si>
    <t>定性</t>
  </si>
  <si>
    <t>社会效益指标</t>
  </si>
  <si>
    <t>达到预期效益</t>
  </si>
  <si>
    <t>检疫及检测效益明显</t>
  </si>
  <si>
    <t>经济效益指标</t>
  </si>
  <si>
    <t>服务对象收入增加</t>
  </si>
  <si>
    <t>≥350000</t>
  </si>
  <si>
    <t>≥元</t>
  </si>
  <si>
    <t>产出指标</t>
  </si>
  <si>
    <t>时效指标</t>
  </si>
  <si>
    <t>2023年12月</t>
  </si>
  <si>
    <t>项目按时完工</t>
  </si>
  <si>
    <t>月/年</t>
  </si>
  <si>
    <t>质量指标</t>
  </si>
  <si>
    <t>服务对象满意度</t>
  </si>
  <si>
    <t>≥97%</t>
  </si>
  <si>
    <t>数量指标</t>
  </si>
  <si>
    <t>100%</t>
  </si>
  <si>
    <t>件</t>
  </si>
  <si>
    <t>420008</t>
  </si>
  <si>
    <t>岳阳县农产品质量安全检测中心</t>
  </si>
  <si>
    <t xml:space="preserve">  畜禽水产品检测</t>
  </si>
  <si>
    <t>畜禽水产品检测</t>
  </si>
  <si>
    <t>≤100000</t>
  </si>
  <si>
    <t>100000</t>
  </si>
  <si>
    <t>≥100000</t>
  </si>
  <si>
    <t>部门公开表22</t>
  </si>
  <si>
    <t>整体支出绩效目标表</t>
  </si>
  <si>
    <t>单位：部门：420_岳阳县畜牧水产发展服务中心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</si>
  <si>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</si>
  <si>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</si>
  <si>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</si>
  <si>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</si>
  <si>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</si>
  <si>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</si>
  <si>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</si>
  <si>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</si>
  <si>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</si>
  <si>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</si>
  <si>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420002</t>
  </si>
  <si>
    <t>岳阳县动物疫病预防控制中心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</si>
  <si>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</si>
  <si>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</si>
  <si>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</si>
  <si>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</si>
  <si>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</si>
  <si>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420005</t>
  </si>
  <si>
    <t>岳阳县渔政监督管理站</t>
  </si>
  <si>
    <t>420006</t>
  </si>
  <si>
    <t>岳阳县畜禽良种繁殖场</t>
  </si>
  <si>
    <t>420007</t>
  </si>
  <si>
    <t>岳阳县养殖技术推广站</t>
  </si>
  <si>
    <t xml:space="preserve"> </t>
  </si>
  <si>
    <t>岳阳县畜牧水产发展服务中心,岳阳县动物疫病预防控制中心,岳阳县动物卫生监督所,岳阳县渔政监督管理站,岳阳县畜禽良种繁殖场,岳阳县养殖技术推广站,岳阳县农产品质量安全检测中心</t>
    <phoneticPr fontId="14" type="noConversion"/>
  </si>
  <si>
    <t xml:space="preserve">  岳阳县畜牧水产发展服务中心</t>
  </si>
  <si>
    <t xml:space="preserve">  岳阳县畜牧水产发展服务中心</t>
    <phoneticPr fontId="14" type="noConversion"/>
  </si>
  <si>
    <t xml:space="preserve">  420001</t>
  </si>
  <si>
    <t>201</t>
  </si>
  <si>
    <t xml:space="preserve">    2010101</t>
  </si>
  <si>
    <t xml:space="preserve">    行政运行</t>
  </si>
  <si>
    <t xml:space="preserve">    2130101</t>
  </si>
  <si>
    <t>10</t>
  </si>
  <si>
    <t xml:space="preserve">    2130110</t>
  </si>
  <si>
    <t xml:space="preserve">    执法监管</t>
  </si>
  <si>
    <t xml:space="preserve">    420001</t>
  </si>
  <si>
    <t xml:space="preserve">     2010101</t>
  </si>
  <si>
    <t xml:space="preserve">     2130101</t>
  </si>
  <si>
    <t xml:space="preserve">     2130110</t>
  </si>
  <si>
    <t xml:space="preserve">   420001</t>
  </si>
  <si>
    <t xml:space="preserve">   会议费</t>
  </si>
  <si>
    <t xml:space="preserve">   检疫及检测</t>
  </si>
  <si>
    <t xml:space="preserve">   农产品质量安全检验检测</t>
  </si>
  <si>
    <t xml:space="preserve">   农业保险展业费</t>
  </si>
  <si>
    <t xml:space="preserve">   屠宰场驻场官方兽医检疫</t>
  </si>
  <si>
    <t xml:space="preserve">   新墙河流域禁捕</t>
  </si>
  <si>
    <t xml:space="preserve">   畜牧水产发展经费</t>
  </si>
  <si>
    <t xml:space="preserve">   畜牧水产执法专项</t>
  </si>
  <si>
    <t xml:space="preserve">   养殖技术推广</t>
  </si>
  <si>
    <t xml:space="preserve">   渔政执法专项</t>
  </si>
  <si>
    <t xml:space="preserve">   重大动物疫苗购置</t>
  </si>
  <si>
    <t>420001</t>
  </si>
  <si>
    <t xml:space="preserve">  会议费</t>
  </si>
  <si>
    <t>≤27000</t>
  </si>
  <si>
    <t>27000</t>
  </si>
  <si>
    <t>次</t>
  </si>
  <si>
    <t>≥27000</t>
  </si>
  <si>
    <t xml:space="preserve">  检疫及检测</t>
  </si>
  <si>
    <t>检疫及检测</t>
  </si>
  <si>
    <t>≤560000</t>
  </si>
  <si>
    <t>560000</t>
  </si>
  <si>
    <t>≥560000</t>
  </si>
  <si>
    <t xml:space="preserve">  农产品质量安全检验检测</t>
  </si>
  <si>
    <t xml:space="preserve">农产品质量安全检验检测
</t>
  </si>
  <si>
    <t>≤540000</t>
  </si>
  <si>
    <t>未达到标扣分准酌情扣分</t>
  </si>
  <si>
    <t>可持续发展明显</t>
  </si>
  <si>
    <t>检验及检测效益明显</t>
  </si>
  <si>
    <t>≥540000</t>
  </si>
  <si>
    <t xml:space="preserve">  农业保险展业费</t>
  </si>
  <si>
    <t>农业保险展业费</t>
  </si>
  <si>
    <t>≤4000000</t>
  </si>
  <si>
    <t>4000000</t>
  </si>
  <si>
    <t>元</t>
  </si>
  <si>
    <t xml:space="preserve">  屠宰场驻场官方兽医检疫</t>
  </si>
  <si>
    <t xml:space="preserve">屠宰场驻场官方兽医检疫
</t>
  </si>
  <si>
    <t>≤180000</t>
  </si>
  <si>
    <t>180000</t>
  </si>
  <si>
    <t>90%</t>
  </si>
  <si>
    <t>≥180000</t>
  </si>
  <si>
    <t xml:space="preserve">无 </t>
  </si>
  <si>
    <t xml:space="preserve">  新墙河流域禁捕</t>
  </si>
  <si>
    <t>新墙河流域禁捕</t>
  </si>
  <si>
    <t>新墙预算控制数</t>
  </si>
  <si>
    <t>≤300000</t>
  </si>
  <si>
    <t>300000</t>
  </si>
  <si>
    <t>禁捕效益明显</t>
  </si>
  <si>
    <t>≥300000</t>
  </si>
  <si>
    <t>公里</t>
  </si>
  <si>
    <t xml:space="preserve">  畜牧水产发展经费</t>
  </si>
  <si>
    <t>畜牧水产发展经费</t>
  </si>
  <si>
    <t>≥689700</t>
  </si>
  <si>
    <t>≤689700</t>
  </si>
  <si>
    <t>689700</t>
  </si>
  <si>
    <t xml:space="preserve">  畜牧水产执法专项</t>
  </si>
  <si>
    <t>畜牧水产执法专项</t>
  </si>
  <si>
    <t>≤200000</t>
  </si>
  <si>
    <t>200000</t>
  </si>
  <si>
    <t>≥200000</t>
  </si>
  <si>
    <t xml:space="preserve">  养殖技术推广</t>
  </si>
  <si>
    <t>养殖技术推广</t>
  </si>
  <si>
    <t>养殖技术效益明显</t>
  </si>
  <si>
    <t>≥40000</t>
  </si>
  <si>
    <t>亩</t>
  </si>
  <si>
    <t>≤40000</t>
  </si>
  <si>
    <t>40000</t>
  </si>
  <si>
    <t xml:space="preserve">  渔政执法专项</t>
  </si>
  <si>
    <t xml:space="preserve">渔政执法专项
</t>
  </si>
  <si>
    <t>执法效益明显</t>
  </si>
  <si>
    <t>≥240000</t>
  </si>
  <si>
    <t>≤240000</t>
  </si>
  <si>
    <t>240000</t>
  </si>
  <si>
    <t xml:space="preserve">  重大动物疫苗购置</t>
  </si>
  <si>
    <t xml:space="preserve">重大动物疫苗购置
</t>
  </si>
  <si>
    <t>动物无疫效果明显预期效益</t>
  </si>
  <si>
    <t xml:space="preserve">
目标1：全面完成全年职能工作任务和县委县政府分配的其他各项工作任务，促进全县养殖业绿色健康发展	
目标2：全县养殖业生产社会效益，经济效益，生态效益，可持续影响和社会公众满意度达到预期目标	
</t>
  </si>
  <si>
    <t>420001,420002,420003,420005,420006,420007,420008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</si>
</sst>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34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9" sqref="A9:IV9"/>
    </sheetView>
  </sheetViews>
  <sheetFormatPr defaultColWidth="9.77734375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2" width="9.77734375" customWidth="1"/>
  </cols>
  <sheetData>
    <row r="1" spans="1:9" ht="73.34999999999999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55.8" customHeight="1">
      <c r="A4" s="1"/>
      <c r="B4" s="1"/>
      <c r="C4" s="1"/>
      <c r="D4" s="1"/>
      <c r="E4" s="1"/>
      <c r="F4" s="1"/>
      <c r="G4" s="1"/>
      <c r="H4" s="1"/>
      <c r="I4" s="1"/>
    </row>
    <row r="5" spans="1:9" ht="87.6" customHeight="1">
      <c r="A5" s="2"/>
      <c r="B5" s="3"/>
      <c r="C5" s="4"/>
      <c r="D5" s="2" t="s">
        <v>1</v>
      </c>
      <c r="E5" s="45" t="s">
        <v>579</v>
      </c>
      <c r="F5" s="45"/>
      <c r="G5" s="45"/>
      <c r="H5" s="45"/>
      <c r="I5" s="4"/>
    </row>
    <row r="6" spans="1:9" ht="130.19999999999999" customHeight="1">
      <c r="A6" s="2"/>
      <c r="B6" s="3"/>
      <c r="C6" s="4"/>
      <c r="D6" s="2" t="s">
        <v>2</v>
      </c>
      <c r="E6" s="46" t="s">
        <v>487</v>
      </c>
      <c r="F6" s="46"/>
      <c r="G6" s="46"/>
      <c r="H6" s="46"/>
      <c r="I6" s="4"/>
    </row>
    <row r="7" spans="1:9" ht="16.350000000000001" customHeight="1"/>
    <row r="8" spans="1:9" ht="16.350000000000001" customHeight="1"/>
  </sheetData>
  <mergeCells count="3">
    <mergeCell ref="A1:I1"/>
    <mergeCell ref="E5:H5"/>
    <mergeCell ref="E6:H6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F8" sqref="F8"/>
    </sheetView>
  </sheetViews>
  <sheetFormatPr defaultColWidth="9.77734375" defaultRowHeight="14.4"/>
  <cols>
    <col min="1" max="1" width="4.33203125" customWidth="1"/>
    <col min="2" max="2" width="4.77734375" customWidth="1"/>
    <col min="3" max="3" width="5.44140625" customWidth="1"/>
    <col min="4" max="4" width="9.6640625" customWidth="1"/>
    <col min="5" max="5" width="21.33203125" customWidth="1"/>
    <col min="6" max="6" width="13.44140625" customWidth="1"/>
    <col min="7" max="7" width="12.44140625" customWidth="1"/>
    <col min="8" max="9" width="10.21875" customWidth="1"/>
    <col min="10" max="10" width="9.109375" customWidth="1"/>
    <col min="11" max="11" width="10.21875" customWidth="1"/>
    <col min="12" max="12" width="12.44140625" customWidth="1"/>
    <col min="13" max="13" width="9.6640625" customWidth="1"/>
    <col min="14" max="14" width="9.88671875" customWidth="1"/>
    <col min="15" max="16" width="9.77734375" customWidth="1"/>
  </cols>
  <sheetData>
    <row r="1" spans="1:14" ht="16.350000000000001" customHeight="1">
      <c r="A1" s="4"/>
      <c r="M1" s="54" t="s">
        <v>288</v>
      </c>
      <c r="N1" s="54"/>
    </row>
    <row r="2" spans="1:14" ht="44.85" customHeight="1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2.3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 t="s">
        <v>29</v>
      </c>
      <c r="N3" s="51"/>
    </row>
    <row r="4" spans="1:14" ht="42.3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230</v>
      </c>
      <c r="G4" s="52" t="s">
        <v>209</v>
      </c>
      <c r="H4" s="52"/>
      <c r="I4" s="52"/>
      <c r="J4" s="52"/>
      <c r="K4" s="52"/>
      <c r="L4" s="52" t="s">
        <v>213</v>
      </c>
      <c r="M4" s="52"/>
      <c r="N4" s="52"/>
    </row>
    <row r="5" spans="1:14" ht="39.6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10" t="s">
        <v>133</v>
      </c>
      <c r="H5" s="10" t="s">
        <v>289</v>
      </c>
      <c r="I5" s="10" t="s">
        <v>290</v>
      </c>
      <c r="J5" s="10" t="s">
        <v>291</v>
      </c>
      <c r="K5" s="10" t="s">
        <v>292</v>
      </c>
      <c r="L5" s="10" t="s">
        <v>133</v>
      </c>
      <c r="M5" s="10" t="s">
        <v>231</v>
      </c>
      <c r="N5" s="10" t="s">
        <v>293</v>
      </c>
    </row>
    <row r="6" spans="1:14" ht="22.8" customHeight="1">
      <c r="A6" s="11"/>
      <c r="B6" s="11"/>
      <c r="C6" s="11"/>
      <c r="D6" s="11"/>
      <c r="E6" s="11" t="s">
        <v>133</v>
      </c>
      <c r="F6" s="17">
        <v>588.74</v>
      </c>
      <c r="G6" s="17">
        <v>588.74</v>
      </c>
      <c r="H6" s="17">
        <v>444.31</v>
      </c>
      <c r="I6" s="17">
        <v>100.486</v>
      </c>
      <c r="J6" s="17">
        <v>43.94</v>
      </c>
      <c r="K6" s="17"/>
      <c r="L6" s="17"/>
      <c r="M6" s="17"/>
      <c r="N6" s="17"/>
    </row>
    <row r="7" spans="1:14" ht="22.8" customHeight="1">
      <c r="A7" s="11"/>
      <c r="B7" s="11"/>
      <c r="C7" s="11"/>
      <c r="D7" s="18" t="s">
        <v>151</v>
      </c>
      <c r="E7" s="18" t="s">
        <v>152</v>
      </c>
      <c r="F7" s="17">
        <f>F8+F14+F20+F26+F32+F39+F45</f>
        <v>588.73810400000002</v>
      </c>
      <c r="G7" s="17">
        <f>G8+G14+G20+G26+G32+G39+G45</f>
        <v>588.73810400000002</v>
      </c>
      <c r="H7" s="17">
        <f>H8+H14+H20+H26+H32+H39+H45</f>
        <v>444.31380000000001</v>
      </c>
      <c r="I7" s="17">
        <f>I8+I14+I20+I26+I32+I39+I45</f>
        <v>100.48351000000001</v>
      </c>
      <c r="J7" s="17">
        <f>J8+J14+J20+J26+J32+J39+J45</f>
        <v>43.940793999999997</v>
      </c>
      <c r="K7" s="17"/>
      <c r="L7" s="17"/>
      <c r="M7" s="17"/>
      <c r="N7" s="17"/>
    </row>
    <row r="8" spans="1:14" ht="22.8" customHeight="1">
      <c r="A8" s="11"/>
      <c r="B8" s="11"/>
      <c r="C8" s="11"/>
      <c r="D8" s="33" t="s">
        <v>490</v>
      </c>
      <c r="E8" s="33" t="s">
        <v>488</v>
      </c>
      <c r="F8" s="17">
        <v>150.13313600000001</v>
      </c>
      <c r="G8" s="17">
        <v>150.13313600000001</v>
      </c>
      <c r="H8" s="17">
        <v>113.8532</v>
      </c>
      <c r="I8" s="17">
        <v>24.971903999999999</v>
      </c>
      <c r="J8" s="17">
        <v>11.308032000000001</v>
      </c>
      <c r="K8" s="17"/>
      <c r="L8" s="17"/>
      <c r="M8" s="17"/>
      <c r="N8" s="17"/>
    </row>
    <row r="9" spans="1:14" ht="22.8" customHeight="1">
      <c r="A9" s="35" t="s">
        <v>491</v>
      </c>
      <c r="B9" s="35" t="s">
        <v>190</v>
      </c>
      <c r="C9" s="35" t="s">
        <v>190</v>
      </c>
      <c r="D9" s="36" t="s">
        <v>498</v>
      </c>
      <c r="E9" s="13" t="s">
        <v>493</v>
      </c>
      <c r="F9" s="12">
        <v>113.8532</v>
      </c>
      <c r="G9" s="12">
        <v>113.8532</v>
      </c>
      <c r="H9" s="14">
        <v>113.8532</v>
      </c>
      <c r="I9" s="14"/>
      <c r="J9" s="14"/>
      <c r="K9" s="17"/>
      <c r="L9" s="17"/>
      <c r="M9" s="17"/>
      <c r="N9" s="17"/>
    </row>
    <row r="10" spans="1:14" ht="22.8" customHeight="1">
      <c r="A10" s="35" t="s">
        <v>177</v>
      </c>
      <c r="B10" s="35" t="s">
        <v>178</v>
      </c>
      <c r="C10" s="35" t="s">
        <v>178</v>
      </c>
      <c r="D10" s="36" t="s">
        <v>498</v>
      </c>
      <c r="E10" s="13" t="s">
        <v>180</v>
      </c>
      <c r="F10" s="12">
        <v>15.077375999999999</v>
      </c>
      <c r="G10" s="12">
        <v>15.077375999999999</v>
      </c>
      <c r="H10" s="14"/>
      <c r="I10" s="14">
        <v>15.077375999999999</v>
      </c>
      <c r="J10" s="14"/>
      <c r="K10" s="17"/>
      <c r="L10" s="17"/>
      <c r="M10" s="17"/>
      <c r="N10" s="17"/>
    </row>
    <row r="11" spans="1:14" ht="22.8" customHeight="1">
      <c r="A11" s="35" t="s">
        <v>177</v>
      </c>
      <c r="B11" s="35" t="s">
        <v>181</v>
      </c>
      <c r="C11" s="35" t="s">
        <v>181</v>
      </c>
      <c r="D11" s="36" t="s">
        <v>498</v>
      </c>
      <c r="E11" s="13" t="s">
        <v>183</v>
      </c>
      <c r="F11" s="12">
        <v>0.94233599999999995</v>
      </c>
      <c r="G11" s="12">
        <v>0.94233599999999995</v>
      </c>
      <c r="H11" s="14"/>
      <c r="I11" s="14">
        <v>0.94233599999999995</v>
      </c>
      <c r="J11" s="14"/>
      <c r="K11" s="17"/>
      <c r="L11" s="17"/>
      <c r="M11" s="17"/>
      <c r="N11" s="17"/>
    </row>
    <row r="12" spans="1:14" ht="22.8" customHeight="1">
      <c r="A12" s="35" t="s">
        <v>184</v>
      </c>
      <c r="B12" s="35" t="s">
        <v>185</v>
      </c>
      <c r="C12" s="35" t="s">
        <v>190</v>
      </c>
      <c r="D12" s="36" t="s">
        <v>498</v>
      </c>
      <c r="E12" s="13" t="s">
        <v>201</v>
      </c>
      <c r="F12" s="12">
        <v>8.9521920000000001</v>
      </c>
      <c r="G12" s="12">
        <v>8.9521920000000001</v>
      </c>
      <c r="H12" s="14"/>
      <c r="I12" s="14">
        <v>8.9521920000000001</v>
      </c>
      <c r="J12" s="14"/>
      <c r="K12" s="17"/>
      <c r="L12" s="17"/>
      <c r="M12" s="17"/>
      <c r="N12" s="17"/>
    </row>
    <row r="13" spans="1:14" ht="22.8" customHeight="1">
      <c r="A13" s="35" t="s">
        <v>194</v>
      </c>
      <c r="B13" s="35" t="s">
        <v>186</v>
      </c>
      <c r="C13" s="35" t="s">
        <v>190</v>
      </c>
      <c r="D13" s="36" t="s">
        <v>498</v>
      </c>
      <c r="E13" s="13" t="s">
        <v>196</v>
      </c>
      <c r="F13" s="12">
        <v>11.308032000000001</v>
      </c>
      <c r="G13" s="12">
        <v>11.308032000000001</v>
      </c>
      <c r="H13" s="14"/>
      <c r="I13" s="14"/>
      <c r="J13" s="14">
        <v>11.308032000000001</v>
      </c>
      <c r="K13" s="17"/>
      <c r="L13" s="17"/>
      <c r="M13" s="17"/>
      <c r="N13" s="17"/>
    </row>
    <row r="14" spans="1:14" ht="22.8" customHeight="1">
      <c r="A14" s="11"/>
      <c r="B14" s="11"/>
      <c r="C14" s="11"/>
      <c r="D14" s="33" t="s">
        <v>153</v>
      </c>
      <c r="E14" s="33" t="s">
        <v>154</v>
      </c>
      <c r="F14" s="17">
        <v>47.522660000000002</v>
      </c>
      <c r="G14" s="17">
        <v>47.522660000000002</v>
      </c>
      <c r="H14" s="17">
        <v>35.774000000000001</v>
      </c>
      <c r="I14" s="17">
        <v>8.0867400000000007</v>
      </c>
      <c r="J14" s="17">
        <v>3.6619199999999998</v>
      </c>
      <c r="K14" s="17"/>
      <c r="L14" s="17"/>
      <c r="M14" s="17"/>
      <c r="N14" s="17"/>
    </row>
    <row r="15" spans="1:14" ht="22.8" customHeight="1">
      <c r="A15" s="35" t="s">
        <v>177</v>
      </c>
      <c r="B15" s="35" t="s">
        <v>178</v>
      </c>
      <c r="C15" s="35" t="s">
        <v>178</v>
      </c>
      <c r="D15" s="36" t="s">
        <v>223</v>
      </c>
      <c r="E15" s="13" t="s">
        <v>180</v>
      </c>
      <c r="F15" s="12">
        <v>4.8825599999999998</v>
      </c>
      <c r="G15" s="12">
        <v>4.8825599999999998</v>
      </c>
      <c r="H15" s="14"/>
      <c r="I15" s="14">
        <v>4.8825599999999998</v>
      </c>
      <c r="J15" s="14"/>
      <c r="K15" s="14"/>
      <c r="L15" s="12"/>
      <c r="M15" s="14"/>
      <c r="N15" s="14"/>
    </row>
    <row r="16" spans="1:14" ht="22.8" customHeight="1">
      <c r="A16" s="35" t="s">
        <v>177</v>
      </c>
      <c r="B16" s="35" t="s">
        <v>181</v>
      </c>
      <c r="C16" s="35" t="s">
        <v>181</v>
      </c>
      <c r="D16" s="36" t="s">
        <v>223</v>
      </c>
      <c r="E16" s="13" t="s">
        <v>183</v>
      </c>
      <c r="F16" s="12">
        <v>0.30515999999999999</v>
      </c>
      <c r="G16" s="12">
        <v>0.30515999999999999</v>
      </c>
      <c r="H16" s="14"/>
      <c r="I16" s="14">
        <v>0.30515999999999999</v>
      </c>
      <c r="J16" s="14"/>
      <c r="K16" s="14"/>
      <c r="L16" s="12"/>
      <c r="M16" s="14"/>
      <c r="N16" s="14"/>
    </row>
    <row r="17" spans="1:14" ht="22.8" customHeight="1">
      <c r="A17" s="35" t="s">
        <v>184</v>
      </c>
      <c r="B17" s="35" t="s">
        <v>185</v>
      </c>
      <c r="C17" s="35" t="s">
        <v>186</v>
      </c>
      <c r="D17" s="36" t="s">
        <v>223</v>
      </c>
      <c r="E17" s="13" t="s">
        <v>188</v>
      </c>
      <c r="F17" s="12">
        <v>2.8990200000000002</v>
      </c>
      <c r="G17" s="12">
        <v>2.8990200000000002</v>
      </c>
      <c r="H17" s="14"/>
      <c r="I17" s="14">
        <v>2.8990200000000002</v>
      </c>
      <c r="J17" s="14"/>
      <c r="K17" s="14"/>
      <c r="L17" s="12"/>
      <c r="M17" s="14"/>
      <c r="N17" s="14"/>
    </row>
    <row r="18" spans="1:14" ht="22.8" customHeight="1">
      <c r="A18" s="35" t="s">
        <v>189</v>
      </c>
      <c r="B18" s="35" t="s">
        <v>190</v>
      </c>
      <c r="C18" s="35" t="s">
        <v>191</v>
      </c>
      <c r="D18" s="36" t="s">
        <v>223</v>
      </c>
      <c r="E18" s="13" t="s">
        <v>193</v>
      </c>
      <c r="F18" s="12">
        <v>35.774000000000001</v>
      </c>
      <c r="G18" s="12">
        <v>35.774000000000001</v>
      </c>
      <c r="H18" s="14">
        <v>35.774000000000001</v>
      </c>
      <c r="I18" s="14"/>
      <c r="J18" s="14"/>
      <c r="K18" s="14"/>
      <c r="L18" s="12"/>
      <c r="M18" s="14"/>
      <c r="N18" s="14"/>
    </row>
    <row r="19" spans="1:14" ht="22.8" customHeight="1">
      <c r="A19" s="35" t="s">
        <v>194</v>
      </c>
      <c r="B19" s="35" t="s">
        <v>186</v>
      </c>
      <c r="C19" s="35" t="s">
        <v>190</v>
      </c>
      <c r="D19" s="36" t="s">
        <v>223</v>
      </c>
      <c r="E19" s="13" t="s">
        <v>196</v>
      </c>
      <c r="F19" s="12">
        <v>3.6619199999999998</v>
      </c>
      <c r="G19" s="12">
        <v>3.6619199999999998</v>
      </c>
      <c r="H19" s="14"/>
      <c r="I19" s="14"/>
      <c r="J19" s="14">
        <v>3.6619199999999998</v>
      </c>
      <c r="K19" s="14"/>
      <c r="L19" s="12"/>
      <c r="M19" s="14"/>
      <c r="N19" s="14"/>
    </row>
    <row r="20" spans="1:14" ht="22.8" customHeight="1">
      <c r="A20" s="11"/>
      <c r="B20" s="11"/>
      <c r="C20" s="11"/>
      <c r="D20" s="33" t="s">
        <v>155</v>
      </c>
      <c r="E20" s="33" t="s">
        <v>156</v>
      </c>
      <c r="F20" s="17">
        <v>74.678343999999996</v>
      </c>
      <c r="G20" s="17">
        <v>74.678343999999996</v>
      </c>
      <c r="H20" s="17">
        <v>56.7241</v>
      </c>
      <c r="I20" s="17">
        <v>12.358116000000001</v>
      </c>
      <c r="J20" s="17">
        <v>5.5961280000000002</v>
      </c>
      <c r="K20" s="17"/>
      <c r="L20" s="17"/>
      <c r="M20" s="17"/>
      <c r="N20" s="17"/>
    </row>
    <row r="21" spans="1:14" ht="22.8" customHeight="1">
      <c r="A21" s="35" t="s">
        <v>177</v>
      </c>
      <c r="B21" s="35" t="s">
        <v>178</v>
      </c>
      <c r="C21" s="35" t="s">
        <v>178</v>
      </c>
      <c r="D21" s="36" t="s">
        <v>224</v>
      </c>
      <c r="E21" s="13" t="s">
        <v>180</v>
      </c>
      <c r="F21" s="12">
        <v>7.4615039999999997</v>
      </c>
      <c r="G21" s="12">
        <v>7.4615039999999997</v>
      </c>
      <c r="H21" s="14"/>
      <c r="I21" s="14">
        <v>7.4615039999999997</v>
      </c>
      <c r="J21" s="14"/>
      <c r="K21" s="14"/>
      <c r="L21" s="12"/>
      <c r="M21" s="14"/>
      <c r="N21" s="14"/>
    </row>
    <row r="22" spans="1:14" ht="22.8" customHeight="1">
      <c r="A22" s="35" t="s">
        <v>177</v>
      </c>
      <c r="B22" s="35" t="s">
        <v>181</v>
      </c>
      <c r="C22" s="35" t="s">
        <v>181</v>
      </c>
      <c r="D22" s="36" t="s">
        <v>224</v>
      </c>
      <c r="E22" s="13" t="s">
        <v>183</v>
      </c>
      <c r="F22" s="12">
        <v>0.46634399999999998</v>
      </c>
      <c r="G22" s="12">
        <v>0.46634399999999998</v>
      </c>
      <c r="H22" s="14"/>
      <c r="I22" s="14">
        <v>0.46634399999999998</v>
      </c>
      <c r="J22" s="14"/>
      <c r="K22" s="14"/>
      <c r="L22" s="12"/>
      <c r="M22" s="14"/>
      <c r="N22" s="14"/>
    </row>
    <row r="23" spans="1:14" ht="22.8" customHeight="1">
      <c r="A23" s="35" t="s">
        <v>184</v>
      </c>
      <c r="B23" s="35" t="s">
        <v>185</v>
      </c>
      <c r="C23" s="35" t="s">
        <v>186</v>
      </c>
      <c r="D23" s="36" t="s">
        <v>224</v>
      </c>
      <c r="E23" s="13" t="s">
        <v>188</v>
      </c>
      <c r="F23" s="12">
        <v>4.4302679999999999</v>
      </c>
      <c r="G23" s="12">
        <v>4.4302679999999999</v>
      </c>
      <c r="H23" s="14"/>
      <c r="I23" s="14">
        <v>4.4302679999999999</v>
      </c>
      <c r="J23" s="14"/>
      <c r="K23" s="14"/>
      <c r="L23" s="12"/>
      <c r="M23" s="14"/>
      <c r="N23" s="14"/>
    </row>
    <row r="24" spans="1:14" ht="22.8" customHeight="1">
      <c r="A24" s="35" t="s">
        <v>189</v>
      </c>
      <c r="B24" s="35" t="s">
        <v>190</v>
      </c>
      <c r="C24" s="35" t="s">
        <v>191</v>
      </c>
      <c r="D24" s="36" t="s">
        <v>224</v>
      </c>
      <c r="E24" s="13" t="s">
        <v>193</v>
      </c>
      <c r="F24" s="12">
        <v>56.7241</v>
      </c>
      <c r="G24" s="12">
        <v>56.7241</v>
      </c>
      <c r="H24" s="14">
        <v>56.7241</v>
      </c>
      <c r="I24" s="14"/>
      <c r="J24" s="14"/>
      <c r="K24" s="14"/>
      <c r="L24" s="12"/>
      <c r="M24" s="14"/>
      <c r="N24" s="14"/>
    </row>
    <row r="25" spans="1:14" ht="22.8" customHeight="1">
      <c r="A25" s="35" t="s">
        <v>194</v>
      </c>
      <c r="B25" s="35" t="s">
        <v>186</v>
      </c>
      <c r="C25" s="35" t="s">
        <v>190</v>
      </c>
      <c r="D25" s="36" t="s">
        <v>224</v>
      </c>
      <c r="E25" s="13" t="s">
        <v>196</v>
      </c>
      <c r="F25" s="12">
        <v>5.5961280000000002</v>
      </c>
      <c r="G25" s="12">
        <v>5.5961280000000002</v>
      </c>
      <c r="H25" s="14"/>
      <c r="I25" s="14"/>
      <c r="J25" s="14">
        <v>5.5961280000000002</v>
      </c>
      <c r="K25" s="14"/>
      <c r="L25" s="12"/>
      <c r="M25" s="14"/>
      <c r="N25" s="14"/>
    </row>
    <row r="26" spans="1:14" ht="22.8" customHeight="1">
      <c r="A26" s="11"/>
      <c r="B26" s="11"/>
      <c r="C26" s="11"/>
      <c r="D26" s="33" t="s">
        <v>157</v>
      </c>
      <c r="E26" s="33" t="s">
        <v>158</v>
      </c>
      <c r="F26" s="17">
        <v>59.490560000000002</v>
      </c>
      <c r="G26" s="17">
        <v>59.490560000000002</v>
      </c>
      <c r="H26" s="17">
        <v>45.270200000000003</v>
      </c>
      <c r="I26" s="17">
        <v>9.7880400000000005</v>
      </c>
      <c r="J26" s="17">
        <v>4.4323199999999998</v>
      </c>
      <c r="K26" s="17"/>
      <c r="L26" s="17"/>
      <c r="M26" s="17"/>
      <c r="N26" s="17"/>
    </row>
    <row r="27" spans="1:14" ht="22.8" customHeight="1">
      <c r="A27" s="35" t="s">
        <v>177</v>
      </c>
      <c r="B27" s="35" t="s">
        <v>178</v>
      </c>
      <c r="C27" s="35" t="s">
        <v>178</v>
      </c>
      <c r="D27" s="36" t="s">
        <v>225</v>
      </c>
      <c r="E27" s="13" t="s">
        <v>180</v>
      </c>
      <c r="F27" s="12">
        <v>5.9097600000000003</v>
      </c>
      <c r="G27" s="12">
        <v>5.9097600000000003</v>
      </c>
      <c r="H27" s="14"/>
      <c r="I27" s="14">
        <v>5.9097600000000003</v>
      </c>
      <c r="J27" s="14"/>
      <c r="K27" s="14"/>
      <c r="L27" s="12"/>
      <c r="M27" s="14"/>
      <c r="N27" s="14"/>
    </row>
    <row r="28" spans="1:14" ht="22.8" customHeight="1">
      <c r="A28" s="35" t="s">
        <v>177</v>
      </c>
      <c r="B28" s="35" t="s">
        <v>181</v>
      </c>
      <c r="C28" s="35" t="s">
        <v>181</v>
      </c>
      <c r="D28" s="36" t="s">
        <v>225</v>
      </c>
      <c r="E28" s="13" t="s">
        <v>183</v>
      </c>
      <c r="F28" s="12">
        <v>0.36936000000000002</v>
      </c>
      <c r="G28" s="12">
        <v>0.36936000000000002</v>
      </c>
      <c r="H28" s="14"/>
      <c r="I28" s="14">
        <v>0.36936000000000002</v>
      </c>
      <c r="J28" s="14"/>
      <c r="K28" s="14"/>
      <c r="L28" s="12"/>
      <c r="M28" s="14"/>
      <c r="N28" s="14"/>
    </row>
    <row r="29" spans="1:14" ht="22.8" customHeight="1">
      <c r="A29" s="35" t="s">
        <v>184</v>
      </c>
      <c r="B29" s="35" t="s">
        <v>185</v>
      </c>
      <c r="C29" s="35" t="s">
        <v>186</v>
      </c>
      <c r="D29" s="36" t="s">
        <v>225</v>
      </c>
      <c r="E29" s="13" t="s">
        <v>188</v>
      </c>
      <c r="F29" s="12">
        <v>3.5089199999999998</v>
      </c>
      <c r="G29" s="12">
        <v>3.5089199999999998</v>
      </c>
      <c r="H29" s="14"/>
      <c r="I29" s="14">
        <v>3.5089199999999998</v>
      </c>
      <c r="J29" s="14"/>
      <c r="K29" s="14"/>
      <c r="L29" s="12"/>
      <c r="M29" s="14"/>
      <c r="N29" s="14"/>
    </row>
    <row r="30" spans="1:14" ht="22.8" customHeight="1">
      <c r="A30" s="35" t="s">
        <v>189</v>
      </c>
      <c r="B30" s="35" t="s">
        <v>190</v>
      </c>
      <c r="C30" s="35" t="s">
        <v>191</v>
      </c>
      <c r="D30" s="36" t="s">
        <v>225</v>
      </c>
      <c r="E30" s="13" t="s">
        <v>193</v>
      </c>
      <c r="F30" s="12">
        <v>45.270200000000003</v>
      </c>
      <c r="G30" s="12">
        <v>45.270200000000003</v>
      </c>
      <c r="H30" s="14">
        <v>45.270200000000003</v>
      </c>
      <c r="I30" s="14"/>
      <c r="J30" s="14"/>
      <c r="K30" s="14"/>
      <c r="L30" s="12"/>
      <c r="M30" s="14"/>
      <c r="N30" s="14"/>
    </row>
    <row r="31" spans="1:14" ht="22.8" customHeight="1">
      <c r="A31" s="35" t="s">
        <v>194</v>
      </c>
      <c r="B31" s="35" t="s">
        <v>186</v>
      </c>
      <c r="C31" s="35" t="s">
        <v>190</v>
      </c>
      <c r="D31" s="36" t="s">
        <v>225</v>
      </c>
      <c r="E31" s="13" t="s">
        <v>196</v>
      </c>
      <c r="F31" s="12">
        <v>4.4323199999999998</v>
      </c>
      <c r="G31" s="12">
        <v>4.4323199999999998</v>
      </c>
      <c r="H31" s="14"/>
      <c r="I31" s="14"/>
      <c r="J31" s="14">
        <v>4.4323199999999998</v>
      </c>
      <c r="K31" s="14"/>
      <c r="L31" s="12"/>
      <c r="M31" s="14"/>
      <c r="N31" s="14"/>
    </row>
    <row r="32" spans="1:14" ht="22.8" customHeight="1">
      <c r="A32" s="11"/>
      <c r="B32" s="11"/>
      <c r="C32" s="11"/>
      <c r="D32" s="33" t="s">
        <v>159</v>
      </c>
      <c r="E32" s="33" t="s">
        <v>160</v>
      </c>
      <c r="F32" s="17">
        <v>73.579220000000007</v>
      </c>
      <c r="G32" s="17">
        <v>73.579220000000007</v>
      </c>
      <c r="H32" s="17">
        <v>53.540100000000002</v>
      </c>
      <c r="I32" s="17">
        <v>14.867734</v>
      </c>
      <c r="J32" s="17">
        <v>5.171386</v>
      </c>
      <c r="K32" s="17"/>
      <c r="L32" s="17"/>
      <c r="M32" s="17"/>
      <c r="N32" s="17"/>
    </row>
    <row r="33" spans="1:14" ht="22.8" customHeight="1">
      <c r="A33" s="35" t="s">
        <v>177</v>
      </c>
      <c r="B33" s="35" t="s">
        <v>178</v>
      </c>
      <c r="C33" s="35" t="s">
        <v>178</v>
      </c>
      <c r="D33" s="36" t="s">
        <v>226</v>
      </c>
      <c r="E33" s="13" t="s">
        <v>180</v>
      </c>
      <c r="F33" s="12">
        <v>6.895181</v>
      </c>
      <c r="G33" s="12">
        <v>6.895181</v>
      </c>
      <c r="H33" s="14"/>
      <c r="I33" s="14">
        <v>6.895181</v>
      </c>
      <c r="J33" s="14"/>
      <c r="K33" s="14"/>
      <c r="L33" s="12"/>
      <c r="M33" s="14"/>
      <c r="N33" s="14"/>
    </row>
    <row r="34" spans="1:14" ht="22.8" customHeight="1">
      <c r="A34" s="35" t="s">
        <v>177</v>
      </c>
      <c r="B34" s="35" t="s">
        <v>178</v>
      </c>
      <c r="C34" s="35" t="s">
        <v>197</v>
      </c>
      <c r="D34" s="36" t="s">
        <v>226</v>
      </c>
      <c r="E34" s="13" t="s">
        <v>199</v>
      </c>
      <c r="F34" s="12">
        <v>3.4475899999999999</v>
      </c>
      <c r="G34" s="12">
        <v>3.4475899999999999</v>
      </c>
      <c r="H34" s="14"/>
      <c r="I34" s="14">
        <v>3.4475899999999999</v>
      </c>
      <c r="J34" s="14"/>
      <c r="K34" s="14"/>
      <c r="L34" s="12"/>
      <c r="M34" s="14"/>
      <c r="N34" s="14"/>
    </row>
    <row r="35" spans="1:14" ht="22.8" customHeight="1">
      <c r="A35" s="35" t="s">
        <v>177</v>
      </c>
      <c r="B35" s="35" t="s">
        <v>181</v>
      </c>
      <c r="C35" s="35" t="s">
        <v>181</v>
      </c>
      <c r="D35" s="36" t="s">
        <v>226</v>
      </c>
      <c r="E35" s="13" t="s">
        <v>183</v>
      </c>
      <c r="F35" s="12">
        <v>0.43094900000000003</v>
      </c>
      <c r="G35" s="12">
        <v>0.43094900000000003</v>
      </c>
      <c r="H35" s="14"/>
      <c r="I35" s="14">
        <v>0.43094900000000003</v>
      </c>
      <c r="J35" s="14"/>
      <c r="K35" s="14"/>
      <c r="L35" s="12"/>
      <c r="M35" s="14"/>
      <c r="N35" s="14"/>
    </row>
    <row r="36" spans="1:14" ht="22.8" customHeight="1">
      <c r="A36" s="35" t="s">
        <v>184</v>
      </c>
      <c r="B36" s="35" t="s">
        <v>185</v>
      </c>
      <c r="C36" s="35" t="s">
        <v>190</v>
      </c>
      <c r="D36" s="36" t="s">
        <v>226</v>
      </c>
      <c r="E36" s="13" t="s">
        <v>201</v>
      </c>
      <c r="F36" s="12">
        <v>4.0940139999999996</v>
      </c>
      <c r="G36" s="12">
        <v>4.0940139999999996</v>
      </c>
      <c r="H36" s="14"/>
      <c r="I36" s="14">
        <v>4.0940139999999996</v>
      </c>
      <c r="J36" s="14"/>
      <c r="K36" s="14"/>
      <c r="L36" s="12"/>
      <c r="M36" s="14"/>
      <c r="N36" s="14"/>
    </row>
    <row r="37" spans="1:14" ht="22.8" customHeight="1">
      <c r="A37" s="35" t="s">
        <v>189</v>
      </c>
      <c r="B37" s="35" t="s">
        <v>190</v>
      </c>
      <c r="C37" s="35" t="s">
        <v>191</v>
      </c>
      <c r="D37" s="36" t="s">
        <v>226</v>
      </c>
      <c r="E37" s="13" t="s">
        <v>193</v>
      </c>
      <c r="F37" s="12">
        <v>53.540100000000002</v>
      </c>
      <c r="G37" s="12">
        <v>53.540100000000002</v>
      </c>
      <c r="H37" s="14">
        <v>53.540100000000002</v>
      </c>
      <c r="I37" s="14"/>
      <c r="J37" s="14"/>
      <c r="K37" s="14"/>
      <c r="L37" s="12"/>
      <c r="M37" s="14"/>
      <c r="N37" s="14"/>
    </row>
    <row r="38" spans="1:14" ht="22.8" customHeight="1">
      <c r="A38" s="35" t="s">
        <v>194</v>
      </c>
      <c r="B38" s="35" t="s">
        <v>186</v>
      </c>
      <c r="C38" s="35" t="s">
        <v>190</v>
      </c>
      <c r="D38" s="36" t="s">
        <v>226</v>
      </c>
      <c r="E38" s="13" t="s">
        <v>196</v>
      </c>
      <c r="F38" s="12">
        <v>5.171386</v>
      </c>
      <c r="G38" s="12">
        <v>5.171386</v>
      </c>
      <c r="H38" s="14"/>
      <c r="I38" s="14"/>
      <c r="J38" s="14">
        <v>5.171386</v>
      </c>
      <c r="K38" s="14"/>
      <c r="L38" s="12"/>
      <c r="M38" s="14"/>
      <c r="N38" s="14"/>
    </row>
    <row r="39" spans="1:14" ht="22.8" customHeight="1">
      <c r="A39" s="11"/>
      <c r="B39" s="11"/>
      <c r="C39" s="11"/>
      <c r="D39" s="33" t="s">
        <v>161</v>
      </c>
      <c r="E39" s="33" t="s">
        <v>162</v>
      </c>
      <c r="F39" s="17">
        <v>101.18657399999999</v>
      </c>
      <c r="G39" s="17">
        <v>101.18657399999999</v>
      </c>
      <c r="H39" s="17">
        <v>77.103899999999996</v>
      </c>
      <c r="I39" s="17">
        <v>16.576385999999999</v>
      </c>
      <c r="J39" s="17">
        <v>7.5062879999999996</v>
      </c>
      <c r="K39" s="17"/>
      <c r="L39" s="17"/>
      <c r="M39" s="17"/>
      <c r="N39" s="17"/>
    </row>
    <row r="40" spans="1:14" ht="22.8" customHeight="1">
      <c r="A40" s="35" t="s">
        <v>177</v>
      </c>
      <c r="B40" s="35" t="s">
        <v>178</v>
      </c>
      <c r="C40" s="35" t="s">
        <v>178</v>
      </c>
      <c r="D40" s="36" t="s">
        <v>227</v>
      </c>
      <c r="E40" s="13" t="s">
        <v>180</v>
      </c>
      <c r="F40" s="12">
        <v>10.008384</v>
      </c>
      <c r="G40" s="12">
        <v>10.008384</v>
      </c>
      <c r="H40" s="14"/>
      <c r="I40" s="14">
        <v>10.008384</v>
      </c>
      <c r="J40" s="14"/>
      <c r="K40" s="14"/>
      <c r="L40" s="12"/>
      <c r="M40" s="14"/>
      <c r="N40" s="14"/>
    </row>
    <row r="41" spans="1:14" ht="22.8" customHeight="1">
      <c r="A41" s="35" t="s">
        <v>177</v>
      </c>
      <c r="B41" s="35" t="s">
        <v>181</v>
      </c>
      <c r="C41" s="35" t="s">
        <v>181</v>
      </c>
      <c r="D41" s="36" t="s">
        <v>227</v>
      </c>
      <c r="E41" s="13" t="s">
        <v>183</v>
      </c>
      <c r="F41" s="12">
        <v>0.62552399999999997</v>
      </c>
      <c r="G41" s="12">
        <v>0.62552399999999997</v>
      </c>
      <c r="H41" s="14"/>
      <c r="I41" s="14">
        <v>0.62552399999999997</v>
      </c>
      <c r="J41" s="14"/>
      <c r="K41" s="14"/>
      <c r="L41" s="12"/>
      <c r="M41" s="14"/>
      <c r="N41" s="14"/>
    </row>
    <row r="42" spans="1:14" ht="22.8" customHeight="1">
      <c r="A42" s="35" t="s">
        <v>184</v>
      </c>
      <c r="B42" s="35" t="s">
        <v>185</v>
      </c>
      <c r="C42" s="35" t="s">
        <v>186</v>
      </c>
      <c r="D42" s="36" t="s">
        <v>227</v>
      </c>
      <c r="E42" s="13" t="s">
        <v>188</v>
      </c>
      <c r="F42" s="12">
        <v>5.9424780000000004</v>
      </c>
      <c r="G42" s="12">
        <v>5.9424780000000004</v>
      </c>
      <c r="H42" s="14"/>
      <c r="I42" s="14">
        <v>5.9424780000000004</v>
      </c>
      <c r="J42" s="14"/>
      <c r="K42" s="14"/>
      <c r="L42" s="12"/>
      <c r="M42" s="14"/>
      <c r="N42" s="14"/>
    </row>
    <row r="43" spans="1:14" ht="22.8" customHeight="1">
      <c r="A43" s="35" t="s">
        <v>189</v>
      </c>
      <c r="B43" s="35" t="s">
        <v>190</v>
      </c>
      <c r="C43" s="35" t="s">
        <v>191</v>
      </c>
      <c r="D43" s="36" t="s">
        <v>227</v>
      </c>
      <c r="E43" s="13" t="s">
        <v>193</v>
      </c>
      <c r="F43" s="12">
        <v>77.103899999999996</v>
      </c>
      <c r="G43" s="12">
        <v>77.103899999999996</v>
      </c>
      <c r="H43" s="14">
        <v>77.103899999999996</v>
      </c>
      <c r="I43" s="14"/>
      <c r="J43" s="14"/>
      <c r="K43" s="14"/>
      <c r="L43" s="12"/>
      <c r="M43" s="14"/>
      <c r="N43" s="14"/>
    </row>
    <row r="44" spans="1:14" ht="22.8" customHeight="1">
      <c r="A44" s="35" t="s">
        <v>194</v>
      </c>
      <c r="B44" s="35" t="s">
        <v>186</v>
      </c>
      <c r="C44" s="35" t="s">
        <v>190</v>
      </c>
      <c r="D44" s="36" t="s">
        <v>227</v>
      </c>
      <c r="E44" s="13" t="s">
        <v>196</v>
      </c>
      <c r="F44" s="12">
        <v>7.5062879999999996</v>
      </c>
      <c r="G44" s="12">
        <v>7.5062879999999996</v>
      </c>
      <c r="H44" s="14"/>
      <c r="I44" s="14"/>
      <c r="J44" s="14">
        <v>7.5062879999999996</v>
      </c>
      <c r="K44" s="14"/>
      <c r="L44" s="12"/>
      <c r="M44" s="14"/>
      <c r="N44" s="14"/>
    </row>
    <row r="45" spans="1:14" ht="22.8" customHeight="1">
      <c r="A45" s="11"/>
      <c r="B45" s="11"/>
      <c r="C45" s="11"/>
      <c r="D45" s="33" t="s">
        <v>163</v>
      </c>
      <c r="E45" s="33" t="s">
        <v>164</v>
      </c>
      <c r="F45" s="17">
        <v>82.14761</v>
      </c>
      <c r="G45" s="17">
        <v>82.14761</v>
      </c>
      <c r="H45" s="17">
        <v>62.048299999999998</v>
      </c>
      <c r="I45" s="17">
        <v>13.83459</v>
      </c>
      <c r="J45" s="17">
        <v>6.2647199999999996</v>
      </c>
      <c r="K45" s="17"/>
      <c r="L45" s="17"/>
      <c r="M45" s="17"/>
      <c r="N45" s="17"/>
    </row>
    <row r="46" spans="1:14" ht="22.8" customHeight="1">
      <c r="A46" s="35" t="s">
        <v>177</v>
      </c>
      <c r="B46" s="35" t="s">
        <v>178</v>
      </c>
      <c r="C46" s="35" t="s">
        <v>178</v>
      </c>
      <c r="D46" s="36" t="s">
        <v>228</v>
      </c>
      <c r="E46" s="13" t="s">
        <v>180</v>
      </c>
      <c r="F46" s="12">
        <v>8.3529599999999995</v>
      </c>
      <c r="G46" s="12">
        <v>8.3529599999999995</v>
      </c>
      <c r="H46" s="14"/>
      <c r="I46" s="14">
        <v>8.3529599999999995</v>
      </c>
      <c r="J46" s="14"/>
      <c r="K46" s="14"/>
      <c r="L46" s="12"/>
      <c r="M46" s="14"/>
      <c r="N46" s="14"/>
    </row>
    <row r="47" spans="1:14" ht="22.8" customHeight="1">
      <c r="A47" s="35" t="s">
        <v>177</v>
      </c>
      <c r="B47" s="35" t="s">
        <v>181</v>
      </c>
      <c r="C47" s="35" t="s">
        <v>181</v>
      </c>
      <c r="D47" s="36" t="s">
        <v>228</v>
      </c>
      <c r="E47" s="13" t="s">
        <v>183</v>
      </c>
      <c r="F47" s="12">
        <v>0.52205999999999997</v>
      </c>
      <c r="G47" s="12">
        <v>0.52205999999999997</v>
      </c>
      <c r="H47" s="14"/>
      <c r="I47" s="14">
        <v>0.52205999999999997</v>
      </c>
      <c r="J47" s="14"/>
      <c r="K47" s="14"/>
      <c r="L47" s="12"/>
      <c r="M47" s="14"/>
      <c r="N47" s="14"/>
    </row>
    <row r="48" spans="1:14" ht="22.8" customHeight="1">
      <c r="A48" s="35" t="s">
        <v>184</v>
      </c>
      <c r="B48" s="35" t="s">
        <v>185</v>
      </c>
      <c r="C48" s="35" t="s">
        <v>186</v>
      </c>
      <c r="D48" s="36" t="s">
        <v>228</v>
      </c>
      <c r="E48" s="13" t="s">
        <v>188</v>
      </c>
      <c r="F48" s="12">
        <v>4.9595700000000003</v>
      </c>
      <c r="G48" s="12">
        <v>4.9595700000000003</v>
      </c>
      <c r="H48" s="14"/>
      <c r="I48" s="14">
        <v>4.9595700000000003</v>
      </c>
      <c r="J48" s="14"/>
      <c r="K48" s="14"/>
      <c r="L48" s="12"/>
      <c r="M48" s="14"/>
      <c r="N48" s="14"/>
    </row>
    <row r="49" spans="1:14" ht="22.8" customHeight="1">
      <c r="A49" s="35" t="s">
        <v>189</v>
      </c>
      <c r="B49" s="35" t="s">
        <v>190</v>
      </c>
      <c r="C49" s="35" t="s">
        <v>191</v>
      </c>
      <c r="D49" s="36" t="s">
        <v>228</v>
      </c>
      <c r="E49" s="13" t="s">
        <v>193</v>
      </c>
      <c r="F49" s="12">
        <v>62.048299999999998</v>
      </c>
      <c r="G49" s="12">
        <v>62.048299999999998</v>
      </c>
      <c r="H49" s="14">
        <v>62.048299999999998</v>
      </c>
      <c r="I49" s="14"/>
      <c r="J49" s="14"/>
      <c r="K49" s="14"/>
      <c r="L49" s="12"/>
      <c r="M49" s="14"/>
      <c r="N49" s="14"/>
    </row>
    <row r="50" spans="1:14" ht="22.8" customHeight="1">
      <c r="A50" s="35" t="s">
        <v>194</v>
      </c>
      <c r="B50" s="35" t="s">
        <v>186</v>
      </c>
      <c r="C50" s="35" t="s">
        <v>190</v>
      </c>
      <c r="D50" s="36" t="s">
        <v>228</v>
      </c>
      <c r="E50" s="13" t="s">
        <v>196</v>
      </c>
      <c r="F50" s="12">
        <v>6.2647199999999996</v>
      </c>
      <c r="G50" s="12">
        <v>6.2647199999999996</v>
      </c>
      <c r="H50" s="14"/>
      <c r="I50" s="14"/>
      <c r="J50" s="14">
        <v>6.2647199999999996</v>
      </c>
      <c r="K50" s="14"/>
      <c r="L50" s="12"/>
      <c r="M50" s="14"/>
      <c r="N50" s="14"/>
    </row>
  </sheetData>
  <mergeCells count="10">
    <mergeCell ref="M1:N1"/>
    <mergeCell ref="A2:N2"/>
    <mergeCell ref="A3:L3"/>
    <mergeCell ref="M3:N3"/>
    <mergeCell ref="G4:K4"/>
    <mergeCell ref="L4:N4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workbookViewId="0">
      <selection activeCell="H10" sqref="H10"/>
    </sheetView>
  </sheetViews>
  <sheetFormatPr defaultColWidth="9.77734375" defaultRowHeight="14.4"/>
  <cols>
    <col min="1" max="1" width="5" customWidth="1"/>
    <col min="2" max="2" width="5.109375" customWidth="1"/>
    <col min="3" max="3" width="5.6640625" customWidth="1"/>
    <col min="4" max="4" width="8" customWidth="1"/>
    <col min="5" max="5" width="20.109375" customWidth="1"/>
    <col min="6" max="6" width="14" customWidth="1"/>
    <col min="7" max="22" width="7.6640625" customWidth="1"/>
    <col min="23" max="24" width="9.77734375" customWidth="1"/>
  </cols>
  <sheetData>
    <row r="1" spans="1:22" ht="16.350000000000001" customHeight="1">
      <c r="A1" s="4"/>
      <c r="U1" s="54" t="s">
        <v>294</v>
      </c>
      <c r="V1" s="54"/>
    </row>
    <row r="2" spans="1:22" ht="49.95" customHeight="1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 t="s">
        <v>29</v>
      </c>
      <c r="V3" s="51"/>
    </row>
    <row r="4" spans="1:22" ht="26.7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230</v>
      </c>
      <c r="G4" s="52" t="s">
        <v>295</v>
      </c>
      <c r="H4" s="52"/>
      <c r="I4" s="52"/>
      <c r="J4" s="52"/>
      <c r="K4" s="52"/>
      <c r="L4" s="52" t="s">
        <v>296</v>
      </c>
      <c r="M4" s="52"/>
      <c r="N4" s="52"/>
      <c r="O4" s="52"/>
      <c r="P4" s="52"/>
      <c r="Q4" s="52"/>
      <c r="R4" s="52" t="s">
        <v>291</v>
      </c>
      <c r="S4" s="52" t="s">
        <v>297</v>
      </c>
      <c r="T4" s="52"/>
      <c r="U4" s="52"/>
      <c r="V4" s="52"/>
    </row>
    <row r="5" spans="1:22" ht="56.1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10" t="s">
        <v>133</v>
      </c>
      <c r="H5" s="10" t="s">
        <v>298</v>
      </c>
      <c r="I5" s="10" t="s">
        <v>299</v>
      </c>
      <c r="J5" s="10" t="s">
        <v>300</v>
      </c>
      <c r="K5" s="10" t="s">
        <v>301</v>
      </c>
      <c r="L5" s="10" t="s">
        <v>133</v>
      </c>
      <c r="M5" s="10" t="s">
        <v>302</v>
      </c>
      <c r="N5" s="10" t="s">
        <v>303</v>
      </c>
      <c r="O5" s="10" t="s">
        <v>304</v>
      </c>
      <c r="P5" s="10" t="s">
        <v>305</v>
      </c>
      <c r="Q5" s="10" t="s">
        <v>306</v>
      </c>
      <c r="R5" s="52"/>
      <c r="S5" s="10" t="s">
        <v>133</v>
      </c>
      <c r="T5" s="10" t="s">
        <v>307</v>
      </c>
      <c r="U5" s="10" t="s">
        <v>308</v>
      </c>
      <c r="V5" s="10" t="s">
        <v>292</v>
      </c>
    </row>
    <row r="6" spans="1:22" ht="22.8" customHeight="1">
      <c r="A6" s="11"/>
      <c r="B6" s="11"/>
      <c r="C6" s="11"/>
      <c r="D6" s="11"/>
      <c r="E6" s="11" t="s">
        <v>133</v>
      </c>
      <c r="F6" s="15">
        <v>588.74</v>
      </c>
      <c r="G6" s="15">
        <f t="shared" ref="G6:I7" si="0">G7+G13+G19+G25+G31+G38+G44</f>
        <v>444.31380000000001</v>
      </c>
      <c r="H6" s="15">
        <f t="shared" si="0"/>
        <v>244.90799999999999</v>
      </c>
      <c r="I6" s="15">
        <f t="shared" si="0"/>
        <v>99.37212000000001</v>
      </c>
      <c r="J6" s="15"/>
      <c r="K6" s="15">
        <f t="shared" ref="K6:M7" si="1">K7+K13+K19+K25+K31+K38+K44</f>
        <v>100.03368</v>
      </c>
      <c r="L6" s="15">
        <f t="shared" si="1"/>
        <v>100.48351000000001</v>
      </c>
      <c r="M6" s="15">
        <f t="shared" si="1"/>
        <v>58.587724999999992</v>
      </c>
      <c r="N6" s="15">
        <v>3.45</v>
      </c>
      <c r="O6" s="15">
        <f t="shared" ref="O6:Q7" si="2">O7+O13+O19+O25+O31+O38+O44</f>
        <v>31.124728999999999</v>
      </c>
      <c r="P6" s="15">
        <f t="shared" si="2"/>
        <v>3.6617329999999999</v>
      </c>
      <c r="Q6" s="15">
        <f t="shared" si="2"/>
        <v>3.6617329999999999</v>
      </c>
      <c r="R6" s="15">
        <v>43.94</v>
      </c>
      <c r="S6" s="15"/>
      <c r="T6" s="15"/>
      <c r="U6" s="15"/>
      <c r="V6" s="15"/>
    </row>
    <row r="7" spans="1:22" ht="22.8" customHeight="1">
      <c r="A7" s="11"/>
      <c r="B7" s="11"/>
      <c r="C7" s="11"/>
      <c r="D7" s="18" t="s">
        <v>151</v>
      </c>
      <c r="E7" s="18" t="s">
        <v>152</v>
      </c>
      <c r="F7" s="15">
        <f>F8+F14+F20+F26+F32+F39+F45</f>
        <v>588.73810400000002</v>
      </c>
      <c r="G7" s="15">
        <f t="shared" si="0"/>
        <v>444.31380000000001</v>
      </c>
      <c r="H7" s="15">
        <f t="shared" si="0"/>
        <v>244.90799999999999</v>
      </c>
      <c r="I7" s="15">
        <f t="shared" si="0"/>
        <v>99.37212000000001</v>
      </c>
      <c r="J7" s="15"/>
      <c r="K7" s="15">
        <f t="shared" si="1"/>
        <v>100.03368</v>
      </c>
      <c r="L7" s="15">
        <f t="shared" si="1"/>
        <v>100.48351000000001</v>
      </c>
      <c r="M7" s="15">
        <f t="shared" si="1"/>
        <v>58.587724999999992</v>
      </c>
      <c r="N7" s="15">
        <f>N32</f>
        <v>3.4475899999999999</v>
      </c>
      <c r="O7" s="15">
        <f t="shared" si="2"/>
        <v>31.124728999999999</v>
      </c>
      <c r="P7" s="15">
        <f t="shared" si="2"/>
        <v>3.6617329999999999</v>
      </c>
      <c r="Q7" s="15">
        <f t="shared" si="2"/>
        <v>3.6617329999999999</v>
      </c>
      <c r="R7" s="15">
        <f>R8+R14+R20+R26+R32+R39+R45</f>
        <v>43.940793999999997</v>
      </c>
      <c r="S7" s="15"/>
      <c r="T7" s="15"/>
      <c r="U7" s="15"/>
      <c r="V7" s="15"/>
    </row>
    <row r="8" spans="1:22" ht="22.8" customHeight="1">
      <c r="A8" s="11"/>
      <c r="B8" s="11"/>
      <c r="C8" s="11"/>
      <c r="D8" s="33" t="s">
        <v>490</v>
      </c>
      <c r="E8" s="33" t="s">
        <v>488</v>
      </c>
      <c r="F8" s="15">
        <v>150.13313600000001</v>
      </c>
      <c r="G8" s="15">
        <v>113.8532</v>
      </c>
      <c r="H8" s="15">
        <v>65.903999999999996</v>
      </c>
      <c r="I8" s="15">
        <v>40.851199999999999</v>
      </c>
      <c r="J8" s="15"/>
      <c r="K8" s="15">
        <v>7.0979999999999999</v>
      </c>
      <c r="L8" s="15">
        <v>24.971903999999999</v>
      </c>
      <c r="M8" s="15">
        <v>15.077375999999999</v>
      </c>
      <c r="N8" s="15"/>
      <c r="O8" s="15">
        <v>8.0098559999999992</v>
      </c>
      <c r="P8" s="15">
        <v>0.94233599999999995</v>
      </c>
      <c r="Q8" s="15">
        <v>0.94233599999999995</v>
      </c>
      <c r="R8" s="15">
        <v>11.308032000000001</v>
      </c>
      <c r="S8" s="15"/>
      <c r="T8" s="15"/>
      <c r="U8" s="15"/>
      <c r="V8" s="15"/>
    </row>
    <row r="9" spans="1:22" ht="22.8" customHeight="1">
      <c r="A9" s="35" t="s">
        <v>491</v>
      </c>
      <c r="B9" s="35" t="s">
        <v>190</v>
      </c>
      <c r="C9" s="35" t="s">
        <v>190</v>
      </c>
      <c r="D9" s="36" t="s">
        <v>498</v>
      </c>
      <c r="E9" s="13" t="s">
        <v>493</v>
      </c>
      <c r="F9" s="12">
        <v>113.8532</v>
      </c>
      <c r="G9" s="14">
        <v>113.8532</v>
      </c>
      <c r="H9" s="14">
        <v>65.903999999999996</v>
      </c>
      <c r="I9" s="14">
        <v>40.851199999999999</v>
      </c>
      <c r="J9" s="14"/>
      <c r="K9" s="14">
        <v>7.0979999999999999</v>
      </c>
      <c r="L9" s="12"/>
      <c r="M9" s="14"/>
      <c r="N9" s="14"/>
      <c r="O9" s="14"/>
      <c r="P9" s="14"/>
      <c r="Q9" s="14"/>
      <c r="R9" s="14"/>
      <c r="S9" s="15"/>
      <c r="T9" s="15"/>
      <c r="U9" s="15"/>
      <c r="V9" s="15"/>
    </row>
    <row r="10" spans="1:22" ht="22.8" customHeight="1">
      <c r="A10" s="35" t="s">
        <v>177</v>
      </c>
      <c r="B10" s="35" t="s">
        <v>178</v>
      </c>
      <c r="C10" s="35" t="s">
        <v>178</v>
      </c>
      <c r="D10" s="36" t="s">
        <v>498</v>
      </c>
      <c r="E10" s="13" t="s">
        <v>180</v>
      </c>
      <c r="F10" s="12">
        <v>15.077375999999999</v>
      </c>
      <c r="G10" s="14"/>
      <c r="H10" s="14"/>
      <c r="I10" s="14"/>
      <c r="J10" s="14"/>
      <c r="K10" s="14"/>
      <c r="L10" s="12">
        <v>15.077375999999999</v>
      </c>
      <c r="M10" s="14">
        <v>15.077375999999999</v>
      </c>
      <c r="N10" s="14"/>
      <c r="O10" s="14"/>
      <c r="P10" s="14"/>
      <c r="Q10" s="14"/>
      <c r="R10" s="14"/>
      <c r="S10" s="15"/>
      <c r="T10" s="15"/>
      <c r="U10" s="15"/>
      <c r="V10" s="15"/>
    </row>
    <row r="11" spans="1:22" ht="22.8" customHeight="1">
      <c r="A11" s="35" t="s">
        <v>177</v>
      </c>
      <c r="B11" s="35" t="s">
        <v>181</v>
      </c>
      <c r="C11" s="35" t="s">
        <v>181</v>
      </c>
      <c r="D11" s="36" t="s">
        <v>498</v>
      </c>
      <c r="E11" s="13" t="s">
        <v>183</v>
      </c>
      <c r="F11" s="12">
        <v>0.94233599999999995</v>
      </c>
      <c r="G11" s="14"/>
      <c r="H11" s="14"/>
      <c r="I11" s="14"/>
      <c r="J11" s="14"/>
      <c r="K11" s="14"/>
      <c r="L11" s="12">
        <v>0.94233599999999995</v>
      </c>
      <c r="M11" s="14"/>
      <c r="N11" s="14"/>
      <c r="O11" s="14"/>
      <c r="P11" s="14"/>
      <c r="Q11" s="14">
        <v>0.94233599999999995</v>
      </c>
      <c r="R11" s="14"/>
      <c r="S11" s="15"/>
      <c r="T11" s="15"/>
      <c r="U11" s="15"/>
      <c r="V11" s="15"/>
    </row>
    <row r="12" spans="1:22" ht="22.8" customHeight="1">
      <c r="A12" s="35" t="s">
        <v>184</v>
      </c>
      <c r="B12" s="35" t="s">
        <v>185</v>
      </c>
      <c r="C12" s="35" t="s">
        <v>190</v>
      </c>
      <c r="D12" s="36" t="s">
        <v>498</v>
      </c>
      <c r="E12" s="13" t="s">
        <v>201</v>
      </c>
      <c r="F12" s="12">
        <v>8.9521920000000001</v>
      </c>
      <c r="G12" s="14"/>
      <c r="H12" s="14"/>
      <c r="I12" s="14"/>
      <c r="J12" s="14"/>
      <c r="K12" s="14"/>
      <c r="L12" s="12">
        <v>8.9521920000000001</v>
      </c>
      <c r="M12" s="14"/>
      <c r="N12" s="14"/>
      <c r="O12" s="14">
        <v>8.0098559999999992</v>
      </c>
      <c r="P12" s="14">
        <v>0.94233599999999995</v>
      </c>
      <c r="Q12" s="14"/>
      <c r="R12" s="14"/>
      <c r="S12" s="15"/>
      <c r="T12" s="15"/>
      <c r="U12" s="15"/>
      <c r="V12" s="15"/>
    </row>
    <row r="13" spans="1:22" ht="22.8" customHeight="1">
      <c r="A13" s="35" t="s">
        <v>194</v>
      </c>
      <c r="B13" s="35" t="s">
        <v>186</v>
      </c>
      <c r="C13" s="35" t="s">
        <v>190</v>
      </c>
      <c r="D13" s="36" t="s">
        <v>498</v>
      </c>
      <c r="E13" s="13" t="s">
        <v>196</v>
      </c>
      <c r="F13" s="12">
        <v>11.308032000000001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11.308032000000001</v>
      </c>
      <c r="S13" s="15"/>
      <c r="T13" s="15"/>
      <c r="U13" s="15"/>
      <c r="V13" s="15"/>
    </row>
    <row r="14" spans="1:22" ht="22.8" customHeight="1">
      <c r="A14" s="11"/>
      <c r="B14" s="11"/>
      <c r="C14" s="11"/>
      <c r="D14" s="33" t="s">
        <v>153</v>
      </c>
      <c r="E14" s="33" t="s">
        <v>154</v>
      </c>
      <c r="F14" s="15">
        <v>47.522660000000002</v>
      </c>
      <c r="G14" s="15">
        <v>35.774000000000001</v>
      </c>
      <c r="H14" s="15">
        <v>21.696000000000002</v>
      </c>
      <c r="I14" s="15">
        <v>5.258</v>
      </c>
      <c r="J14" s="15"/>
      <c r="K14" s="15">
        <v>8.82</v>
      </c>
      <c r="L14" s="15">
        <v>8.0867400000000007</v>
      </c>
      <c r="M14" s="15">
        <v>4.8825599999999998</v>
      </c>
      <c r="N14" s="15"/>
      <c r="O14" s="15">
        <v>2.5938599999999998</v>
      </c>
      <c r="P14" s="15">
        <v>0.30515999999999999</v>
      </c>
      <c r="Q14" s="15">
        <v>0.30515999999999999</v>
      </c>
      <c r="R14" s="15">
        <v>3.6619199999999998</v>
      </c>
      <c r="S14" s="15"/>
      <c r="T14" s="15"/>
      <c r="U14" s="15"/>
      <c r="V14" s="15"/>
    </row>
    <row r="15" spans="1:22" ht="22.8" customHeight="1">
      <c r="A15" s="35" t="s">
        <v>177</v>
      </c>
      <c r="B15" s="35" t="s">
        <v>178</v>
      </c>
      <c r="C15" s="35" t="s">
        <v>178</v>
      </c>
      <c r="D15" s="36" t="s">
        <v>223</v>
      </c>
      <c r="E15" s="13" t="s">
        <v>180</v>
      </c>
      <c r="F15" s="12">
        <v>4.8825599999999998</v>
      </c>
      <c r="G15" s="14"/>
      <c r="H15" s="14"/>
      <c r="I15" s="14"/>
      <c r="J15" s="14"/>
      <c r="K15" s="14"/>
      <c r="L15" s="12">
        <v>4.8825599999999998</v>
      </c>
      <c r="M15" s="14">
        <v>4.8825599999999998</v>
      </c>
      <c r="N15" s="14"/>
      <c r="O15" s="14"/>
      <c r="P15" s="14"/>
      <c r="Q15" s="14"/>
      <c r="R15" s="14"/>
      <c r="S15" s="12"/>
      <c r="T15" s="14"/>
      <c r="U15" s="14"/>
      <c r="V15" s="14"/>
    </row>
    <row r="16" spans="1:22" ht="22.8" customHeight="1">
      <c r="A16" s="35" t="s">
        <v>177</v>
      </c>
      <c r="B16" s="35" t="s">
        <v>181</v>
      </c>
      <c r="C16" s="35" t="s">
        <v>181</v>
      </c>
      <c r="D16" s="36" t="s">
        <v>223</v>
      </c>
      <c r="E16" s="13" t="s">
        <v>183</v>
      </c>
      <c r="F16" s="12">
        <v>0.30515999999999999</v>
      </c>
      <c r="G16" s="14"/>
      <c r="H16" s="14"/>
      <c r="I16" s="14"/>
      <c r="J16" s="14"/>
      <c r="K16" s="14"/>
      <c r="L16" s="12">
        <v>0.30515999999999999</v>
      </c>
      <c r="M16" s="14"/>
      <c r="N16" s="14"/>
      <c r="O16" s="14"/>
      <c r="P16" s="14"/>
      <c r="Q16" s="14">
        <v>0.30515999999999999</v>
      </c>
      <c r="R16" s="14"/>
      <c r="S16" s="12"/>
      <c r="T16" s="14"/>
      <c r="U16" s="14"/>
      <c r="V16" s="14"/>
    </row>
    <row r="17" spans="1:22" ht="22.8" customHeight="1">
      <c r="A17" s="35" t="s">
        <v>184</v>
      </c>
      <c r="B17" s="35" t="s">
        <v>185</v>
      </c>
      <c r="C17" s="35" t="s">
        <v>186</v>
      </c>
      <c r="D17" s="36" t="s">
        <v>223</v>
      </c>
      <c r="E17" s="13" t="s">
        <v>188</v>
      </c>
      <c r="F17" s="12">
        <v>2.8990200000000002</v>
      </c>
      <c r="G17" s="14"/>
      <c r="H17" s="14"/>
      <c r="I17" s="14"/>
      <c r="J17" s="14"/>
      <c r="K17" s="14"/>
      <c r="L17" s="12">
        <v>2.8990200000000002</v>
      </c>
      <c r="M17" s="14"/>
      <c r="N17" s="14"/>
      <c r="O17" s="14">
        <v>2.5938599999999998</v>
      </c>
      <c r="P17" s="14">
        <v>0.30515999999999999</v>
      </c>
      <c r="Q17" s="14"/>
      <c r="R17" s="14"/>
      <c r="S17" s="12"/>
      <c r="T17" s="14"/>
      <c r="U17" s="14"/>
      <c r="V17" s="14"/>
    </row>
    <row r="18" spans="1:22" ht="22.8" customHeight="1">
      <c r="A18" s="35" t="s">
        <v>189</v>
      </c>
      <c r="B18" s="35" t="s">
        <v>190</v>
      </c>
      <c r="C18" s="35" t="s">
        <v>191</v>
      </c>
      <c r="D18" s="36" t="s">
        <v>223</v>
      </c>
      <c r="E18" s="13" t="s">
        <v>193</v>
      </c>
      <c r="F18" s="12">
        <v>35.774000000000001</v>
      </c>
      <c r="G18" s="14">
        <v>35.774000000000001</v>
      </c>
      <c r="H18" s="14">
        <v>21.696000000000002</v>
      </c>
      <c r="I18" s="14">
        <v>5.258</v>
      </c>
      <c r="J18" s="14"/>
      <c r="K18" s="14">
        <v>8.82</v>
      </c>
      <c r="L18" s="12"/>
      <c r="M18" s="14"/>
      <c r="N18" s="14"/>
      <c r="O18" s="14"/>
      <c r="P18" s="14"/>
      <c r="Q18" s="14"/>
      <c r="R18" s="14"/>
      <c r="S18" s="12"/>
      <c r="T18" s="14"/>
      <c r="U18" s="14"/>
      <c r="V18" s="14"/>
    </row>
    <row r="19" spans="1:22" ht="22.8" customHeight="1">
      <c r="A19" s="35" t="s">
        <v>194</v>
      </c>
      <c r="B19" s="35" t="s">
        <v>186</v>
      </c>
      <c r="C19" s="35" t="s">
        <v>190</v>
      </c>
      <c r="D19" s="36" t="s">
        <v>223</v>
      </c>
      <c r="E19" s="13" t="s">
        <v>196</v>
      </c>
      <c r="F19" s="12">
        <v>3.6619199999999998</v>
      </c>
      <c r="G19" s="14"/>
      <c r="H19" s="14"/>
      <c r="I19" s="14"/>
      <c r="J19" s="14"/>
      <c r="K19" s="14"/>
      <c r="L19" s="12"/>
      <c r="M19" s="14"/>
      <c r="N19" s="14"/>
      <c r="O19" s="14"/>
      <c r="P19" s="14"/>
      <c r="Q19" s="14"/>
      <c r="R19" s="14">
        <v>3.6619199999999998</v>
      </c>
      <c r="S19" s="12"/>
      <c r="T19" s="14"/>
      <c r="U19" s="14"/>
      <c r="V19" s="14"/>
    </row>
    <row r="20" spans="1:22" ht="22.8" customHeight="1">
      <c r="A20" s="11"/>
      <c r="B20" s="11"/>
      <c r="C20" s="11"/>
      <c r="D20" s="33" t="s">
        <v>155</v>
      </c>
      <c r="E20" s="33" t="s">
        <v>156</v>
      </c>
      <c r="F20" s="15">
        <v>74.678343999999996</v>
      </c>
      <c r="G20" s="15">
        <v>56.7241</v>
      </c>
      <c r="H20" s="15">
        <v>31.897200000000002</v>
      </c>
      <c r="I20" s="15">
        <v>10.089700000000001</v>
      </c>
      <c r="J20" s="15"/>
      <c r="K20" s="15">
        <v>14.7372</v>
      </c>
      <c r="L20" s="15">
        <v>12.358116000000001</v>
      </c>
      <c r="M20" s="15">
        <v>7.4615039999999997</v>
      </c>
      <c r="N20" s="15"/>
      <c r="O20" s="15">
        <v>3.963924</v>
      </c>
      <c r="P20" s="15">
        <v>0.46634399999999998</v>
      </c>
      <c r="Q20" s="15">
        <v>0.46634399999999998</v>
      </c>
      <c r="R20" s="15">
        <v>5.5961280000000002</v>
      </c>
      <c r="S20" s="15"/>
      <c r="T20" s="15"/>
      <c r="U20" s="15"/>
      <c r="V20" s="15"/>
    </row>
    <row r="21" spans="1:22" ht="22.8" customHeight="1">
      <c r="A21" s="35" t="s">
        <v>177</v>
      </c>
      <c r="B21" s="35" t="s">
        <v>178</v>
      </c>
      <c r="C21" s="35" t="s">
        <v>178</v>
      </c>
      <c r="D21" s="36" t="s">
        <v>224</v>
      </c>
      <c r="E21" s="13" t="s">
        <v>180</v>
      </c>
      <c r="F21" s="12">
        <v>7.4615039999999997</v>
      </c>
      <c r="G21" s="14"/>
      <c r="H21" s="14"/>
      <c r="I21" s="14"/>
      <c r="J21" s="14"/>
      <c r="K21" s="14"/>
      <c r="L21" s="12">
        <v>7.4615039999999997</v>
      </c>
      <c r="M21" s="14">
        <v>7.4615039999999997</v>
      </c>
      <c r="N21" s="14"/>
      <c r="O21" s="14"/>
      <c r="P21" s="14"/>
      <c r="Q21" s="14"/>
      <c r="R21" s="14"/>
      <c r="S21" s="12"/>
      <c r="T21" s="14"/>
      <c r="U21" s="14"/>
      <c r="V21" s="14"/>
    </row>
    <row r="22" spans="1:22" ht="22.8" customHeight="1">
      <c r="A22" s="35" t="s">
        <v>177</v>
      </c>
      <c r="B22" s="35" t="s">
        <v>181</v>
      </c>
      <c r="C22" s="35" t="s">
        <v>181</v>
      </c>
      <c r="D22" s="36" t="s">
        <v>224</v>
      </c>
      <c r="E22" s="13" t="s">
        <v>183</v>
      </c>
      <c r="F22" s="12">
        <v>0.46634399999999998</v>
      </c>
      <c r="G22" s="14"/>
      <c r="H22" s="14"/>
      <c r="I22" s="14"/>
      <c r="J22" s="14"/>
      <c r="K22" s="14"/>
      <c r="L22" s="12">
        <v>0.46634399999999998</v>
      </c>
      <c r="M22" s="14"/>
      <c r="N22" s="14"/>
      <c r="O22" s="14"/>
      <c r="P22" s="14"/>
      <c r="Q22" s="14">
        <v>0.46634399999999998</v>
      </c>
      <c r="R22" s="14"/>
      <c r="S22" s="12"/>
      <c r="T22" s="14"/>
      <c r="U22" s="14"/>
      <c r="V22" s="14"/>
    </row>
    <row r="23" spans="1:22" ht="22.8" customHeight="1">
      <c r="A23" s="35" t="s">
        <v>184</v>
      </c>
      <c r="B23" s="35" t="s">
        <v>185</v>
      </c>
      <c r="C23" s="35" t="s">
        <v>186</v>
      </c>
      <c r="D23" s="36" t="s">
        <v>224</v>
      </c>
      <c r="E23" s="13" t="s">
        <v>188</v>
      </c>
      <c r="F23" s="12">
        <v>4.4302679999999999</v>
      </c>
      <c r="G23" s="14"/>
      <c r="H23" s="14"/>
      <c r="I23" s="14"/>
      <c r="J23" s="14"/>
      <c r="K23" s="14"/>
      <c r="L23" s="12">
        <v>4.4302679999999999</v>
      </c>
      <c r="M23" s="14"/>
      <c r="N23" s="14"/>
      <c r="O23" s="14">
        <v>3.963924</v>
      </c>
      <c r="P23" s="14">
        <v>0.46634399999999998</v>
      </c>
      <c r="Q23" s="14"/>
      <c r="R23" s="14"/>
      <c r="S23" s="12"/>
      <c r="T23" s="14"/>
      <c r="U23" s="14"/>
      <c r="V23" s="14"/>
    </row>
    <row r="24" spans="1:22" ht="22.8" customHeight="1">
      <c r="A24" s="35" t="s">
        <v>189</v>
      </c>
      <c r="B24" s="35" t="s">
        <v>190</v>
      </c>
      <c r="C24" s="35" t="s">
        <v>191</v>
      </c>
      <c r="D24" s="36" t="s">
        <v>224</v>
      </c>
      <c r="E24" s="13" t="s">
        <v>193</v>
      </c>
      <c r="F24" s="12">
        <v>56.7241</v>
      </c>
      <c r="G24" s="14">
        <v>56.7241</v>
      </c>
      <c r="H24" s="14">
        <v>31.897200000000002</v>
      </c>
      <c r="I24" s="14">
        <v>10.089700000000001</v>
      </c>
      <c r="J24" s="14"/>
      <c r="K24" s="14">
        <v>14.7372</v>
      </c>
      <c r="L24" s="12"/>
      <c r="M24" s="14"/>
      <c r="N24" s="14"/>
      <c r="O24" s="14"/>
      <c r="P24" s="14"/>
      <c r="Q24" s="14"/>
      <c r="R24" s="14"/>
      <c r="S24" s="12"/>
      <c r="T24" s="14"/>
      <c r="U24" s="14"/>
      <c r="V24" s="14"/>
    </row>
    <row r="25" spans="1:22" ht="22.8" customHeight="1">
      <c r="A25" s="35" t="s">
        <v>194</v>
      </c>
      <c r="B25" s="35" t="s">
        <v>186</v>
      </c>
      <c r="C25" s="35" t="s">
        <v>190</v>
      </c>
      <c r="D25" s="36" t="s">
        <v>224</v>
      </c>
      <c r="E25" s="13" t="s">
        <v>196</v>
      </c>
      <c r="F25" s="12">
        <v>5.5961280000000002</v>
      </c>
      <c r="G25" s="14"/>
      <c r="H25" s="14"/>
      <c r="I25" s="14"/>
      <c r="J25" s="14"/>
      <c r="K25" s="14"/>
      <c r="L25" s="12"/>
      <c r="M25" s="14"/>
      <c r="N25" s="14"/>
      <c r="O25" s="14"/>
      <c r="P25" s="14"/>
      <c r="Q25" s="14"/>
      <c r="R25" s="14">
        <v>5.5961280000000002</v>
      </c>
      <c r="S25" s="12"/>
      <c r="T25" s="14"/>
      <c r="U25" s="14"/>
      <c r="V25" s="14"/>
    </row>
    <row r="26" spans="1:22" ht="22.8" customHeight="1">
      <c r="A26" s="11"/>
      <c r="B26" s="11"/>
      <c r="C26" s="11"/>
      <c r="D26" s="33" t="s">
        <v>157</v>
      </c>
      <c r="E26" s="33" t="s">
        <v>158</v>
      </c>
      <c r="F26" s="15">
        <v>59.490560000000002</v>
      </c>
      <c r="G26" s="15">
        <v>45.270200000000003</v>
      </c>
      <c r="H26" s="15">
        <v>24.266400000000001</v>
      </c>
      <c r="I26" s="15">
        <v>8.3341999999999992</v>
      </c>
      <c r="J26" s="15"/>
      <c r="K26" s="15">
        <v>12.669600000000001</v>
      </c>
      <c r="L26" s="15">
        <v>9.7880400000000005</v>
      </c>
      <c r="M26" s="15">
        <v>5.9097600000000003</v>
      </c>
      <c r="N26" s="15"/>
      <c r="O26" s="15">
        <v>3.1395599999999999</v>
      </c>
      <c r="P26" s="15">
        <v>0.36936000000000002</v>
      </c>
      <c r="Q26" s="15">
        <v>0.36936000000000002</v>
      </c>
      <c r="R26" s="15">
        <v>4.4323199999999998</v>
      </c>
      <c r="S26" s="15"/>
      <c r="T26" s="15"/>
      <c r="U26" s="15"/>
      <c r="V26" s="15"/>
    </row>
    <row r="27" spans="1:22" ht="22.8" customHeight="1">
      <c r="A27" s="35" t="s">
        <v>177</v>
      </c>
      <c r="B27" s="35" t="s">
        <v>178</v>
      </c>
      <c r="C27" s="35" t="s">
        <v>178</v>
      </c>
      <c r="D27" s="36" t="s">
        <v>225</v>
      </c>
      <c r="E27" s="13" t="s">
        <v>180</v>
      </c>
      <c r="F27" s="12">
        <v>5.9097600000000003</v>
      </c>
      <c r="G27" s="14"/>
      <c r="H27" s="14"/>
      <c r="I27" s="14"/>
      <c r="J27" s="14"/>
      <c r="K27" s="14"/>
      <c r="L27" s="12">
        <v>5.9097600000000003</v>
      </c>
      <c r="M27" s="14">
        <v>5.9097600000000003</v>
      </c>
      <c r="N27" s="14"/>
      <c r="O27" s="14"/>
      <c r="P27" s="14"/>
      <c r="Q27" s="14"/>
      <c r="R27" s="14"/>
      <c r="S27" s="12"/>
      <c r="T27" s="14"/>
      <c r="U27" s="14"/>
      <c r="V27" s="14"/>
    </row>
    <row r="28" spans="1:22" ht="22.8" customHeight="1">
      <c r="A28" s="35" t="s">
        <v>177</v>
      </c>
      <c r="B28" s="35" t="s">
        <v>181</v>
      </c>
      <c r="C28" s="35" t="s">
        <v>181</v>
      </c>
      <c r="D28" s="36" t="s">
        <v>225</v>
      </c>
      <c r="E28" s="13" t="s">
        <v>183</v>
      </c>
      <c r="F28" s="12">
        <v>0.36936000000000002</v>
      </c>
      <c r="G28" s="14"/>
      <c r="H28" s="14"/>
      <c r="I28" s="14"/>
      <c r="J28" s="14"/>
      <c r="K28" s="14"/>
      <c r="L28" s="12">
        <v>0.36936000000000002</v>
      </c>
      <c r="M28" s="14"/>
      <c r="N28" s="14"/>
      <c r="O28" s="14"/>
      <c r="P28" s="14"/>
      <c r="Q28" s="14">
        <v>0.36936000000000002</v>
      </c>
      <c r="R28" s="14"/>
      <c r="S28" s="12"/>
      <c r="T28" s="14"/>
      <c r="U28" s="14"/>
      <c r="V28" s="14"/>
    </row>
    <row r="29" spans="1:22" ht="22.8" customHeight="1">
      <c r="A29" s="35" t="s">
        <v>184</v>
      </c>
      <c r="B29" s="35" t="s">
        <v>185</v>
      </c>
      <c r="C29" s="35" t="s">
        <v>186</v>
      </c>
      <c r="D29" s="36" t="s">
        <v>225</v>
      </c>
      <c r="E29" s="13" t="s">
        <v>188</v>
      </c>
      <c r="F29" s="12">
        <v>3.5089199999999998</v>
      </c>
      <c r="G29" s="14"/>
      <c r="H29" s="14"/>
      <c r="I29" s="14"/>
      <c r="J29" s="14"/>
      <c r="K29" s="14"/>
      <c r="L29" s="12">
        <v>3.5089199999999998</v>
      </c>
      <c r="M29" s="14"/>
      <c r="N29" s="14"/>
      <c r="O29" s="14">
        <v>3.1395599999999999</v>
      </c>
      <c r="P29" s="14">
        <v>0.36936000000000002</v>
      </c>
      <c r="Q29" s="14"/>
      <c r="R29" s="14"/>
      <c r="S29" s="12"/>
      <c r="T29" s="14"/>
      <c r="U29" s="14"/>
      <c r="V29" s="14"/>
    </row>
    <row r="30" spans="1:22" ht="22.8" customHeight="1">
      <c r="A30" s="35" t="s">
        <v>189</v>
      </c>
      <c r="B30" s="35" t="s">
        <v>190</v>
      </c>
      <c r="C30" s="35" t="s">
        <v>191</v>
      </c>
      <c r="D30" s="36" t="s">
        <v>225</v>
      </c>
      <c r="E30" s="13" t="s">
        <v>193</v>
      </c>
      <c r="F30" s="12">
        <v>45.270200000000003</v>
      </c>
      <c r="G30" s="14">
        <v>45.270200000000003</v>
      </c>
      <c r="H30" s="14">
        <v>24.266400000000001</v>
      </c>
      <c r="I30" s="14">
        <v>8.3341999999999992</v>
      </c>
      <c r="J30" s="14"/>
      <c r="K30" s="14">
        <v>12.669600000000001</v>
      </c>
      <c r="L30" s="12"/>
      <c r="M30" s="14"/>
      <c r="N30" s="14"/>
      <c r="O30" s="14"/>
      <c r="P30" s="14"/>
      <c r="Q30" s="14"/>
      <c r="R30" s="14"/>
      <c r="S30" s="12"/>
      <c r="T30" s="14"/>
      <c r="U30" s="14"/>
      <c r="V30" s="14"/>
    </row>
    <row r="31" spans="1:22" ht="22.8" customHeight="1">
      <c r="A31" s="35" t="s">
        <v>194</v>
      </c>
      <c r="B31" s="35" t="s">
        <v>186</v>
      </c>
      <c r="C31" s="35" t="s">
        <v>190</v>
      </c>
      <c r="D31" s="36" t="s">
        <v>225</v>
      </c>
      <c r="E31" s="13" t="s">
        <v>196</v>
      </c>
      <c r="F31" s="12">
        <v>4.4323199999999998</v>
      </c>
      <c r="G31" s="14"/>
      <c r="H31" s="14"/>
      <c r="I31" s="14"/>
      <c r="J31" s="14"/>
      <c r="K31" s="14"/>
      <c r="L31" s="12"/>
      <c r="M31" s="14"/>
      <c r="N31" s="14"/>
      <c r="O31" s="14"/>
      <c r="P31" s="14"/>
      <c r="Q31" s="14"/>
      <c r="R31" s="14">
        <v>4.4323199999999998</v>
      </c>
      <c r="S31" s="12"/>
      <c r="T31" s="14"/>
      <c r="U31" s="14"/>
      <c r="V31" s="14"/>
    </row>
    <row r="32" spans="1:22" ht="22.8" customHeight="1">
      <c r="A32" s="11"/>
      <c r="B32" s="11"/>
      <c r="C32" s="11"/>
      <c r="D32" s="33" t="s">
        <v>159</v>
      </c>
      <c r="E32" s="33" t="s">
        <v>160</v>
      </c>
      <c r="F32" s="15">
        <v>73.579220000000007</v>
      </c>
      <c r="G32" s="15">
        <v>53.540100000000002</v>
      </c>
      <c r="H32" s="15">
        <v>28.2636</v>
      </c>
      <c r="I32" s="15">
        <v>10.445220000000001</v>
      </c>
      <c r="J32" s="15"/>
      <c r="K32" s="15">
        <v>14.83128</v>
      </c>
      <c r="L32" s="15">
        <v>14.867734</v>
      </c>
      <c r="M32" s="15">
        <v>6.895181</v>
      </c>
      <c r="N32" s="15">
        <v>3.4475899999999999</v>
      </c>
      <c r="O32" s="15">
        <v>3.663065</v>
      </c>
      <c r="P32" s="15">
        <v>0.43094900000000003</v>
      </c>
      <c r="Q32" s="15">
        <v>0.43094900000000003</v>
      </c>
      <c r="R32" s="15">
        <v>5.171386</v>
      </c>
      <c r="S32" s="15"/>
      <c r="T32" s="15"/>
      <c r="U32" s="15"/>
      <c r="V32" s="15"/>
    </row>
    <row r="33" spans="1:22" ht="22.8" customHeight="1">
      <c r="A33" s="35" t="s">
        <v>177</v>
      </c>
      <c r="B33" s="35" t="s">
        <v>178</v>
      </c>
      <c r="C33" s="35" t="s">
        <v>178</v>
      </c>
      <c r="D33" s="36" t="s">
        <v>226</v>
      </c>
      <c r="E33" s="13" t="s">
        <v>180</v>
      </c>
      <c r="F33" s="12">
        <v>6.895181</v>
      </c>
      <c r="G33" s="14"/>
      <c r="H33" s="14"/>
      <c r="I33" s="14"/>
      <c r="J33" s="14"/>
      <c r="K33" s="14"/>
      <c r="L33" s="12">
        <v>6.895181</v>
      </c>
      <c r="M33" s="14">
        <v>6.895181</v>
      </c>
      <c r="N33" s="14"/>
      <c r="O33" s="14"/>
      <c r="P33" s="14"/>
      <c r="Q33" s="14"/>
      <c r="R33" s="14"/>
      <c r="S33" s="12"/>
      <c r="T33" s="14"/>
      <c r="U33" s="14"/>
      <c r="V33" s="14"/>
    </row>
    <row r="34" spans="1:22" ht="22.8" customHeight="1">
      <c r="A34" s="35" t="s">
        <v>177</v>
      </c>
      <c r="B34" s="35" t="s">
        <v>178</v>
      </c>
      <c r="C34" s="35" t="s">
        <v>197</v>
      </c>
      <c r="D34" s="36" t="s">
        <v>226</v>
      </c>
      <c r="E34" s="13" t="s">
        <v>199</v>
      </c>
      <c r="F34" s="12">
        <v>3.4475899999999999</v>
      </c>
      <c r="G34" s="14"/>
      <c r="H34" s="14"/>
      <c r="I34" s="14"/>
      <c r="J34" s="14"/>
      <c r="K34" s="14"/>
      <c r="L34" s="12">
        <v>3.4475899999999999</v>
      </c>
      <c r="M34" s="14"/>
      <c r="N34" s="14">
        <v>3.4475899999999999</v>
      </c>
      <c r="O34" s="14"/>
      <c r="P34" s="14"/>
      <c r="Q34" s="14"/>
      <c r="R34" s="14"/>
      <c r="S34" s="12"/>
      <c r="T34" s="14"/>
      <c r="U34" s="14"/>
      <c r="V34" s="14"/>
    </row>
    <row r="35" spans="1:22" ht="22.8" customHeight="1">
      <c r="A35" s="35" t="s">
        <v>177</v>
      </c>
      <c r="B35" s="35" t="s">
        <v>181</v>
      </c>
      <c r="C35" s="35" t="s">
        <v>181</v>
      </c>
      <c r="D35" s="36" t="s">
        <v>226</v>
      </c>
      <c r="E35" s="13" t="s">
        <v>183</v>
      </c>
      <c r="F35" s="12">
        <v>0.43094900000000003</v>
      </c>
      <c r="G35" s="14"/>
      <c r="H35" s="14"/>
      <c r="I35" s="14"/>
      <c r="J35" s="14"/>
      <c r="K35" s="14"/>
      <c r="L35" s="12">
        <v>0.43094900000000003</v>
      </c>
      <c r="M35" s="14"/>
      <c r="N35" s="14"/>
      <c r="O35" s="14"/>
      <c r="P35" s="14"/>
      <c r="Q35" s="14">
        <v>0.43094900000000003</v>
      </c>
      <c r="R35" s="14"/>
      <c r="S35" s="12"/>
      <c r="T35" s="14"/>
      <c r="U35" s="14"/>
      <c r="V35" s="14"/>
    </row>
    <row r="36" spans="1:22" ht="22.8" customHeight="1">
      <c r="A36" s="35" t="s">
        <v>184</v>
      </c>
      <c r="B36" s="35" t="s">
        <v>185</v>
      </c>
      <c r="C36" s="35" t="s">
        <v>190</v>
      </c>
      <c r="D36" s="36" t="s">
        <v>226</v>
      </c>
      <c r="E36" s="13" t="s">
        <v>201</v>
      </c>
      <c r="F36" s="12">
        <v>4.0940139999999996</v>
      </c>
      <c r="G36" s="14"/>
      <c r="H36" s="14"/>
      <c r="I36" s="14"/>
      <c r="J36" s="14"/>
      <c r="K36" s="14"/>
      <c r="L36" s="12">
        <v>4.0940139999999996</v>
      </c>
      <c r="M36" s="14"/>
      <c r="N36" s="14"/>
      <c r="O36" s="14">
        <v>3.663065</v>
      </c>
      <c r="P36" s="14">
        <v>0.43094900000000003</v>
      </c>
      <c r="Q36" s="14"/>
      <c r="R36" s="14"/>
      <c r="S36" s="12"/>
      <c r="T36" s="14"/>
      <c r="U36" s="14"/>
      <c r="V36" s="14"/>
    </row>
    <row r="37" spans="1:22" ht="22.8" customHeight="1">
      <c r="A37" s="35" t="s">
        <v>189</v>
      </c>
      <c r="B37" s="35" t="s">
        <v>190</v>
      </c>
      <c r="C37" s="35" t="s">
        <v>191</v>
      </c>
      <c r="D37" s="36" t="s">
        <v>226</v>
      </c>
      <c r="E37" s="13" t="s">
        <v>193</v>
      </c>
      <c r="F37" s="12">
        <v>53.540100000000002</v>
      </c>
      <c r="G37" s="14">
        <v>53.540100000000002</v>
      </c>
      <c r="H37" s="14">
        <v>28.2636</v>
      </c>
      <c r="I37" s="14">
        <v>10.445220000000001</v>
      </c>
      <c r="J37" s="14"/>
      <c r="K37" s="14">
        <v>14.83128</v>
      </c>
      <c r="L37" s="12"/>
      <c r="M37" s="14"/>
      <c r="N37" s="14"/>
      <c r="O37" s="14"/>
      <c r="P37" s="14"/>
      <c r="Q37" s="14"/>
      <c r="R37" s="14"/>
      <c r="S37" s="12"/>
      <c r="T37" s="14"/>
      <c r="U37" s="14"/>
      <c r="V37" s="14"/>
    </row>
    <row r="38" spans="1:22" ht="22.8" customHeight="1">
      <c r="A38" s="35" t="s">
        <v>194</v>
      </c>
      <c r="B38" s="35" t="s">
        <v>186</v>
      </c>
      <c r="C38" s="35" t="s">
        <v>190</v>
      </c>
      <c r="D38" s="36" t="s">
        <v>226</v>
      </c>
      <c r="E38" s="13" t="s">
        <v>196</v>
      </c>
      <c r="F38" s="12">
        <v>5.171386</v>
      </c>
      <c r="G38" s="14"/>
      <c r="H38" s="14"/>
      <c r="I38" s="14"/>
      <c r="J38" s="14"/>
      <c r="K38" s="14"/>
      <c r="L38" s="12"/>
      <c r="M38" s="14"/>
      <c r="N38" s="14"/>
      <c r="O38" s="14"/>
      <c r="P38" s="14"/>
      <c r="Q38" s="14"/>
      <c r="R38" s="14">
        <v>5.171386</v>
      </c>
      <c r="S38" s="12"/>
      <c r="T38" s="14"/>
      <c r="U38" s="14"/>
      <c r="V38" s="14"/>
    </row>
    <row r="39" spans="1:22" ht="22.8" customHeight="1">
      <c r="A39" s="11"/>
      <c r="B39" s="11"/>
      <c r="C39" s="11"/>
      <c r="D39" s="33" t="s">
        <v>161</v>
      </c>
      <c r="E39" s="33" t="s">
        <v>162</v>
      </c>
      <c r="F39" s="15">
        <v>101.18657399999999</v>
      </c>
      <c r="G39" s="15">
        <v>77.103899999999996</v>
      </c>
      <c r="H39" s="15">
        <v>40.6404</v>
      </c>
      <c r="I39" s="15">
        <v>14.551500000000001</v>
      </c>
      <c r="J39" s="15"/>
      <c r="K39" s="15">
        <v>21.911999999999999</v>
      </c>
      <c r="L39" s="15">
        <v>16.576385999999999</v>
      </c>
      <c r="M39" s="15">
        <v>10.008384</v>
      </c>
      <c r="N39" s="15"/>
      <c r="O39" s="15">
        <v>5.316954</v>
      </c>
      <c r="P39" s="15">
        <v>0.62552399999999997</v>
      </c>
      <c r="Q39" s="15">
        <v>0.62552399999999997</v>
      </c>
      <c r="R39" s="15">
        <v>7.5062879999999996</v>
      </c>
      <c r="S39" s="15"/>
      <c r="T39" s="15"/>
      <c r="U39" s="15"/>
      <c r="V39" s="15"/>
    </row>
    <row r="40" spans="1:22" ht="22.8" customHeight="1">
      <c r="A40" s="35" t="s">
        <v>177</v>
      </c>
      <c r="B40" s="35" t="s">
        <v>178</v>
      </c>
      <c r="C40" s="35" t="s">
        <v>178</v>
      </c>
      <c r="D40" s="36" t="s">
        <v>227</v>
      </c>
      <c r="E40" s="13" t="s">
        <v>180</v>
      </c>
      <c r="F40" s="12">
        <v>10.008384</v>
      </c>
      <c r="G40" s="14"/>
      <c r="H40" s="14"/>
      <c r="I40" s="14"/>
      <c r="J40" s="14"/>
      <c r="K40" s="14"/>
      <c r="L40" s="12">
        <v>10.008384</v>
      </c>
      <c r="M40" s="14">
        <v>10.008384</v>
      </c>
      <c r="N40" s="14"/>
      <c r="O40" s="14"/>
      <c r="P40" s="14"/>
      <c r="Q40" s="14"/>
      <c r="R40" s="14"/>
      <c r="S40" s="12"/>
      <c r="T40" s="14"/>
      <c r="U40" s="14"/>
      <c r="V40" s="14"/>
    </row>
    <row r="41" spans="1:22" ht="22.8" customHeight="1">
      <c r="A41" s="35" t="s">
        <v>177</v>
      </c>
      <c r="B41" s="35" t="s">
        <v>181</v>
      </c>
      <c r="C41" s="35" t="s">
        <v>181</v>
      </c>
      <c r="D41" s="36" t="s">
        <v>227</v>
      </c>
      <c r="E41" s="13" t="s">
        <v>183</v>
      </c>
      <c r="F41" s="12">
        <v>0.62552399999999997</v>
      </c>
      <c r="G41" s="14"/>
      <c r="H41" s="14"/>
      <c r="I41" s="14"/>
      <c r="J41" s="14"/>
      <c r="K41" s="14"/>
      <c r="L41" s="12">
        <v>0.62552399999999997</v>
      </c>
      <c r="M41" s="14"/>
      <c r="N41" s="14"/>
      <c r="O41" s="14"/>
      <c r="P41" s="14"/>
      <c r="Q41" s="14">
        <v>0.62552399999999997</v>
      </c>
      <c r="R41" s="14"/>
      <c r="S41" s="12"/>
      <c r="T41" s="14"/>
      <c r="U41" s="14"/>
      <c r="V41" s="14"/>
    </row>
    <row r="42" spans="1:22" ht="22.8" customHeight="1">
      <c r="A42" s="35" t="s">
        <v>184</v>
      </c>
      <c r="B42" s="35" t="s">
        <v>185</v>
      </c>
      <c r="C42" s="35" t="s">
        <v>186</v>
      </c>
      <c r="D42" s="36" t="s">
        <v>227</v>
      </c>
      <c r="E42" s="13" t="s">
        <v>188</v>
      </c>
      <c r="F42" s="12">
        <v>5.9424780000000004</v>
      </c>
      <c r="G42" s="14"/>
      <c r="H42" s="14"/>
      <c r="I42" s="14"/>
      <c r="J42" s="14"/>
      <c r="K42" s="14"/>
      <c r="L42" s="12">
        <v>5.9424780000000004</v>
      </c>
      <c r="M42" s="14"/>
      <c r="N42" s="14"/>
      <c r="O42" s="14">
        <v>5.316954</v>
      </c>
      <c r="P42" s="14">
        <v>0.62552399999999997</v>
      </c>
      <c r="Q42" s="14"/>
      <c r="R42" s="14"/>
      <c r="S42" s="12"/>
      <c r="T42" s="14"/>
      <c r="U42" s="14"/>
      <c r="V42" s="14"/>
    </row>
    <row r="43" spans="1:22" ht="22.8" customHeight="1">
      <c r="A43" s="35" t="s">
        <v>189</v>
      </c>
      <c r="B43" s="35" t="s">
        <v>190</v>
      </c>
      <c r="C43" s="35" t="s">
        <v>191</v>
      </c>
      <c r="D43" s="36" t="s">
        <v>227</v>
      </c>
      <c r="E43" s="13" t="s">
        <v>193</v>
      </c>
      <c r="F43" s="12">
        <v>77.103899999999996</v>
      </c>
      <c r="G43" s="14">
        <v>77.103899999999996</v>
      </c>
      <c r="H43" s="14">
        <v>40.6404</v>
      </c>
      <c r="I43" s="14">
        <v>14.551500000000001</v>
      </c>
      <c r="J43" s="14"/>
      <c r="K43" s="14">
        <v>21.911999999999999</v>
      </c>
      <c r="L43" s="12"/>
      <c r="M43" s="14"/>
      <c r="N43" s="14"/>
      <c r="O43" s="14"/>
      <c r="P43" s="14"/>
      <c r="Q43" s="14"/>
      <c r="R43" s="14"/>
      <c r="S43" s="12"/>
      <c r="T43" s="14"/>
      <c r="U43" s="14"/>
      <c r="V43" s="14"/>
    </row>
    <row r="44" spans="1:22" ht="22.8" customHeight="1">
      <c r="A44" s="35" t="s">
        <v>194</v>
      </c>
      <c r="B44" s="35" t="s">
        <v>186</v>
      </c>
      <c r="C44" s="35" t="s">
        <v>190</v>
      </c>
      <c r="D44" s="36" t="s">
        <v>227</v>
      </c>
      <c r="E44" s="13" t="s">
        <v>196</v>
      </c>
      <c r="F44" s="12">
        <v>7.5062879999999996</v>
      </c>
      <c r="G44" s="14"/>
      <c r="H44" s="14"/>
      <c r="I44" s="14"/>
      <c r="J44" s="14"/>
      <c r="K44" s="14"/>
      <c r="L44" s="12"/>
      <c r="M44" s="14"/>
      <c r="N44" s="14"/>
      <c r="O44" s="14"/>
      <c r="P44" s="14"/>
      <c r="Q44" s="14"/>
      <c r="R44" s="14">
        <v>7.5062879999999996</v>
      </c>
      <c r="S44" s="12"/>
      <c r="T44" s="14"/>
      <c r="U44" s="14"/>
      <c r="V44" s="14"/>
    </row>
    <row r="45" spans="1:22" ht="22.8" customHeight="1">
      <c r="A45" s="11"/>
      <c r="B45" s="11"/>
      <c r="C45" s="11"/>
      <c r="D45" s="33" t="s">
        <v>163</v>
      </c>
      <c r="E45" s="33" t="s">
        <v>164</v>
      </c>
      <c r="F45" s="15">
        <v>82.14761</v>
      </c>
      <c r="G45" s="15">
        <v>62.048299999999998</v>
      </c>
      <c r="H45" s="15">
        <v>32.240400000000001</v>
      </c>
      <c r="I45" s="15">
        <v>9.8422999999999998</v>
      </c>
      <c r="J45" s="15"/>
      <c r="K45" s="15">
        <v>19.965599999999998</v>
      </c>
      <c r="L45" s="15">
        <v>13.83459</v>
      </c>
      <c r="M45" s="15">
        <v>8.3529599999999995</v>
      </c>
      <c r="N45" s="15"/>
      <c r="O45" s="15">
        <v>4.4375099999999996</v>
      </c>
      <c r="P45" s="15">
        <v>0.52205999999999997</v>
      </c>
      <c r="Q45" s="15">
        <v>0.52205999999999997</v>
      </c>
      <c r="R45" s="15">
        <v>6.2647199999999996</v>
      </c>
      <c r="S45" s="15"/>
      <c r="T45" s="15"/>
      <c r="U45" s="15"/>
      <c r="V45" s="15"/>
    </row>
    <row r="46" spans="1:22" ht="22.8" customHeight="1">
      <c r="A46" s="35" t="s">
        <v>177</v>
      </c>
      <c r="B46" s="35" t="s">
        <v>178</v>
      </c>
      <c r="C46" s="35" t="s">
        <v>178</v>
      </c>
      <c r="D46" s="36" t="s">
        <v>228</v>
      </c>
      <c r="E46" s="13" t="s">
        <v>180</v>
      </c>
      <c r="F46" s="12">
        <v>8.3529599999999995</v>
      </c>
      <c r="G46" s="14"/>
      <c r="H46" s="14"/>
      <c r="I46" s="14"/>
      <c r="J46" s="14"/>
      <c r="K46" s="14"/>
      <c r="L46" s="12">
        <v>8.3529599999999995</v>
      </c>
      <c r="M46" s="14">
        <v>8.3529599999999995</v>
      </c>
      <c r="N46" s="14"/>
      <c r="O46" s="14"/>
      <c r="P46" s="14"/>
      <c r="Q46" s="14"/>
      <c r="R46" s="14"/>
      <c r="S46" s="12"/>
      <c r="T46" s="14"/>
      <c r="U46" s="14"/>
      <c r="V46" s="14"/>
    </row>
    <row r="47" spans="1:22" ht="22.8" customHeight="1">
      <c r="A47" s="35" t="s">
        <v>177</v>
      </c>
      <c r="B47" s="35" t="s">
        <v>181</v>
      </c>
      <c r="C47" s="35" t="s">
        <v>181</v>
      </c>
      <c r="D47" s="36" t="s">
        <v>228</v>
      </c>
      <c r="E47" s="13" t="s">
        <v>183</v>
      </c>
      <c r="F47" s="12">
        <v>0.52205999999999997</v>
      </c>
      <c r="G47" s="14"/>
      <c r="H47" s="14"/>
      <c r="I47" s="14"/>
      <c r="J47" s="14"/>
      <c r="K47" s="14"/>
      <c r="L47" s="12">
        <v>0.52205999999999997</v>
      </c>
      <c r="M47" s="14"/>
      <c r="N47" s="14"/>
      <c r="O47" s="14"/>
      <c r="P47" s="14"/>
      <c r="Q47" s="14">
        <v>0.52205999999999997</v>
      </c>
      <c r="R47" s="14"/>
      <c r="S47" s="12"/>
      <c r="T47" s="14"/>
      <c r="U47" s="14"/>
      <c r="V47" s="14"/>
    </row>
    <row r="48" spans="1:22" ht="22.8" customHeight="1">
      <c r="A48" s="35" t="s">
        <v>184</v>
      </c>
      <c r="B48" s="35" t="s">
        <v>185</v>
      </c>
      <c r="C48" s="35" t="s">
        <v>186</v>
      </c>
      <c r="D48" s="36" t="s">
        <v>228</v>
      </c>
      <c r="E48" s="13" t="s">
        <v>188</v>
      </c>
      <c r="F48" s="12">
        <v>4.9595700000000003</v>
      </c>
      <c r="G48" s="14"/>
      <c r="H48" s="14"/>
      <c r="I48" s="14"/>
      <c r="J48" s="14"/>
      <c r="K48" s="14"/>
      <c r="L48" s="12">
        <v>4.9595700000000003</v>
      </c>
      <c r="M48" s="14"/>
      <c r="N48" s="14"/>
      <c r="O48" s="14">
        <v>4.4375099999999996</v>
      </c>
      <c r="P48" s="14">
        <v>0.52205999999999997</v>
      </c>
      <c r="Q48" s="14"/>
      <c r="R48" s="14"/>
      <c r="S48" s="12"/>
      <c r="T48" s="14"/>
      <c r="U48" s="14"/>
      <c r="V48" s="14"/>
    </row>
    <row r="49" spans="1:22" ht="22.8" customHeight="1">
      <c r="A49" s="35" t="s">
        <v>189</v>
      </c>
      <c r="B49" s="35" t="s">
        <v>190</v>
      </c>
      <c r="C49" s="35" t="s">
        <v>191</v>
      </c>
      <c r="D49" s="36" t="s">
        <v>228</v>
      </c>
      <c r="E49" s="13" t="s">
        <v>193</v>
      </c>
      <c r="F49" s="12">
        <v>62.048299999999998</v>
      </c>
      <c r="G49" s="14">
        <v>62.048299999999998</v>
      </c>
      <c r="H49" s="14">
        <v>32.240400000000001</v>
      </c>
      <c r="I49" s="14">
        <v>9.8422999999999998</v>
      </c>
      <c r="J49" s="14"/>
      <c r="K49" s="14">
        <v>19.965599999999998</v>
      </c>
      <c r="L49" s="12"/>
      <c r="M49" s="14"/>
      <c r="N49" s="14"/>
      <c r="O49" s="14"/>
      <c r="P49" s="14"/>
      <c r="Q49" s="14"/>
      <c r="R49" s="14"/>
      <c r="S49" s="12"/>
      <c r="T49" s="14"/>
      <c r="U49" s="14"/>
      <c r="V49" s="14"/>
    </row>
    <row r="50" spans="1:22" ht="22.8" customHeight="1">
      <c r="A50" s="35" t="s">
        <v>194</v>
      </c>
      <c r="B50" s="35" t="s">
        <v>186</v>
      </c>
      <c r="C50" s="35" t="s">
        <v>190</v>
      </c>
      <c r="D50" s="36" t="s">
        <v>228</v>
      </c>
      <c r="E50" s="13" t="s">
        <v>196</v>
      </c>
      <c r="F50" s="12">
        <v>6.2647199999999996</v>
      </c>
      <c r="G50" s="14"/>
      <c r="H50" s="14"/>
      <c r="I50" s="14"/>
      <c r="J50" s="14"/>
      <c r="K50" s="14"/>
      <c r="L50" s="12"/>
      <c r="M50" s="14"/>
      <c r="N50" s="14"/>
      <c r="O50" s="14"/>
      <c r="P50" s="14"/>
      <c r="Q50" s="14"/>
      <c r="R50" s="14">
        <v>6.2647199999999996</v>
      </c>
      <c r="S50" s="12"/>
      <c r="T50" s="14"/>
      <c r="U50" s="14"/>
      <c r="V50" s="14"/>
    </row>
  </sheetData>
  <mergeCells count="12">
    <mergeCell ref="F4:F5"/>
    <mergeCell ref="G4:K4"/>
    <mergeCell ref="L4:Q4"/>
    <mergeCell ref="R4:R5"/>
    <mergeCell ref="S4:V4"/>
    <mergeCell ref="U1:V1"/>
    <mergeCell ref="A2:V2"/>
    <mergeCell ref="A3:T3"/>
    <mergeCell ref="U3:V3"/>
    <mergeCell ref="A4:C4"/>
    <mergeCell ref="D4:D5"/>
    <mergeCell ref="E4:E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9.77734375" defaultRowHeight="14.4"/>
  <cols>
    <col min="1" max="1" width="4.77734375" customWidth="1"/>
    <col min="2" max="2" width="5.77734375" customWidth="1"/>
    <col min="3" max="3" width="7.5546875" customWidth="1"/>
    <col min="4" max="4" width="12.44140625" customWidth="1"/>
    <col min="5" max="5" width="29.88671875" customWidth="1"/>
    <col min="6" max="6" width="16.44140625" customWidth="1"/>
    <col min="7" max="7" width="13.44140625" customWidth="1"/>
    <col min="8" max="8" width="11.109375" customWidth="1"/>
    <col min="9" max="9" width="12.109375" customWidth="1"/>
    <col min="10" max="10" width="11.88671875" customWidth="1"/>
    <col min="11" max="11" width="11.5546875" customWidth="1"/>
    <col min="12" max="13" width="9.77734375" customWidth="1"/>
  </cols>
  <sheetData>
    <row r="1" spans="1:11" ht="16.350000000000001" customHeight="1">
      <c r="A1" s="4"/>
      <c r="K1" s="8" t="s">
        <v>309</v>
      </c>
    </row>
    <row r="2" spans="1:11" ht="46.5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.149999999999999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1" t="s">
        <v>29</v>
      </c>
      <c r="K3" s="51"/>
    </row>
    <row r="4" spans="1:11" ht="23.25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310</v>
      </c>
      <c r="G4" s="52" t="s">
        <v>311</v>
      </c>
      <c r="H4" s="52" t="s">
        <v>312</v>
      </c>
      <c r="I4" s="52" t="s">
        <v>313</v>
      </c>
      <c r="J4" s="52" t="s">
        <v>314</v>
      </c>
      <c r="K4" s="52" t="s">
        <v>315</v>
      </c>
    </row>
    <row r="5" spans="1:11" ht="23.25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52"/>
      <c r="H5" s="52"/>
      <c r="I5" s="52"/>
      <c r="J5" s="52"/>
      <c r="K5" s="52"/>
    </row>
    <row r="6" spans="1:11" ht="22.8" customHeight="1">
      <c r="A6" s="11"/>
      <c r="B6" s="11"/>
      <c r="C6" s="11"/>
      <c r="D6" s="11"/>
      <c r="E6" s="11" t="s">
        <v>133</v>
      </c>
      <c r="F6" s="15">
        <v>0</v>
      </c>
      <c r="G6" s="15"/>
      <c r="H6" s="15"/>
      <c r="I6" s="15"/>
      <c r="J6" s="15"/>
      <c r="K6" s="15"/>
    </row>
    <row r="7" spans="1:11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8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8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G4:G5"/>
    <mergeCell ref="H4:H5"/>
    <mergeCell ref="I4:I5"/>
    <mergeCell ref="J4:J5"/>
    <mergeCell ref="K4:K5"/>
    <mergeCell ref="A2:K2"/>
    <mergeCell ref="A3:I3"/>
    <mergeCell ref="J3:K3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9.77734375" defaultRowHeight="14.4"/>
  <cols>
    <col min="1" max="1" width="4.77734375" customWidth="1"/>
    <col min="2" max="2" width="5.44140625" customWidth="1"/>
    <col min="3" max="3" width="6" customWidth="1"/>
    <col min="4" max="4" width="9.77734375" customWidth="1"/>
    <col min="5" max="5" width="20.109375" customWidth="1"/>
    <col min="6" max="18" width="7.6640625" customWidth="1"/>
    <col min="19" max="20" width="9.77734375" customWidth="1"/>
  </cols>
  <sheetData>
    <row r="1" spans="1:18" ht="16.350000000000001" customHeight="1">
      <c r="A1" s="4"/>
      <c r="Q1" s="54" t="s">
        <v>316</v>
      </c>
      <c r="R1" s="54"/>
    </row>
    <row r="2" spans="1:18" ht="40.5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 t="s">
        <v>29</v>
      </c>
      <c r="R3" s="51"/>
    </row>
    <row r="4" spans="1:18" ht="24.15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310</v>
      </c>
      <c r="G4" s="52" t="s">
        <v>317</v>
      </c>
      <c r="H4" s="52" t="s">
        <v>318</v>
      </c>
      <c r="I4" s="52" t="s">
        <v>319</v>
      </c>
      <c r="J4" s="52" t="s">
        <v>320</v>
      </c>
      <c r="K4" s="52" t="s">
        <v>321</v>
      </c>
      <c r="L4" s="52" t="s">
        <v>322</v>
      </c>
      <c r="M4" s="52" t="s">
        <v>323</v>
      </c>
      <c r="N4" s="52" t="s">
        <v>312</v>
      </c>
      <c r="O4" s="52" t="s">
        <v>324</v>
      </c>
      <c r="P4" s="52" t="s">
        <v>325</v>
      </c>
      <c r="Q4" s="52" t="s">
        <v>313</v>
      </c>
      <c r="R4" s="52" t="s">
        <v>315</v>
      </c>
    </row>
    <row r="5" spans="1:18" ht="21.6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22.8" customHeight="1">
      <c r="A6" s="11"/>
      <c r="B6" s="11"/>
      <c r="C6" s="11"/>
      <c r="D6" s="11"/>
      <c r="E6" s="11" t="s">
        <v>133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8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8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Q1:R1"/>
    <mergeCell ref="A2:R2"/>
    <mergeCell ref="A3:P3"/>
    <mergeCell ref="Q3:R3"/>
    <mergeCell ref="O4:O5"/>
    <mergeCell ref="P4:P5"/>
    <mergeCell ref="K4:K5"/>
    <mergeCell ref="L4:L5"/>
    <mergeCell ref="M4:M5"/>
    <mergeCell ref="N4:N5"/>
    <mergeCell ref="Q4:Q5"/>
    <mergeCell ref="R4:R5"/>
    <mergeCell ref="A4:C4"/>
    <mergeCell ref="D4:D5"/>
    <mergeCell ref="E4:E5"/>
    <mergeCell ref="F4:F5"/>
    <mergeCell ref="G4:G5"/>
    <mergeCell ref="H4:H5"/>
    <mergeCell ref="I4:I5"/>
    <mergeCell ref="J4:J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topLeftCell="A4" workbookViewId="0">
      <selection activeCell="N6" sqref="N6"/>
    </sheetView>
  </sheetViews>
  <sheetFormatPr defaultColWidth="9.77734375" defaultRowHeight="14.4"/>
  <cols>
    <col min="1" max="1" width="3.6640625" customWidth="1"/>
    <col min="2" max="2" width="4.6640625" customWidth="1"/>
    <col min="3" max="3" width="5.33203125" customWidth="1"/>
    <col min="4" max="4" width="7" customWidth="1"/>
    <col min="5" max="5" width="15.88671875" customWidth="1"/>
    <col min="6" max="6" width="9.6640625" customWidth="1"/>
    <col min="7" max="7" width="8.44140625" customWidth="1"/>
    <col min="8" max="17" width="7.21875" customWidth="1"/>
    <col min="18" max="18" width="8.5546875" customWidth="1"/>
    <col min="19" max="20" width="7.21875" customWidth="1"/>
    <col min="21" max="22" width="9.77734375" customWidth="1"/>
  </cols>
  <sheetData>
    <row r="1" spans="1:20" ht="16.350000000000001" customHeight="1">
      <c r="A1" s="4"/>
      <c r="S1" s="54" t="s">
        <v>326</v>
      </c>
      <c r="T1" s="54"/>
    </row>
    <row r="2" spans="1:20" ht="36.15" customHeight="1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29</v>
      </c>
      <c r="T3" s="51"/>
    </row>
    <row r="4" spans="1:20" ht="28.5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310</v>
      </c>
      <c r="G4" s="52" t="s">
        <v>210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 t="s">
        <v>213</v>
      </c>
      <c r="S4" s="52"/>
      <c r="T4" s="52"/>
    </row>
    <row r="5" spans="1:20" ht="36.15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10" t="s">
        <v>133</v>
      </c>
      <c r="H5" s="10" t="s">
        <v>327</v>
      </c>
      <c r="I5" s="10" t="s">
        <v>328</v>
      </c>
      <c r="J5" s="10" t="s">
        <v>329</v>
      </c>
      <c r="K5" s="10" t="s">
        <v>330</v>
      </c>
      <c r="L5" s="10" t="s">
        <v>331</v>
      </c>
      <c r="M5" s="10" t="s">
        <v>332</v>
      </c>
      <c r="N5" s="10" t="s">
        <v>333</v>
      </c>
      <c r="O5" s="10" t="s">
        <v>334</v>
      </c>
      <c r="P5" s="10" t="s">
        <v>335</v>
      </c>
      <c r="Q5" s="10" t="s">
        <v>336</v>
      </c>
      <c r="R5" s="10" t="s">
        <v>133</v>
      </c>
      <c r="S5" s="10" t="s">
        <v>254</v>
      </c>
      <c r="T5" s="10" t="s">
        <v>293</v>
      </c>
    </row>
    <row r="6" spans="1:20" ht="22.8" customHeight="1">
      <c r="A6" s="11"/>
      <c r="B6" s="11"/>
      <c r="C6" s="11"/>
      <c r="D6" s="11"/>
      <c r="E6" s="11" t="s">
        <v>133</v>
      </c>
      <c r="F6" s="17">
        <v>64.58</v>
      </c>
      <c r="G6" s="17">
        <v>64.58</v>
      </c>
      <c r="H6" s="17">
        <v>59.39</v>
      </c>
      <c r="I6" s="17"/>
      <c r="J6" s="17">
        <v>1.47</v>
      </c>
      <c r="K6" s="17"/>
      <c r="L6" s="17"/>
      <c r="M6" s="17">
        <v>2.0699999999999998</v>
      </c>
      <c r="N6" s="17"/>
      <c r="O6" s="17"/>
      <c r="P6" s="17">
        <v>0.83</v>
      </c>
      <c r="Q6" s="17">
        <v>0.83</v>
      </c>
      <c r="R6" s="17"/>
      <c r="S6" s="17"/>
      <c r="T6" s="17"/>
    </row>
    <row r="7" spans="1:20" ht="22.8" customHeight="1">
      <c r="A7" s="11"/>
      <c r="B7" s="11"/>
      <c r="C7" s="11"/>
      <c r="D7" s="18" t="s">
        <v>151</v>
      </c>
      <c r="E7" s="18" t="s">
        <v>152</v>
      </c>
      <c r="F7" s="17">
        <f>48.816+F8</f>
        <v>64.584000000000003</v>
      </c>
      <c r="G7" s="17">
        <f>48.816+G8</f>
        <v>64.584000000000003</v>
      </c>
      <c r="H7" s="17">
        <f>44.974+H8</f>
        <v>59.385999999999996</v>
      </c>
      <c r="I7" s="17"/>
      <c r="J7" s="17">
        <f>1.088+J8</f>
        <v>1.472</v>
      </c>
      <c r="K7" s="17"/>
      <c r="L7" s="17"/>
      <c r="M7" s="17">
        <f>1.53+M8</f>
        <v>2.0700000000000003</v>
      </c>
      <c r="N7" s="17"/>
      <c r="O7" s="17"/>
      <c r="P7" s="17">
        <f>0.612+P8</f>
        <v>0.82799999999999996</v>
      </c>
      <c r="Q7" s="17">
        <f>0.612+Q8</f>
        <v>0.82799999999999996</v>
      </c>
      <c r="R7" s="17"/>
      <c r="S7" s="17"/>
      <c r="T7" s="17"/>
    </row>
    <row r="8" spans="1:20" ht="22.8" customHeight="1">
      <c r="A8" s="11"/>
      <c r="B8" s="11"/>
      <c r="C8" s="11"/>
      <c r="D8" s="33" t="s">
        <v>490</v>
      </c>
      <c r="E8" s="33" t="s">
        <v>488</v>
      </c>
      <c r="F8" s="17">
        <v>15.768000000000001</v>
      </c>
      <c r="G8" s="17">
        <v>15.768000000000001</v>
      </c>
      <c r="H8" s="17">
        <v>14.412000000000001</v>
      </c>
      <c r="I8" s="17"/>
      <c r="J8" s="17">
        <v>0.38400000000000001</v>
      </c>
      <c r="K8" s="17"/>
      <c r="L8" s="17"/>
      <c r="M8" s="17">
        <v>0.54</v>
      </c>
      <c r="N8" s="17"/>
      <c r="O8" s="17"/>
      <c r="P8" s="17">
        <v>0.216</v>
      </c>
      <c r="Q8" s="17">
        <v>0.216</v>
      </c>
      <c r="R8" s="17"/>
      <c r="S8" s="17"/>
      <c r="T8" s="17"/>
    </row>
    <row r="9" spans="1:20" ht="22.8" customHeight="1">
      <c r="A9" s="35" t="s">
        <v>189</v>
      </c>
      <c r="B9" s="35" t="s">
        <v>190</v>
      </c>
      <c r="C9" s="35" t="s">
        <v>495</v>
      </c>
      <c r="D9" s="36" t="s">
        <v>498</v>
      </c>
      <c r="E9" s="13" t="s">
        <v>497</v>
      </c>
      <c r="F9" s="12">
        <v>15.768000000000001</v>
      </c>
      <c r="G9" s="14">
        <v>15.768000000000001</v>
      </c>
      <c r="H9" s="14">
        <v>14.412000000000001</v>
      </c>
      <c r="I9" s="14"/>
      <c r="J9" s="14">
        <v>0.38400000000000001</v>
      </c>
      <c r="K9" s="14"/>
      <c r="L9" s="14"/>
      <c r="M9" s="14">
        <v>0.54</v>
      </c>
      <c r="N9" s="14"/>
      <c r="O9" s="14"/>
      <c r="P9" s="14">
        <v>0.216</v>
      </c>
      <c r="Q9" s="14">
        <v>0.216</v>
      </c>
      <c r="R9" s="17"/>
      <c r="S9" s="17"/>
      <c r="T9" s="17"/>
    </row>
    <row r="10" spans="1:20" ht="22.8" customHeight="1">
      <c r="A10" s="11"/>
      <c r="B10" s="11"/>
      <c r="C10" s="11"/>
      <c r="D10" s="33" t="s">
        <v>153</v>
      </c>
      <c r="E10" s="33" t="s">
        <v>154</v>
      </c>
      <c r="F10" s="17">
        <v>4.74</v>
      </c>
      <c r="G10" s="17">
        <v>4.74</v>
      </c>
      <c r="H10" s="17">
        <v>4.74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8" customHeight="1">
      <c r="A11" s="35" t="s">
        <v>189</v>
      </c>
      <c r="B11" s="35" t="s">
        <v>190</v>
      </c>
      <c r="C11" s="35" t="s">
        <v>191</v>
      </c>
      <c r="D11" s="36" t="s">
        <v>223</v>
      </c>
      <c r="E11" s="13" t="s">
        <v>193</v>
      </c>
      <c r="F11" s="12">
        <v>4.74</v>
      </c>
      <c r="G11" s="14">
        <v>4.74</v>
      </c>
      <c r="H11" s="14">
        <v>4.74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2.8" customHeight="1">
      <c r="A12" s="11"/>
      <c r="B12" s="11"/>
      <c r="C12" s="11"/>
      <c r="D12" s="33" t="s">
        <v>155</v>
      </c>
      <c r="E12" s="33" t="s">
        <v>156</v>
      </c>
      <c r="F12" s="17">
        <v>8.34</v>
      </c>
      <c r="G12" s="17">
        <v>8.34</v>
      </c>
      <c r="H12" s="17">
        <v>7.5490000000000004</v>
      </c>
      <c r="I12" s="17"/>
      <c r="J12" s="17">
        <v>0.224</v>
      </c>
      <c r="K12" s="17"/>
      <c r="L12" s="17"/>
      <c r="M12" s="17">
        <v>0.315</v>
      </c>
      <c r="N12" s="17"/>
      <c r="O12" s="17"/>
      <c r="P12" s="17">
        <v>0.126</v>
      </c>
      <c r="Q12" s="17">
        <v>0.126</v>
      </c>
      <c r="R12" s="17"/>
      <c r="S12" s="17"/>
      <c r="T12" s="17"/>
    </row>
    <row r="13" spans="1:20" ht="22.8" customHeight="1">
      <c r="A13" s="35" t="s">
        <v>189</v>
      </c>
      <c r="B13" s="35" t="s">
        <v>190</v>
      </c>
      <c r="C13" s="35" t="s">
        <v>191</v>
      </c>
      <c r="D13" s="36" t="s">
        <v>224</v>
      </c>
      <c r="E13" s="13" t="s">
        <v>193</v>
      </c>
      <c r="F13" s="12">
        <v>8.34</v>
      </c>
      <c r="G13" s="14">
        <v>8.34</v>
      </c>
      <c r="H13" s="14">
        <v>7.5490000000000004</v>
      </c>
      <c r="I13" s="14"/>
      <c r="J13" s="14">
        <v>0.224</v>
      </c>
      <c r="K13" s="14"/>
      <c r="L13" s="14"/>
      <c r="M13" s="14">
        <v>0.315</v>
      </c>
      <c r="N13" s="14"/>
      <c r="O13" s="14"/>
      <c r="P13" s="14">
        <v>0.126</v>
      </c>
      <c r="Q13" s="14">
        <v>0.126</v>
      </c>
      <c r="R13" s="14"/>
      <c r="S13" s="14"/>
      <c r="T13" s="14"/>
    </row>
    <row r="14" spans="1:20" ht="22.8" customHeight="1">
      <c r="A14" s="11"/>
      <c r="B14" s="11"/>
      <c r="C14" s="11"/>
      <c r="D14" s="33" t="s">
        <v>157</v>
      </c>
      <c r="E14" s="33" t="s">
        <v>158</v>
      </c>
      <c r="F14" s="17">
        <v>7.14</v>
      </c>
      <c r="G14" s="17">
        <v>7.14</v>
      </c>
      <c r="H14" s="17">
        <v>6.4619999999999997</v>
      </c>
      <c r="I14" s="17"/>
      <c r="J14" s="17">
        <v>0.192</v>
      </c>
      <c r="K14" s="17"/>
      <c r="L14" s="17"/>
      <c r="M14" s="17">
        <v>0.27</v>
      </c>
      <c r="N14" s="17"/>
      <c r="O14" s="17"/>
      <c r="P14" s="17">
        <v>0.108</v>
      </c>
      <c r="Q14" s="17">
        <v>0.108</v>
      </c>
      <c r="R14" s="17"/>
      <c r="S14" s="17"/>
      <c r="T14" s="17"/>
    </row>
    <row r="15" spans="1:20" ht="22.8" customHeight="1">
      <c r="A15" s="35" t="s">
        <v>189</v>
      </c>
      <c r="B15" s="35" t="s">
        <v>190</v>
      </c>
      <c r="C15" s="35" t="s">
        <v>191</v>
      </c>
      <c r="D15" s="36" t="s">
        <v>225</v>
      </c>
      <c r="E15" s="13" t="s">
        <v>193</v>
      </c>
      <c r="F15" s="12">
        <v>7.14</v>
      </c>
      <c r="G15" s="14">
        <v>7.14</v>
      </c>
      <c r="H15" s="14">
        <v>6.4619999999999997</v>
      </c>
      <c r="I15" s="14"/>
      <c r="J15" s="14">
        <v>0.192</v>
      </c>
      <c r="K15" s="14"/>
      <c r="L15" s="14"/>
      <c r="M15" s="14">
        <v>0.27</v>
      </c>
      <c r="N15" s="14"/>
      <c r="O15" s="14"/>
      <c r="P15" s="14">
        <v>0.108</v>
      </c>
      <c r="Q15" s="14">
        <v>0.108</v>
      </c>
      <c r="R15" s="14"/>
      <c r="S15" s="14"/>
      <c r="T15" s="14"/>
    </row>
    <row r="16" spans="1:20" ht="22.8" customHeight="1">
      <c r="A16" s="11"/>
      <c r="B16" s="11"/>
      <c r="C16" s="11"/>
      <c r="D16" s="33" t="s">
        <v>159</v>
      </c>
      <c r="E16" s="33" t="s">
        <v>160</v>
      </c>
      <c r="F16" s="17">
        <v>4.5359999999999996</v>
      </c>
      <c r="G16" s="17">
        <v>4.5359999999999996</v>
      </c>
      <c r="H16" s="17">
        <v>4.5359999999999996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2.8" customHeight="1">
      <c r="A17" s="35" t="s">
        <v>189</v>
      </c>
      <c r="B17" s="35" t="s">
        <v>190</v>
      </c>
      <c r="C17" s="35" t="s">
        <v>191</v>
      </c>
      <c r="D17" s="36" t="s">
        <v>226</v>
      </c>
      <c r="E17" s="13" t="s">
        <v>193</v>
      </c>
      <c r="F17" s="12">
        <v>4.5359999999999996</v>
      </c>
      <c r="G17" s="14">
        <v>4.5359999999999996</v>
      </c>
      <c r="H17" s="14">
        <v>4.5359999999999996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2.8" customHeight="1">
      <c r="A18" s="11"/>
      <c r="B18" s="11"/>
      <c r="C18" s="11"/>
      <c r="D18" s="33" t="s">
        <v>161</v>
      </c>
      <c r="E18" s="33" t="s">
        <v>162</v>
      </c>
      <c r="F18" s="17">
        <v>12.18</v>
      </c>
      <c r="G18" s="17">
        <v>12.18</v>
      </c>
      <c r="H18" s="17">
        <v>10.936999999999999</v>
      </c>
      <c r="I18" s="17"/>
      <c r="J18" s="17">
        <v>0.35199999999999998</v>
      </c>
      <c r="K18" s="17"/>
      <c r="L18" s="17"/>
      <c r="M18" s="17">
        <v>0.495</v>
      </c>
      <c r="N18" s="17"/>
      <c r="O18" s="17"/>
      <c r="P18" s="17">
        <v>0.19800000000000001</v>
      </c>
      <c r="Q18" s="17">
        <v>0.19800000000000001</v>
      </c>
      <c r="R18" s="17"/>
      <c r="S18" s="17"/>
      <c r="T18" s="17"/>
    </row>
    <row r="19" spans="1:20" ht="22.8" customHeight="1">
      <c r="A19" s="35" t="s">
        <v>189</v>
      </c>
      <c r="B19" s="35" t="s">
        <v>190</v>
      </c>
      <c r="C19" s="35" t="s">
        <v>191</v>
      </c>
      <c r="D19" s="36" t="s">
        <v>227</v>
      </c>
      <c r="E19" s="13" t="s">
        <v>193</v>
      </c>
      <c r="F19" s="12">
        <v>12.18</v>
      </c>
      <c r="G19" s="14">
        <v>12.18</v>
      </c>
      <c r="H19" s="14">
        <v>10.936999999999999</v>
      </c>
      <c r="I19" s="14"/>
      <c r="J19" s="14">
        <v>0.35199999999999998</v>
      </c>
      <c r="K19" s="14"/>
      <c r="L19" s="14"/>
      <c r="M19" s="14">
        <v>0.495</v>
      </c>
      <c r="N19" s="14"/>
      <c r="O19" s="14"/>
      <c r="P19" s="14">
        <v>0.19800000000000001</v>
      </c>
      <c r="Q19" s="14">
        <v>0.19800000000000001</v>
      </c>
      <c r="R19" s="14"/>
      <c r="S19" s="14"/>
      <c r="T19" s="14"/>
    </row>
    <row r="20" spans="1:20" ht="22.8" customHeight="1">
      <c r="A20" s="11"/>
      <c r="B20" s="11"/>
      <c r="C20" s="11"/>
      <c r="D20" s="33" t="s">
        <v>163</v>
      </c>
      <c r="E20" s="33" t="s">
        <v>164</v>
      </c>
      <c r="F20" s="17">
        <v>11.88</v>
      </c>
      <c r="G20" s="17">
        <v>11.88</v>
      </c>
      <c r="H20" s="17">
        <v>10.75</v>
      </c>
      <c r="I20" s="17"/>
      <c r="J20" s="17">
        <v>0.32</v>
      </c>
      <c r="K20" s="17"/>
      <c r="L20" s="17"/>
      <c r="M20" s="17">
        <v>0.45</v>
      </c>
      <c r="N20" s="17"/>
      <c r="O20" s="17"/>
      <c r="P20" s="17">
        <v>0.18</v>
      </c>
      <c r="Q20" s="17">
        <v>0.18</v>
      </c>
      <c r="R20" s="17"/>
      <c r="S20" s="17"/>
      <c r="T20" s="17"/>
    </row>
    <row r="21" spans="1:20" ht="22.8" customHeight="1">
      <c r="A21" s="35" t="s">
        <v>189</v>
      </c>
      <c r="B21" s="35" t="s">
        <v>190</v>
      </c>
      <c r="C21" s="35" t="s">
        <v>191</v>
      </c>
      <c r="D21" s="36" t="s">
        <v>228</v>
      </c>
      <c r="E21" s="13" t="s">
        <v>193</v>
      </c>
      <c r="F21" s="12">
        <v>11.88</v>
      </c>
      <c r="G21" s="14">
        <v>11.88</v>
      </c>
      <c r="H21" s="14">
        <v>10.75</v>
      </c>
      <c r="I21" s="14"/>
      <c r="J21" s="14">
        <v>0.32</v>
      </c>
      <c r="K21" s="14"/>
      <c r="L21" s="14"/>
      <c r="M21" s="14">
        <v>0.45</v>
      </c>
      <c r="N21" s="14"/>
      <c r="O21" s="14"/>
      <c r="P21" s="14">
        <v>0.18</v>
      </c>
      <c r="Q21" s="14">
        <v>0.18</v>
      </c>
      <c r="R21" s="14"/>
      <c r="S21" s="14"/>
      <c r="T21" s="14"/>
    </row>
  </sheetData>
  <mergeCells count="10">
    <mergeCell ref="S1:T1"/>
    <mergeCell ref="A2:T2"/>
    <mergeCell ref="A3:R3"/>
    <mergeCell ref="S3:T3"/>
    <mergeCell ref="G4:Q4"/>
    <mergeCell ref="R4:T4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21"/>
  <sheetViews>
    <sheetView workbookViewId="0">
      <selection activeCell="AI6" sqref="AI6"/>
    </sheetView>
  </sheetViews>
  <sheetFormatPr defaultColWidth="9.77734375" defaultRowHeight="14.4"/>
  <cols>
    <col min="1" max="1" width="5.33203125" customWidth="1"/>
    <col min="2" max="2" width="5.5546875" customWidth="1"/>
    <col min="3" max="3" width="5.77734375" customWidth="1"/>
    <col min="4" max="4" width="10.21875" customWidth="1"/>
    <col min="5" max="5" width="18.21875" customWidth="1"/>
    <col min="6" max="6" width="10.6640625" customWidth="1"/>
    <col min="7" max="33" width="7.21875" customWidth="1"/>
    <col min="34" max="35" width="9.77734375" customWidth="1"/>
  </cols>
  <sheetData>
    <row r="1" spans="1:33" ht="13.8" customHeight="1">
      <c r="A1" s="4"/>
      <c r="F1" s="4"/>
      <c r="AF1" s="54" t="s">
        <v>337</v>
      </c>
      <c r="AG1" s="54"/>
    </row>
    <row r="2" spans="1:33" ht="43.95" customHeight="1">
      <c r="A2" s="55" t="s">
        <v>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 t="s">
        <v>29</v>
      </c>
      <c r="AG3" s="51"/>
    </row>
    <row r="4" spans="1:33" ht="25.05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338</v>
      </c>
      <c r="G4" s="52" t="s">
        <v>339</v>
      </c>
      <c r="H4" s="52" t="s">
        <v>340</v>
      </c>
      <c r="I4" s="52" t="s">
        <v>341</v>
      </c>
      <c r="J4" s="52" t="s">
        <v>342</v>
      </c>
      <c r="K4" s="52" t="s">
        <v>343</v>
      </c>
      <c r="L4" s="52" t="s">
        <v>344</v>
      </c>
      <c r="M4" s="52" t="s">
        <v>345</v>
      </c>
      <c r="N4" s="52" t="s">
        <v>346</v>
      </c>
      <c r="O4" s="52" t="s">
        <v>347</v>
      </c>
      <c r="P4" s="52" t="s">
        <v>348</v>
      </c>
      <c r="Q4" s="52" t="s">
        <v>333</v>
      </c>
      <c r="R4" s="52" t="s">
        <v>335</v>
      </c>
      <c r="S4" s="52" t="s">
        <v>349</v>
      </c>
      <c r="T4" s="52" t="s">
        <v>328</v>
      </c>
      <c r="U4" s="52" t="s">
        <v>329</v>
      </c>
      <c r="V4" s="52" t="s">
        <v>332</v>
      </c>
      <c r="W4" s="52" t="s">
        <v>350</v>
      </c>
      <c r="X4" s="52" t="s">
        <v>351</v>
      </c>
      <c r="Y4" s="52" t="s">
        <v>352</v>
      </c>
      <c r="Z4" s="52" t="s">
        <v>353</v>
      </c>
      <c r="AA4" s="52" t="s">
        <v>331</v>
      </c>
      <c r="AB4" s="52" t="s">
        <v>354</v>
      </c>
      <c r="AC4" s="52" t="s">
        <v>355</v>
      </c>
      <c r="AD4" s="52" t="s">
        <v>334</v>
      </c>
      <c r="AE4" s="52" t="s">
        <v>356</v>
      </c>
      <c r="AF4" s="52" t="s">
        <v>357</v>
      </c>
      <c r="AG4" s="52" t="s">
        <v>336</v>
      </c>
    </row>
    <row r="5" spans="1:33" ht="21.6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22.8" customHeight="1">
      <c r="A6" s="16"/>
      <c r="B6" s="21"/>
      <c r="C6" s="21"/>
      <c r="D6" s="13"/>
      <c r="E6" s="13" t="s">
        <v>133</v>
      </c>
      <c r="F6" s="17">
        <v>64.58</v>
      </c>
      <c r="G6" s="17">
        <v>5.89</v>
      </c>
      <c r="H6" s="17">
        <v>0.83</v>
      </c>
      <c r="I6" s="17"/>
      <c r="J6" s="17"/>
      <c r="K6" s="17">
        <v>0.6</v>
      </c>
      <c r="L6" s="17">
        <v>2.48</v>
      </c>
      <c r="M6" s="17">
        <v>4.1399999999999997</v>
      </c>
      <c r="N6" s="17"/>
      <c r="O6" s="17">
        <v>2.9</v>
      </c>
      <c r="P6" s="17">
        <v>4.97</v>
      </c>
      <c r="Q6" s="17"/>
      <c r="R6" s="17">
        <v>0.83</v>
      </c>
      <c r="S6" s="17"/>
      <c r="T6" s="17"/>
      <c r="U6" s="17">
        <v>1.47</v>
      </c>
      <c r="V6" s="17">
        <v>2.0699999999999998</v>
      </c>
      <c r="W6" s="17"/>
      <c r="X6" s="17"/>
      <c r="Y6" s="17"/>
      <c r="Z6" s="17"/>
      <c r="AA6" s="17"/>
      <c r="AB6" s="17"/>
      <c r="AC6" s="17"/>
      <c r="AD6" s="17"/>
      <c r="AE6" s="17">
        <v>37.58</v>
      </c>
      <c r="AF6" s="17"/>
      <c r="AG6" s="17">
        <v>0.83</v>
      </c>
    </row>
    <row r="7" spans="1:33" ht="22.8" customHeight="1">
      <c r="A7" s="11"/>
      <c r="B7" s="11"/>
      <c r="C7" s="11"/>
      <c r="D7" s="18" t="s">
        <v>151</v>
      </c>
      <c r="E7" s="18" t="s">
        <v>152</v>
      </c>
      <c r="F7" s="17">
        <f>48.816+F8</f>
        <v>64.584000000000003</v>
      </c>
      <c r="G7" s="17">
        <f>4.914+G8</f>
        <v>5.8859999999999992</v>
      </c>
      <c r="H7" s="17">
        <f>0.612+H8</f>
        <v>0.82799999999999996</v>
      </c>
      <c r="I7" s="17"/>
      <c r="J7" s="17"/>
      <c r="K7" s="17">
        <f>0.442+K8</f>
        <v>0.59799999999999998</v>
      </c>
      <c r="L7" s="17">
        <f>1.836+L8</f>
        <v>2.484</v>
      </c>
      <c r="M7" s="17">
        <f>3.06+M8</f>
        <v>4.1400000000000006</v>
      </c>
      <c r="N7" s="17"/>
      <c r="O7" s="17">
        <f>2.142+O8</f>
        <v>2.8979999999999997</v>
      </c>
      <c r="P7" s="17">
        <f>3.672+P8</f>
        <v>4.968</v>
      </c>
      <c r="Q7" s="17"/>
      <c r="R7" s="17">
        <f>0.612+R8</f>
        <v>0.82799999999999996</v>
      </c>
      <c r="S7" s="17"/>
      <c r="T7" s="17"/>
      <c r="U7" s="17">
        <f>1.088+U8</f>
        <v>1.472</v>
      </c>
      <c r="V7" s="17">
        <f>1.53+V8</f>
        <v>2.0700000000000003</v>
      </c>
      <c r="W7" s="17"/>
      <c r="X7" s="17"/>
      <c r="Y7" s="17"/>
      <c r="Z7" s="17"/>
      <c r="AA7" s="17"/>
      <c r="AB7" s="17"/>
      <c r="AC7" s="17"/>
      <c r="AD7" s="17"/>
      <c r="AE7" s="17">
        <f>28.296+AE8</f>
        <v>37.584000000000003</v>
      </c>
      <c r="AF7" s="17"/>
      <c r="AG7" s="17">
        <f>0.612+AG8</f>
        <v>0.82799999999999996</v>
      </c>
    </row>
    <row r="8" spans="1:33" ht="22.8" customHeight="1">
      <c r="A8" s="11"/>
      <c r="B8" s="11"/>
      <c r="C8" s="11"/>
      <c r="D8" s="33" t="s">
        <v>490</v>
      </c>
      <c r="E8" s="33" t="s">
        <v>488</v>
      </c>
      <c r="F8" s="17">
        <v>15.768000000000001</v>
      </c>
      <c r="G8" s="17">
        <v>0.97199999999999998</v>
      </c>
      <c r="H8" s="17">
        <v>0.216</v>
      </c>
      <c r="I8" s="17"/>
      <c r="J8" s="17"/>
      <c r="K8" s="17">
        <v>0.156</v>
      </c>
      <c r="L8" s="17">
        <v>0.64800000000000002</v>
      </c>
      <c r="M8" s="17">
        <v>1.08</v>
      </c>
      <c r="N8" s="17"/>
      <c r="O8" s="17">
        <v>0.75600000000000001</v>
      </c>
      <c r="P8" s="17">
        <v>1.296</v>
      </c>
      <c r="Q8" s="17"/>
      <c r="R8" s="17">
        <v>0.216</v>
      </c>
      <c r="S8" s="17"/>
      <c r="T8" s="17"/>
      <c r="U8" s="17">
        <v>0.38400000000000001</v>
      </c>
      <c r="V8" s="17">
        <v>0.54</v>
      </c>
      <c r="W8" s="17"/>
      <c r="X8" s="17"/>
      <c r="Y8" s="17"/>
      <c r="Z8" s="17"/>
      <c r="AA8" s="17"/>
      <c r="AB8" s="17"/>
      <c r="AC8" s="17"/>
      <c r="AD8" s="17"/>
      <c r="AE8" s="17">
        <v>9.2880000000000003</v>
      </c>
      <c r="AF8" s="17"/>
      <c r="AG8" s="17">
        <v>0.216</v>
      </c>
    </row>
    <row r="9" spans="1:33" ht="22.8" customHeight="1">
      <c r="A9" s="35" t="s">
        <v>189</v>
      </c>
      <c r="B9" s="35" t="s">
        <v>190</v>
      </c>
      <c r="C9" s="35" t="s">
        <v>495</v>
      </c>
      <c r="D9" s="36" t="s">
        <v>498</v>
      </c>
      <c r="E9" s="13" t="s">
        <v>497</v>
      </c>
      <c r="F9" s="14">
        <v>15.768000000000001</v>
      </c>
      <c r="G9" s="14">
        <v>0.97199999999999998</v>
      </c>
      <c r="H9" s="14">
        <v>0.216</v>
      </c>
      <c r="I9" s="14"/>
      <c r="J9" s="14"/>
      <c r="K9" s="14">
        <v>0.156</v>
      </c>
      <c r="L9" s="14">
        <v>0.64800000000000002</v>
      </c>
      <c r="M9" s="14">
        <v>1.08</v>
      </c>
      <c r="N9" s="14"/>
      <c r="O9" s="14">
        <v>0.75600000000000001</v>
      </c>
      <c r="P9" s="14">
        <v>1.296</v>
      </c>
      <c r="Q9" s="14"/>
      <c r="R9" s="14">
        <v>0.216</v>
      </c>
      <c r="S9" s="14"/>
      <c r="T9" s="14"/>
      <c r="U9" s="14">
        <v>0.38400000000000001</v>
      </c>
      <c r="V9" s="14">
        <v>0.54</v>
      </c>
      <c r="W9" s="14"/>
      <c r="X9" s="14"/>
      <c r="Y9" s="14"/>
      <c r="Z9" s="14"/>
      <c r="AA9" s="14"/>
      <c r="AB9" s="14"/>
      <c r="AC9" s="14"/>
      <c r="AD9" s="14"/>
      <c r="AE9" s="14">
        <v>9.2880000000000003</v>
      </c>
      <c r="AF9" s="14"/>
      <c r="AG9" s="14">
        <v>0.216</v>
      </c>
    </row>
    <row r="10" spans="1:33" ht="22.8" customHeight="1">
      <c r="A10" s="11"/>
      <c r="B10" s="11"/>
      <c r="C10" s="11"/>
      <c r="D10" s="33" t="s">
        <v>153</v>
      </c>
      <c r="E10" s="33" t="s">
        <v>154</v>
      </c>
      <c r="F10" s="17">
        <v>4.74</v>
      </c>
      <c r="G10" s="17">
        <v>2.16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2.58</v>
      </c>
      <c r="AF10" s="17"/>
      <c r="AG10" s="17"/>
    </row>
    <row r="11" spans="1:33" ht="22.8" customHeight="1">
      <c r="A11" s="35" t="s">
        <v>189</v>
      </c>
      <c r="B11" s="35" t="s">
        <v>190</v>
      </c>
      <c r="C11" s="35" t="s">
        <v>191</v>
      </c>
      <c r="D11" s="36" t="s">
        <v>223</v>
      </c>
      <c r="E11" s="13" t="s">
        <v>193</v>
      </c>
      <c r="F11" s="14">
        <v>4.74</v>
      </c>
      <c r="G11" s="14">
        <v>2.16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>
        <v>2.58</v>
      </c>
      <c r="AF11" s="14"/>
      <c r="AG11" s="14"/>
    </row>
    <row r="12" spans="1:33" ht="22.8" customHeight="1">
      <c r="A12" s="11"/>
      <c r="B12" s="11"/>
      <c r="C12" s="11"/>
      <c r="D12" s="33" t="s">
        <v>155</v>
      </c>
      <c r="E12" s="33" t="s">
        <v>156</v>
      </c>
      <c r="F12" s="17">
        <v>8.34</v>
      </c>
      <c r="G12" s="17">
        <v>0.56699999999999995</v>
      </c>
      <c r="H12" s="17">
        <v>0.126</v>
      </c>
      <c r="I12" s="17"/>
      <c r="J12" s="17"/>
      <c r="K12" s="17">
        <v>9.0999999999999998E-2</v>
      </c>
      <c r="L12" s="17">
        <v>0.378</v>
      </c>
      <c r="M12" s="17">
        <v>0.63</v>
      </c>
      <c r="N12" s="17"/>
      <c r="O12" s="17">
        <v>0.441</v>
      </c>
      <c r="P12" s="17">
        <v>0.75600000000000001</v>
      </c>
      <c r="Q12" s="17"/>
      <c r="R12" s="17">
        <v>0.126</v>
      </c>
      <c r="S12" s="17"/>
      <c r="T12" s="17"/>
      <c r="U12" s="17">
        <v>0.224</v>
      </c>
      <c r="V12" s="17">
        <v>0.315</v>
      </c>
      <c r="W12" s="17"/>
      <c r="X12" s="17"/>
      <c r="Y12" s="17"/>
      <c r="Z12" s="17"/>
      <c r="AA12" s="17"/>
      <c r="AB12" s="17"/>
      <c r="AC12" s="17"/>
      <c r="AD12" s="17"/>
      <c r="AE12" s="17">
        <v>4.5599999999999996</v>
      </c>
      <c r="AF12" s="17"/>
      <c r="AG12" s="17">
        <v>0.126</v>
      </c>
    </row>
    <row r="13" spans="1:33" ht="22.8" customHeight="1">
      <c r="A13" s="35" t="s">
        <v>189</v>
      </c>
      <c r="B13" s="35" t="s">
        <v>190</v>
      </c>
      <c r="C13" s="35" t="s">
        <v>191</v>
      </c>
      <c r="D13" s="36" t="s">
        <v>224</v>
      </c>
      <c r="E13" s="13" t="s">
        <v>193</v>
      </c>
      <c r="F13" s="14">
        <v>8.34</v>
      </c>
      <c r="G13" s="14">
        <v>0.56699999999999995</v>
      </c>
      <c r="H13" s="14">
        <v>0.126</v>
      </c>
      <c r="I13" s="14"/>
      <c r="J13" s="14"/>
      <c r="K13" s="14">
        <v>9.0999999999999998E-2</v>
      </c>
      <c r="L13" s="14">
        <v>0.378</v>
      </c>
      <c r="M13" s="14">
        <v>0.63</v>
      </c>
      <c r="N13" s="14"/>
      <c r="O13" s="14">
        <v>0.441</v>
      </c>
      <c r="P13" s="14">
        <v>0.75600000000000001</v>
      </c>
      <c r="Q13" s="14"/>
      <c r="R13" s="14">
        <v>0.126</v>
      </c>
      <c r="S13" s="14"/>
      <c r="T13" s="14"/>
      <c r="U13" s="14">
        <v>0.224</v>
      </c>
      <c r="V13" s="14">
        <v>0.315</v>
      </c>
      <c r="W13" s="14"/>
      <c r="X13" s="14"/>
      <c r="Y13" s="14"/>
      <c r="Z13" s="14"/>
      <c r="AA13" s="14"/>
      <c r="AB13" s="14"/>
      <c r="AC13" s="14"/>
      <c r="AD13" s="14"/>
      <c r="AE13" s="14">
        <v>4.5599999999999996</v>
      </c>
      <c r="AF13" s="14"/>
      <c r="AG13" s="14">
        <v>0.126</v>
      </c>
    </row>
    <row r="14" spans="1:33" ht="22.8" customHeight="1">
      <c r="A14" s="11"/>
      <c r="B14" s="11"/>
      <c r="C14" s="11"/>
      <c r="D14" s="33" t="s">
        <v>157</v>
      </c>
      <c r="E14" s="33" t="s">
        <v>158</v>
      </c>
      <c r="F14" s="17">
        <v>7.14</v>
      </c>
      <c r="G14" s="17">
        <v>0.48599999999999999</v>
      </c>
      <c r="H14" s="17">
        <v>0.108</v>
      </c>
      <c r="I14" s="17"/>
      <c r="J14" s="17"/>
      <c r="K14" s="17">
        <v>7.8E-2</v>
      </c>
      <c r="L14" s="17">
        <v>0.32400000000000001</v>
      </c>
      <c r="M14" s="17">
        <v>0.54</v>
      </c>
      <c r="N14" s="17"/>
      <c r="O14" s="17">
        <v>0.378</v>
      </c>
      <c r="P14" s="17">
        <v>0.64800000000000002</v>
      </c>
      <c r="Q14" s="17"/>
      <c r="R14" s="17">
        <v>0.108</v>
      </c>
      <c r="S14" s="17"/>
      <c r="T14" s="17"/>
      <c r="U14" s="17">
        <v>0.192</v>
      </c>
      <c r="V14" s="17">
        <v>0.27</v>
      </c>
      <c r="W14" s="17"/>
      <c r="X14" s="17"/>
      <c r="Y14" s="17"/>
      <c r="Z14" s="17"/>
      <c r="AA14" s="17"/>
      <c r="AB14" s="17"/>
      <c r="AC14" s="17"/>
      <c r="AD14" s="17"/>
      <c r="AE14" s="17">
        <v>3.9</v>
      </c>
      <c r="AF14" s="17"/>
      <c r="AG14" s="17">
        <v>0.108</v>
      </c>
    </row>
    <row r="15" spans="1:33" ht="22.8" customHeight="1">
      <c r="A15" s="35" t="s">
        <v>189</v>
      </c>
      <c r="B15" s="35" t="s">
        <v>190</v>
      </c>
      <c r="C15" s="35" t="s">
        <v>191</v>
      </c>
      <c r="D15" s="36" t="s">
        <v>225</v>
      </c>
      <c r="E15" s="13" t="s">
        <v>193</v>
      </c>
      <c r="F15" s="14">
        <v>7.14</v>
      </c>
      <c r="G15" s="14">
        <v>0.48599999999999999</v>
      </c>
      <c r="H15" s="14">
        <v>0.108</v>
      </c>
      <c r="I15" s="14"/>
      <c r="J15" s="14"/>
      <c r="K15" s="14">
        <v>7.8E-2</v>
      </c>
      <c r="L15" s="14">
        <v>0.32400000000000001</v>
      </c>
      <c r="M15" s="14">
        <v>0.54</v>
      </c>
      <c r="N15" s="14"/>
      <c r="O15" s="14">
        <v>0.378</v>
      </c>
      <c r="P15" s="14">
        <v>0.64800000000000002</v>
      </c>
      <c r="Q15" s="14"/>
      <c r="R15" s="14">
        <v>0.108</v>
      </c>
      <c r="S15" s="14"/>
      <c r="T15" s="14"/>
      <c r="U15" s="14">
        <v>0.192</v>
      </c>
      <c r="V15" s="14">
        <v>0.27</v>
      </c>
      <c r="W15" s="14"/>
      <c r="X15" s="14"/>
      <c r="Y15" s="14"/>
      <c r="Z15" s="14"/>
      <c r="AA15" s="14"/>
      <c r="AB15" s="14"/>
      <c r="AC15" s="14"/>
      <c r="AD15" s="14"/>
      <c r="AE15" s="14">
        <v>3.9</v>
      </c>
      <c r="AF15" s="14"/>
      <c r="AG15" s="14">
        <v>0.108</v>
      </c>
    </row>
    <row r="16" spans="1:33" ht="22.8" customHeight="1">
      <c r="A16" s="11"/>
      <c r="B16" s="11"/>
      <c r="C16" s="11"/>
      <c r="D16" s="33" t="s">
        <v>159</v>
      </c>
      <c r="E16" s="33" t="s">
        <v>160</v>
      </c>
      <c r="F16" s="17">
        <v>4.5359999999999996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4.5359999999999996</v>
      </c>
      <c r="AF16" s="17"/>
      <c r="AG16" s="17"/>
    </row>
    <row r="17" spans="1:33" ht="22.8" customHeight="1">
      <c r="A17" s="35" t="s">
        <v>189</v>
      </c>
      <c r="B17" s="35" t="s">
        <v>190</v>
      </c>
      <c r="C17" s="35" t="s">
        <v>191</v>
      </c>
      <c r="D17" s="36" t="s">
        <v>226</v>
      </c>
      <c r="E17" s="13" t="s">
        <v>193</v>
      </c>
      <c r="F17" s="14">
        <v>4.5359999999999996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>
        <v>4.5359999999999996</v>
      </c>
      <c r="AF17" s="14"/>
      <c r="AG17" s="14"/>
    </row>
    <row r="18" spans="1:33" ht="22.8" customHeight="1">
      <c r="A18" s="11"/>
      <c r="B18" s="11"/>
      <c r="C18" s="11"/>
      <c r="D18" s="33" t="s">
        <v>161</v>
      </c>
      <c r="E18" s="33" t="s">
        <v>162</v>
      </c>
      <c r="F18" s="17">
        <v>12.18</v>
      </c>
      <c r="G18" s="17">
        <v>0.89100000000000001</v>
      </c>
      <c r="H18" s="17">
        <v>0.19800000000000001</v>
      </c>
      <c r="I18" s="17"/>
      <c r="J18" s="17"/>
      <c r="K18" s="17">
        <v>0.14299999999999999</v>
      </c>
      <c r="L18" s="17">
        <v>0.59399999999999997</v>
      </c>
      <c r="M18" s="17">
        <v>0.99</v>
      </c>
      <c r="N18" s="17"/>
      <c r="O18" s="17">
        <v>0.69299999999999995</v>
      </c>
      <c r="P18" s="17">
        <v>1.1879999999999999</v>
      </c>
      <c r="Q18" s="17"/>
      <c r="R18" s="17">
        <v>0.19800000000000001</v>
      </c>
      <c r="S18" s="17"/>
      <c r="T18" s="17"/>
      <c r="U18" s="17">
        <v>0.35199999999999998</v>
      </c>
      <c r="V18" s="17">
        <v>0.495</v>
      </c>
      <c r="W18" s="17"/>
      <c r="X18" s="17"/>
      <c r="Y18" s="17"/>
      <c r="Z18" s="17"/>
      <c r="AA18" s="17"/>
      <c r="AB18" s="17"/>
      <c r="AC18" s="17"/>
      <c r="AD18" s="17"/>
      <c r="AE18" s="17">
        <v>6.24</v>
      </c>
      <c r="AF18" s="17"/>
      <c r="AG18" s="17">
        <v>0.19800000000000001</v>
      </c>
    </row>
    <row r="19" spans="1:33" ht="22.8" customHeight="1">
      <c r="A19" s="35" t="s">
        <v>189</v>
      </c>
      <c r="B19" s="35" t="s">
        <v>190</v>
      </c>
      <c r="C19" s="35" t="s">
        <v>191</v>
      </c>
      <c r="D19" s="36" t="s">
        <v>227</v>
      </c>
      <c r="E19" s="13" t="s">
        <v>193</v>
      </c>
      <c r="F19" s="14">
        <v>12.18</v>
      </c>
      <c r="G19" s="14">
        <v>0.89100000000000001</v>
      </c>
      <c r="H19" s="14">
        <v>0.19800000000000001</v>
      </c>
      <c r="I19" s="14"/>
      <c r="J19" s="14"/>
      <c r="K19" s="14">
        <v>0.14299999999999999</v>
      </c>
      <c r="L19" s="14">
        <v>0.59399999999999997</v>
      </c>
      <c r="M19" s="14">
        <v>0.99</v>
      </c>
      <c r="N19" s="14"/>
      <c r="O19" s="14">
        <v>0.69299999999999995</v>
      </c>
      <c r="P19" s="14">
        <v>1.1879999999999999</v>
      </c>
      <c r="Q19" s="14"/>
      <c r="R19" s="14">
        <v>0.19800000000000001</v>
      </c>
      <c r="S19" s="14"/>
      <c r="T19" s="14"/>
      <c r="U19" s="14">
        <v>0.35199999999999998</v>
      </c>
      <c r="V19" s="14">
        <v>0.495</v>
      </c>
      <c r="W19" s="14"/>
      <c r="X19" s="14"/>
      <c r="Y19" s="14"/>
      <c r="Z19" s="14"/>
      <c r="AA19" s="14"/>
      <c r="AB19" s="14"/>
      <c r="AC19" s="14"/>
      <c r="AD19" s="14"/>
      <c r="AE19" s="14">
        <v>6.24</v>
      </c>
      <c r="AF19" s="14"/>
      <c r="AG19" s="14">
        <v>0.19800000000000001</v>
      </c>
    </row>
    <row r="20" spans="1:33" ht="22.8" customHeight="1">
      <c r="A20" s="11"/>
      <c r="B20" s="11"/>
      <c r="C20" s="11"/>
      <c r="D20" s="33" t="s">
        <v>163</v>
      </c>
      <c r="E20" s="33" t="s">
        <v>164</v>
      </c>
      <c r="F20" s="17">
        <v>11.88</v>
      </c>
      <c r="G20" s="17">
        <v>0.81</v>
      </c>
      <c r="H20" s="17">
        <v>0.18</v>
      </c>
      <c r="I20" s="17"/>
      <c r="J20" s="17"/>
      <c r="K20" s="17">
        <v>0.13</v>
      </c>
      <c r="L20" s="17">
        <v>0.54</v>
      </c>
      <c r="M20" s="17">
        <v>0.9</v>
      </c>
      <c r="N20" s="17"/>
      <c r="O20" s="17">
        <v>0.63</v>
      </c>
      <c r="P20" s="17">
        <v>1.08</v>
      </c>
      <c r="Q20" s="17"/>
      <c r="R20" s="17">
        <v>0.18</v>
      </c>
      <c r="S20" s="17"/>
      <c r="T20" s="17"/>
      <c r="U20" s="17">
        <v>0.32</v>
      </c>
      <c r="V20" s="17">
        <v>0.45</v>
      </c>
      <c r="W20" s="17"/>
      <c r="X20" s="17"/>
      <c r="Y20" s="17"/>
      <c r="Z20" s="17"/>
      <c r="AA20" s="17"/>
      <c r="AB20" s="17"/>
      <c r="AC20" s="17"/>
      <c r="AD20" s="17"/>
      <c r="AE20" s="17">
        <v>6.48</v>
      </c>
      <c r="AF20" s="17"/>
      <c r="AG20" s="17">
        <v>0.18</v>
      </c>
    </row>
    <row r="21" spans="1:33" ht="22.8" customHeight="1">
      <c r="A21" s="35" t="s">
        <v>189</v>
      </c>
      <c r="B21" s="35" t="s">
        <v>190</v>
      </c>
      <c r="C21" s="35" t="s">
        <v>191</v>
      </c>
      <c r="D21" s="36" t="s">
        <v>228</v>
      </c>
      <c r="E21" s="13" t="s">
        <v>193</v>
      </c>
      <c r="F21" s="14">
        <v>11.88</v>
      </c>
      <c r="G21" s="14">
        <v>0.81</v>
      </c>
      <c r="H21" s="14">
        <v>0.18</v>
      </c>
      <c r="I21" s="14"/>
      <c r="J21" s="14"/>
      <c r="K21" s="14">
        <v>0.13</v>
      </c>
      <c r="L21" s="14">
        <v>0.54</v>
      </c>
      <c r="M21" s="14">
        <v>0.9</v>
      </c>
      <c r="N21" s="14"/>
      <c r="O21" s="14">
        <v>0.63</v>
      </c>
      <c r="P21" s="14">
        <v>1.08</v>
      </c>
      <c r="Q21" s="14"/>
      <c r="R21" s="14">
        <v>0.18</v>
      </c>
      <c r="S21" s="14"/>
      <c r="T21" s="14"/>
      <c r="U21" s="14">
        <v>0.32</v>
      </c>
      <c r="V21" s="14">
        <v>0.45</v>
      </c>
      <c r="W21" s="14"/>
      <c r="X21" s="14"/>
      <c r="Y21" s="14"/>
      <c r="Z21" s="14"/>
      <c r="AA21" s="14"/>
      <c r="AB21" s="14"/>
      <c r="AC21" s="14"/>
      <c r="AD21" s="14"/>
      <c r="AE21" s="14">
        <v>6.48</v>
      </c>
      <c r="AF21" s="14"/>
      <c r="AG21" s="14">
        <v>0.18</v>
      </c>
    </row>
  </sheetData>
  <mergeCells count="35">
    <mergeCell ref="O4:O5"/>
    <mergeCell ref="P4:P5"/>
    <mergeCell ref="T4:T5"/>
    <mergeCell ref="I4:I5"/>
    <mergeCell ref="S4:S5"/>
    <mergeCell ref="N4:N5"/>
    <mergeCell ref="A4:C4"/>
    <mergeCell ref="D4:D5"/>
    <mergeCell ref="E4:E5"/>
    <mergeCell ref="F4:F5"/>
    <mergeCell ref="AF1:AG1"/>
    <mergeCell ref="A2:AG2"/>
    <mergeCell ref="A3:AE3"/>
    <mergeCell ref="AF3:AG3"/>
    <mergeCell ref="H4:H5"/>
    <mergeCell ref="U4:U5"/>
    <mergeCell ref="G4:G5"/>
    <mergeCell ref="V4:V5"/>
    <mergeCell ref="W4:W5"/>
    <mergeCell ref="X4:X5"/>
    <mergeCell ref="L4:L5"/>
    <mergeCell ref="Q4:Q5"/>
    <mergeCell ref="R4:R5"/>
    <mergeCell ref="M4:M5"/>
    <mergeCell ref="J4:J5"/>
    <mergeCell ref="K4:K5"/>
    <mergeCell ref="AG4:AG5"/>
    <mergeCell ref="Y4:Y5"/>
    <mergeCell ref="Z4:Z5"/>
    <mergeCell ref="AA4:AA5"/>
    <mergeCell ref="AB4:AB5"/>
    <mergeCell ref="AD4:AD5"/>
    <mergeCell ref="AE4:AE5"/>
    <mergeCell ref="AC4:AC5"/>
    <mergeCell ref="AF4:A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27" sqref="F27"/>
    </sheetView>
  </sheetViews>
  <sheetFormatPr defaultColWidth="9.77734375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6640625" customWidth="1"/>
    <col min="9" max="9" width="9.77734375" customWidth="1"/>
  </cols>
  <sheetData>
    <row r="1" spans="1:8" ht="16.350000000000001" customHeight="1">
      <c r="A1" s="4"/>
      <c r="G1" s="54" t="s">
        <v>358</v>
      </c>
      <c r="H1" s="54"/>
    </row>
    <row r="2" spans="1:8" ht="33.6" customHeight="1">
      <c r="A2" s="55" t="s">
        <v>18</v>
      </c>
      <c r="B2" s="55"/>
      <c r="C2" s="55"/>
      <c r="D2" s="55"/>
      <c r="E2" s="55"/>
      <c r="F2" s="55"/>
      <c r="G2" s="55"/>
      <c r="H2" s="55"/>
    </row>
    <row r="3" spans="1:8" ht="24.15" customHeight="1">
      <c r="A3" s="50" t="s">
        <v>28</v>
      </c>
      <c r="B3" s="50"/>
      <c r="C3" s="50"/>
      <c r="D3" s="50"/>
      <c r="E3" s="50"/>
      <c r="F3" s="50"/>
      <c r="G3" s="50"/>
      <c r="H3" s="9" t="s">
        <v>29</v>
      </c>
    </row>
    <row r="4" spans="1:8" ht="23.25" customHeight="1">
      <c r="A4" s="52" t="s">
        <v>359</v>
      </c>
      <c r="B4" s="52" t="s">
        <v>360</v>
      </c>
      <c r="C4" s="52" t="s">
        <v>361</v>
      </c>
      <c r="D4" s="52" t="s">
        <v>362</v>
      </c>
      <c r="E4" s="52" t="s">
        <v>363</v>
      </c>
      <c r="F4" s="52"/>
      <c r="G4" s="52"/>
      <c r="H4" s="52" t="s">
        <v>364</v>
      </c>
    </row>
    <row r="5" spans="1:8" ht="25.8" customHeight="1">
      <c r="A5" s="52"/>
      <c r="B5" s="52"/>
      <c r="C5" s="52"/>
      <c r="D5" s="52"/>
      <c r="E5" s="10" t="s">
        <v>135</v>
      </c>
      <c r="F5" s="10" t="s">
        <v>365</v>
      </c>
      <c r="G5" s="10" t="s">
        <v>366</v>
      </c>
      <c r="H5" s="52"/>
    </row>
    <row r="6" spans="1:8" ht="22.8" customHeight="1">
      <c r="A6" s="11"/>
      <c r="B6" s="11" t="s">
        <v>133</v>
      </c>
      <c r="C6" s="15">
        <v>2.0699999999999998</v>
      </c>
      <c r="D6" s="15"/>
      <c r="E6" s="15"/>
      <c r="F6" s="15"/>
      <c r="G6" s="15"/>
      <c r="H6" s="15">
        <v>2.0699999999999998</v>
      </c>
    </row>
    <row r="7" spans="1:8" ht="22.8" customHeight="1">
      <c r="A7" s="18" t="s">
        <v>151</v>
      </c>
      <c r="B7" s="18" t="s">
        <v>152</v>
      </c>
      <c r="C7" s="15">
        <f>1.53+0.54</f>
        <v>2.0700000000000003</v>
      </c>
      <c r="D7" s="15"/>
      <c r="E7" s="15"/>
      <c r="F7" s="15"/>
      <c r="G7" s="15"/>
      <c r="H7" s="15">
        <f>1.53+0.54</f>
        <v>2.0700000000000003</v>
      </c>
    </row>
    <row r="8" spans="1:8" ht="22.8" customHeight="1">
      <c r="A8" s="36" t="s">
        <v>490</v>
      </c>
      <c r="B8" s="36" t="s">
        <v>488</v>
      </c>
      <c r="C8" s="14">
        <v>0.54</v>
      </c>
      <c r="D8" s="14"/>
      <c r="E8" s="12"/>
      <c r="F8" s="14"/>
      <c r="G8" s="14"/>
      <c r="H8" s="14">
        <v>0.54</v>
      </c>
    </row>
    <row r="9" spans="1:8" ht="22.8" customHeight="1">
      <c r="A9" s="36" t="s">
        <v>153</v>
      </c>
      <c r="B9" s="36" t="s">
        <v>154</v>
      </c>
      <c r="C9" s="14"/>
      <c r="D9" s="14"/>
      <c r="E9" s="12"/>
      <c r="F9" s="14"/>
      <c r="G9" s="14"/>
      <c r="H9" s="14"/>
    </row>
    <row r="10" spans="1:8" ht="22.8" customHeight="1">
      <c r="A10" s="36" t="s">
        <v>155</v>
      </c>
      <c r="B10" s="36" t="s">
        <v>156</v>
      </c>
      <c r="C10" s="14">
        <v>0.315</v>
      </c>
      <c r="D10" s="14"/>
      <c r="E10" s="12"/>
      <c r="F10" s="14"/>
      <c r="G10" s="14"/>
      <c r="H10" s="14">
        <v>0.315</v>
      </c>
    </row>
    <row r="11" spans="1:8" ht="22.8" customHeight="1">
      <c r="A11" s="36" t="s">
        <v>157</v>
      </c>
      <c r="B11" s="36" t="s">
        <v>158</v>
      </c>
      <c r="C11" s="14">
        <v>0.27</v>
      </c>
      <c r="D11" s="14"/>
      <c r="E11" s="12"/>
      <c r="F11" s="14"/>
      <c r="G11" s="14"/>
      <c r="H11" s="14">
        <v>0.27</v>
      </c>
    </row>
    <row r="12" spans="1:8" ht="22.8" customHeight="1">
      <c r="A12" s="36" t="s">
        <v>159</v>
      </c>
      <c r="B12" s="36" t="s">
        <v>160</v>
      </c>
      <c r="C12" s="14"/>
      <c r="D12" s="14"/>
      <c r="E12" s="12"/>
      <c r="F12" s="14"/>
      <c r="G12" s="14"/>
      <c r="H12" s="14"/>
    </row>
    <row r="13" spans="1:8" ht="22.8" customHeight="1">
      <c r="A13" s="36" t="s">
        <v>161</v>
      </c>
      <c r="B13" s="36" t="s">
        <v>162</v>
      </c>
      <c r="C13" s="14">
        <v>0.495</v>
      </c>
      <c r="D13" s="14"/>
      <c r="E13" s="12"/>
      <c r="F13" s="14"/>
      <c r="G13" s="14"/>
      <c r="H13" s="14">
        <v>0.495</v>
      </c>
    </row>
    <row r="14" spans="1:8" ht="22.8" customHeight="1">
      <c r="A14" s="36" t="s">
        <v>163</v>
      </c>
      <c r="B14" s="36" t="s">
        <v>164</v>
      </c>
      <c r="C14" s="14">
        <v>0.45</v>
      </c>
      <c r="D14" s="14"/>
      <c r="E14" s="12"/>
      <c r="F14" s="14"/>
      <c r="G14" s="14"/>
      <c r="H14" s="14">
        <v>0.45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44140625" customWidth="1"/>
    <col min="2" max="2" width="24.777343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33203125" customWidth="1"/>
    <col min="9" max="9" width="9.77734375" customWidth="1"/>
  </cols>
  <sheetData>
    <row r="1" spans="1:8" ht="16.350000000000001" customHeight="1">
      <c r="A1" s="4"/>
      <c r="G1" s="54" t="s">
        <v>367</v>
      </c>
      <c r="H1" s="54"/>
    </row>
    <row r="2" spans="1:8" ht="38.85" customHeight="1">
      <c r="A2" s="55" t="s">
        <v>19</v>
      </c>
      <c r="B2" s="55"/>
      <c r="C2" s="55"/>
      <c r="D2" s="55"/>
      <c r="E2" s="55"/>
      <c r="F2" s="55"/>
      <c r="G2" s="55"/>
      <c r="H2" s="55"/>
    </row>
    <row r="3" spans="1:8" ht="24.15" customHeight="1">
      <c r="A3" s="50" t="s">
        <v>28</v>
      </c>
      <c r="B3" s="50"/>
      <c r="C3" s="50"/>
      <c r="D3" s="50"/>
      <c r="E3" s="50"/>
      <c r="F3" s="50"/>
      <c r="G3" s="50"/>
      <c r="H3" s="9" t="s">
        <v>29</v>
      </c>
    </row>
    <row r="4" spans="1:8" ht="23.25" customHeight="1">
      <c r="A4" s="52" t="s">
        <v>167</v>
      </c>
      <c r="B4" s="52" t="s">
        <v>168</v>
      </c>
      <c r="C4" s="52" t="s">
        <v>133</v>
      </c>
      <c r="D4" s="52" t="s">
        <v>368</v>
      </c>
      <c r="E4" s="52"/>
      <c r="F4" s="52"/>
      <c r="G4" s="52"/>
      <c r="H4" s="52" t="s">
        <v>170</v>
      </c>
    </row>
    <row r="5" spans="1:8" ht="19.8" customHeight="1">
      <c r="A5" s="52"/>
      <c r="B5" s="52"/>
      <c r="C5" s="52"/>
      <c r="D5" s="52" t="s">
        <v>135</v>
      </c>
      <c r="E5" s="52" t="s">
        <v>252</v>
      </c>
      <c r="F5" s="52"/>
      <c r="G5" s="52" t="s">
        <v>253</v>
      </c>
      <c r="H5" s="52"/>
    </row>
    <row r="6" spans="1:8" ht="27.6" customHeight="1">
      <c r="A6" s="52"/>
      <c r="B6" s="52"/>
      <c r="C6" s="52"/>
      <c r="D6" s="52"/>
      <c r="E6" s="10" t="s">
        <v>231</v>
      </c>
      <c r="F6" s="10" t="s">
        <v>217</v>
      </c>
      <c r="G6" s="52"/>
      <c r="H6" s="52"/>
    </row>
    <row r="7" spans="1:8" ht="22.8" customHeight="1">
      <c r="A7" s="11"/>
      <c r="B7" s="16" t="s">
        <v>133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5:G6"/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9.77734375" defaultRowHeight="14.4"/>
  <cols>
    <col min="1" max="1" width="4.44140625" customWidth="1"/>
    <col min="2" max="2" width="4.77734375" customWidth="1"/>
    <col min="3" max="3" width="5" customWidth="1"/>
    <col min="4" max="4" width="6.6640625" customWidth="1"/>
    <col min="5" max="5" width="16.44140625" customWidth="1"/>
    <col min="6" max="6" width="11.77734375" customWidth="1"/>
    <col min="7" max="20" width="7.21875" customWidth="1"/>
    <col min="21" max="22" width="9.77734375" customWidth="1"/>
  </cols>
  <sheetData>
    <row r="1" spans="1:20" ht="16.350000000000001" customHeight="1">
      <c r="A1" s="4"/>
      <c r="S1" s="54" t="s">
        <v>369</v>
      </c>
      <c r="T1" s="54"/>
    </row>
    <row r="2" spans="1:20" ht="47.4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20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29</v>
      </c>
      <c r="T3" s="51"/>
    </row>
    <row r="4" spans="1:20" ht="27.6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208</v>
      </c>
      <c r="G4" s="52" t="s">
        <v>209</v>
      </c>
      <c r="H4" s="52" t="s">
        <v>210</v>
      </c>
      <c r="I4" s="52" t="s">
        <v>211</v>
      </c>
      <c r="J4" s="52" t="s">
        <v>212</v>
      </c>
      <c r="K4" s="52" t="s">
        <v>213</v>
      </c>
      <c r="L4" s="52" t="s">
        <v>214</v>
      </c>
      <c r="M4" s="52" t="s">
        <v>215</v>
      </c>
      <c r="N4" s="52" t="s">
        <v>216</v>
      </c>
      <c r="O4" s="52" t="s">
        <v>217</v>
      </c>
      <c r="P4" s="52" t="s">
        <v>218</v>
      </c>
      <c r="Q4" s="52" t="s">
        <v>219</v>
      </c>
      <c r="R4" s="52" t="s">
        <v>220</v>
      </c>
      <c r="S4" s="52" t="s">
        <v>221</v>
      </c>
      <c r="T4" s="52" t="s">
        <v>222</v>
      </c>
    </row>
    <row r="5" spans="1:20" ht="19.8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22.8" customHeight="1">
      <c r="A6" s="11"/>
      <c r="B6" s="11"/>
      <c r="C6" s="11"/>
      <c r="D6" s="11"/>
      <c r="E6" s="11" t="s">
        <v>133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R4:R5"/>
    <mergeCell ref="S4:S5"/>
    <mergeCell ref="S1:T1"/>
    <mergeCell ref="A2:Q2"/>
    <mergeCell ref="A3:R3"/>
    <mergeCell ref="S3:T3"/>
    <mergeCell ref="I4:I5"/>
    <mergeCell ref="J4:J5"/>
    <mergeCell ref="T4:T5"/>
    <mergeCell ref="O4:O5"/>
    <mergeCell ref="P4:P5"/>
    <mergeCell ref="Q4:Q5"/>
    <mergeCell ref="K4:K5"/>
    <mergeCell ref="L4:L5"/>
    <mergeCell ref="M4:M5"/>
    <mergeCell ref="N4:N5"/>
    <mergeCell ref="H4:H5"/>
    <mergeCell ref="A4:C4"/>
    <mergeCell ref="D4:D5"/>
    <mergeCell ref="E4:E5"/>
    <mergeCell ref="F4:F5"/>
    <mergeCell ref="G4:G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9.77734375" defaultRowHeight="14.4"/>
  <cols>
    <col min="1" max="1" width="3.77734375" customWidth="1"/>
    <col min="2" max="3" width="3.88671875" customWidth="1"/>
    <col min="4" max="4" width="6.77734375" customWidth="1"/>
    <col min="5" max="5" width="15.88671875" customWidth="1"/>
    <col min="6" max="6" width="9.21875" customWidth="1"/>
    <col min="7" max="20" width="7.21875" customWidth="1"/>
    <col min="21" max="22" width="9.77734375" customWidth="1"/>
  </cols>
  <sheetData>
    <row r="1" spans="1:20" ht="16.350000000000001" customHeight="1">
      <c r="A1" s="4"/>
      <c r="S1" s="54" t="s">
        <v>370</v>
      </c>
      <c r="T1" s="54"/>
    </row>
    <row r="2" spans="1:20" ht="47.4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21.6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29</v>
      </c>
      <c r="T3" s="51"/>
    </row>
    <row r="4" spans="1:20" ht="29.25" customHeight="1">
      <c r="A4" s="52" t="s">
        <v>166</v>
      </c>
      <c r="B4" s="52"/>
      <c r="C4" s="52"/>
      <c r="D4" s="52" t="s">
        <v>206</v>
      </c>
      <c r="E4" s="52" t="s">
        <v>207</v>
      </c>
      <c r="F4" s="52" t="s">
        <v>230</v>
      </c>
      <c r="G4" s="52" t="s">
        <v>169</v>
      </c>
      <c r="H4" s="52"/>
      <c r="I4" s="52"/>
      <c r="J4" s="52"/>
      <c r="K4" s="52" t="s">
        <v>170</v>
      </c>
      <c r="L4" s="52"/>
      <c r="M4" s="52"/>
      <c r="N4" s="52"/>
      <c r="O4" s="52"/>
      <c r="P4" s="52"/>
      <c r="Q4" s="52"/>
      <c r="R4" s="52"/>
      <c r="S4" s="52"/>
      <c r="T4" s="52"/>
    </row>
    <row r="5" spans="1:20" ht="49.95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10" t="s">
        <v>133</v>
      </c>
      <c r="H5" s="10" t="s">
        <v>231</v>
      </c>
      <c r="I5" s="10" t="s">
        <v>232</v>
      </c>
      <c r="J5" s="10" t="s">
        <v>217</v>
      </c>
      <c r="K5" s="10" t="s">
        <v>133</v>
      </c>
      <c r="L5" s="10" t="s">
        <v>234</v>
      </c>
      <c r="M5" s="10" t="s">
        <v>235</v>
      </c>
      <c r="N5" s="10" t="s">
        <v>219</v>
      </c>
      <c r="O5" s="10" t="s">
        <v>236</v>
      </c>
      <c r="P5" s="10" t="s">
        <v>237</v>
      </c>
      <c r="Q5" s="10" t="s">
        <v>238</v>
      </c>
      <c r="R5" s="10" t="s">
        <v>215</v>
      </c>
      <c r="S5" s="10" t="s">
        <v>218</v>
      </c>
      <c r="T5" s="10" t="s">
        <v>222</v>
      </c>
    </row>
    <row r="6" spans="1:20" ht="22.8" customHeight="1">
      <c r="A6" s="11"/>
      <c r="B6" s="11"/>
      <c r="C6" s="11"/>
      <c r="D6" s="11"/>
      <c r="E6" s="11" t="s">
        <v>133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G4:J4"/>
    <mergeCell ref="K4:T4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topLeftCell="A13" workbookViewId="0">
      <selection activeCell="H9" sqref="H9"/>
    </sheetView>
  </sheetViews>
  <sheetFormatPr defaultColWidth="9.77734375" defaultRowHeight="14.4"/>
  <cols>
    <col min="1" max="1" width="6.33203125" customWidth="1"/>
    <col min="2" max="2" width="9.88671875" customWidth="1"/>
    <col min="3" max="3" width="52.33203125" customWidth="1"/>
    <col min="4" max="4" width="9.77734375" customWidth="1"/>
  </cols>
  <sheetData>
    <row r="1" spans="1:3" ht="32.700000000000003" customHeight="1">
      <c r="A1" s="4"/>
      <c r="B1" s="47" t="s">
        <v>3</v>
      </c>
      <c r="C1" s="47"/>
    </row>
    <row r="2" spans="1:3" ht="25.05" customHeight="1">
      <c r="B2" s="47"/>
      <c r="C2" s="47"/>
    </row>
    <row r="3" spans="1:3" ht="31.05" customHeight="1">
      <c r="B3" s="48" t="s">
        <v>4</v>
      </c>
      <c r="C3" s="48"/>
    </row>
    <row r="4" spans="1:3" ht="32.549999999999997" customHeight="1">
      <c r="B4" s="5">
        <v>1</v>
      </c>
      <c r="C4" s="6" t="s">
        <v>5</v>
      </c>
    </row>
    <row r="5" spans="1:3" ht="32.549999999999997" customHeight="1">
      <c r="B5" s="5">
        <v>2</v>
      </c>
      <c r="C5" s="7" t="s">
        <v>6</v>
      </c>
    </row>
    <row r="6" spans="1:3" ht="32.549999999999997" customHeight="1">
      <c r="B6" s="5">
        <v>3</v>
      </c>
      <c r="C6" s="6" t="s">
        <v>7</v>
      </c>
    </row>
    <row r="7" spans="1:3" ht="32.549999999999997" customHeight="1">
      <c r="B7" s="5">
        <v>4</v>
      </c>
      <c r="C7" s="6" t="s">
        <v>8</v>
      </c>
    </row>
    <row r="8" spans="1:3" ht="32.549999999999997" customHeight="1">
      <c r="B8" s="5">
        <v>5</v>
      </c>
      <c r="C8" s="6" t="s">
        <v>9</v>
      </c>
    </row>
    <row r="9" spans="1:3" ht="32.549999999999997" customHeight="1">
      <c r="B9" s="5">
        <v>6</v>
      </c>
      <c r="C9" s="6" t="s">
        <v>10</v>
      </c>
    </row>
    <row r="10" spans="1:3" ht="32.549999999999997" customHeight="1">
      <c r="B10" s="5">
        <v>7</v>
      </c>
      <c r="C10" s="6" t="s">
        <v>11</v>
      </c>
    </row>
    <row r="11" spans="1:3" ht="32.549999999999997" customHeight="1">
      <c r="B11" s="5">
        <v>8</v>
      </c>
      <c r="C11" s="6" t="s">
        <v>12</v>
      </c>
    </row>
    <row r="12" spans="1:3" ht="32.549999999999997" customHeight="1">
      <c r="B12" s="5">
        <v>9</v>
      </c>
      <c r="C12" s="6" t="s">
        <v>13</v>
      </c>
    </row>
    <row r="13" spans="1:3" ht="32.549999999999997" customHeight="1">
      <c r="B13" s="5">
        <v>10</v>
      </c>
      <c r="C13" s="6" t="s">
        <v>14</v>
      </c>
    </row>
    <row r="14" spans="1:3" ht="32.549999999999997" customHeight="1">
      <c r="B14" s="5">
        <v>11</v>
      </c>
      <c r="C14" s="6" t="s">
        <v>15</v>
      </c>
    </row>
    <row r="15" spans="1:3" ht="32.549999999999997" customHeight="1">
      <c r="B15" s="5">
        <v>12</v>
      </c>
      <c r="C15" s="6" t="s">
        <v>16</v>
      </c>
    </row>
    <row r="16" spans="1:3" ht="32.549999999999997" customHeight="1">
      <c r="B16" s="5">
        <v>13</v>
      </c>
      <c r="C16" s="6" t="s">
        <v>17</v>
      </c>
    </row>
    <row r="17" spans="2:3" ht="32.549999999999997" customHeight="1">
      <c r="B17" s="5">
        <v>14</v>
      </c>
      <c r="C17" s="6" t="s">
        <v>18</v>
      </c>
    </row>
    <row r="18" spans="2:3" ht="32.549999999999997" customHeight="1">
      <c r="B18" s="5">
        <v>15</v>
      </c>
      <c r="C18" s="6" t="s">
        <v>19</v>
      </c>
    </row>
    <row r="19" spans="2:3" ht="32.549999999999997" customHeight="1">
      <c r="B19" s="5">
        <v>16</v>
      </c>
      <c r="C19" s="6" t="s">
        <v>20</v>
      </c>
    </row>
    <row r="20" spans="2:3" ht="32.549999999999997" customHeight="1">
      <c r="B20" s="5">
        <v>17</v>
      </c>
      <c r="C20" s="6" t="s">
        <v>21</v>
      </c>
    </row>
    <row r="21" spans="2:3" ht="32.549999999999997" customHeight="1">
      <c r="B21" s="5">
        <v>18</v>
      </c>
      <c r="C21" s="6" t="s">
        <v>22</v>
      </c>
    </row>
    <row r="22" spans="2:3" ht="32.549999999999997" customHeight="1">
      <c r="B22" s="5">
        <v>19</v>
      </c>
      <c r="C22" s="6" t="s">
        <v>23</v>
      </c>
    </row>
    <row r="23" spans="2:3" ht="32.549999999999997" customHeight="1">
      <c r="B23" s="5">
        <v>20</v>
      </c>
      <c r="C23" s="6" t="s">
        <v>24</v>
      </c>
    </row>
    <row r="24" spans="2:3" ht="32.549999999999997" customHeight="1">
      <c r="B24" s="5">
        <v>21</v>
      </c>
      <c r="C24" s="6" t="s">
        <v>25</v>
      </c>
    </row>
    <row r="25" spans="2:3" ht="32.549999999999997" customHeight="1">
      <c r="B25" s="5">
        <v>22</v>
      </c>
      <c r="C25" s="6" t="s">
        <v>26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44140625" customWidth="1"/>
    <col min="6" max="6" width="14.109375" customWidth="1"/>
    <col min="7" max="7" width="15.33203125" customWidth="1"/>
    <col min="8" max="8" width="17.6640625" customWidth="1"/>
    <col min="9" max="9" width="9.77734375" customWidth="1"/>
  </cols>
  <sheetData>
    <row r="1" spans="1:8" ht="16.350000000000001" customHeight="1">
      <c r="A1" s="4"/>
      <c r="H1" s="8" t="s">
        <v>371</v>
      </c>
    </row>
    <row r="2" spans="1:8" ht="38.85" customHeight="1">
      <c r="A2" s="55" t="s">
        <v>372</v>
      </c>
      <c r="B2" s="55"/>
      <c r="C2" s="55"/>
      <c r="D2" s="55"/>
      <c r="E2" s="55"/>
      <c r="F2" s="55"/>
      <c r="G2" s="55"/>
      <c r="H2" s="55"/>
    </row>
    <row r="3" spans="1:8" ht="24.15" customHeight="1">
      <c r="A3" s="50" t="s">
        <v>28</v>
      </c>
      <c r="B3" s="50"/>
      <c r="C3" s="50"/>
      <c r="D3" s="50"/>
      <c r="E3" s="50"/>
      <c r="F3" s="50"/>
      <c r="G3" s="50"/>
      <c r="H3" s="9" t="s">
        <v>29</v>
      </c>
    </row>
    <row r="4" spans="1:8" ht="19.8" customHeight="1">
      <c r="A4" s="52" t="s">
        <v>167</v>
      </c>
      <c r="B4" s="52" t="s">
        <v>168</v>
      </c>
      <c r="C4" s="52" t="s">
        <v>133</v>
      </c>
      <c r="D4" s="52" t="s">
        <v>373</v>
      </c>
      <c r="E4" s="52"/>
      <c r="F4" s="52"/>
      <c r="G4" s="52"/>
      <c r="H4" s="52" t="s">
        <v>170</v>
      </c>
    </row>
    <row r="5" spans="1:8" ht="23.25" customHeight="1">
      <c r="A5" s="52"/>
      <c r="B5" s="52"/>
      <c r="C5" s="52"/>
      <c r="D5" s="52" t="s">
        <v>135</v>
      </c>
      <c r="E5" s="52" t="s">
        <v>252</v>
      </c>
      <c r="F5" s="52"/>
      <c r="G5" s="52" t="s">
        <v>253</v>
      </c>
      <c r="H5" s="52"/>
    </row>
    <row r="6" spans="1:8" ht="23.25" customHeight="1">
      <c r="A6" s="52"/>
      <c r="B6" s="52"/>
      <c r="C6" s="52"/>
      <c r="D6" s="52"/>
      <c r="E6" s="10" t="s">
        <v>231</v>
      </c>
      <c r="F6" s="10" t="s">
        <v>217</v>
      </c>
      <c r="G6" s="52"/>
      <c r="H6" s="52"/>
    </row>
    <row r="7" spans="1:8" ht="22.8" customHeight="1">
      <c r="A7" s="11"/>
      <c r="B7" s="16" t="s">
        <v>133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9.77734375" defaultRowHeight="14.4"/>
  <cols>
    <col min="1" max="1" width="10.6640625" customWidth="1"/>
    <col min="2" max="2" width="22.77734375" customWidth="1"/>
    <col min="3" max="3" width="19.21875" customWidth="1"/>
    <col min="4" max="4" width="16.6640625" customWidth="1"/>
    <col min="5" max="6" width="16.44140625" customWidth="1"/>
    <col min="7" max="8" width="17.6640625" customWidth="1"/>
    <col min="9" max="9" width="9.77734375" customWidth="1"/>
  </cols>
  <sheetData>
    <row r="1" spans="1:8" ht="16.350000000000001" customHeight="1">
      <c r="A1" s="4"/>
      <c r="H1" s="8" t="s">
        <v>374</v>
      </c>
    </row>
    <row r="2" spans="1:8" ht="38.85" customHeight="1">
      <c r="A2" s="55" t="s">
        <v>23</v>
      </c>
      <c r="B2" s="55"/>
      <c r="C2" s="55"/>
      <c r="D2" s="55"/>
      <c r="E2" s="55"/>
      <c r="F2" s="55"/>
      <c r="G2" s="55"/>
      <c r="H2" s="55"/>
    </row>
    <row r="3" spans="1:8" ht="24.15" customHeight="1">
      <c r="A3" s="50" t="s">
        <v>28</v>
      </c>
      <c r="B3" s="50"/>
      <c r="C3" s="50"/>
      <c r="D3" s="50"/>
      <c r="E3" s="50"/>
      <c r="F3" s="50"/>
      <c r="G3" s="50"/>
      <c r="H3" s="9" t="s">
        <v>29</v>
      </c>
    </row>
    <row r="4" spans="1:8" ht="20.7" customHeight="1">
      <c r="A4" s="52" t="s">
        <v>167</v>
      </c>
      <c r="B4" s="52" t="s">
        <v>168</v>
      </c>
      <c r="C4" s="52" t="s">
        <v>133</v>
      </c>
      <c r="D4" s="52" t="s">
        <v>375</v>
      </c>
      <c r="E4" s="52"/>
      <c r="F4" s="52"/>
      <c r="G4" s="52"/>
      <c r="H4" s="52" t="s">
        <v>170</v>
      </c>
    </row>
    <row r="5" spans="1:8" ht="18.899999999999999" customHeight="1">
      <c r="A5" s="52"/>
      <c r="B5" s="52"/>
      <c r="C5" s="52"/>
      <c r="D5" s="52" t="s">
        <v>135</v>
      </c>
      <c r="E5" s="52" t="s">
        <v>252</v>
      </c>
      <c r="F5" s="52"/>
      <c r="G5" s="52" t="s">
        <v>253</v>
      </c>
      <c r="H5" s="52"/>
    </row>
    <row r="6" spans="1:8" ht="24.15" customHeight="1">
      <c r="A6" s="52"/>
      <c r="B6" s="52"/>
      <c r="C6" s="52"/>
      <c r="D6" s="52"/>
      <c r="E6" s="10" t="s">
        <v>231</v>
      </c>
      <c r="F6" s="10" t="s">
        <v>217</v>
      </c>
      <c r="G6" s="52"/>
      <c r="H6" s="52"/>
    </row>
    <row r="7" spans="1:8" ht="22.8" customHeight="1">
      <c r="A7" s="11"/>
      <c r="B7" s="16" t="s">
        <v>133</v>
      </c>
      <c r="C7" s="15">
        <v>0</v>
      </c>
      <c r="D7" s="15"/>
      <c r="E7" s="15"/>
      <c r="F7" s="15"/>
      <c r="G7" s="15"/>
      <c r="H7" s="15"/>
    </row>
    <row r="8" spans="1:8" ht="22.8" customHeight="1">
      <c r="A8" s="18"/>
      <c r="B8" s="18"/>
      <c r="C8" s="15"/>
      <c r="D8" s="15"/>
      <c r="E8" s="15"/>
      <c r="F8" s="15"/>
      <c r="G8" s="15"/>
      <c r="H8" s="15"/>
    </row>
    <row r="9" spans="1:8" ht="22.8" customHeight="1">
      <c r="A9" s="33"/>
      <c r="B9" s="33"/>
      <c r="C9" s="15"/>
      <c r="D9" s="15"/>
      <c r="E9" s="15"/>
      <c r="F9" s="15"/>
      <c r="G9" s="15"/>
      <c r="H9" s="15"/>
    </row>
    <row r="10" spans="1:8" ht="22.8" customHeight="1">
      <c r="A10" s="33"/>
      <c r="B10" s="33"/>
      <c r="C10" s="15"/>
      <c r="D10" s="15"/>
      <c r="E10" s="15"/>
      <c r="F10" s="15"/>
      <c r="G10" s="15"/>
      <c r="H10" s="15"/>
    </row>
    <row r="11" spans="1:8" ht="22.8" customHeight="1">
      <c r="A11" s="33"/>
      <c r="B11" s="33"/>
      <c r="C11" s="15"/>
      <c r="D11" s="15"/>
      <c r="E11" s="15"/>
      <c r="F11" s="15"/>
      <c r="G11" s="15"/>
      <c r="H11" s="15"/>
    </row>
    <row r="12" spans="1:8" ht="22.8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Q17" sqref="Q17:R17"/>
    </sheetView>
  </sheetViews>
  <sheetFormatPr defaultColWidth="9.77734375" defaultRowHeight="14.4"/>
  <cols>
    <col min="1" max="1" width="10" customWidth="1"/>
    <col min="2" max="2" width="21.6640625" customWidth="1"/>
    <col min="3" max="3" width="13.33203125" customWidth="1"/>
    <col min="4" max="14" width="7.6640625" customWidth="1"/>
    <col min="15" max="18" width="9.77734375" customWidth="1"/>
  </cols>
  <sheetData>
    <row r="1" spans="1:14" ht="16.350000000000001" customHeight="1">
      <c r="A1" s="4"/>
      <c r="M1" s="54" t="s">
        <v>376</v>
      </c>
      <c r="N1" s="54"/>
    </row>
    <row r="2" spans="1:14" ht="45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.149999999999999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 t="s">
        <v>29</v>
      </c>
      <c r="N3" s="51"/>
    </row>
    <row r="4" spans="1:14" ht="26.1" customHeight="1">
      <c r="A4" s="52" t="s">
        <v>206</v>
      </c>
      <c r="B4" s="52" t="s">
        <v>377</v>
      </c>
      <c r="C4" s="52" t="s">
        <v>378</v>
      </c>
      <c r="D4" s="52"/>
      <c r="E4" s="52"/>
      <c r="F4" s="52"/>
      <c r="G4" s="52"/>
      <c r="H4" s="52"/>
      <c r="I4" s="52"/>
      <c r="J4" s="52"/>
      <c r="K4" s="52"/>
      <c r="L4" s="52"/>
      <c r="M4" s="52" t="s">
        <v>379</v>
      </c>
      <c r="N4" s="52"/>
    </row>
    <row r="5" spans="1:14" ht="31.95" customHeight="1">
      <c r="A5" s="52"/>
      <c r="B5" s="52"/>
      <c r="C5" s="52" t="s">
        <v>380</v>
      </c>
      <c r="D5" s="52" t="s">
        <v>136</v>
      </c>
      <c r="E5" s="52"/>
      <c r="F5" s="52"/>
      <c r="G5" s="52"/>
      <c r="H5" s="52"/>
      <c r="I5" s="52"/>
      <c r="J5" s="52" t="s">
        <v>381</v>
      </c>
      <c r="K5" s="52" t="s">
        <v>138</v>
      </c>
      <c r="L5" s="52" t="s">
        <v>139</v>
      </c>
      <c r="M5" s="52" t="s">
        <v>382</v>
      </c>
      <c r="N5" s="52" t="s">
        <v>383</v>
      </c>
    </row>
    <row r="6" spans="1:14" ht="44.85" customHeight="1">
      <c r="A6" s="52"/>
      <c r="B6" s="52"/>
      <c r="C6" s="52"/>
      <c r="D6" s="10" t="s">
        <v>384</v>
      </c>
      <c r="E6" s="10" t="s">
        <v>385</v>
      </c>
      <c r="F6" s="10" t="s">
        <v>386</v>
      </c>
      <c r="G6" s="10" t="s">
        <v>387</v>
      </c>
      <c r="H6" s="10" t="s">
        <v>388</v>
      </c>
      <c r="I6" s="10" t="s">
        <v>389</v>
      </c>
      <c r="J6" s="52"/>
      <c r="K6" s="52"/>
      <c r="L6" s="52"/>
      <c r="M6" s="52"/>
      <c r="N6" s="52"/>
    </row>
    <row r="7" spans="1:14" ht="22.8" customHeight="1">
      <c r="A7" s="11"/>
      <c r="B7" s="16" t="s">
        <v>133</v>
      </c>
      <c r="C7" s="15">
        <v>746.67</v>
      </c>
      <c r="D7" s="15">
        <v>746.67</v>
      </c>
      <c r="E7" s="15">
        <v>346.67</v>
      </c>
      <c r="F7" s="15">
        <v>400</v>
      </c>
      <c r="G7" s="15"/>
      <c r="H7" s="15"/>
      <c r="I7" s="15"/>
      <c r="J7" s="15"/>
      <c r="K7" s="15"/>
      <c r="L7" s="15"/>
      <c r="M7" s="15">
        <v>746.67</v>
      </c>
      <c r="N7" s="11"/>
    </row>
    <row r="8" spans="1:14" ht="22.8" customHeight="1">
      <c r="A8" s="18" t="s">
        <v>151</v>
      </c>
      <c r="B8" s="18" t="s">
        <v>152</v>
      </c>
      <c r="C8" s="15">
        <v>746.67</v>
      </c>
      <c r="D8" s="15">
        <v>746.67</v>
      </c>
      <c r="E8" s="15">
        <v>346.67</v>
      </c>
      <c r="F8" s="15">
        <v>400</v>
      </c>
      <c r="G8" s="15"/>
      <c r="H8" s="15"/>
      <c r="I8" s="15"/>
      <c r="J8" s="15"/>
      <c r="K8" s="15"/>
      <c r="L8" s="15"/>
      <c r="M8" s="15">
        <v>746.67</v>
      </c>
      <c r="N8" s="11"/>
    </row>
    <row r="9" spans="1:14" ht="22.8" customHeight="1">
      <c r="A9" s="36" t="s">
        <v>502</v>
      </c>
      <c r="B9" s="36" t="s">
        <v>503</v>
      </c>
      <c r="C9" s="12">
        <v>2.7</v>
      </c>
      <c r="D9" s="12">
        <v>2.7</v>
      </c>
      <c r="E9" s="12">
        <v>2.7</v>
      </c>
      <c r="F9" s="12"/>
      <c r="G9" s="12"/>
      <c r="H9" s="12"/>
      <c r="I9" s="12"/>
      <c r="J9" s="12"/>
      <c r="K9" s="12"/>
      <c r="L9" s="12"/>
      <c r="M9" s="12">
        <v>2.7</v>
      </c>
      <c r="N9" s="11"/>
    </row>
    <row r="10" spans="1:14" ht="22.8" customHeight="1">
      <c r="A10" s="36" t="s">
        <v>502</v>
      </c>
      <c r="B10" s="36" t="s">
        <v>504</v>
      </c>
      <c r="C10" s="12">
        <v>56</v>
      </c>
      <c r="D10" s="12">
        <v>56</v>
      </c>
      <c r="E10" s="12">
        <v>56</v>
      </c>
      <c r="F10" s="12"/>
      <c r="G10" s="12"/>
      <c r="H10" s="12"/>
      <c r="I10" s="12"/>
      <c r="J10" s="12"/>
      <c r="K10" s="12"/>
      <c r="L10" s="12"/>
      <c r="M10" s="12">
        <v>56</v>
      </c>
      <c r="N10" s="11"/>
    </row>
    <row r="11" spans="1:14" ht="22.8" customHeight="1">
      <c r="A11" s="36" t="s">
        <v>502</v>
      </c>
      <c r="B11" s="36" t="s">
        <v>505</v>
      </c>
      <c r="C11" s="12">
        <v>54</v>
      </c>
      <c r="D11" s="12">
        <v>54</v>
      </c>
      <c r="E11" s="12">
        <v>54</v>
      </c>
      <c r="F11" s="12"/>
      <c r="G11" s="12"/>
      <c r="H11" s="12"/>
      <c r="I11" s="12"/>
      <c r="J11" s="12"/>
      <c r="K11" s="12"/>
      <c r="L11" s="12"/>
      <c r="M11" s="12">
        <v>54</v>
      </c>
      <c r="N11" s="11"/>
    </row>
    <row r="12" spans="1:14" ht="22.8" customHeight="1">
      <c r="A12" s="36" t="s">
        <v>502</v>
      </c>
      <c r="B12" s="36" t="s">
        <v>506</v>
      </c>
      <c r="C12" s="12">
        <v>400</v>
      </c>
      <c r="D12" s="12">
        <v>400</v>
      </c>
      <c r="E12" s="12"/>
      <c r="F12" s="12">
        <v>400</v>
      </c>
      <c r="G12" s="12"/>
      <c r="H12" s="12"/>
      <c r="I12" s="12"/>
      <c r="J12" s="12"/>
      <c r="K12" s="12"/>
      <c r="L12" s="12"/>
      <c r="M12" s="12">
        <v>400</v>
      </c>
      <c r="N12" s="11"/>
    </row>
    <row r="13" spans="1:14" ht="22.8" customHeight="1">
      <c r="A13" s="36" t="s">
        <v>502</v>
      </c>
      <c r="B13" s="36" t="s">
        <v>507</v>
      </c>
      <c r="C13" s="12">
        <v>18</v>
      </c>
      <c r="D13" s="12">
        <v>18</v>
      </c>
      <c r="E13" s="12">
        <v>18</v>
      </c>
      <c r="F13" s="12"/>
      <c r="G13" s="12"/>
      <c r="H13" s="12"/>
      <c r="I13" s="12"/>
      <c r="J13" s="12"/>
      <c r="K13" s="12"/>
      <c r="L13" s="12"/>
      <c r="M13" s="12">
        <v>18</v>
      </c>
      <c r="N13" s="11"/>
    </row>
    <row r="14" spans="1:14" ht="22.8" customHeight="1">
      <c r="A14" s="36" t="s">
        <v>502</v>
      </c>
      <c r="B14" s="36" t="s">
        <v>508</v>
      </c>
      <c r="C14" s="12">
        <v>27</v>
      </c>
      <c r="D14" s="12">
        <v>27</v>
      </c>
      <c r="E14" s="12">
        <v>27</v>
      </c>
      <c r="F14" s="12"/>
      <c r="G14" s="12"/>
      <c r="H14" s="12"/>
      <c r="I14" s="12"/>
      <c r="J14" s="12"/>
      <c r="K14" s="12"/>
      <c r="L14" s="12"/>
      <c r="M14" s="12">
        <v>27</v>
      </c>
      <c r="N14" s="11"/>
    </row>
    <row r="15" spans="1:14" ht="22.8" customHeight="1">
      <c r="A15" s="36" t="s">
        <v>502</v>
      </c>
      <c r="B15" s="36" t="s">
        <v>509</v>
      </c>
      <c r="C15" s="12">
        <v>68.97</v>
      </c>
      <c r="D15" s="12">
        <v>68.97</v>
      </c>
      <c r="E15" s="12">
        <v>68.97</v>
      </c>
      <c r="F15" s="12"/>
      <c r="G15" s="12"/>
      <c r="H15" s="12"/>
      <c r="I15" s="12"/>
      <c r="J15" s="12"/>
      <c r="K15" s="12"/>
      <c r="L15" s="12"/>
      <c r="M15" s="12">
        <v>68.97</v>
      </c>
      <c r="N15" s="11"/>
    </row>
    <row r="16" spans="1:14" ht="22.8" customHeight="1">
      <c r="A16" s="36" t="s">
        <v>502</v>
      </c>
      <c r="B16" s="36" t="s">
        <v>510</v>
      </c>
      <c r="C16" s="12">
        <v>20</v>
      </c>
      <c r="D16" s="12">
        <v>20</v>
      </c>
      <c r="E16" s="12">
        <v>20</v>
      </c>
      <c r="F16" s="12"/>
      <c r="G16" s="12"/>
      <c r="H16" s="12"/>
      <c r="I16" s="12"/>
      <c r="J16" s="12"/>
      <c r="K16" s="12"/>
      <c r="L16" s="12"/>
      <c r="M16" s="12">
        <v>20</v>
      </c>
      <c r="N16" s="11"/>
    </row>
    <row r="17" spans="1:14" ht="22.8" customHeight="1">
      <c r="A17" s="36" t="s">
        <v>502</v>
      </c>
      <c r="B17" s="36" t="s">
        <v>511</v>
      </c>
      <c r="C17" s="12">
        <v>4</v>
      </c>
      <c r="D17" s="12">
        <v>4</v>
      </c>
      <c r="E17" s="12">
        <v>4</v>
      </c>
      <c r="F17" s="12"/>
      <c r="G17" s="12"/>
      <c r="H17" s="12"/>
      <c r="I17" s="12"/>
      <c r="J17" s="12"/>
      <c r="K17" s="12"/>
      <c r="L17" s="12"/>
      <c r="M17" s="12">
        <v>4</v>
      </c>
      <c r="N17" s="11"/>
    </row>
    <row r="18" spans="1:14" ht="22.8" customHeight="1">
      <c r="A18" s="36" t="s">
        <v>502</v>
      </c>
      <c r="B18" s="36" t="s">
        <v>512</v>
      </c>
      <c r="C18" s="12">
        <v>21</v>
      </c>
      <c r="D18" s="12">
        <v>21</v>
      </c>
      <c r="E18" s="12">
        <v>21</v>
      </c>
      <c r="F18" s="12"/>
      <c r="G18" s="12"/>
      <c r="H18" s="12"/>
      <c r="I18" s="12"/>
      <c r="J18" s="12"/>
      <c r="K18" s="12"/>
      <c r="L18" s="12"/>
      <c r="M18" s="12">
        <v>21</v>
      </c>
      <c r="N18" s="11"/>
    </row>
    <row r="19" spans="1:14" ht="22.8" customHeight="1">
      <c r="A19" s="36" t="s">
        <v>502</v>
      </c>
      <c r="B19" s="36" t="s">
        <v>513</v>
      </c>
      <c r="C19" s="12">
        <v>30</v>
      </c>
      <c r="D19" s="12">
        <v>30</v>
      </c>
      <c r="E19" s="12">
        <v>30</v>
      </c>
      <c r="F19" s="12"/>
      <c r="G19" s="12"/>
      <c r="H19" s="12"/>
      <c r="I19" s="12"/>
      <c r="J19" s="12"/>
      <c r="K19" s="12"/>
      <c r="L19" s="12"/>
      <c r="M19" s="12">
        <v>30</v>
      </c>
      <c r="N19" s="11"/>
    </row>
    <row r="20" spans="1:14" ht="22.8" customHeight="1">
      <c r="A20" s="36" t="s">
        <v>390</v>
      </c>
      <c r="B20" s="36" t="s">
        <v>391</v>
      </c>
      <c r="C20" s="12">
        <v>35</v>
      </c>
      <c r="D20" s="12">
        <v>35</v>
      </c>
      <c r="E20" s="12">
        <v>35</v>
      </c>
      <c r="F20" s="12"/>
      <c r="G20" s="12"/>
      <c r="H20" s="12"/>
      <c r="I20" s="12"/>
      <c r="J20" s="12"/>
      <c r="K20" s="12"/>
      <c r="L20" s="12"/>
      <c r="M20" s="12">
        <v>35</v>
      </c>
      <c r="N20" s="13"/>
    </row>
    <row r="21" spans="1:14" ht="22.8" customHeight="1">
      <c r="A21" s="36" t="s">
        <v>392</v>
      </c>
      <c r="B21" s="36" t="s">
        <v>393</v>
      </c>
      <c r="C21" s="12">
        <v>10</v>
      </c>
      <c r="D21" s="12">
        <v>10</v>
      </c>
      <c r="E21" s="12">
        <v>10</v>
      </c>
      <c r="F21" s="12"/>
      <c r="G21" s="12"/>
      <c r="H21" s="12"/>
      <c r="I21" s="12"/>
      <c r="J21" s="12"/>
      <c r="K21" s="12"/>
      <c r="L21" s="12"/>
      <c r="M21" s="12">
        <v>10</v>
      </c>
      <c r="N21" s="13"/>
    </row>
  </sheetData>
  <mergeCells count="15">
    <mergeCell ref="M1:N1"/>
    <mergeCell ref="A2:N2"/>
    <mergeCell ref="A3:L3"/>
    <mergeCell ref="M3:N3"/>
    <mergeCell ref="J5:J6"/>
    <mergeCell ref="K5:K6"/>
    <mergeCell ref="M5:M6"/>
    <mergeCell ref="N5:N6"/>
    <mergeCell ref="A4:A6"/>
    <mergeCell ref="B4:B6"/>
    <mergeCell ref="C4:L4"/>
    <mergeCell ref="M4:N4"/>
    <mergeCell ref="L5:L6"/>
    <mergeCell ref="C5:C6"/>
    <mergeCell ref="D5:I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8"/>
  <sheetViews>
    <sheetView workbookViewId="0">
      <pane ySplit="5" topLeftCell="A120" activePane="bottomLeft" state="frozen"/>
      <selection pane="bottomLeft" activeCell="Q10" sqref="Q10"/>
    </sheetView>
  </sheetViews>
  <sheetFormatPr defaultColWidth="9.77734375" defaultRowHeight="14.4"/>
  <cols>
    <col min="1" max="1" width="6.77734375" customWidth="1"/>
    <col min="2" max="2" width="15.109375" customWidth="1"/>
    <col min="3" max="3" width="8.5546875" customWidth="1"/>
    <col min="4" max="4" width="12.21875" customWidth="1"/>
    <col min="5" max="5" width="8.44140625" customWidth="1"/>
    <col min="6" max="6" width="8.5546875" customWidth="1"/>
    <col min="7" max="7" width="11.88671875" customWidth="1"/>
    <col min="8" max="8" width="21.5546875" customWidth="1"/>
    <col min="9" max="9" width="11.109375" customWidth="1"/>
    <col min="10" max="10" width="11.5546875" customWidth="1"/>
    <col min="11" max="11" width="9.21875" customWidth="1"/>
    <col min="12" max="12" width="9.77734375" customWidth="1"/>
    <col min="13" max="13" width="15.21875" customWidth="1"/>
    <col min="14" max="18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394</v>
      </c>
    </row>
    <row r="2" spans="1:13" ht="37.950000000000003" customHeight="1">
      <c r="A2" s="4"/>
      <c r="B2" s="4"/>
      <c r="C2" s="47" t="s">
        <v>395</v>
      </c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1.6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 t="s">
        <v>29</v>
      </c>
      <c r="M3" s="51"/>
    </row>
    <row r="4" spans="1:13" ht="33.6" customHeight="1">
      <c r="A4" s="52" t="s">
        <v>206</v>
      </c>
      <c r="B4" s="52" t="s">
        <v>396</v>
      </c>
      <c r="C4" s="52" t="s">
        <v>397</v>
      </c>
      <c r="D4" s="52" t="s">
        <v>398</v>
      </c>
      <c r="E4" s="52" t="s">
        <v>399</v>
      </c>
      <c r="F4" s="52"/>
      <c r="G4" s="52"/>
      <c r="H4" s="52"/>
      <c r="I4" s="52"/>
      <c r="J4" s="52"/>
      <c r="K4" s="52"/>
      <c r="L4" s="52"/>
      <c r="M4" s="52"/>
    </row>
    <row r="5" spans="1:13" ht="36.15" customHeight="1">
      <c r="A5" s="52"/>
      <c r="B5" s="52"/>
      <c r="C5" s="52"/>
      <c r="D5" s="52"/>
      <c r="E5" s="10" t="s">
        <v>400</v>
      </c>
      <c r="F5" s="10" t="s">
        <v>401</v>
      </c>
      <c r="G5" s="10" t="s">
        <v>402</v>
      </c>
      <c r="H5" s="10" t="s">
        <v>403</v>
      </c>
      <c r="I5" s="10" t="s">
        <v>404</v>
      </c>
      <c r="J5" s="10" t="s">
        <v>405</v>
      </c>
      <c r="K5" s="10" t="s">
        <v>406</v>
      </c>
      <c r="L5" s="10" t="s">
        <v>407</v>
      </c>
      <c r="M5" s="10" t="s">
        <v>408</v>
      </c>
    </row>
    <row r="6" spans="1:13" ht="28.5" customHeight="1">
      <c r="A6" s="18" t="s">
        <v>514</v>
      </c>
      <c r="B6" s="18" t="s">
        <v>152</v>
      </c>
      <c r="C6" s="15">
        <v>701.67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05" customHeight="1">
      <c r="A7" s="58" t="s">
        <v>490</v>
      </c>
      <c r="B7" s="58" t="s">
        <v>515</v>
      </c>
      <c r="C7" s="57">
        <v>2.7</v>
      </c>
      <c r="D7" s="58" t="s">
        <v>328</v>
      </c>
      <c r="E7" s="59" t="s">
        <v>413</v>
      </c>
      <c r="F7" s="13" t="s">
        <v>414</v>
      </c>
      <c r="G7" s="13" t="s">
        <v>415</v>
      </c>
      <c r="H7" s="13" t="s">
        <v>516</v>
      </c>
      <c r="I7" s="13" t="s">
        <v>517</v>
      </c>
      <c r="J7" s="13" t="s">
        <v>418</v>
      </c>
      <c r="K7" s="13" t="s">
        <v>419</v>
      </c>
      <c r="L7" s="13" t="s">
        <v>420</v>
      </c>
      <c r="M7" s="13"/>
    </row>
    <row r="8" spans="1:13" ht="43.05" customHeight="1">
      <c r="A8" s="58"/>
      <c r="B8" s="58"/>
      <c r="C8" s="57"/>
      <c r="D8" s="58"/>
      <c r="E8" s="59"/>
      <c r="F8" s="13" t="s">
        <v>421</v>
      </c>
      <c r="G8" s="13" t="s">
        <v>422</v>
      </c>
      <c r="H8" s="13" t="s">
        <v>422</v>
      </c>
      <c r="I8" s="13" t="s">
        <v>422</v>
      </c>
      <c r="J8" s="13" t="s">
        <v>418</v>
      </c>
      <c r="K8" s="13" t="s">
        <v>419</v>
      </c>
      <c r="L8" s="13" t="s">
        <v>420</v>
      </c>
      <c r="M8" s="13"/>
    </row>
    <row r="9" spans="1:13" ht="43.05" customHeight="1">
      <c r="A9" s="58"/>
      <c r="B9" s="58"/>
      <c r="C9" s="57"/>
      <c r="D9" s="58"/>
      <c r="E9" s="59"/>
      <c r="F9" s="13" t="s">
        <v>423</v>
      </c>
      <c r="G9" s="13" t="s">
        <v>422</v>
      </c>
      <c r="H9" s="13" t="s">
        <v>422</v>
      </c>
      <c r="I9" s="13" t="s">
        <v>422</v>
      </c>
      <c r="J9" s="13" t="s">
        <v>418</v>
      </c>
      <c r="K9" s="13" t="s">
        <v>419</v>
      </c>
      <c r="L9" s="13" t="s">
        <v>420</v>
      </c>
      <c r="M9" s="13"/>
    </row>
    <row r="10" spans="1:13" ht="43.05" customHeight="1">
      <c r="A10" s="58"/>
      <c r="B10" s="58"/>
      <c r="C10" s="57"/>
      <c r="D10" s="58"/>
      <c r="E10" s="59" t="s">
        <v>442</v>
      </c>
      <c r="F10" s="13" t="s">
        <v>450</v>
      </c>
      <c r="G10" s="13" t="s">
        <v>451</v>
      </c>
      <c r="H10" s="13" t="s">
        <v>422</v>
      </c>
      <c r="I10" s="13" t="s">
        <v>451</v>
      </c>
      <c r="J10" s="13" t="s">
        <v>418</v>
      </c>
      <c r="K10" s="13" t="s">
        <v>518</v>
      </c>
      <c r="L10" s="13" t="s">
        <v>420</v>
      </c>
      <c r="M10" s="13"/>
    </row>
    <row r="11" spans="1:13" ht="43.05" customHeight="1">
      <c r="A11" s="58"/>
      <c r="B11" s="58"/>
      <c r="C11" s="57"/>
      <c r="D11" s="58"/>
      <c r="E11" s="59"/>
      <c r="F11" s="13" t="s">
        <v>443</v>
      </c>
      <c r="G11" s="13" t="s">
        <v>444</v>
      </c>
      <c r="H11" s="13" t="s">
        <v>444</v>
      </c>
      <c r="I11" s="13" t="s">
        <v>445</v>
      </c>
      <c r="J11" s="13" t="s">
        <v>418</v>
      </c>
      <c r="K11" s="13" t="s">
        <v>446</v>
      </c>
      <c r="L11" s="13" t="s">
        <v>420</v>
      </c>
      <c r="M11" s="13"/>
    </row>
    <row r="12" spans="1:13" ht="43.05" customHeight="1">
      <c r="A12" s="58"/>
      <c r="B12" s="58"/>
      <c r="C12" s="57"/>
      <c r="D12" s="58"/>
      <c r="E12" s="59"/>
      <c r="F12" s="13" t="s">
        <v>447</v>
      </c>
      <c r="G12" s="13" t="s">
        <v>448</v>
      </c>
      <c r="H12" s="13" t="s">
        <v>449</v>
      </c>
      <c r="I12" s="13" t="s">
        <v>449</v>
      </c>
      <c r="J12" s="13" t="s">
        <v>418</v>
      </c>
      <c r="K12" s="13" t="s">
        <v>428</v>
      </c>
      <c r="L12" s="13" t="s">
        <v>420</v>
      </c>
      <c r="M12" s="13"/>
    </row>
    <row r="13" spans="1:13" ht="43.05" customHeight="1">
      <c r="A13" s="58"/>
      <c r="B13" s="58"/>
      <c r="C13" s="57"/>
      <c r="D13" s="58"/>
      <c r="E13" s="11" t="s">
        <v>424</v>
      </c>
      <c r="F13" s="13" t="s">
        <v>425</v>
      </c>
      <c r="G13" s="13" t="s">
        <v>426</v>
      </c>
      <c r="H13" s="13" t="s">
        <v>427</v>
      </c>
      <c r="I13" s="13" t="s">
        <v>426</v>
      </c>
      <c r="J13" s="13" t="s">
        <v>418</v>
      </c>
      <c r="K13" s="13" t="s">
        <v>428</v>
      </c>
      <c r="L13" s="13" t="s">
        <v>420</v>
      </c>
      <c r="M13" s="13"/>
    </row>
    <row r="14" spans="1:13" ht="43.05" customHeight="1">
      <c r="A14" s="58"/>
      <c r="B14" s="58"/>
      <c r="C14" s="57"/>
      <c r="D14" s="58"/>
      <c r="E14" s="59" t="s">
        <v>429</v>
      </c>
      <c r="F14" s="13" t="s">
        <v>438</v>
      </c>
      <c r="G14" s="13" t="s">
        <v>439</v>
      </c>
      <c r="H14" s="13" t="s">
        <v>519</v>
      </c>
      <c r="I14" s="13" t="s">
        <v>432</v>
      </c>
      <c r="J14" s="13" t="s">
        <v>418</v>
      </c>
      <c r="K14" s="13" t="s">
        <v>441</v>
      </c>
      <c r="L14" s="13" t="s">
        <v>420</v>
      </c>
      <c r="M14" s="13"/>
    </row>
    <row r="15" spans="1:13" ht="43.05" customHeight="1">
      <c r="A15" s="58"/>
      <c r="B15" s="58"/>
      <c r="C15" s="57"/>
      <c r="D15" s="58"/>
      <c r="E15" s="59"/>
      <c r="F15" s="13" t="s">
        <v>435</v>
      </c>
      <c r="G15" s="13" t="s">
        <v>436</v>
      </c>
      <c r="H15" s="13" t="s">
        <v>432</v>
      </c>
      <c r="I15" s="13" t="s">
        <v>437</v>
      </c>
      <c r="J15" s="13" t="s">
        <v>418</v>
      </c>
      <c r="K15" s="13" t="s">
        <v>422</v>
      </c>
      <c r="L15" s="13" t="s">
        <v>434</v>
      </c>
      <c r="M15" s="13"/>
    </row>
    <row r="16" spans="1:13" ht="43.05" customHeight="1">
      <c r="A16" s="58"/>
      <c r="B16" s="58"/>
      <c r="C16" s="57"/>
      <c r="D16" s="58"/>
      <c r="E16" s="59"/>
      <c r="F16" s="13" t="s">
        <v>430</v>
      </c>
      <c r="G16" s="13" t="s">
        <v>431</v>
      </c>
      <c r="H16" s="13" t="s">
        <v>432</v>
      </c>
      <c r="I16" s="13" t="s">
        <v>433</v>
      </c>
      <c r="J16" s="13" t="s">
        <v>418</v>
      </c>
      <c r="K16" s="13" t="s">
        <v>422</v>
      </c>
      <c r="L16" s="13" t="s">
        <v>434</v>
      </c>
      <c r="M16" s="13"/>
    </row>
    <row r="17" spans="1:13" ht="43.05" customHeight="1">
      <c r="A17" s="58" t="s">
        <v>490</v>
      </c>
      <c r="B17" s="58" t="s">
        <v>520</v>
      </c>
      <c r="C17" s="57">
        <v>56</v>
      </c>
      <c r="D17" s="58" t="s">
        <v>521</v>
      </c>
      <c r="E17" s="59" t="s">
        <v>413</v>
      </c>
      <c r="F17" s="13" t="s">
        <v>414</v>
      </c>
      <c r="G17" s="13" t="s">
        <v>415</v>
      </c>
      <c r="H17" s="13" t="s">
        <v>522</v>
      </c>
      <c r="I17" s="13" t="s">
        <v>523</v>
      </c>
      <c r="J17" s="13" t="s">
        <v>418</v>
      </c>
      <c r="K17" s="13" t="s">
        <v>419</v>
      </c>
      <c r="L17" s="13" t="s">
        <v>420</v>
      </c>
      <c r="M17" s="13"/>
    </row>
    <row r="18" spans="1:13" ht="43.05" customHeight="1">
      <c r="A18" s="58"/>
      <c r="B18" s="58"/>
      <c r="C18" s="57"/>
      <c r="D18" s="58"/>
      <c r="E18" s="59"/>
      <c r="F18" s="13" t="s">
        <v>421</v>
      </c>
      <c r="G18" s="13" t="s">
        <v>422</v>
      </c>
      <c r="H18" s="13" t="s">
        <v>422</v>
      </c>
      <c r="I18" s="13" t="s">
        <v>422</v>
      </c>
      <c r="J18" s="13" t="s">
        <v>418</v>
      </c>
      <c r="K18" s="13" t="s">
        <v>419</v>
      </c>
      <c r="L18" s="13" t="s">
        <v>420</v>
      </c>
      <c r="M18" s="13"/>
    </row>
    <row r="19" spans="1:13" ht="43.05" customHeight="1">
      <c r="A19" s="58"/>
      <c r="B19" s="58"/>
      <c r="C19" s="57"/>
      <c r="D19" s="58"/>
      <c r="E19" s="59"/>
      <c r="F19" s="13" t="s">
        <v>423</v>
      </c>
      <c r="G19" s="13" t="s">
        <v>422</v>
      </c>
      <c r="H19" s="13" t="s">
        <v>422</v>
      </c>
      <c r="I19" s="13" t="s">
        <v>422</v>
      </c>
      <c r="J19" s="13" t="s">
        <v>418</v>
      </c>
      <c r="K19" s="13" t="s">
        <v>419</v>
      </c>
      <c r="L19" s="13" t="s">
        <v>420</v>
      </c>
      <c r="M19" s="13"/>
    </row>
    <row r="20" spans="1:13" ht="43.05" customHeight="1">
      <c r="A20" s="58"/>
      <c r="B20" s="58"/>
      <c r="C20" s="57"/>
      <c r="D20" s="58"/>
      <c r="E20" s="59" t="s">
        <v>442</v>
      </c>
      <c r="F20" s="13" t="s">
        <v>450</v>
      </c>
      <c r="G20" s="13" t="s">
        <v>451</v>
      </c>
      <c r="H20" s="13" t="s">
        <v>422</v>
      </c>
      <c r="I20" s="13" t="s">
        <v>451</v>
      </c>
      <c r="J20" s="13" t="s">
        <v>418</v>
      </c>
      <c r="K20" s="13" t="s">
        <v>452</v>
      </c>
      <c r="L20" s="13" t="s">
        <v>420</v>
      </c>
      <c r="M20" s="13"/>
    </row>
    <row r="21" spans="1:13" ht="43.05" customHeight="1">
      <c r="A21" s="58"/>
      <c r="B21" s="58"/>
      <c r="C21" s="57"/>
      <c r="D21" s="58"/>
      <c r="E21" s="59"/>
      <c r="F21" s="13" t="s">
        <v>443</v>
      </c>
      <c r="G21" s="13" t="s">
        <v>444</v>
      </c>
      <c r="H21" s="13" t="s">
        <v>444</v>
      </c>
      <c r="I21" s="13" t="s">
        <v>445</v>
      </c>
      <c r="J21" s="13" t="s">
        <v>418</v>
      </c>
      <c r="K21" s="13" t="s">
        <v>446</v>
      </c>
      <c r="L21" s="13" t="s">
        <v>420</v>
      </c>
      <c r="M21" s="13"/>
    </row>
    <row r="22" spans="1:13" ht="43.05" customHeight="1">
      <c r="A22" s="58"/>
      <c r="B22" s="58"/>
      <c r="C22" s="57"/>
      <c r="D22" s="58"/>
      <c r="E22" s="59"/>
      <c r="F22" s="13" t="s">
        <v>447</v>
      </c>
      <c r="G22" s="13" t="s">
        <v>426</v>
      </c>
      <c r="H22" s="13" t="s">
        <v>427</v>
      </c>
      <c r="I22" s="13" t="s">
        <v>426</v>
      </c>
      <c r="J22" s="13" t="s">
        <v>418</v>
      </c>
      <c r="K22" s="13" t="s">
        <v>428</v>
      </c>
      <c r="L22" s="13" t="s">
        <v>420</v>
      </c>
      <c r="M22" s="13"/>
    </row>
    <row r="23" spans="1:13" ht="43.05" customHeight="1">
      <c r="A23" s="58"/>
      <c r="B23" s="58"/>
      <c r="C23" s="57"/>
      <c r="D23" s="58"/>
      <c r="E23" s="11" t="s">
        <v>424</v>
      </c>
      <c r="F23" s="13" t="s">
        <v>425</v>
      </c>
      <c r="G23" s="13" t="s">
        <v>448</v>
      </c>
      <c r="H23" s="13" t="s">
        <v>449</v>
      </c>
      <c r="I23" s="13" t="s">
        <v>449</v>
      </c>
      <c r="J23" s="13" t="s">
        <v>418</v>
      </c>
      <c r="K23" s="13" t="s">
        <v>428</v>
      </c>
      <c r="L23" s="13" t="s">
        <v>420</v>
      </c>
      <c r="M23" s="13"/>
    </row>
    <row r="24" spans="1:13" ht="43.05" customHeight="1">
      <c r="A24" s="58"/>
      <c r="B24" s="58"/>
      <c r="C24" s="57"/>
      <c r="D24" s="58"/>
      <c r="E24" s="59" t="s">
        <v>429</v>
      </c>
      <c r="F24" s="13" t="s">
        <v>438</v>
      </c>
      <c r="G24" s="13" t="s">
        <v>439</v>
      </c>
      <c r="H24" s="13" t="s">
        <v>524</v>
      </c>
      <c r="I24" s="13" t="s">
        <v>432</v>
      </c>
      <c r="J24" s="13" t="s">
        <v>418</v>
      </c>
      <c r="K24" s="13" t="s">
        <v>441</v>
      </c>
      <c r="L24" s="13" t="s">
        <v>420</v>
      </c>
      <c r="M24" s="13"/>
    </row>
    <row r="25" spans="1:13" ht="43.05" customHeight="1">
      <c r="A25" s="58"/>
      <c r="B25" s="58"/>
      <c r="C25" s="57"/>
      <c r="D25" s="58"/>
      <c r="E25" s="59"/>
      <c r="F25" s="13" t="s">
        <v>435</v>
      </c>
      <c r="G25" s="13" t="s">
        <v>436</v>
      </c>
      <c r="H25" s="13" t="s">
        <v>432</v>
      </c>
      <c r="I25" s="13" t="s">
        <v>437</v>
      </c>
      <c r="J25" s="13" t="s">
        <v>418</v>
      </c>
      <c r="K25" s="13" t="s">
        <v>422</v>
      </c>
      <c r="L25" s="13" t="s">
        <v>434</v>
      </c>
      <c r="M25" s="13"/>
    </row>
    <row r="26" spans="1:13" ht="43.05" customHeight="1">
      <c r="A26" s="58"/>
      <c r="B26" s="58"/>
      <c r="C26" s="57"/>
      <c r="D26" s="58"/>
      <c r="E26" s="59"/>
      <c r="F26" s="13" t="s">
        <v>430</v>
      </c>
      <c r="G26" s="13" t="s">
        <v>431</v>
      </c>
      <c r="H26" s="13" t="s">
        <v>432</v>
      </c>
      <c r="I26" s="13" t="s">
        <v>433</v>
      </c>
      <c r="J26" s="13" t="s">
        <v>418</v>
      </c>
      <c r="K26" s="13" t="s">
        <v>422</v>
      </c>
      <c r="L26" s="13" t="s">
        <v>434</v>
      </c>
      <c r="M26" s="13"/>
    </row>
    <row r="27" spans="1:13" ht="43.05" customHeight="1">
      <c r="A27" s="58" t="s">
        <v>490</v>
      </c>
      <c r="B27" s="58" t="s">
        <v>525</v>
      </c>
      <c r="C27" s="57">
        <v>54</v>
      </c>
      <c r="D27" s="58" t="s">
        <v>526</v>
      </c>
      <c r="E27" s="59" t="s">
        <v>413</v>
      </c>
      <c r="F27" s="13" t="s">
        <v>414</v>
      </c>
      <c r="G27" s="13" t="s">
        <v>415</v>
      </c>
      <c r="H27" s="13" t="s">
        <v>527</v>
      </c>
      <c r="I27" s="13" t="s">
        <v>527</v>
      </c>
      <c r="J27" s="13" t="s">
        <v>528</v>
      </c>
      <c r="K27" s="13" t="s">
        <v>419</v>
      </c>
      <c r="L27" s="13" t="s">
        <v>420</v>
      </c>
      <c r="M27" s="13"/>
    </row>
    <row r="28" spans="1:13" ht="43.05" customHeight="1">
      <c r="A28" s="58"/>
      <c r="B28" s="58"/>
      <c r="C28" s="57"/>
      <c r="D28" s="58"/>
      <c r="E28" s="59"/>
      <c r="F28" s="13" t="s">
        <v>421</v>
      </c>
      <c r="G28" s="13" t="s">
        <v>422</v>
      </c>
      <c r="H28" s="13" t="s">
        <v>422</v>
      </c>
      <c r="I28" s="13" t="s">
        <v>422</v>
      </c>
      <c r="J28" s="13" t="s">
        <v>418</v>
      </c>
      <c r="K28" s="13" t="s">
        <v>419</v>
      </c>
      <c r="L28" s="13" t="s">
        <v>420</v>
      </c>
      <c r="M28" s="13"/>
    </row>
    <row r="29" spans="1:13" ht="43.05" customHeight="1">
      <c r="A29" s="58"/>
      <c r="B29" s="58"/>
      <c r="C29" s="57"/>
      <c r="D29" s="58"/>
      <c r="E29" s="59"/>
      <c r="F29" s="13" t="s">
        <v>423</v>
      </c>
      <c r="G29" s="13" t="s">
        <v>422</v>
      </c>
      <c r="H29" s="13" t="s">
        <v>422</v>
      </c>
      <c r="I29" s="13" t="s">
        <v>422</v>
      </c>
      <c r="J29" s="13" t="s">
        <v>418</v>
      </c>
      <c r="K29" s="13" t="s">
        <v>419</v>
      </c>
      <c r="L29" s="13" t="s">
        <v>420</v>
      </c>
      <c r="M29" s="13"/>
    </row>
    <row r="30" spans="1:13" ht="43.05" customHeight="1">
      <c r="A30" s="58"/>
      <c r="B30" s="58"/>
      <c r="C30" s="57"/>
      <c r="D30" s="58"/>
      <c r="E30" s="11" t="s">
        <v>424</v>
      </c>
      <c r="F30" s="13" t="s">
        <v>425</v>
      </c>
      <c r="G30" s="13" t="s">
        <v>426</v>
      </c>
      <c r="H30" s="13" t="s">
        <v>427</v>
      </c>
      <c r="I30" s="13" t="s">
        <v>426</v>
      </c>
      <c r="J30" s="13" t="s">
        <v>418</v>
      </c>
      <c r="K30" s="13" t="s">
        <v>428</v>
      </c>
      <c r="L30" s="13" t="s">
        <v>420</v>
      </c>
      <c r="M30" s="13"/>
    </row>
    <row r="31" spans="1:13" ht="43.05" customHeight="1">
      <c r="A31" s="58"/>
      <c r="B31" s="58"/>
      <c r="C31" s="57"/>
      <c r="D31" s="58"/>
      <c r="E31" s="59" t="s">
        <v>429</v>
      </c>
      <c r="F31" s="13" t="s">
        <v>430</v>
      </c>
      <c r="G31" s="13" t="s">
        <v>431</v>
      </c>
      <c r="H31" s="13" t="s">
        <v>432</v>
      </c>
      <c r="I31" s="13" t="s">
        <v>529</v>
      </c>
      <c r="J31" s="13" t="s">
        <v>418</v>
      </c>
      <c r="K31" s="13" t="s">
        <v>422</v>
      </c>
      <c r="L31" s="13" t="s">
        <v>434</v>
      </c>
      <c r="M31" s="13"/>
    </row>
    <row r="32" spans="1:13" ht="43.05" customHeight="1">
      <c r="A32" s="58"/>
      <c r="B32" s="58"/>
      <c r="C32" s="57"/>
      <c r="D32" s="58"/>
      <c r="E32" s="59"/>
      <c r="F32" s="13" t="s">
        <v>435</v>
      </c>
      <c r="G32" s="13" t="s">
        <v>436</v>
      </c>
      <c r="H32" s="13" t="s">
        <v>432</v>
      </c>
      <c r="I32" s="13" t="s">
        <v>530</v>
      </c>
      <c r="J32" s="13" t="s">
        <v>418</v>
      </c>
      <c r="K32" s="13" t="s">
        <v>422</v>
      </c>
      <c r="L32" s="13" t="s">
        <v>434</v>
      </c>
      <c r="M32" s="13"/>
    </row>
    <row r="33" spans="1:13" ht="43.05" customHeight="1">
      <c r="A33" s="58"/>
      <c r="B33" s="58"/>
      <c r="C33" s="57"/>
      <c r="D33" s="58"/>
      <c r="E33" s="59"/>
      <c r="F33" s="13" t="s">
        <v>438</v>
      </c>
      <c r="G33" s="13" t="s">
        <v>439</v>
      </c>
      <c r="H33" s="13" t="s">
        <v>531</v>
      </c>
      <c r="I33" s="13" t="s">
        <v>432</v>
      </c>
      <c r="J33" s="13" t="s">
        <v>418</v>
      </c>
      <c r="K33" s="13" t="s">
        <v>441</v>
      </c>
      <c r="L33" s="13" t="s">
        <v>420</v>
      </c>
      <c r="M33" s="13"/>
    </row>
    <row r="34" spans="1:13" ht="43.05" customHeight="1">
      <c r="A34" s="58"/>
      <c r="B34" s="58"/>
      <c r="C34" s="57"/>
      <c r="D34" s="58"/>
      <c r="E34" s="59" t="s">
        <v>442</v>
      </c>
      <c r="F34" s="13" t="s">
        <v>443</v>
      </c>
      <c r="G34" s="13" t="s">
        <v>444</v>
      </c>
      <c r="H34" s="13" t="s">
        <v>444</v>
      </c>
      <c r="I34" s="13" t="s">
        <v>445</v>
      </c>
      <c r="J34" s="13" t="s">
        <v>418</v>
      </c>
      <c r="K34" s="13" t="s">
        <v>446</v>
      </c>
      <c r="L34" s="13" t="s">
        <v>420</v>
      </c>
      <c r="M34" s="13"/>
    </row>
    <row r="35" spans="1:13" ht="43.05" customHeight="1">
      <c r="A35" s="58"/>
      <c r="B35" s="58"/>
      <c r="C35" s="57"/>
      <c r="D35" s="58"/>
      <c r="E35" s="59"/>
      <c r="F35" s="13" t="s">
        <v>447</v>
      </c>
      <c r="G35" s="13" t="s">
        <v>448</v>
      </c>
      <c r="H35" s="13" t="s">
        <v>449</v>
      </c>
      <c r="I35" s="13" t="s">
        <v>449</v>
      </c>
      <c r="J35" s="13" t="s">
        <v>418</v>
      </c>
      <c r="K35" s="13" t="s">
        <v>428</v>
      </c>
      <c r="L35" s="13" t="s">
        <v>420</v>
      </c>
      <c r="M35" s="13"/>
    </row>
    <row r="36" spans="1:13" ht="43.05" customHeight="1">
      <c r="A36" s="58"/>
      <c r="B36" s="58"/>
      <c r="C36" s="57"/>
      <c r="D36" s="58"/>
      <c r="E36" s="59"/>
      <c r="F36" s="13" t="s">
        <v>450</v>
      </c>
      <c r="G36" s="13" t="s">
        <v>451</v>
      </c>
      <c r="H36" s="13" t="s">
        <v>422</v>
      </c>
      <c r="I36" s="13" t="s">
        <v>451</v>
      </c>
      <c r="J36" s="13" t="s">
        <v>418</v>
      </c>
      <c r="K36" s="13" t="s">
        <v>518</v>
      </c>
      <c r="L36" s="13" t="s">
        <v>420</v>
      </c>
      <c r="M36" s="13"/>
    </row>
    <row r="37" spans="1:13" ht="43.05" customHeight="1">
      <c r="A37" s="58" t="s">
        <v>490</v>
      </c>
      <c r="B37" s="58" t="s">
        <v>532</v>
      </c>
      <c r="C37" s="57">
        <v>400</v>
      </c>
      <c r="D37" s="58" t="s">
        <v>533</v>
      </c>
      <c r="E37" s="59" t="s">
        <v>413</v>
      </c>
      <c r="F37" s="13" t="s">
        <v>414</v>
      </c>
      <c r="G37" s="13" t="s">
        <v>415</v>
      </c>
      <c r="H37" s="13" t="s">
        <v>534</v>
      </c>
      <c r="I37" s="13" t="s">
        <v>535</v>
      </c>
      <c r="J37" s="13" t="s">
        <v>418</v>
      </c>
      <c r="K37" s="13" t="s">
        <v>419</v>
      </c>
      <c r="L37" s="13" t="s">
        <v>420</v>
      </c>
      <c r="M37" s="13"/>
    </row>
    <row r="38" spans="1:13" ht="43.05" customHeight="1">
      <c r="A38" s="58"/>
      <c r="B38" s="58"/>
      <c r="C38" s="57"/>
      <c r="D38" s="58"/>
      <c r="E38" s="59"/>
      <c r="F38" s="13" t="s">
        <v>423</v>
      </c>
      <c r="G38" s="13" t="s">
        <v>422</v>
      </c>
      <c r="H38" s="13" t="s">
        <v>422</v>
      </c>
      <c r="I38" s="13" t="s">
        <v>422</v>
      </c>
      <c r="J38" s="13" t="s">
        <v>418</v>
      </c>
      <c r="K38" s="13" t="s">
        <v>419</v>
      </c>
      <c r="L38" s="13" t="s">
        <v>420</v>
      </c>
      <c r="M38" s="13"/>
    </row>
    <row r="39" spans="1:13" ht="43.05" customHeight="1">
      <c r="A39" s="58"/>
      <c r="B39" s="58"/>
      <c r="C39" s="57"/>
      <c r="D39" s="58"/>
      <c r="E39" s="59"/>
      <c r="F39" s="13" t="s">
        <v>421</v>
      </c>
      <c r="G39" s="13" t="s">
        <v>422</v>
      </c>
      <c r="H39" s="13" t="s">
        <v>422</v>
      </c>
      <c r="I39" s="13" t="s">
        <v>422</v>
      </c>
      <c r="J39" s="13" t="s">
        <v>418</v>
      </c>
      <c r="K39" s="13" t="s">
        <v>419</v>
      </c>
      <c r="L39" s="13" t="s">
        <v>420</v>
      </c>
      <c r="M39" s="13"/>
    </row>
    <row r="40" spans="1:13" ht="43.05" customHeight="1">
      <c r="A40" s="58"/>
      <c r="B40" s="58"/>
      <c r="C40" s="57"/>
      <c r="D40" s="58"/>
      <c r="E40" s="59" t="s">
        <v>429</v>
      </c>
      <c r="F40" s="13" t="s">
        <v>430</v>
      </c>
      <c r="G40" s="13" t="s">
        <v>431</v>
      </c>
      <c r="H40" s="13" t="s">
        <v>432</v>
      </c>
      <c r="I40" s="13" t="s">
        <v>433</v>
      </c>
      <c r="J40" s="13" t="s">
        <v>418</v>
      </c>
      <c r="K40" s="13" t="s">
        <v>422</v>
      </c>
      <c r="L40" s="13" t="s">
        <v>434</v>
      </c>
      <c r="M40" s="13"/>
    </row>
    <row r="41" spans="1:13" ht="43.05" customHeight="1">
      <c r="A41" s="58"/>
      <c r="B41" s="58"/>
      <c r="C41" s="57"/>
      <c r="D41" s="58"/>
      <c r="E41" s="59"/>
      <c r="F41" s="13" t="s">
        <v>435</v>
      </c>
      <c r="G41" s="13" t="s">
        <v>436</v>
      </c>
      <c r="H41" s="13" t="s">
        <v>432</v>
      </c>
      <c r="I41" s="13" t="s">
        <v>437</v>
      </c>
      <c r="J41" s="13" t="s">
        <v>418</v>
      </c>
      <c r="K41" s="13" t="s">
        <v>422</v>
      </c>
      <c r="L41" s="13" t="s">
        <v>434</v>
      </c>
      <c r="M41" s="13"/>
    </row>
    <row r="42" spans="1:13" ht="43.05" customHeight="1">
      <c r="A42" s="58"/>
      <c r="B42" s="58"/>
      <c r="C42" s="57"/>
      <c r="D42" s="58"/>
      <c r="E42" s="59"/>
      <c r="F42" s="13" t="s">
        <v>438</v>
      </c>
      <c r="G42" s="13" t="s">
        <v>439</v>
      </c>
      <c r="H42" s="13" t="s">
        <v>535</v>
      </c>
      <c r="I42" s="13" t="s">
        <v>432</v>
      </c>
      <c r="J42" s="13" t="s">
        <v>418</v>
      </c>
      <c r="K42" s="13" t="s">
        <v>441</v>
      </c>
      <c r="L42" s="13" t="s">
        <v>420</v>
      </c>
      <c r="M42" s="13"/>
    </row>
    <row r="43" spans="1:13" ht="43.05" customHeight="1">
      <c r="A43" s="58"/>
      <c r="B43" s="58"/>
      <c r="C43" s="57"/>
      <c r="D43" s="58"/>
      <c r="E43" s="11" t="s">
        <v>424</v>
      </c>
      <c r="F43" s="13" t="s">
        <v>425</v>
      </c>
      <c r="G43" s="13" t="s">
        <v>426</v>
      </c>
      <c r="H43" s="13" t="s">
        <v>427</v>
      </c>
      <c r="I43" s="13" t="s">
        <v>426</v>
      </c>
      <c r="J43" s="13" t="s">
        <v>418</v>
      </c>
      <c r="K43" s="13" t="s">
        <v>428</v>
      </c>
      <c r="L43" s="13" t="s">
        <v>420</v>
      </c>
      <c r="M43" s="13"/>
    </row>
    <row r="44" spans="1:13" ht="43.05" customHeight="1">
      <c r="A44" s="58"/>
      <c r="B44" s="58"/>
      <c r="C44" s="57"/>
      <c r="D44" s="58"/>
      <c r="E44" s="59" t="s">
        <v>442</v>
      </c>
      <c r="F44" s="13" t="s">
        <v>447</v>
      </c>
      <c r="G44" s="13" t="s">
        <v>448</v>
      </c>
      <c r="H44" s="13" t="s">
        <v>449</v>
      </c>
      <c r="I44" s="13" t="s">
        <v>449</v>
      </c>
      <c r="J44" s="13" t="s">
        <v>418</v>
      </c>
      <c r="K44" s="13" t="s">
        <v>428</v>
      </c>
      <c r="L44" s="13" t="s">
        <v>420</v>
      </c>
      <c r="M44" s="13"/>
    </row>
    <row r="45" spans="1:13" ht="43.05" customHeight="1">
      <c r="A45" s="58"/>
      <c r="B45" s="58"/>
      <c r="C45" s="57"/>
      <c r="D45" s="58"/>
      <c r="E45" s="59"/>
      <c r="F45" s="13" t="s">
        <v>450</v>
      </c>
      <c r="G45" s="13" t="s">
        <v>451</v>
      </c>
      <c r="H45" s="13" t="s">
        <v>422</v>
      </c>
      <c r="I45" s="13" t="s">
        <v>451</v>
      </c>
      <c r="J45" s="13" t="s">
        <v>418</v>
      </c>
      <c r="K45" s="13" t="s">
        <v>536</v>
      </c>
      <c r="L45" s="13" t="s">
        <v>420</v>
      </c>
      <c r="M45" s="13"/>
    </row>
    <row r="46" spans="1:13" ht="43.05" customHeight="1">
      <c r="A46" s="58"/>
      <c r="B46" s="58"/>
      <c r="C46" s="57"/>
      <c r="D46" s="58"/>
      <c r="E46" s="59"/>
      <c r="F46" s="13" t="s">
        <v>443</v>
      </c>
      <c r="G46" s="13" t="s">
        <v>444</v>
      </c>
      <c r="H46" s="13" t="s">
        <v>444</v>
      </c>
      <c r="I46" s="13" t="s">
        <v>445</v>
      </c>
      <c r="J46" s="13" t="s">
        <v>418</v>
      </c>
      <c r="K46" s="13" t="s">
        <v>446</v>
      </c>
      <c r="L46" s="13" t="s">
        <v>420</v>
      </c>
      <c r="M46" s="13"/>
    </row>
    <row r="47" spans="1:13" ht="43.05" customHeight="1">
      <c r="A47" s="58" t="s">
        <v>490</v>
      </c>
      <c r="B47" s="58" t="s">
        <v>537</v>
      </c>
      <c r="C47" s="57">
        <v>18</v>
      </c>
      <c r="D47" s="58" t="s">
        <v>538</v>
      </c>
      <c r="E47" s="59" t="s">
        <v>413</v>
      </c>
      <c r="F47" s="13" t="s">
        <v>414</v>
      </c>
      <c r="G47" s="13" t="s">
        <v>415</v>
      </c>
      <c r="H47" s="13" t="s">
        <v>539</v>
      </c>
      <c r="I47" s="13" t="s">
        <v>540</v>
      </c>
      <c r="J47" s="13" t="s">
        <v>418</v>
      </c>
      <c r="K47" s="13" t="s">
        <v>419</v>
      </c>
      <c r="L47" s="13" t="s">
        <v>420</v>
      </c>
      <c r="M47" s="13"/>
    </row>
    <row r="48" spans="1:13" ht="43.05" customHeight="1">
      <c r="A48" s="58"/>
      <c r="B48" s="58"/>
      <c r="C48" s="57"/>
      <c r="D48" s="58"/>
      <c r="E48" s="59"/>
      <c r="F48" s="13" t="s">
        <v>421</v>
      </c>
      <c r="G48" s="13" t="s">
        <v>422</v>
      </c>
      <c r="H48" s="13" t="s">
        <v>422</v>
      </c>
      <c r="I48" s="13" t="s">
        <v>422</v>
      </c>
      <c r="J48" s="13" t="s">
        <v>418</v>
      </c>
      <c r="K48" s="13" t="s">
        <v>419</v>
      </c>
      <c r="L48" s="13" t="s">
        <v>420</v>
      </c>
      <c r="M48" s="13"/>
    </row>
    <row r="49" spans="1:13" ht="43.05" customHeight="1">
      <c r="A49" s="58"/>
      <c r="B49" s="58"/>
      <c r="C49" s="57"/>
      <c r="D49" s="58"/>
      <c r="E49" s="59"/>
      <c r="F49" s="13" t="s">
        <v>423</v>
      </c>
      <c r="G49" s="13" t="s">
        <v>422</v>
      </c>
      <c r="H49" s="13" t="s">
        <v>422</v>
      </c>
      <c r="I49" s="13" t="s">
        <v>422</v>
      </c>
      <c r="J49" s="13" t="s">
        <v>418</v>
      </c>
      <c r="K49" s="13" t="s">
        <v>419</v>
      </c>
      <c r="L49" s="13" t="s">
        <v>420</v>
      </c>
      <c r="M49" s="13"/>
    </row>
    <row r="50" spans="1:13" ht="43.05" customHeight="1">
      <c r="A50" s="58"/>
      <c r="B50" s="58"/>
      <c r="C50" s="57"/>
      <c r="D50" s="58"/>
      <c r="E50" s="59" t="s">
        <v>442</v>
      </c>
      <c r="F50" s="13" t="s">
        <v>450</v>
      </c>
      <c r="G50" s="13" t="s">
        <v>451</v>
      </c>
      <c r="H50" s="13" t="s">
        <v>422</v>
      </c>
      <c r="I50" s="13" t="s">
        <v>451</v>
      </c>
      <c r="J50" s="13" t="s">
        <v>418</v>
      </c>
      <c r="K50" s="13" t="s">
        <v>518</v>
      </c>
      <c r="L50" s="13" t="s">
        <v>420</v>
      </c>
      <c r="M50" s="13"/>
    </row>
    <row r="51" spans="1:13" ht="43.05" customHeight="1">
      <c r="A51" s="58"/>
      <c r="B51" s="58"/>
      <c r="C51" s="57"/>
      <c r="D51" s="58"/>
      <c r="E51" s="59"/>
      <c r="F51" s="13" t="s">
        <v>443</v>
      </c>
      <c r="G51" s="13" t="s">
        <v>444</v>
      </c>
      <c r="H51" s="13" t="s">
        <v>444</v>
      </c>
      <c r="I51" s="13" t="s">
        <v>445</v>
      </c>
      <c r="J51" s="13" t="s">
        <v>418</v>
      </c>
      <c r="K51" s="13" t="s">
        <v>446</v>
      </c>
      <c r="L51" s="13" t="s">
        <v>420</v>
      </c>
      <c r="M51" s="13"/>
    </row>
    <row r="52" spans="1:13" ht="43.05" customHeight="1">
      <c r="A52" s="58"/>
      <c r="B52" s="58"/>
      <c r="C52" s="57"/>
      <c r="D52" s="58"/>
      <c r="E52" s="59"/>
      <c r="F52" s="13" t="s">
        <v>447</v>
      </c>
      <c r="G52" s="13" t="s">
        <v>448</v>
      </c>
      <c r="H52" s="13" t="s">
        <v>449</v>
      </c>
      <c r="I52" s="13" t="s">
        <v>449</v>
      </c>
      <c r="J52" s="13" t="s">
        <v>418</v>
      </c>
      <c r="K52" s="13" t="s">
        <v>428</v>
      </c>
      <c r="L52" s="13" t="s">
        <v>420</v>
      </c>
      <c r="M52" s="13"/>
    </row>
    <row r="53" spans="1:13" ht="43.05" customHeight="1">
      <c r="A53" s="58"/>
      <c r="B53" s="58"/>
      <c r="C53" s="57"/>
      <c r="D53" s="58"/>
      <c r="E53" s="11" t="s">
        <v>424</v>
      </c>
      <c r="F53" s="13" t="s">
        <v>425</v>
      </c>
      <c r="G53" s="13" t="s">
        <v>426</v>
      </c>
      <c r="H53" s="13" t="s">
        <v>541</v>
      </c>
      <c r="I53" s="13" t="s">
        <v>426</v>
      </c>
      <c r="J53" s="13" t="s">
        <v>418</v>
      </c>
      <c r="K53" s="13" t="s">
        <v>428</v>
      </c>
      <c r="L53" s="13" t="s">
        <v>420</v>
      </c>
      <c r="M53" s="13"/>
    </row>
    <row r="54" spans="1:13" ht="43.05" customHeight="1">
      <c r="A54" s="58"/>
      <c r="B54" s="58"/>
      <c r="C54" s="57"/>
      <c r="D54" s="58"/>
      <c r="E54" s="59" t="s">
        <v>429</v>
      </c>
      <c r="F54" s="13" t="s">
        <v>438</v>
      </c>
      <c r="G54" s="13" t="s">
        <v>439</v>
      </c>
      <c r="H54" s="13" t="s">
        <v>542</v>
      </c>
      <c r="I54" s="13" t="s">
        <v>432</v>
      </c>
      <c r="J54" s="13" t="s">
        <v>418</v>
      </c>
      <c r="K54" s="13" t="s">
        <v>441</v>
      </c>
      <c r="L54" s="13" t="s">
        <v>420</v>
      </c>
      <c r="M54" s="13"/>
    </row>
    <row r="55" spans="1:13" ht="43.05" customHeight="1">
      <c r="A55" s="58"/>
      <c r="B55" s="58"/>
      <c r="C55" s="57"/>
      <c r="D55" s="58"/>
      <c r="E55" s="59"/>
      <c r="F55" s="13" t="s">
        <v>435</v>
      </c>
      <c r="G55" s="13" t="s">
        <v>436</v>
      </c>
      <c r="H55" s="13" t="s">
        <v>432</v>
      </c>
      <c r="I55" s="13" t="s">
        <v>437</v>
      </c>
      <c r="J55" s="13" t="s">
        <v>418</v>
      </c>
      <c r="K55" s="13" t="s">
        <v>543</v>
      </c>
      <c r="L55" s="13" t="s">
        <v>434</v>
      </c>
      <c r="M55" s="13"/>
    </row>
    <row r="56" spans="1:13" ht="43.05" customHeight="1">
      <c r="A56" s="58"/>
      <c r="B56" s="58"/>
      <c r="C56" s="57"/>
      <c r="D56" s="58"/>
      <c r="E56" s="59"/>
      <c r="F56" s="13" t="s">
        <v>430</v>
      </c>
      <c r="G56" s="13" t="s">
        <v>431</v>
      </c>
      <c r="H56" s="13" t="s">
        <v>432</v>
      </c>
      <c r="I56" s="13" t="s">
        <v>433</v>
      </c>
      <c r="J56" s="13" t="s">
        <v>418</v>
      </c>
      <c r="K56" s="13" t="s">
        <v>422</v>
      </c>
      <c r="L56" s="13" t="s">
        <v>434</v>
      </c>
      <c r="M56" s="13"/>
    </row>
    <row r="57" spans="1:13" ht="43.05" customHeight="1">
      <c r="A57" s="58" t="s">
        <v>490</v>
      </c>
      <c r="B57" s="58" t="s">
        <v>544</v>
      </c>
      <c r="C57" s="57">
        <v>27</v>
      </c>
      <c r="D57" s="58" t="s">
        <v>545</v>
      </c>
      <c r="E57" s="59" t="s">
        <v>413</v>
      </c>
      <c r="F57" s="13" t="s">
        <v>414</v>
      </c>
      <c r="G57" s="13" t="s">
        <v>546</v>
      </c>
      <c r="H57" s="13" t="s">
        <v>547</v>
      </c>
      <c r="I57" s="13" t="s">
        <v>548</v>
      </c>
      <c r="J57" s="13" t="s">
        <v>418</v>
      </c>
      <c r="K57" s="13" t="s">
        <v>419</v>
      </c>
      <c r="L57" s="13" t="s">
        <v>420</v>
      </c>
      <c r="M57" s="13"/>
    </row>
    <row r="58" spans="1:13" ht="43.05" customHeight="1">
      <c r="A58" s="58"/>
      <c r="B58" s="58"/>
      <c r="C58" s="57"/>
      <c r="D58" s="58"/>
      <c r="E58" s="59"/>
      <c r="F58" s="13" t="s">
        <v>421</v>
      </c>
      <c r="G58" s="13" t="s">
        <v>422</v>
      </c>
      <c r="H58" s="13" t="s">
        <v>422</v>
      </c>
      <c r="I58" s="13" t="s">
        <v>422</v>
      </c>
      <c r="J58" s="13" t="s">
        <v>418</v>
      </c>
      <c r="K58" s="13" t="s">
        <v>419</v>
      </c>
      <c r="L58" s="13" t="s">
        <v>420</v>
      </c>
      <c r="M58" s="13"/>
    </row>
    <row r="59" spans="1:13" ht="43.05" customHeight="1">
      <c r="A59" s="58"/>
      <c r="B59" s="58"/>
      <c r="C59" s="57"/>
      <c r="D59" s="58"/>
      <c r="E59" s="59"/>
      <c r="F59" s="13" t="s">
        <v>423</v>
      </c>
      <c r="G59" s="13" t="s">
        <v>422</v>
      </c>
      <c r="H59" s="13" t="s">
        <v>422</v>
      </c>
      <c r="I59" s="13" t="s">
        <v>422</v>
      </c>
      <c r="J59" s="13" t="s">
        <v>418</v>
      </c>
      <c r="K59" s="13" t="s">
        <v>419</v>
      </c>
      <c r="L59" s="13" t="s">
        <v>420</v>
      </c>
      <c r="M59" s="13"/>
    </row>
    <row r="60" spans="1:13" ht="43.05" customHeight="1">
      <c r="A60" s="58"/>
      <c r="B60" s="58"/>
      <c r="C60" s="57"/>
      <c r="D60" s="58"/>
      <c r="E60" s="11" t="s">
        <v>424</v>
      </c>
      <c r="F60" s="13" t="s">
        <v>425</v>
      </c>
      <c r="G60" s="13" t="s">
        <v>426</v>
      </c>
      <c r="H60" s="13" t="s">
        <v>427</v>
      </c>
      <c r="I60" s="13" t="s">
        <v>426</v>
      </c>
      <c r="J60" s="13" t="s">
        <v>418</v>
      </c>
      <c r="K60" s="13" t="s">
        <v>428</v>
      </c>
      <c r="L60" s="13" t="s">
        <v>420</v>
      </c>
      <c r="M60" s="13"/>
    </row>
    <row r="61" spans="1:13" ht="43.05" customHeight="1">
      <c r="A61" s="58"/>
      <c r="B61" s="58"/>
      <c r="C61" s="57"/>
      <c r="D61" s="58"/>
      <c r="E61" s="59" t="s">
        <v>429</v>
      </c>
      <c r="F61" s="13" t="s">
        <v>430</v>
      </c>
      <c r="G61" s="13" t="s">
        <v>431</v>
      </c>
      <c r="H61" s="13" t="s">
        <v>432</v>
      </c>
      <c r="I61" s="13" t="s">
        <v>433</v>
      </c>
      <c r="J61" s="13" t="s">
        <v>418</v>
      </c>
      <c r="K61" s="13" t="s">
        <v>422</v>
      </c>
      <c r="L61" s="13" t="s">
        <v>434</v>
      </c>
      <c r="M61" s="13"/>
    </row>
    <row r="62" spans="1:13" ht="43.05" customHeight="1">
      <c r="A62" s="58"/>
      <c r="B62" s="58"/>
      <c r="C62" s="57"/>
      <c r="D62" s="58"/>
      <c r="E62" s="59"/>
      <c r="F62" s="13" t="s">
        <v>435</v>
      </c>
      <c r="G62" s="13" t="s">
        <v>436</v>
      </c>
      <c r="H62" s="13" t="s">
        <v>432</v>
      </c>
      <c r="I62" s="13" t="s">
        <v>549</v>
      </c>
      <c r="J62" s="13" t="s">
        <v>418</v>
      </c>
      <c r="K62" s="13" t="s">
        <v>422</v>
      </c>
      <c r="L62" s="13" t="s">
        <v>434</v>
      </c>
      <c r="M62" s="13"/>
    </row>
    <row r="63" spans="1:13" ht="43.05" customHeight="1">
      <c r="A63" s="58"/>
      <c r="B63" s="58"/>
      <c r="C63" s="57"/>
      <c r="D63" s="58"/>
      <c r="E63" s="59"/>
      <c r="F63" s="13" t="s">
        <v>438</v>
      </c>
      <c r="G63" s="13" t="s">
        <v>439</v>
      </c>
      <c r="H63" s="13" t="s">
        <v>550</v>
      </c>
      <c r="I63" s="13" t="s">
        <v>432</v>
      </c>
      <c r="J63" s="13" t="s">
        <v>418</v>
      </c>
      <c r="K63" s="13" t="s">
        <v>441</v>
      </c>
      <c r="L63" s="13" t="s">
        <v>420</v>
      </c>
      <c r="M63" s="13"/>
    </row>
    <row r="64" spans="1:13" ht="43.05" customHeight="1">
      <c r="A64" s="58"/>
      <c r="B64" s="58"/>
      <c r="C64" s="57"/>
      <c r="D64" s="58"/>
      <c r="E64" s="59" t="s">
        <v>442</v>
      </c>
      <c r="F64" s="13" t="s">
        <v>443</v>
      </c>
      <c r="G64" s="13" t="s">
        <v>444</v>
      </c>
      <c r="H64" s="13" t="s">
        <v>444</v>
      </c>
      <c r="I64" s="13" t="s">
        <v>445</v>
      </c>
      <c r="J64" s="13" t="s">
        <v>418</v>
      </c>
      <c r="K64" s="13" t="s">
        <v>446</v>
      </c>
      <c r="L64" s="13" t="s">
        <v>420</v>
      </c>
      <c r="M64" s="13"/>
    </row>
    <row r="65" spans="1:13" ht="43.05" customHeight="1">
      <c r="A65" s="58"/>
      <c r="B65" s="58"/>
      <c r="C65" s="57"/>
      <c r="D65" s="58"/>
      <c r="E65" s="59"/>
      <c r="F65" s="13" t="s">
        <v>447</v>
      </c>
      <c r="G65" s="13" t="s">
        <v>448</v>
      </c>
      <c r="H65" s="13" t="s">
        <v>449</v>
      </c>
      <c r="I65" s="13" t="s">
        <v>449</v>
      </c>
      <c r="J65" s="13" t="s">
        <v>418</v>
      </c>
      <c r="K65" s="13" t="s">
        <v>428</v>
      </c>
      <c r="L65" s="13" t="s">
        <v>420</v>
      </c>
      <c r="M65" s="13"/>
    </row>
    <row r="66" spans="1:13" ht="43.05" customHeight="1">
      <c r="A66" s="58"/>
      <c r="B66" s="58"/>
      <c r="C66" s="57"/>
      <c r="D66" s="58"/>
      <c r="E66" s="59"/>
      <c r="F66" s="13" t="s">
        <v>450</v>
      </c>
      <c r="G66" s="13" t="s">
        <v>451</v>
      </c>
      <c r="H66" s="13" t="s">
        <v>422</v>
      </c>
      <c r="I66" s="13" t="s">
        <v>451</v>
      </c>
      <c r="J66" s="13" t="s">
        <v>418</v>
      </c>
      <c r="K66" s="13" t="s">
        <v>551</v>
      </c>
      <c r="L66" s="13" t="s">
        <v>420</v>
      </c>
      <c r="M66" s="13"/>
    </row>
    <row r="67" spans="1:13" ht="43.05" customHeight="1">
      <c r="A67" s="58" t="s">
        <v>490</v>
      </c>
      <c r="B67" s="58" t="s">
        <v>552</v>
      </c>
      <c r="C67" s="57">
        <v>68.97</v>
      </c>
      <c r="D67" s="58" t="s">
        <v>553</v>
      </c>
      <c r="E67" s="59" t="s">
        <v>429</v>
      </c>
      <c r="F67" s="13" t="s">
        <v>435</v>
      </c>
      <c r="G67" s="13" t="s">
        <v>436</v>
      </c>
      <c r="H67" s="13" t="s">
        <v>432</v>
      </c>
      <c r="I67" s="13" t="s">
        <v>437</v>
      </c>
      <c r="J67" s="13" t="s">
        <v>418</v>
      </c>
      <c r="K67" s="13" t="s">
        <v>422</v>
      </c>
      <c r="L67" s="13" t="s">
        <v>434</v>
      </c>
      <c r="M67" s="13"/>
    </row>
    <row r="68" spans="1:13" ht="43.05" customHeight="1">
      <c r="A68" s="58"/>
      <c r="B68" s="58"/>
      <c r="C68" s="57"/>
      <c r="D68" s="58"/>
      <c r="E68" s="59"/>
      <c r="F68" s="13" t="s">
        <v>438</v>
      </c>
      <c r="G68" s="13" t="s">
        <v>439</v>
      </c>
      <c r="H68" s="13" t="s">
        <v>554</v>
      </c>
      <c r="I68" s="13" t="s">
        <v>432</v>
      </c>
      <c r="J68" s="13" t="s">
        <v>418</v>
      </c>
      <c r="K68" s="13" t="s">
        <v>441</v>
      </c>
      <c r="L68" s="13" t="s">
        <v>420</v>
      </c>
      <c r="M68" s="13"/>
    </row>
    <row r="69" spans="1:13" ht="43.05" customHeight="1">
      <c r="A69" s="58"/>
      <c r="B69" s="58"/>
      <c r="C69" s="57"/>
      <c r="D69" s="58"/>
      <c r="E69" s="59"/>
      <c r="F69" s="13" t="s">
        <v>430</v>
      </c>
      <c r="G69" s="13" t="s">
        <v>431</v>
      </c>
      <c r="H69" s="13" t="s">
        <v>432</v>
      </c>
      <c r="I69" s="13" t="s">
        <v>433</v>
      </c>
      <c r="J69" s="13" t="s">
        <v>418</v>
      </c>
      <c r="K69" s="13" t="s">
        <v>422</v>
      </c>
      <c r="L69" s="13" t="s">
        <v>434</v>
      </c>
      <c r="M69" s="13"/>
    </row>
    <row r="70" spans="1:13" ht="43.05" customHeight="1">
      <c r="A70" s="58"/>
      <c r="B70" s="58"/>
      <c r="C70" s="57"/>
      <c r="D70" s="58"/>
      <c r="E70" s="59" t="s">
        <v>442</v>
      </c>
      <c r="F70" s="13" t="s">
        <v>443</v>
      </c>
      <c r="G70" s="13" t="s">
        <v>444</v>
      </c>
      <c r="H70" s="13" t="s">
        <v>444</v>
      </c>
      <c r="I70" s="13" t="s">
        <v>445</v>
      </c>
      <c r="J70" s="13" t="s">
        <v>418</v>
      </c>
      <c r="K70" s="13" t="s">
        <v>446</v>
      </c>
      <c r="L70" s="13" t="s">
        <v>420</v>
      </c>
      <c r="M70" s="13"/>
    </row>
    <row r="71" spans="1:13" ht="43.05" customHeight="1">
      <c r="A71" s="58"/>
      <c r="B71" s="58"/>
      <c r="C71" s="57"/>
      <c r="D71" s="58"/>
      <c r="E71" s="59"/>
      <c r="F71" s="13" t="s">
        <v>447</v>
      </c>
      <c r="G71" s="13" t="s">
        <v>448</v>
      </c>
      <c r="H71" s="13" t="s">
        <v>449</v>
      </c>
      <c r="I71" s="13" t="s">
        <v>449</v>
      </c>
      <c r="J71" s="13" t="s">
        <v>418</v>
      </c>
      <c r="K71" s="13" t="s">
        <v>428</v>
      </c>
      <c r="L71" s="13" t="s">
        <v>420</v>
      </c>
      <c r="M71" s="13"/>
    </row>
    <row r="72" spans="1:13" ht="43.05" customHeight="1">
      <c r="A72" s="58"/>
      <c r="B72" s="58"/>
      <c r="C72" s="57"/>
      <c r="D72" s="58"/>
      <c r="E72" s="59"/>
      <c r="F72" s="13" t="s">
        <v>450</v>
      </c>
      <c r="G72" s="13" t="s">
        <v>451</v>
      </c>
      <c r="H72" s="13" t="s">
        <v>422</v>
      </c>
      <c r="I72" s="13" t="s">
        <v>451</v>
      </c>
      <c r="J72" s="13" t="s">
        <v>418</v>
      </c>
      <c r="K72" s="13" t="s">
        <v>536</v>
      </c>
      <c r="L72" s="13" t="s">
        <v>420</v>
      </c>
      <c r="M72" s="13"/>
    </row>
    <row r="73" spans="1:13" ht="43.05" customHeight="1">
      <c r="A73" s="58"/>
      <c r="B73" s="58"/>
      <c r="C73" s="57"/>
      <c r="D73" s="58"/>
      <c r="E73" s="59" t="s">
        <v>413</v>
      </c>
      <c r="F73" s="13" t="s">
        <v>421</v>
      </c>
      <c r="G73" s="13" t="s">
        <v>422</v>
      </c>
      <c r="H73" s="13" t="s">
        <v>422</v>
      </c>
      <c r="I73" s="13" t="s">
        <v>422</v>
      </c>
      <c r="J73" s="13" t="s">
        <v>418</v>
      </c>
      <c r="K73" s="13" t="s">
        <v>419</v>
      </c>
      <c r="L73" s="13" t="s">
        <v>420</v>
      </c>
      <c r="M73" s="13"/>
    </row>
    <row r="74" spans="1:13" ht="43.05" customHeight="1">
      <c r="A74" s="58"/>
      <c r="B74" s="58"/>
      <c r="C74" s="57"/>
      <c r="D74" s="58"/>
      <c r="E74" s="59"/>
      <c r="F74" s="13" t="s">
        <v>414</v>
      </c>
      <c r="G74" s="13" t="s">
        <v>415</v>
      </c>
      <c r="H74" s="13" t="s">
        <v>555</v>
      </c>
      <c r="I74" s="13" t="s">
        <v>556</v>
      </c>
      <c r="J74" s="13" t="s">
        <v>418</v>
      </c>
      <c r="K74" s="13" t="s">
        <v>419</v>
      </c>
      <c r="L74" s="13" t="s">
        <v>420</v>
      </c>
      <c r="M74" s="13"/>
    </row>
    <row r="75" spans="1:13" ht="43.05" customHeight="1">
      <c r="A75" s="58"/>
      <c r="B75" s="58"/>
      <c r="C75" s="57"/>
      <c r="D75" s="58"/>
      <c r="E75" s="59"/>
      <c r="F75" s="13" t="s">
        <v>423</v>
      </c>
      <c r="G75" s="13" t="s">
        <v>422</v>
      </c>
      <c r="H75" s="13" t="s">
        <v>422</v>
      </c>
      <c r="I75" s="13" t="s">
        <v>422</v>
      </c>
      <c r="J75" s="13" t="s">
        <v>418</v>
      </c>
      <c r="K75" s="13" t="s">
        <v>419</v>
      </c>
      <c r="L75" s="13" t="s">
        <v>420</v>
      </c>
      <c r="M75" s="13"/>
    </row>
    <row r="76" spans="1:13" ht="43.05" customHeight="1">
      <c r="A76" s="58"/>
      <c r="B76" s="58"/>
      <c r="C76" s="57"/>
      <c r="D76" s="58"/>
      <c r="E76" s="11" t="s">
        <v>424</v>
      </c>
      <c r="F76" s="13" t="s">
        <v>425</v>
      </c>
      <c r="G76" s="13" t="s">
        <v>426</v>
      </c>
      <c r="H76" s="13" t="s">
        <v>427</v>
      </c>
      <c r="I76" s="13" t="s">
        <v>426</v>
      </c>
      <c r="J76" s="13" t="s">
        <v>418</v>
      </c>
      <c r="K76" s="13" t="s">
        <v>428</v>
      </c>
      <c r="L76" s="13" t="s">
        <v>420</v>
      </c>
      <c r="M76" s="13"/>
    </row>
    <row r="77" spans="1:13" ht="43.05" customHeight="1">
      <c r="A77" s="58" t="s">
        <v>490</v>
      </c>
      <c r="B77" s="58" t="s">
        <v>557</v>
      </c>
      <c r="C77" s="57">
        <v>20</v>
      </c>
      <c r="D77" s="58" t="s">
        <v>558</v>
      </c>
      <c r="E77" s="59" t="s">
        <v>413</v>
      </c>
      <c r="F77" s="13" t="s">
        <v>414</v>
      </c>
      <c r="G77" s="13" t="s">
        <v>415</v>
      </c>
      <c r="H77" s="13" t="s">
        <v>559</v>
      </c>
      <c r="I77" s="13" t="s">
        <v>560</v>
      </c>
      <c r="J77" s="13" t="s">
        <v>418</v>
      </c>
      <c r="K77" s="13" t="s">
        <v>419</v>
      </c>
      <c r="L77" s="13" t="s">
        <v>420</v>
      </c>
      <c r="M77" s="13"/>
    </row>
    <row r="78" spans="1:13" ht="43.05" customHeight="1">
      <c r="A78" s="58"/>
      <c r="B78" s="58"/>
      <c r="C78" s="57"/>
      <c r="D78" s="58"/>
      <c r="E78" s="59"/>
      <c r="F78" s="13" t="s">
        <v>421</v>
      </c>
      <c r="G78" s="13" t="s">
        <v>422</v>
      </c>
      <c r="H78" s="13" t="s">
        <v>422</v>
      </c>
      <c r="I78" s="13" t="s">
        <v>422</v>
      </c>
      <c r="J78" s="13" t="s">
        <v>418</v>
      </c>
      <c r="K78" s="13" t="s">
        <v>419</v>
      </c>
      <c r="L78" s="13" t="s">
        <v>420</v>
      </c>
      <c r="M78" s="13"/>
    </row>
    <row r="79" spans="1:13" ht="43.05" customHeight="1">
      <c r="A79" s="58"/>
      <c r="B79" s="58"/>
      <c r="C79" s="57"/>
      <c r="D79" s="58"/>
      <c r="E79" s="59"/>
      <c r="F79" s="13" t="s">
        <v>423</v>
      </c>
      <c r="G79" s="13" t="s">
        <v>422</v>
      </c>
      <c r="H79" s="13" t="s">
        <v>422</v>
      </c>
      <c r="I79" s="13" t="s">
        <v>422</v>
      </c>
      <c r="J79" s="13" t="s">
        <v>418</v>
      </c>
      <c r="K79" s="13" t="s">
        <v>419</v>
      </c>
      <c r="L79" s="13" t="s">
        <v>420</v>
      </c>
      <c r="M79" s="13"/>
    </row>
    <row r="80" spans="1:13" ht="43.05" customHeight="1">
      <c r="A80" s="58"/>
      <c r="B80" s="58"/>
      <c r="C80" s="57"/>
      <c r="D80" s="58"/>
      <c r="E80" s="59" t="s">
        <v>442</v>
      </c>
      <c r="F80" s="13" t="s">
        <v>450</v>
      </c>
      <c r="G80" s="13" t="s">
        <v>451</v>
      </c>
      <c r="H80" s="13" t="s">
        <v>422</v>
      </c>
      <c r="I80" s="13" t="s">
        <v>451</v>
      </c>
      <c r="J80" s="13" t="s">
        <v>418</v>
      </c>
      <c r="K80" s="13" t="s">
        <v>518</v>
      </c>
      <c r="L80" s="13" t="s">
        <v>420</v>
      </c>
      <c r="M80" s="13"/>
    </row>
    <row r="81" spans="1:13" ht="43.05" customHeight="1">
      <c r="A81" s="58"/>
      <c r="B81" s="58"/>
      <c r="C81" s="57"/>
      <c r="D81" s="58"/>
      <c r="E81" s="59"/>
      <c r="F81" s="13" t="s">
        <v>447</v>
      </c>
      <c r="G81" s="13" t="s">
        <v>448</v>
      </c>
      <c r="H81" s="13" t="s">
        <v>449</v>
      </c>
      <c r="I81" s="13" t="s">
        <v>449</v>
      </c>
      <c r="J81" s="13" t="s">
        <v>418</v>
      </c>
      <c r="K81" s="13" t="s">
        <v>428</v>
      </c>
      <c r="L81" s="13" t="s">
        <v>420</v>
      </c>
      <c r="M81" s="13"/>
    </row>
    <row r="82" spans="1:13" ht="43.05" customHeight="1">
      <c r="A82" s="58"/>
      <c r="B82" s="58"/>
      <c r="C82" s="57"/>
      <c r="D82" s="58"/>
      <c r="E82" s="59"/>
      <c r="F82" s="13" t="s">
        <v>443</v>
      </c>
      <c r="G82" s="13" t="s">
        <v>444</v>
      </c>
      <c r="H82" s="13" t="s">
        <v>444</v>
      </c>
      <c r="I82" s="13" t="s">
        <v>445</v>
      </c>
      <c r="J82" s="13" t="s">
        <v>418</v>
      </c>
      <c r="K82" s="13" t="s">
        <v>446</v>
      </c>
      <c r="L82" s="13" t="s">
        <v>420</v>
      </c>
      <c r="M82" s="13"/>
    </row>
    <row r="83" spans="1:13" ht="43.05" customHeight="1">
      <c r="A83" s="58"/>
      <c r="B83" s="58"/>
      <c r="C83" s="57"/>
      <c r="D83" s="58"/>
      <c r="E83" s="59" t="s">
        <v>429</v>
      </c>
      <c r="F83" s="13" t="s">
        <v>438</v>
      </c>
      <c r="G83" s="13" t="s">
        <v>439</v>
      </c>
      <c r="H83" s="13" t="s">
        <v>561</v>
      </c>
      <c r="I83" s="13" t="s">
        <v>432</v>
      </c>
      <c r="J83" s="13" t="s">
        <v>418</v>
      </c>
      <c r="K83" s="13" t="s">
        <v>441</v>
      </c>
      <c r="L83" s="13" t="s">
        <v>420</v>
      </c>
      <c r="M83" s="13"/>
    </row>
    <row r="84" spans="1:13" ht="43.05" customHeight="1">
      <c r="A84" s="58"/>
      <c r="B84" s="58"/>
      <c r="C84" s="57"/>
      <c r="D84" s="58"/>
      <c r="E84" s="59"/>
      <c r="F84" s="13" t="s">
        <v>435</v>
      </c>
      <c r="G84" s="13" t="s">
        <v>436</v>
      </c>
      <c r="H84" s="13" t="s">
        <v>432</v>
      </c>
      <c r="I84" s="13" t="s">
        <v>437</v>
      </c>
      <c r="J84" s="13" t="s">
        <v>418</v>
      </c>
      <c r="K84" s="13" t="s">
        <v>422</v>
      </c>
      <c r="L84" s="13" t="s">
        <v>434</v>
      </c>
      <c r="M84" s="13"/>
    </row>
    <row r="85" spans="1:13" ht="43.05" customHeight="1">
      <c r="A85" s="58"/>
      <c r="B85" s="58"/>
      <c r="C85" s="57"/>
      <c r="D85" s="58"/>
      <c r="E85" s="59"/>
      <c r="F85" s="13" t="s">
        <v>430</v>
      </c>
      <c r="G85" s="13" t="s">
        <v>431</v>
      </c>
      <c r="H85" s="13" t="s">
        <v>432</v>
      </c>
      <c r="I85" s="13" t="s">
        <v>433</v>
      </c>
      <c r="J85" s="13" t="s">
        <v>418</v>
      </c>
      <c r="K85" s="13" t="s">
        <v>422</v>
      </c>
      <c r="L85" s="13" t="s">
        <v>434</v>
      </c>
      <c r="M85" s="13"/>
    </row>
    <row r="86" spans="1:13" ht="43.05" customHeight="1">
      <c r="A86" s="58"/>
      <c r="B86" s="58"/>
      <c r="C86" s="57"/>
      <c r="D86" s="58"/>
      <c r="E86" s="11" t="s">
        <v>424</v>
      </c>
      <c r="F86" s="13" t="s">
        <v>425</v>
      </c>
      <c r="G86" s="13" t="s">
        <v>426</v>
      </c>
      <c r="H86" s="13" t="s">
        <v>427</v>
      </c>
      <c r="I86" s="13" t="s">
        <v>426</v>
      </c>
      <c r="J86" s="13" t="s">
        <v>418</v>
      </c>
      <c r="K86" s="13" t="s">
        <v>428</v>
      </c>
      <c r="L86" s="13" t="s">
        <v>420</v>
      </c>
      <c r="M86" s="13"/>
    </row>
    <row r="87" spans="1:13" ht="43.05" customHeight="1">
      <c r="A87" s="58" t="s">
        <v>490</v>
      </c>
      <c r="B87" s="58" t="s">
        <v>562</v>
      </c>
      <c r="C87" s="57">
        <v>4</v>
      </c>
      <c r="D87" s="58" t="s">
        <v>563</v>
      </c>
      <c r="E87" s="59" t="s">
        <v>429</v>
      </c>
      <c r="F87" s="13" t="s">
        <v>430</v>
      </c>
      <c r="G87" s="13" t="s">
        <v>431</v>
      </c>
      <c r="H87" s="13" t="s">
        <v>432</v>
      </c>
      <c r="I87" s="13" t="s">
        <v>433</v>
      </c>
      <c r="J87" s="13" t="s">
        <v>418</v>
      </c>
      <c r="K87" s="13" t="s">
        <v>422</v>
      </c>
      <c r="L87" s="13" t="s">
        <v>434</v>
      </c>
      <c r="M87" s="13"/>
    </row>
    <row r="88" spans="1:13" ht="43.05" customHeight="1">
      <c r="A88" s="58"/>
      <c r="B88" s="58"/>
      <c r="C88" s="57"/>
      <c r="D88" s="58"/>
      <c r="E88" s="59"/>
      <c r="F88" s="13" t="s">
        <v>435</v>
      </c>
      <c r="G88" s="13" t="s">
        <v>436</v>
      </c>
      <c r="H88" s="13" t="s">
        <v>432</v>
      </c>
      <c r="I88" s="13" t="s">
        <v>564</v>
      </c>
      <c r="J88" s="13" t="s">
        <v>418</v>
      </c>
      <c r="K88" s="13" t="s">
        <v>422</v>
      </c>
      <c r="L88" s="13" t="s">
        <v>434</v>
      </c>
      <c r="M88" s="13"/>
    </row>
    <row r="89" spans="1:13" ht="43.05" customHeight="1">
      <c r="A89" s="58"/>
      <c r="B89" s="58"/>
      <c r="C89" s="57"/>
      <c r="D89" s="58"/>
      <c r="E89" s="59"/>
      <c r="F89" s="13" t="s">
        <v>438</v>
      </c>
      <c r="G89" s="13" t="s">
        <v>439</v>
      </c>
      <c r="H89" s="13" t="s">
        <v>565</v>
      </c>
      <c r="I89" s="13" t="s">
        <v>432</v>
      </c>
      <c r="J89" s="13" t="s">
        <v>418</v>
      </c>
      <c r="K89" s="13" t="s">
        <v>441</v>
      </c>
      <c r="L89" s="13" t="s">
        <v>420</v>
      </c>
      <c r="M89" s="13"/>
    </row>
    <row r="90" spans="1:13" ht="43.05" customHeight="1">
      <c r="A90" s="58"/>
      <c r="B90" s="58"/>
      <c r="C90" s="57"/>
      <c r="D90" s="58"/>
      <c r="E90" s="59" t="s">
        <v>442</v>
      </c>
      <c r="F90" s="13" t="s">
        <v>443</v>
      </c>
      <c r="G90" s="13" t="s">
        <v>444</v>
      </c>
      <c r="H90" s="13" t="s">
        <v>444</v>
      </c>
      <c r="I90" s="13" t="s">
        <v>445</v>
      </c>
      <c r="J90" s="13" t="s">
        <v>418</v>
      </c>
      <c r="K90" s="13" t="s">
        <v>446</v>
      </c>
      <c r="L90" s="13" t="s">
        <v>420</v>
      </c>
      <c r="M90" s="13"/>
    </row>
    <row r="91" spans="1:13" ht="43.05" customHeight="1">
      <c r="A91" s="58"/>
      <c r="B91" s="58"/>
      <c r="C91" s="57"/>
      <c r="D91" s="58"/>
      <c r="E91" s="59"/>
      <c r="F91" s="13" t="s">
        <v>450</v>
      </c>
      <c r="G91" s="13" t="s">
        <v>451</v>
      </c>
      <c r="H91" s="13" t="s">
        <v>422</v>
      </c>
      <c r="I91" s="13" t="s">
        <v>451</v>
      </c>
      <c r="J91" s="13" t="s">
        <v>418</v>
      </c>
      <c r="K91" s="13" t="s">
        <v>566</v>
      </c>
      <c r="L91" s="13" t="s">
        <v>420</v>
      </c>
      <c r="M91" s="13"/>
    </row>
    <row r="92" spans="1:13" ht="43.05" customHeight="1">
      <c r="A92" s="58"/>
      <c r="B92" s="58"/>
      <c r="C92" s="57"/>
      <c r="D92" s="58"/>
      <c r="E92" s="59"/>
      <c r="F92" s="13" t="s">
        <v>447</v>
      </c>
      <c r="G92" s="13" t="s">
        <v>448</v>
      </c>
      <c r="H92" s="13" t="s">
        <v>449</v>
      </c>
      <c r="I92" s="13" t="s">
        <v>449</v>
      </c>
      <c r="J92" s="13" t="s">
        <v>418</v>
      </c>
      <c r="K92" s="13" t="s">
        <v>428</v>
      </c>
      <c r="L92" s="13" t="s">
        <v>420</v>
      </c>
      <c r="M92" s="13"/>
    </row>
    <row r="93" spans="1:13" ht="43.05" customHeight="1">
      <c r="A93" s="58"/>
      <c r="B93" s="58"/>
      <c r="C93" s="57"/>
      <c r="D93" s="58"/>
      <c r="E93" s="11" t="s">
        <v>424</v>
      </c>
      <c r="F93" s="13" t="s">
        <v>425</v>
      </c>
      <c r="G93" s="13" t="s">
        <v>426</v>
      </c>
      <c r="H93" s="13" t="s">
        <v>427</v>
      </c>
      <c r="I93" s="13" t="s">
        <v>426</v>
      </c>
      <c r="J93" s="13" t="s">
        <v>418</v>
      </c>
      <c r="K93" s="13" t="s">
        <v>428</v>
      </c>
      <c r="L93" s="13" t="s">
        <v>420</v>
      </c>
      <c r="M93" s="13"/>
    </row>
    <row r="94" spans="1:13" ht="43.05" customHeight="1">
      <c r="A94" s="58"/>
      <c r="B94" s="58"/>
      <c r="C94" s="57"/>
      <c r="D94" s="58"/>
      <c r="E94" s="59" t="s">
        <v>413</v>
      </c>
      <c r="F94" s="13" t="s">
        <v>423</v>
      </c>
      <c r="G94" s="13" t="s">
        <v>422</v>
      </c>
      <c r="H94" s="13" t="s">
        <v>422</v>
      </c>
      <c r="I94" s="13" t="s">
        <v>422</v>
      </c>
      <c r="J94" s="13" t="s">
        <v>418</v>
      </c>
      <c r="K94" s="13" t="s">
        <v>419</v>
      </c>
      <c r="L94" s="13" t="s">
        <v>420</v>
      </c>
      <c r="M94" s="13"/>
    </row>
    <row r="95" spans="1:13" ht="43.05" customHeight="1">
      <c r="A95" s="58"/>
      <c r="B95" s="58"/>
      <c r="C95" s="57"/>
      <c r="D95" s="58"/>
      <c r="E95" s="59"/>
      <c r="F95" s="13" t="s">
        <v>421</v>
      </c>
      <c r="G95" s="13" t="s">
        <v>422</v>
      </c>
      <c r="H95" s="13" t="s">
        <v>422</v>
      </c>
      <c r="I95" s="13" t="s">
        <v>422</v>
      </c>
      <c r="J95" s="13" t="s">
        <v>418</v>
      </c>
      <c r="K95" s="13" t="s">
        <v>419</v>
      </c>
      <c r="L95" s="13" t="s">
        <v>420</v>
      </c>
      <c r="M95" s="13"/>
    </row>
    <row r="96" spans="1:13" ht="43.05" customHeight="1">
      <c r="A96" s="58"/>
      <c r="B96" s="58"/>
      <c r="C96" s="57"/>
      <c r="D96" s="58"/>
      <c r="E96" s="59"/>
      <c r="F96" s="13" t="s">
        <v>414</v>
      </c>
      <c r="G96" s="13" t="s">
        <v>415</v>
      </c>
      <c r="H96" s="13" t="s">
        <v>567</v>
      </c>
      <c r="I96" s="13" t="s">
        <v>568</v>
      </c>
      <c r="J96" s="13" t="s">
        <v>418</v>
      </c>
      <c r="K96" s="13" t="s">
        <v>419</v>
      </c>
      <c r="L96" s="13" t="s">
        <v>420</v>
      </c>
      <c r="M96" s="13"/>
    </row>
    <row r="97" spans="1:13" ht="43.05" customHeight="1">
      <c r="A97" s="58" t="s">
        <v>490</v>
      </c>
      <c r="B97" s="58" t="s">
        <v>569</v>
      </c>
      <c r="C97" s="57">
        <v>21</v>
      </c>
      <c r="D97" s="58" t="s">
        <v>570</v>
      </c>
      <c r="E97" s="11" t="s">
        <v>424</v>
      </c>
      <c r="F97" s="13" t="s">
        <v>425</v>
      </c>
      <c r="G97" s="13" t="s">
        <v>426</v>
      </c>
      <c r="H97" s="13" t="s">
        <v>427</v>
      </c>
      <c r="I97" s="13" t="s">
        <v>426</v>
      </c>
      <c r="J97" s="13" t="s">
        <v>418</v>
      </c>
      <c r="K97" s="13" t="s">
        <v>428</v>
      </c>
      <c r="L97" s="13" t="s">
        <v>420</v>
      </c>
      <c r="M97" s="13"/>
    </row>
    <row r="98" spans="1:13" ht="43.05" customHeight="1">
      <c r="A98" s="58"/>
      <c r="B98" s="58"/>
      <c r="C98" s="57"/>
      <c r="D98" s="58"/>
      <c r="E98" s="59" t="s">
        <v>429</v>
      </c>
      <c r="F98" s="13" t="s">
        <v>430</v>
      </c>
      <c r="G98" s="13" t="s">
        <v>431</v>
      </c>
      <c r="H98" s="13" t="s">
        <v>432</v>
      </c>
      <c r="I98" s="13" t="s">
        <v>433</v>
      </c>
      <c r="J98" s="13" t="s">
        <v>418</v>
      </c>
      <c r="K98" s="13" t="s">
        <v>422</v>
      </c>
      <c r="L98" s="13" t="s">
        <v>434</v>
      </c>
      <c r="M98" s="13"/>
    </row>
    <row r="99" spans="1:13" ht="43.05" customHeight="1">
      <c r="A99" s="58"/>
      <c r="B99" s="58"/>
      <c r="C99" s="57"/>
      <c r="D99" s="58"/>
      <c r="E99" s="59"/>
      <c r="F99" s="13" t="s">
        <v>435</v>
      </c>
      <c r="G99" s="13" t="s">
        <v>436</v>
      </c>
      <c r="H99" s="13" t="s">
        <v>432</v>
      </c>
      <c r="I99" s="13" t="s">
        <v>571</v>
      </c>
      <c r="J99" s="13" t="s">
        <v>418</v>
      </c>
      <c r="K99" s="13" t="s">
        <v>422</v>
      </c>
      <c r="L99" s="13" t="s">
        <v>434</v>
      </c>
      <c r="M99" s="13"/>
    </row>
    <row r="100" spans="1:13" ht="43.05" customHeight="1">
      <c r="A100" s="58"/>
      <c r="B100" s="58"/>
      <c r="C100" s="57"/>
      <c r="D100" s="58"/>
      <c r="E100" s="59"/>
      <c r="F100" s="13" t="s">
        <v>438</v>
      </c>
      <c r="G100" s="13" t="s">
        <v>439</v>
      </c>
      <c r="H100" s="13" t="s">
        <v>572</v>
      </c>
      <c r="I100" s="13" t="s">
        <v>432</v>
      </c>
      <c r="J100" s="13" t="s">
        <v>418</v>
      </c>
      <c r="K100" s="13" t="s">
        <v>441</v>
      </c>
      <c r="L100" s="13" t="s">
        <v>420</v>
      </c>
      <c r="M100" s="13"/>
    </row>
    <row r="101" spans="1:13" ht="43.05" customHeight="1">
      <c r="A101" s="58"/>
      <c r="B101" s="58"/>
      <c r="C101" s="57"/>
      <c r="D101" s="58"/>
      <c r="E101" s="59" t="s">
        <v>442</v>
      </c>
      <c r="F101" s="13" t="s">
        <v>443</v>
      </c>
      <c r="G101" s="13" t="s">
        <v>444</v>
      </c>
      <c r="H101" s="13" t="s">
        <v>444</v>
      </c>
      <c r="I101" s="13" t="s">
        <v>445</v>
      </c>
      <c r="J101" s="13" t="s">
        <v>418</v>
      </c>
      <c r="K101" s="13" t="s">
        <v>446</v>
      </c>
      <c r="L101" s="13" t="s">
        <v>420</v>
      </c>
      <c r="M101" s="13"/>
    </row>
    <row r="102" spans="1:13" ht="43.05" customHeight="1">
      <c r="A102" s="58"/>
      <c r="B102" s="58"/>
      <c r="C102" s="57"/>
      <c r="D102" s="58"/>
      <c r="E102" s="59"/>
      <c r="F102" s="13" t="s">
        <v>447</v>
      </c>
      <c r="G102" s="13" t="s">
        <v>448</v>
      </c>
      <c r="H102" s="13" t="s">
        <v>449</v>
      </c>
      <c r="I102" s="13" t="s">
        <v>449</v>
      </c>
      <c r="J102" s="13" t="s">
        <v>418</v>
      </c>
      <c r="K102" s="13" t="s">
        <v>428</v>
      </c>
      <c r="L102" s="13" t="s">
        <v>420</v>
      </c>
      <c r="M102" s="13"/>
    </row>
    <row r="103" spans="1:13" ht="43.05" customHeight="1">
      <c r="A103" s="58"/>
      <c r="B103" s="58"/>
      <c r="C103" s="57"/>
      <c r="D103" s="58"/>
      <c r="E103" s="59"/>
      <c r="F103" s="13" t="s">
        <v>450</v>
      </c>
      <c r="G103" s="13" t="s">
        <v>451</v>
      </c>
      <c r="H103" s="13" t="s">
        <v>422</v>
      </c>
      <c r="I103" s="13" t="s">
        <v>451</v>
      </c>
      <c r="J103" s="13" t="s">
        <v>418</v>
      </c>
      <c r="K103" s="13" t="s">
        <v>518</v>
      </c>
      <c r="L103" s="13" t="s">
        <v>420</v>
      </c>
      <c r="M103" s="13"/>
    </row>
    <row r="104" spans="1:13" ht="43.05" customHeight="1">
      <c r="A104" s="58"/>
      <c r="B104" s="58"/>
      <c r="C104" s="57"/>
      <c r="D104" s="58"/>
      <c r="E104" s="59" t="s">
        <v>413</v>
      </c>
      <c r="F104" s="13" t="s">
        <v>423</v>
      </c>
      <c r="G104" s="13" t="s">
        <v>422</v>
      </c>
      <c r="H104" s="13" t="s">
        <v>422</v>
      </c>
      <c r="I104" s="13" t="s">
        <v>422</v>
      </c>
      <c r="J104" s="13" t="s">
        <v>418</v>
      </c>
      <c r="K104" s="13" t="s">
        <v>419</v>
      </c>
      <c r="L104" s="13" t="s">
        <v>420</v>
      </c>
      <c r="M104" s="13"/>
    </row>
    <row r="105" spans="1:13" ht="43.05" customHeight="1">
      <c r="A105" s="58"/>
      <c r="B105" s="58"/>
      <c r="C105" s="57"/>
      <c r="D105" s="58"/>
      <c r="E105" s="59"/>
      <c r="F105" s="13" t="s">
        <v>414</v>
      </c>
      <c r="G105" s="13" t="s">
        <v>415</v>
      </c>
      <c r="H105" s="13" t="s">
        <v>573</v>
      </c>
      <c r="I105" s="13" t="s">
        <v>574</v>
      </c>
      <c r="J105" s="13" t="s">
        <v>418</v>
      </c>
      <c r="K105" s="13" t="s">
        <v>419</v>
      </c>
      <c r="L105" s="13" t="s">
        <v>420</v>
      </c>
      <c r="M105" s="13"/>
    </row>
    <row r="106" spans="1:13" ht="43.05" customHeight="1">
      <c r="A106" s="58"/>
      <c r="B106" s="58"/>
      <c r="C106" s="57"/>
      <c r="D106" s="58"/>
      <c r="E106" s="59"/>
      <c r="F106" s="13" t="s">
        <v>421</v>
      </c>
      <c r="G106" s="13" t="s">
        <v>422</v>
      </c>
      <c r="H106" s="13" t="s">
        <v>422</v>
      </c>
      <c r="I106" s="13" t="s">
        <v>422</v>
      </c>
      <c r="J106" s="13" t="s">
        <v>418</v>
      </c>
      <c r="K106" s="13" t="s">
        <v>419</v>
      </c>
      <c r="L106" s="13" t="s">
        <v>420</v>
      </c>
      <c r="M106" s="13"/>
    </row>
    <row r="107" spans="1:13" ht="43.05" customHeight="1">
      <c r="A107" s="58" t="s">
        <v>490</v>
      </c>
      <c r="B107" s="58" t="s">
        <v>575</v>
      </c>
      <c r="C107" s="57">
        <v>30</v>
      </c>
      <c r="D107" s="58" t="s">
        <v>576</v>
      </c>
      <c r="E107" s="59" t="s">
        <v>413</v>
      </c>
      <c r="F107" s="13" t="s">
        <v>414</v>
      </c>
      <c r="G107" s="13" t="s">
        <v>415</v>
      </c>
      <c r="H107" s="13" t="s">
        <v>547</v>
      </c>
      <c r="I107" s="13" t="s">
        <v>548</v>
      </c>
      <c r="J107" s="13" t="s">
        <v>418</v>
      </c>
      <c r="K107" s="13" t="s">
        <v>419</v>
      </c>
      <c r="L107" s="13" t="s">
        <v>420</v>
      </c>
      <c r="M107" s="13"/>
    </row>
    <row r="108" spans="1:13" ht="43.05" customHeight="1">
      <c r="A108" s="58"/>
      <c r="B108" s="58"/>
      <c r="C108" s="57"/>
      <c r="D108" s="58"/>
      <c r="E108" s="59"/>
      <c r="F108" s="13" t="s">
        <v>421</v>
      </c>
      <c r="G108" s="13" t="s">
        <v>422</v>
      </c>
      <c r="H108" s="13" t="s">
        <v>422</v>
      </c>
      <c r="I108" s="13" t="s">
        <v>422</v>
      </c>
      <c r="J108" s="13" t="s">
        <v>418</v>
      </c>
      <c r="K108" s="13" t="s">
        <v>419</v>
      </c>
      <c r="L108" s="13" t="s">
        <v>420</v>
      </c>
      <c r="M108" s="13"/>
    </row>
    <row r="109" spans="1:13" ht="43.05" customHeight="1">
      <c r="A109" s="58"/>
      <c r="B109" s="58"/>
      <c r="C109" s="57"/>
      <c r="D109" s="58"/>
      <c r="E109" s="59"/>
      <c r="F109" s="13" t="s">
        <v>423</v>
      </c>
      <c r="G109" s="13" t="s">
        <v>422</v>
      </c>
      <c r="H109" s="13" t="s">
        <v>422</v>
      </c>
      <c r="I109" s="13" t="s">
        <v>422</v>
      </c>
      <c r="J109" s="13" t="s">
        <v>418</v>
      </c>
      <c r="K109" s="13" t="s">
        <v>419</v>
      </c>
      <c r="L109" s="13" t="s">
        <v>420</v>
      </c>
      <c r="M109" s="13"/>
    </row>
    <row r="110" spans="1:13" ht="43.05" customHeight="1">
      <c r="A110" s="58"/>
      <c r="B110" s="58"/>
      <c r="C110" s="57"/>
      <c r="D110" s="58"/>
      <c r="E110" s="59" t="s">
        <v>442</v>
      </c>
      <c r="F110" s="13" t="s">
        <v>450</v>
      </c>
      <c r="G110" s="13" t="s">
        <v>451</v>
      </c>
      <c r="H110" s="13" t="s">
        <v>422</v>
      </c>
      <c r="I110" s="13" t="s">
        <v>451</v>
      </c>
      <c r="J110" s="13" t="s">
        <v>418</v>
      </c>
      <c r="K110" s="13" t="s">
        <v>518</v>
      </c>
      <c r="L110" s="13" t="s">
        <v>420</v>
      </c>
      <c r="M110" s="13"/>
    </row>
    <row r="111" spans="1:13" ht="43.05" customHeight="1">
      <c r="A111" s="58"/>
      <c r="B111" s="58"/>
      <c r="C111" s="57"/>
      <c r="D111" s="58"/>
      <c r="E111" s="59"/>
      <c r="F111" s="13" t="s">
        <v>443</v>
      </c>
      <c r="G111" s="13" t="s">
        <v>444</v>
      </c>
      <c r="H111" s="13" t="s">
        <v>444</v>
      </c>
      <c r="I111" s="13" t="s">
        <v>445</v>
      </c>
      <c r="J111" s="13" t="s">
        <v>418</v>
      </c>
      <c r="K111" s="13" t="s">
        <v>446</v>
      </c>
      <c r="L111" s="13" t="s">
        <v>420</v>
      </c>
      <c r="M111" s="13"/>
    </row>
    <row r="112" spans="1:13" ht="43.05" customHeight="1">
      <c r="A112" s="58"/>
      <c r="B112" s="58"/>
      <c r="C112" s="57"/>
      <c r="D112" s="58"/>
      <c r="E112" s="59"/>
      <c r="F112" s="13" t="s">
        <v>447</v>
      </c>
      <c r="G112" s="13" t="s">
        <v>448</v>
      </c>
      <c r="H112" s="13" t="s">
        <v>449</v>
      </c>
      <c r="I112" s="13" t="s">
        <v>449</v>
      </c>
      <c r="J112" s="13" t="s">
        <v>418</v>
      </c>
      <c r="K112" s="13" t="s">
        <v>428</v>
      </c>
      <c r="L112" s="13" t="s">
        <v>420</v>
      </c>
      <c r="M112" s="13"/>
    </row>
    <row r="113" spans="1:13" ht="43.05" customHeight="1">
      <c r="A113" s="58"/>
      <c r="B113" s="58"/>
      <c r="C113" s="57"/>
      <c r="D113" s="58"/>
      <c r="E113" s="11" t="s">
        <v>424</v>
      </c>
      <c r="F113" s="13" t="s">
        <v>425</v>
      </c>
      <c r="G113" s="13" t="s">
        <v>426</v>
      </c>
      <c r="H113" s="13" t="s">
        <v>427</v>
      </c>
      <c r="I113" s="13" t="s">
        <v>426</v>
      </c>
      <c r="J113" s="13" t="s">
        <v>418</v>
      </c>
      <c r="K113" s="13" t="s">
        <v>428</v>
      </c>
      <c r="L113" s="13" t="s">
        <v>420</v>
      </c>
      <c r="M113" s="13"/>
    </row>
    <row r="114" spans="1:13" ht="43.05" customHeight="1">
      <c r="A114" s="58"/>
      <c r="B114" s="58"/>
      <c r="C114" s="57"/>
      <c r="D114" s="58"/>
      <c r="E114" s="59" t="s">
        <v>429</v>
      </c>
      <c r="F114" s="13" t="s">
        <v>438</v>
      </c>
      <c r="G114" s="13" t="s">
        <v>439</v>
      </c>
      <c r="H114" s="13" t="s">
        <v>550</v>
      </c>
      <c r="I114" s="13" t="s">
        <v>432</v>
      </c>
      <c r="J114" s="13" t="s">
        <v>418</v>
      </c>
      <c r="K114" s="13" t="s">
        <v>441</v>
      </c>
      <c r="L114" s="13" t="s">
        <v>420</v>
      </c>
      <c r="M114" s="13"/>
    </row>
    <row r="115" spans="1:13" ht="43.05" customHeight="1">
      <c r="A115" s="58"/>
      <c r="B115" s="58"/>
      <c r="C115" s="57"/>
      <c r="D115" s="58"/>
      <c r="E115" s="59"/>
      <c r="F115" s="13" t="s">
        <v>435</v>
      </c>
      <c r="G115" s="13" t="s">
        <v>436</v>
      </c>
      <c r="H115" s="13" t="s">
        <v>432</v>
      </c>
      <c r="I115" s="13" t="s">
        <v>577</v>
      </c>
      <c r="J115" s="13" t="s">
        <v>418</v>
      </c>
      <c r="K115" s="13" t="s">
        <v>422</v>
      </c>
      <c r="L115" s="13" t="s">
        <v>434</v>
      </c>
      <c r="M115" s="13"/>
    </row>
    <row r="116" spans="1:13" ht="43.05" customHeight="1">
      <c r="A116" s="58"/>
      <c r="B116" s="58"/>
      <c r="C116" s="57"/>
      <c r="D116" s="58"/>
      <c r="E116" s="59"/>
      <c r="F116" s="13" t="s">
        <v>430</v>
      </c>
      <c r="G116" s="13" t="s">
        <v>431</v>
      </c>
      <c r="H116" s="13" t="s">
        <v>432</v>
      </c>
      <c r="I116" s="13" t="s">
        <v>433</v>
      </c>
      <c r="J116" s="13" t="s">
        <v>418</v>
      </c>
      <c r="K116" s="13" t="s">
        <v>422</v>
      </c>
      <c r="L116" s="13" t="s">
        <v>434</v>
      </c>
      <c r="M116" s="13"/>
    </row>
    <row r="117" spans="1:13" ht="43.05" customHeight="1">
      <c r="A117" s="18" t="s">
        <v>409</v>
      </c>
      <c r="B117" s="18" t="s">
        <v>410</v>
      </c>
      <c r="C117" s="15">
        <v>35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43.05" customHeight="1">
      <c r="A118" s="58" t="s">
        <v>155</v>
      </c>
      <c r="B118" s="58" t="s">
        <v>411</v>
      </c>
      <c r="C118" s="57">
        <v>35</v>
      </c>
      <c r="D118" s="58" t="s">
        <v>412</v>
      </c>
      <c r="E118" s="59" t="s">
        <v>413</v>
      </c>
      <c r="F118" s="13" t="s">
        <v>414</v>
      </c>
      <c r="G118" s="13" t="s">
        <v>415</v>
      </c>
      <c r="H118" s="13" t="s">
        <v>416</v>
      </c>
      <c r="I118" s="13" t="s">
        <v>417</v>
      </c>
      <c r="J118" s="13" t="s">
        <v>418</v>
      </c>
      <c r="K118" s="13" t="s">
        <v>419</v>
      </c>
      <c r="L118" s="13" t="s">
        <v>420</v>
      </c>
      <c r="M118" s="13"/>
    </row>
    <row r="119" spans="1:13" ht="43.05" customHeight="1">
      <c r="A119" s="58"/>
      <c r="B119" s="58"/>
      <c r="C119" s="57"/>
      <c r="D119" s="58"/>
      <c r="E119" s="59"/>
      <c r="F119" s="13" t="s">
        <v>421</v>
      </c>
      <c r="G119" s="13" t="s">
        <v>422</v>
      </c>
      <c r="H119" s="13" t="s">
        <v>422</v>
      </c>
      <c r="I119" s="13" t="s">
        <v>422</v>
      </c>
      <c r="J119" s="13" t="s">
        <v>418</v>
      </c>
      <c r="K119" s="13" t="s">
        <v>419</v>
      </c>
      <c r="L119" s="13" t="s">
        <v>420</v>
      </c>
      <c r="M119" s="13"/>
    </row>
    <row r="120" spans="1:13" ht="43.05" customHeight="1">
      <c r="A120" s="58"/>
      <c r="B120" s="58"/>
      <c r="C120" s="57"/>
      <c r="D120" s="58"/>
      <c r="E120" s="59"/>
      <c r="F120" s="13" t="s">
        <v>423</v>
      </c>
      <c r="G120" s="13" t="s">
        <v>422</v>
      </c>
      <c r="H120" s="13" t="s">
        <v>422</v>
      </c>
      <c r="I120" s="13" t="s">
        <v>422</v>
      </c>
      <c r="J120" s="13" t="s">
        <v>418</v>
      </c>
      <c r="K120" s="13" t="s">
        <v>419</v>
      </c>
      <c r="L120" s="13" t="s">
        <v>420</v>
      </c>
      <c r="M120" s="13"/>
    </row>
    <row r="121" spans="1:13" ht="43.05" customHeight="1">
      <c r="A121" s="58"/>
      <c r="B121" s="58"/>
      <c r="C121" s="57"/>
      <c r="D121" s="58"/>
      <c r="E121" s="11" t="s">
        <v>424</v>
      </c>
      <c r="F121" s="13" t="s">
        <v>425</v>
      </c>
      <c r="G121" s="13" t="s">
        <v>426</v>
      </c>
      <c r="H121" s="13" t="s">
        <v>427</v>
      </c>
      <c r="I121" s="13" t="s">
        <v>426</v>
      </c>
      <c r="J121" s="13" t="s">
        <v>418</v>
      </c>
      <c r="K121" s="13" t="s">
        <v>428</v>
      </c>
      <c r="L121" s="13" t="s">
        <v>420</v>
      </c>
      <c r="M121" s="13"/>
    </row>
    <row r="122" spans="1:13" ht="43.05" customHeight="1">
      <c r="A122" s="58"/>
      <c r="B122" s="58"/>
      <c r="C122" s="57"/>
      <c r="D122" s="58"/>
      <c r="E122" s="59" t="s">
        <v>429</v>
      </c>
      <c r="F122" s="13" t="s">
        <v>430</v>
      </c>
      <c r="G122" s="13" t="s">
        <v>431</v>
      </c>
      <c r="H122" s="13" t="s">
        <v>432</v>
      </c>
      <c r="I122" s="13" t="s">
        <v>433</v>
      </c>
      <c r="J122" s="13" t="s">
        <v>418</v>
      </c>
      <c r="K122" s="13" t="s">
        <v>422</v>
      </c>
      <c r="L122" s="13" t="s">
        <v>434</v>
      </c>
      <c r="M122" s="13"/>
    </row>
    <row r="123" spans="1:13" ht="43.05" customHeight="1">
      <c r="A123" s="58"/>
      <c r="B123" s="58"/>
      <c r="C123" s="57"/>
      <c r="D123" s="58"/>
      <c r="E123" s="59"/>
      <c r="F123" s="13" t="s">
        <v>435</v>
      </c>
      <c r="G123" s="13" t="s">
        <v>436</v>
      </c>
      <c r="H123" s="13" t="s">
        <v>432</v>
      </c>
      <c r="I123" s="13" t="s">
        <v>437</v>
      </c>
      <c r="J123" s="13" t="s">
        <v>418</v>
      </c>
      <c r="K123" s="13" t="s">
        <v>422</v>
      </c>
      <c r="L123" s="13" t="s">
        <v>434</v>
      </c>
      <c r="M123" s="13"/>
    </row>
    <row r="124" spans="1:13" ht="43.05" customHeight="1">
      <c r="A124" s="58"/>
      <c r="B124" s="58"/>
      <c r="C124" s="57"/>
      <c r="D124" s="58"/>
      <c r="E124" s="59"/>
      <c r="F124" s="13" t="s">
        <v>438</v>
      </c>
      <c r="G124" s="13" t="s">
        <v>439</v>
      </c>
      <c r="H124" s="13" t="s">
        <v>440</v>
      </c>
      <c r="I124" s="13" t="s">
        <v>432</v>
      </c>
      <c r="J124" s="13" t="s">
        <v>418</v>
      </c>
      <c r="K124" s="13" t="s">
        <v>441</v>
      </c>
      <c r="L124" s="13" t="s">
        <v>420</v>
      </c>
      <c r="M124" s="13"/>
    </row>
    <row r="125" spans="1:13" ht="43.05" customHeight="1">
      <c r="A125" s="58"/>
      <c r="B125" s="58"/>
      <c r="C125" s="57"/>
      <c r="D125" s="58"/>
      <c r="E125" s="59" t="s">
        <v>442</v>
      </c>
      <c r="F125" s="13" t="s">
        <v>443</v>
      </c>
      <c r="G125" s="13" t="s">
        <v>444</v>
      </c>
      <c r="H125" s="13" t="s">
        <v>444</v>
      </c>
      <c r="I125" s="13" t="s">
        <v>445</v>
      </c>
      <c r="J125" s="13" t="s">
        <v>418</v>
      </c>
      <c r="K125" s="13" t="s">
        <v>446</v>
      </c>
      <c r="L125" s="13" t="s">
        <v>420</v>
      </c>
      <c r="M125" s="13"/>
    </row>
    <row r="126" spans="1:13" ht="43.05" customHeight="1">
      <c r="A126" s="58"/>
      <c r="B126" s="58"/>
      <c r="C126" s="57"/>
      <c r="D126" s="58"/>
      <c r="E126" s="59"/>
      <c r="F126" s="13" t="s">
        <v>447</v>
      </c>
      <c r="G126" s="13" t="s">
        <v>448</v>
      </c>
      <c r="H126" s="13" t="s">
        <v>449</v>
      </c>
      <c r="I126" s="13" t="s">
        <v>449</v>
      </c>
      <c r="J126" s="13" t="s">
        <v>418</v>
      </c>
      <c r="K126" s="13" t="s">
        <v>428</v>
      </c>
      <c r="L126" s="13" t="s">
        <v>420</v>
      </c>
      <c r="M126" s="13"/>
    </row>
    <row r="127" spans="1:13" ht="43.05" customHeight="1">
      <c r="A127" s="58"/>
      <c r="B127" s="58"/>
      <c r="C127" s="57"/>
      <c r="D127" s="58"/>
      <c r="E127" s="59"/>
      <c r="F127" s="13" t="s">
        <v>450</v>
      </c>
      <c r="G127" s="13" t="s">
        <v>451</v>
      </c>
      <c r="H127" s="13" t="s">
        <v>422</v>
      </c>
      <c r="I127" s="13" t="s">
        <v>451</v>
      </c>
      <c r="J127" s="13" t="s">
        <v>418</v>
      </c>
      <c r="K127" s="13" t="s">
        <v>452</v>
      </c>
      <c r="L127" s="13" t="s">
        <v>420</v>
      </c>
      <c r="M127" s="13"/>
    </row>
    <row r="128" spans="1:13" ht="43.05" customHeight="1">
      <c r="A128" s="18" t="s">
        <v>453</v>
      </c>
      <c r="B128" s="18" t="s">
        <v>454</v>
      </c>
      <c r="C128" s="15">
        <v>10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43.05" customHeight="1">
      <c r="A129" s="58" t="s">
        <v>163</v>
      </c>
      <c r="B129" s="58" t="s">
        <v>455</v>
      </c>
      <c r="C129" s="57">
        <v>10</v>
      </c>
      <c r="D129" s="58" t="s">
        <v>456</v>
      </c>
      <c r="E129" s="59" t="s">
        <v>413</v>
      </c>
      <c r="F129" s="13" t="s">
        <v>414</v>
      </c>
      <c r="G129" s="13" t="s">
        <v>415</v>
      </c>
      <c r="H129" s="13" t="s">
        <v>457</v>
      </c>
      <c r="I129" s="13" t="s">
        <v>458</v>
      </c>
      <c r="J129" s="13" t="s">
        <v>418</v>
      </c>
      <c r="K129" s="13" t="s">
        <v>419</v>
      </c>
      <c r="L129" s="13" t="s">
        <v>420</v>
      </c>
      <c r="M129" s="13"/>
    </row>
    <row r="130" spans="1:13" ht="43.05" customHeight="1">
      <c r="A130" s="58"/>
      <c r="B130" s="58"/>
      <c r="C130" s="57"/>
      <c r="D130" s="58"/>
      <c r="E130" s="59"/>
      <c r="F130" s="13" t="s">
        <v>423</v>
      </c>
      <c r="G130" s="13" t="s">
        <v>422</v>
      </c>
      <c r="H130" s="13" t="s">
        <v>422</v>
      </c>
      <c r="I130" s="13" t="s">
        <v>422</v>
      </c>
      <c r="J130" s="13" t="s">
        <v>418</v>
      </c>
      <c r="K130" s="13" t="s">
        <v>419</v>
      </c>
      <c r="L130" s="13" t="s">
        <v>420</v>
      </c>
      <c r="M130" s="13"/>
    </row>
    <row r="131" spans="1:13" ht="43.05" customHeight="1">
      <c r="A131" s="58"/>
      <c r="B131" s="58"/>
      <c r="C131" s="57"/>
      <c r="D131" s="58"/>
      <c r="E131" s="59"/>
      <c r="F131" s="13" t="s">
        <v>421</v>
      </c>
      <c r="G131" s="13" t="s">
        <v>422</v>
      </c>
      <c r="H131" s="13" t="s">
        <v>422</v>
      </c>
      <c r="I131" s="13" t="s">
        <v>422</v>
      </c>
      <c r="J131" s="13" t="s">
        <v>418</v>
      </c>
      <c r="K131" s="13" t="s">
        <v>419</v>
      </c>
      <c r="L131" s="13" t="s">
        <v>420</v>
      </c>
      <c r="M131" s="13"/>
    </row>
    <row r="132" spans="1:13" ht="43.05" customHeight="1">
      <c r="A132" s="58"/>
      <c r="B132" s="58"/>
      <c r="C132" s="57"/>
      <c r="D132" s="58"/>
      <c r="E132" s="59" t="s">
        <v>429</v>
      </c>
      <c r="F132" s="13" t="s">
        <v>430</v>
      </c>
      <c r="G132" s="13" t="s">
        <v>431</v>
      </c>
      <c r="H132" s="13" t="s">
        <v>432</v>
      </c>
      <c r="I132" s="13" t="s">
        <v>433</v>
      </c>
      <c r="J132" s="13" t="s">
        <v>418</v>
      </c>
      <c r="K132" s="13" t="s">
        <v>422</v>
      </c>
      <c r="L132" s="13" t="s">
        <v>434</v>
      </c>
      <c r="M132" s="13"/>
    </row>
    <row r="133" spans="1:13" ht="43.05" customHeight="1">
      <c r="A133" s="58"/>
      <c r="B133" s="58"/>
      <c r="C133" s="57"/>
      <c r="D133" s="58"/>
      <c r="E133" s="59"/>
      <c r="F133" s="13" t="s">
        <v>435</v>
      </c>
      <c r="G133" s="13" t="s">
        <v>436</v>
      </c>
      <c r="H133" s="13" t="s">
        <v>432</v>
      </c>
      <c r="I133" s="13" t="s">
        <v>437</v>
      </c>
      <c r="J133" s="13" t="s">
        <v>418</v>
      </c>
      <c r="K133" s="13" t="s">
        <v>422</v>
      </c>
      <c r="L133" s="13" t="s">
        <v>434</v>
      </c>
      <c r="M133" s="13"/>
    </row>
    <row r="134" spans="1:13" ht="43.05" customHeight="1">
      <c r="A134" s="58"/>
      <c r="B134" s="58"/>
      <c r="C134" s="57"/>
      <c r="D134" s="58"/>
      <c r="E134" s="59"/>
      <c r="F134" s="13" t="s">
        <v>438</v>
      </c>
      <c r="G134" s="13" t="s">
        <v>439</v>
      </c>
      <c r="H134" s="13" t="s">
        <v>459</v>
      </c>
      <c r="I134" s="13" t="s">
        <v>432</v>
      </c>
      <c r="J134" s="13" t="s">
        <v>418</v>
      </c>
      <c r="K134" s="13" t="s">
        <v>441</v>
      </c>
      <c r="L134" s="13" t="s">
        <v>420</v>
      </c>
      <c r="M134" s="13"/>
    </row>
    <row r="135" spans="1:13" ht="43.05" customHeight="1">
      <c r="A135" s="58"/>
      <c r="B135" s="58"/>
      <c r="C135" s="57"/>
      <c r="D135" s="58"/>
      <c r="E135" s="11" t="s">
        <v>424</v>
      </c>
      <c r="F135" s="13" t="s">
        <v>425</v>
      </c>
      <c r="G135" s="13" t="s">
        <v>426</v>
      </c>
      <c r="H135" s="13" t="s">
        <v>427</v>
      </c>
      <c r="I135" s="13" t="s">
        <v>426</v>
      </c>
      <c r="J135" s="13" t="s">
        <v>418</v>
      </c>
      <c r="K135" s="13" t="s">
        <v>428</v>
      </c>
      <c r="L135" s="13" t="s">
        <v>420</v>
      </c>
      <c r="M135" s="13"/>
    </row>
    <row r="136" spans="1:13" ht="43.05" customHeight="1">
      <c r="A136" s="58"/>
      <c r="B136" s="58"/>
      <c r="C136" s="57"/>
      <c r="D136" s="58"/>
      <c r="E136" s="59" t="s">
        <v>442</v>
      </c>
      <c r="F136" s="13" t="s">
        <v>447</v>
      </c>
      <c r="G136" s="13" t="s">
        <v>448</v>
      </c>
      <c r="H136" s="13" t="s">
        <v>449</v>
      </c>
      <c r="I136" s="13" t="s">
        <v>427</v>
      </c>
      <c r="J136" s="13" t="s">
        <v>418</v>
      </c>
      <c r="K136" s="13" t="s">
        <v>428</v>
      </c>
      <c r="L136" s="13" t="s">
        <v>420</v>
      </c>
      <c r="M136" s="13"/>
    </row>
    <row r="137" spans="1:13" ht="43.05" customHeight="1">
      <c r="A137" s="58"/>
      <c r="B137" s="58"/>
      <c r="C137" s="57"/>
      <c r="D137" s="58"/>
      <c r="E137" s="59"/>
      <c r="F137" s="13" t="s">
        <v>450</v>
      </c>
      <c r="G137" s="13" t="s">
        <v>451</v>
      </c>
      <c r="H137" s="13" t="s">
        <v>422</v>
      </c>
      <c r="I137" s="13" t="s">
        <v>451</v>
      </c>
      <c r="J137" s="13" t="s">
        <v>418</v>
      </c>
      <c r="K137" s="13" t="s">
        <v>452</v>
      </c>
      <c r="L137" s="13" t="s">
        <v>420</v>
      </c>
      <c r="M137" s="13"/>
    </row>
    <row r="138" spans="1:13" ht="43.05" customHeight="1">
      <c r="A138" s="58"/>
      <c r="B138" s="58"/>
      <c r="C138" s="57"/>
      <c r="D138" s="58"/>
      <c r="E138" s="59"/>
      <c r="F138" s="13" t="s">
        <v>443</v>
      </c>
      <c r="G138" s="13" t="s">
        <v>444</v>
      </c>
      <c r="H138" s="13" t="s">
        <v>444</v>
      </c>
      <c r="I138" s="13" t="s">
        <v>445</v>
      </c>
      <c r="J138" s="13" t="s">
        <v>418</v>
      </c>
      <c r="K138" s="13" t="s">
        <v>446</v>
      </c>
      <c r="L138" s="13" t="s">
        <v>420</v>
      </c>
      <c r="M138" s="13"/>
    </row>
  </sheetData>
  <mergeCells count="99">
    <mergeCell ref="E136:E138"/>
    <mergeCell ref="A129:A138"/>
    <mergeCell ref="B129:B138"/>
    <mergeCell ref="C129:C138"/>
    <mergeCell ref="D129:D138"/>
    <mergeCell ref="A118:A127"/>
    <mergeCell ref="B118:B127"/>
    <mergeCell ref="C118:C127"/>
    <mergeCell ref="D118:D127"/>
    <mergeCell ref="E129:E131"/>
    <mergeCell ref="E132:E134"/>
    <mergeCell ref="E118:E120"/>
    <mergeCell ref="E122:E124"/>
    <mergeCell ref="E125:E127"/>
    <mergeCell ref="A107:A116"/>
    <mergeCell ref="B107:B116"/>
    <mergeCell ref="C107:C116"/>
    <mergeCell ref="D107:D116"/>
    <mergeCell ref="E107:E109"/>
    <mergeCell ref="E110:E112"/>
    <mergeCell ref="E114:E116"/>
    <mergeCell ref="A97:A106"/>
    <mergeCell ref="B97:B106"/>
    <mergeCell ref="C97:C106"/>
    <mergeCell ref="D97:D106"/>
    <mergeCell ref="E98:E100"/>
    <mergeCell ref="E101:E103"/>
    <mergeCell ref="E104:E106"/>
    <mergeCell ref="A87:A96"/>
    <mergeCell ref="B87:B96"/>
    <mergeCell ref="C87:C96"/>
    <mergeCell ref="D87:D96"/>
    <mergeCell ref="E87:E89"/>
    <mergeCell ref="E90:E92"/>
    <mergeCell ref="E94:E96"/>
    <mergeCell ref="E83:E85"/>
    <mergeCell ref="A67:A76"/>
    <mergeCell ref="B67:B76"/>
    <mergeCell ref="C67:C76"/>
    <mergeCell ref="D67:D76"/>
    <mergeCell ref="E67:E69"/>
    <mergeCell ref="E70:E72"/>
    <mergeCell ref="E73:E75"/>
    <mergeCell ref="A77:A86"/>
    <mergeCell ref="B77:B86"/>
    <mergeCell ref="E54:E56"/>
    <mergeCell ref="A57:A66"/>
    <mergeCell ref="B57:B66"/>
    <mergeCell ref="C57:C66"/>
    <mergeCell ref="E77:E79"/>
    <mergeCell ref="E80:E82"/>
    <mergeCell ref="C77:C86"/>
    <mergeCell ref="D77:D86"/>
    <mergeCell ref="D57:D66"/>
    <mergeCell ref="E57:E59"/>
    <mergeCell ref="E61:E63"/>
    <mergeCell ref="E64:E66"/>
    <mergeCell ref="A47:A56"/>
    <mergeCell ref="B47:B56"/>
    <mergeCell ref="C47:C56"/>
    <mergeCell ref="D47:D56"/>
    <mergeCell ref="E47:E49"/>
    <mergeCell ref="E50:E52"/>
    <mergeCell ref="A37:A46"/>
    <mergeCell ref="B37:B46"/>
    <mergeCell ref="C37:C46"/>
    <mergeCell ref="D37:D46"/>
    <mergeCell ref="A27:A36"/>
    <mergeCell ref="B27:B36"/>
    <mergeCell ref="E37:E39"/>
    <mergeCell ref="E40:E42"/>
    <mergeCell ref="E44:E46"/>
    <mergeCell ref="A17:A26"/>
    <mergeCell ref="B17:B26"/>
    <mergeCell ref="C17:C26"/>
    <mergeCell ref="D17:D26"/>
    <mergeCell ref="E17:E19"/>
    <mergeCell ref="E20:E22"/>
    <mergeCell ref="E24:E26"/>
    <mergeCell ref="E4:M4"/>
    <mergeCell ref="E7:E9"/>
    <mergeCell ref="C2:M2"/>
    <mergeCell ref="A3:K3"/>
    <mergeCell ref="L3:M3"/>
    <mergeCell ref="A4:A5"/>
    <mergeCell ref="B4:B5"/>
    <mergeCell ref="C4:C5"/>
    <mergeCell ref="D4:D5"/>
    <mergeCell ref="C7:C16"/>
    <mergeCell ref="C27:C36"/>
    <mergeCell ref="D27:D36"/>
    <mergeCell ref="E27:E29"/>
    <mergeCell ref="E31:E33"/>
    <mergeCell ref="E34:E36"/>
    <mergeCell ref="A7:A16"/>
    <mergeCell ref="B7:B16"/>
    <mergeCell ref="E10:E12"/>
    <mergeCell ref="D7:D16"/>
    <mergeCell ref="E14:E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82"/>
  <sheetViews>
    <sheetView tabSelected="1" workbookViewId="0">
      <pane ySplit="7" topLeftCell="A18" activePane="bottomLeft" state="frozen"/>
      <selection pane="bottomLeft" activeCell="R24" sqref="R24"/>
    </sheetView>
  </sheetViews>
  <sheetFormatPr defaultColWidth="9.77734375" defaultRowHeight="14.4"/>
  <cols>
    <col min="1" max="1" width="6.33203125" customWidth="1"/>
    <col min="2" max="2" width="16.6640625" customWidth="1"/>
    <col min="3" max="3" width="9.109375" customWidth="1"/>
    <col min="4" max="4" width="6.21875" customWidth="1"/>
    <col min="5" max="5" width="6" customWidth="1"/>
    <col min="6" max="6" width="6.21875" customWidth="1"/>
    <col min="7" max="7" width="6.5546875" customWidth="1"/>
    <col min="8" max="8" width="6" customWidth="1"/>
    <col min="9" max="9" width="6.5546875" customWidth="1"/>
    <col min="10" max="10" width="25.21875" customWidth="1"/>
    <col min="11" max="11" width="6.5546875" customWidth="1"/>
    <col min="12" max="12" width="12.21875" customWidth="1"/>
    <col min="13" max="13" width="8.21875" customWidth="1"/>
    <col min="14" max="14" width="8.109375" customWidth="1"/>
    <col min="15" max="15" width="7.88671875" customWidth="1"/>
    <col min="16" max="16" width="6.21875" customWidth="1"/>
    <col min="17" max="17" width="18.88671875" customWidth="1"/>
    <col min="18" max="18" width="25.88671875" customWidth="1"/>
    <col min="19" max="19" width="11.44140625" customWidth="1"/>
    <col min="20" max="20" width="9.77734375" customWidth="1"/>
  </cols>
  <sheetData>
    <row r="1" spans="1:19" ht="16.350000000000001" customHeight="1">
      <c r="S1" s="4" t="s">
        <v>460</v>
      </c>
    </row>
    <row r="2" spans="1:19" ht="42.3" customHeight="1">
      <c r="A2" s="61" t="s">
        <v>461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3.25" customHeight="1">
      <c r="A3" s="62" t="s">
        <v>462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1" t="s">
        <v>29</v>
      </c>
      <c r="R4" s="51"/>
      <c r="S4" s="51"/>
    </row>
    <row r="5" spans="1:19" ht="18.149999999999999" customHeight="1">
      <c r="A5" s="53" t="s">
        <v>359</v>
      </c>
      <c r="B5" s="53" t="s">
        <v>360</v>
      </c>
      <c r="C5" s="53" t="s">
        <v>463</v>
      </c>
      <c r="D5" s="53"/>
      <c r="E5" s="53"/>
      <c r="F5" s="53"/>
      <c r="G5" s="53"/>
      <c r="H5" s="53"/>
      <c r="I5" s="53"/>
      <c r="J5" s="53" t="s">
        <v>464</v>
      </c>
      <c r="K5" s="53" t="s">
        <v>465</v>
      </c>
      <c r="L5" s="53"/>
      <c r="M5" s="53"/>
      <c r="N5" s="53"/>
      <c r="O5" s="53"/>
      <c r="P5" s="53"/>
      <c r="Q5" s="53"/>
      <c r="R5" s="53"/>
      <c r="S5" s="53"/>
    </row>
    <row r="6" spans="1:19" ht="18.899999999999999" customHeight="1">
      <c r="A6" s="53"/>
      <c r="B6" s="53"/>
      <c r="C6" s="53" t="s">
        <v>397</v>
      </c>
      <c r="D6" s="53" t="s">
        <v>466</v>
      </c>
      <c r="E6" s="53"/>
      <c r="F6" s="53"/>
      <c r="G6" s="53"/>
      <c r="H6" s="53" t="s">
        <v>467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31.05" customHeight="1">
      <c r="A7" s="53"/>
      <c r="B7" s="53"/>
      <c r="C7" s="53"/>
      <c r="D7" s="16" t="s">
        <v>136</v>
      </c>
      <c r="E7" s="16" t="s">
        <v>468</v>
      </c>
      <c r="F7" s="16" t="s">
        <v>140</v>
      </c>
      <c r="G7" s="16" t="s">
        <v>469</v>
      </c>
      <c r="H7" s="16" t="s">
        <v>169</v>
      </c>
      <c r="I7" s="16" t="s">
        <v>170</v>
      </c>
      <c r="J7" s="53"/>
      <c r="K7" s="16" t="s">
        <v>400</v>
      </c>
      <c r="L7" s="16" t="s">
        <v>401</v>
      </c>
      <c r="M7" s="16" t="s">
        <v>402</v>
      </c>
      <c r="N7" s="16" t="s">
        <v>407</v>
      </c>
      <c r="O7" s="16" t="s">
        <v>403</v>
      </c>
      <c r="P7" s="16" t="s">
        <v>470</v>
      </c>
      <c r="Q7" s="16" t="s">
        <v>471</v>
      </c>
      <c r="R7" s="16" t="s">
        <v>472</v>
      </c>
      <c r="S7" s="16" t="s">
        <v>408</v>
      </c>
    </row>
    <row r="8" spans="1:19" ht="19.5" customHeight="1">
      <c r="A8" s="58" t="s">
        <v>514</v>
      </c>
      <c r="B8" s="58" t="s">
        <v>152</v>
      </c>
      <c r="C8" s="57">
        <v>867.57113600000002</v>
      </c>
      <c r="D8" s="57">
        <v>867.57113600000002</v>
      </c>
      <c r="E8" s="57"/>
      <c r="F8" s="57"/>
      <c r="G8" s="57"/>
      <c r="H8" s="57">
        <v>165.90113600000001</v>
      </c>
      <c r="I8" s="57">
        <v>701.67</v>
      </c>
      <c r="J8" s="58" t="s">
        <v>578</v>
      </c>
      <c r="K8" s="60" t="s">
        <v>442</v>
      </c>
      <c r="L8" s="43" t="s">
        <v>475</v>
      </c>
      <c r="M8" s="13"/>
      <c r="N8" s="13"/>
      <c r="O8" s="13"/>
      <c r="P8" s="13"/>
      <c r="Q8" s="13"/>
      <c r="R8" s="13"/>
      <c r="S8" s="13"/>
    </row>
    <row r="9" spans="1:19" ht="19.5" customHeight="1">
      <c r="A9" s="58"/>
      <c r="B9" s="58"/>
      <c r="C9" s="57"/>
      <c r="D9" s="57"/>
      <c r="E9" s="57"/>
      <c r="F9" s="57"/>
      <c r="G9" s="57"/>
      <c r="H9" s="57"/>
      <c r="I9" s="57"/>
      <c r="J9" s="58"/>
      <c r="K9" s="60"/>
      <c r="L9" s="43" t="s">
        <v>476</v>
      </c>
      <c r="M9" s="13"/>
      <c r="N9" s="13"/>
      <c r="O9" s="13"/>
      <c r="P9" s="13"/>
      <c r="Q9" s="13"/>
      <c r="R9" s="13"/>
      <c r="S9" s="13"/>
    </row>
    <row r="10" spans="1:19" ht="19.5" customHeight="1">
      <c r="A10" s="58"/>
      <c r="B10" s="58"/>
      <c r="C10" s="57"/>
      <c r="D10" s="57"/>
      <c r="E10" s="57"/>
      <c r="F10" s="57"/>
      <c r="G10" s="57"/>
      <c r="H10" s="57"/>
      <c r="I10" s="57"/>
      <c r="J10" s="58"/>
      <c r="K10" s="60"/>
      <c r="L10" s="43" t="s">
        <v>477</v>
      </c>
      <c r="M10" s="13"/>
      <c r="N10" s="13"/>
      <c r="O10" s="13"/>
      <c r="P10" s="13"/>
      <c r="Q10" s="13"/>
      <c r="R10" s="13"/>
      <c r="S10" s="13"/>
    </row>
    <row r="11" spans="1:19" ht="19.5" customHeight="1">
      <c r="A11" s="58"/>
      <c r="B11" s="58"/>
      <c r="C11" s="57"/>
      <c r="D11" s="57"/>
      <c r="E11" s="57"/>
      <c r="F11" s="57"/>
      <c r="G11" s="57"/>
      <c r="H11" s="57"/>
      <c r="I11" s="57"/>
      <c r="J11" s="58"/>
      <c r="K11" s="60"/>
      <c r="L11" s="43" t="s">
        <v>413</v>
      </c>
      <c r="M11" s="13"/>
      <c r="N11" s="13"/>
      <c r="O11" s="13"/>
      <c r="P11" s="13"/>
      <c r="Q11" s="13"/>
      <c r="R11" s="13"/>
      <c r="S11" s="13"/>
    </row>
    <row r="12" spans="1:19" ht="19.5" customHeight="1">
      <c r="A12" s="58"/>
      <c r="B12" s="58"/>
      <c r="C12" s="57"/>
      <c r="D12" s="57"/>
      <c r="E12" s="57"/>
      <c r="F12" s="57"/>
      <c r="G12" s="57"/>
      <c r="H12" s="57"/>
      <c r="I12" s="57"/>
      <c r="J12" s="58"/>
      <c r="K12" s="60" t="s">
        <v>478</v>
      </c>
      <c r="L12" s="43" t="s">
        <v>438</v>
      </c>
      <c r="M12" s="13"/>
      <c r="N12" s="13"/>
      <c r="O12" s="13"/>
      <c r="P12" s="13"/>
      <c r="Q12" s="13"/>
      <c r="R12" s="13"/>
      <c r="S12" s="13"/>
    </row>
    <row r="13" spans="1:19" ht="19.5" customHeight="1">
      <c r="A13" s="58"/>
      <c r="B13" s="58"/>
      <c r="C13" s="57"/>
      <c r="D13" s="57"/>
      <c r="E13" s="57"/>
      <c r="F13" s="57"/>
      <c r="G13" s="57"/>
      <c r="H13" s="57"/>
      <c r="I13" s="57"/>
      <c r="J13" s="58"/>
      <c r="K13" s="60"/>
      <c r="L13" s="43" t="s">
        <v>435</v>
      </c>
      <c r="M13" s="13"/>
      <c r="N13" s="13"/>
      <c r="O13" s="13"/>
      <c r="P13" s="13"/>
      <c r="Q13" s="13"/>
      <c r="R13" s="13"/>
      <c r="S13" s="13"/>
    </row>
    <row r="14" spans="1:19" ht="19.5" customHeight="1">
      <c r="A14" s="58"/>
      <c r="B14" s="58"/>
      <c r="C14" s="57"/>
      <c r="D14" s="57"/>
      <c r="E14" s="57"/>
      <c r="F14" s="57"/>
      <c r="G14" s="57"/>
      <c r="H14" s="57"/>
      <c r="I14" s="57"/>
      <c r="J14" s="58"/>
      <c r="K14" s="60"/>
      <c r="L14" s="43" t="s">
        <v>430</v>
      </c>
      <c r="M14" s="13"/>
      <c r="N14" s="13"/>
      <c r="O14" s="13"/>
      <c r="P14" s="13"/>
      <c r="Q14" s="13"/>
      <c r="R14" s="13"/>
      <c r="S14" s="13"/>
    </row>
    <row r="15" spans="1:19" ht="19.5" customHeight="1">
      <c r="A15" s="58"/>
      <c r="B15" s="58"/>
      <c r="C15" s="57"/>
      <c r="D15" s="57"/>
      <c r="E15" s="57"/>
      <c r="F15" s="57"/>
      <c r="G15" s="57"/>
      <c r="H15" s="57"/>
      <c r="I15" s="57"/>
      <c r="J15" s="58"/>
      <c r="K15" s="60"/>
      <c r="L15" s="43" t="s">
        <v>479</v>
      </c>
      <c r="M15" s="13"/>
      <c r="N15" s="13"/>
      <c r="O15" s="13"/>
      <c r="P15" s="13"/>
      <c r="Q15" s="13"/>
      <c r="R15" s="13"/>
      <c r="S15" s="13"/>
    </row>
    <row r="16" spans="1:19" ht="19.5" customHeight="1">
      <c r="A16" s="58"/>
      <c r="B16" s="58"/>
      <c r="C16" s="57"/>
      <c r="D16" s="57"/>
      <c r="E16" s="57"/>
      <c r="F16" s="57"/>
      <c r="G16" s="57"/>
      <c r="H16" s="57"/>
      <c r="I16" s="57"/>
      <c r="J16" s="58"/>
      <c r="K16" s="43" t="s">
        <v>424</v>
      </c>
      <c r="L16" s="43" t="s">
        <v>425</v>
      </c>
      <c r="M16" s="13"/>
      <c r="N16" s="13"/>
      <c r="O16" s="13"/>
      <c r="P16" s="13"/>
      <c r="Q16" s="13"/>
      <c r="R16" s="13"/>
      <c r="S16" s="13"/>
    </row>
    <row r="17" spans="1:19" ht="19.5" customHeight="1">
      <c r="A17" s="58" t="s">
        <v>473</v>
      </c>
      <c r="B17" s="58" t="s">
        <v>474</v>
      </c>
      <c r="C17" s="57">
        <v>52.262659999999997</v>
      </c>
      <c r="D17" s="57">
        <v>52.262659999999997</v>
      </c>
      <c r="E17" s="57"/>
      <c r="F17" s="57"/>
      <c r="G17" s="57"/>
      <c r="H17" s="57">
        <v>52.262659999999997</v>
      </c>
      <c r="I17" s="57"/>
      <c r="J17" s="58"/>
      <c r="K17" s="60" t="s">
        <v>442</v>
      </c>
      <c r="L17" s="43" t="s">
        <v>475</v>
      </c>
      <c r="M17" s="13"/>
      <c r="N17" s="13"/>
      <c r="O17" s="13"/>
      <c r="P17" s="13"/>
      <c r="Q17" s="13"/>
      <c r="R17" s="13"/>
      <c r="S17" s="13"/>
    </row>
    <row r="18" spans="1:19" ht="18.899999999999999" customHeight="1">
      <c r="A18" s="58"/>
      <c r="B18" s="58"/>
      <c r="C18" s="57"/>
      <c r="D18" s="57"/>
      <c r="E18" s="57"/>
      <c r="F18" s="57"/>
      <c r="G18" s="57"/>
      <c r="H18" s="57"/>
      <c r="I18" s="57"/>
      <c r="J18" s="58"/>
      <c r="K18" s="60"/>
      <c r="L18" s="43" t="s">
        <v>476</v>
      </c>
      <c r="M18" s="13"/>
      <c r="N18" s="13"/>
      <c r="O18" s="13"/>
      <c r="P18" s="13"/>
      <c r="Q18" s="13"/>
      <c r="R18" s="13"/>
      <c r="S18" s="13"/>
    </row>
    <row r="19" spans="1:19" ht="19.5" customHeight="1">
      <c r="A19" s="58"/>
      <c r="B19" s="58"/>
      <c r="C19" s="57"/>
      <c r="D19" s="57"/>
      <c r="E19" s="57"/>
      <c r="F19" s="57"/>
      <c r="G19" s="57"/>
      <c r="H19" s="57"/>
      <c r="I19" s="57"/>
      <c r="J19" s="58"/>
      <c r="K19" s="60"/>
      <c r="L19" s="43" t="s">
        <v>477</v>
      </c>
      <c r="M19" s="13"/>
      <c r="N19" s="13"/>
      <c r="O19" s="13"/>
      <c r="P19" s="13"/>
      <c r="Q19" s="13"/>
      <c r="R19" s="13"/>
      <c r="S19" s="13"/>
    </row>
    <row r="20" spans="1:19" ht="18.899999999999999" customHeight="1">
      <c r="A20" s="58"/>
      <c r="B20" s="58"/>
      <c r="C20" s="57"/>
      <c r="D20" s="57"/>
      <c r="E20" s="57"/>
      <c r="F20" s="57"/>
      <c r="G20" s="57"/>
      <c r="H20" s="57"/>
      <c r="I20" s="57"/>
      <c r="J20" s="58"/>
      <c r="K20" s="60"/>
      <c r="L20" s="43" t="s">
        <v>413</v>
      </c>
      <c r="M20" s="13"/>
      <c r="N20" s="13"/>
      <c r="O20" s="13"/>
      <c r="P20" s="13"/>
      <c r="Q20" s="13"/>
      <c r="R20" s="13"/>
      <c r="S20" s="13"/>
    </row>
    <row r="21" spans="1:19" ht="18.149999999999999" customHeight="1">
      <c r="A21" s="58"/>
      <c r="B21" s="58"/>
      <c r="C21" s="57"/>
      <c r="D21" s="57"/>
      <c r="E21" s="57"/>
      <c r="F21" s="57"/>
      <c r="G21" s="57"/>
      <c r="H21" s="57"/>
      <c r="I21" s="57"/>
      <c r="J21" s="58"/>
      <c r="K21" s="60" t="s">
        <v>478</v>
      </c>
      <c r="L21" s="43" t="s">
        <v>438</v>
      </c>
      <c r="M21" s="13"/>
      <c r="N21" s="13"/>
      <c r="O21" s="13"/>
      <c r="P21" s="13"/>
      <c r="Q21" s="13"/>
      <c r="R21" s="13"/>
      <c r="S21" s="13"/>
    </row>
    <row r="22" spans="1:19" ht="19.5" customHeight="1">
      <c r="A22" s="58"/>
      <c r="B22" s="58"/>
      <c r="C22" s="57"/>
      <c r="D22" s="57"/>
      <c r="E22" s="57"/>
      <c r="F22" s="57"/>
      <c r="G22" s="57"/>
      <c r="H22" s="57"/>
      <c r="I22" s="57"/>
      <c r="J22" s="58"/>
      <c r="K22" s="60"/>
      <c r="L22" s="43" t="s">
        <v>435</v>
      </c>
      <c r="M22" s="13"/>
      <c r="N22" s="13"/>
      <c r="O22" s="13"/>
      <c r="P22" s="13"/>
      <c r="Q22" s="13"/>
      <c r="R22" s="13"/>
      <c r="S22" s="13"/>
    </row>
    <row r="23" spans="1:19" ht="19.5" customHeight="1">
      <c r="A23" s="58"/>
      <c r="B23" s="58"/>
      <c r="C23" s="57"/>
      <c r="D23" s="57"/>
      <c r="E23" s="57"/>
      <c r="F23" s="57"/>
      <c r="G23" s="57"/>
      <c r="H23" s="57"/>
      <c r="I23" s="57"/>
      <c r="J23" s="58"/>
      <c r="K23" s="60"/>
      <c r="L23" s="43" t="s">
        <v>430</v>
      </c>
      <c r="M23" s="13"/>
      <c r="N23" s="13"/>
      <c r="O23" s="13"/>
      <c r="P23" s="13"/>
      <c r="Q23" s="13"/>
      <c r="R23" s="13"/>
      <c r="S23" s="13"/>
    </row>
    <row r="24" spans="1:19" ht="19.5" customHeight="1">
      <c r="A24" s="58"/>
      <c r="B24" s="58"/>
      <c r="C24" s="57"/>
      <c r="D24" s="57"/>
      <c r="E24" s="57"/>
      <c r="F24" s="57"/>
      <c r="G24" s="57"/>
      <c r="H24" s="57"/>
      <c r="I24" s="57"/>
      <c r="J24" s="58"/>
      <c r="K24" s="60"/>
      <c r="L24" s="43" t="s">
        <v>479</v>
      </c>
      <c r="M24" s="13"/>
      <c r="N24" s="13"/>
      <c r="O24" s="13"/>
      <c r="P24" s="13"/>
      <c r="Q24" s="13"/>
      <c r="R24" s="13"/>
      <c r="S24" s="13"/>
    </row>
    <row r="25" spans="1:19" ht="19.8" customHeight="1">
      <c r="A25" s="58"/>
      <c r="B25" s="58"/>
      <c r="C25" s="57"/>
      <c r="D25" s="57"/>
      <c r="E25" s="57"/>
      <c r="F25" s="57"/>
      <c r="G25" s="57"/>
      <c r="H25" s="57"/>
      <c r="I25" s="57"/>
      <c r="J25" s="58"/>
      <c r="K25" s="43" t="s">
        <v>424</v>
      </c>
      <c r="L25" s="43" t="s">
        <v>425</v>
      </c>
      <c r="M25" s="13"/>
      <c r="N25" s="13"/>
      <c r="O25" s="13"/>
      <c r="P25" s="13"/>
      <c r="Q25" s="13"/>
      <c r="R25" s="13"/>
      <c r="S25" s="13"/>
    </row>
    <row r="26" spans="1:19" ht="19.5" customHeight="1">
      <c r="A26" s="58" t="s">
        <v>409</v>
      </c>
      <c r="B26" s="58" t="s">
        <v>410</v>
      </c>
      <c r="C26" s="57">
        <v>118.018344</v>
      </c>
      <c r="D26" s="57">
        <v>118.018344</v>
      </c>
      <c r="E26" s="57"/>
      <c r="F26" s="57"/>
      <c r="G26" s="57"/>
      <c r="H26" s="57">
        <v>83.018343999999999</v>
      </c>
      <c r="I26" s="57">
        <v>35</v>
      </c>
      <c r="J26" s="58"/>
      <c r="K26" s="60" t="s">
        <v>442</v>
      </c>
      <c r="L26" s="43" t="s">
        <v>475</v>
      </c>
      <c r="M26" s="13"/>
      <c r="N26" s="13"/>
      <c r="O26" s="13"/>
      <c r="P26" s="13"/>
      <c r="Q26" s="13"/>
      <c r="R26" s="13"/>
      <c r="S26" s="13"/>
    </row>
    <row r="27" spans="1:19" ht="18.899999999999999" customHeight="1">
      <c r="A27" s="58"/>
      <c r="B27" s="58"/>
      <c r="C27" s="57"/>
      <c r="D27" s="57"/>
      <c r="E27" s="57"/>
      <c r="F27" s="57"/>
      <c r="G27" s="57"/>
      <c r="H27" s="57"/>
      <c r="I27" s="57"/>
      <c r="J27" s="58"/>
      <c r="K27" s="60"/>
      <c r="L27" s="43" t="s">
        <v>476</v>
      </c>
      <c r="M27" s="13"/>
      <c r="N27" s="13"/>
      <c r="O27" s="13"/>
      <c r="P27" s="13"/>
      <c r="Q27" s="13"/>
      <c r="R27" s="13"/>
      <c r="S27" s="13"/>
    </row>
    <row r="28" spans="1:19" ht="19.5" customHeight="1">
      <c r="A28" s="58"/>
      <c r="B28" s="58"/>
      <c r="C28" s="57"/>
      <c r="D28" s="57"/>
      <c r="E28" s="57"/>
      <c r="F28" s="57"/>
      <c r="G28" s="57"/>
      <c r="H28" s="57"/>
      <c r="I28" s="57"/>
      <c r="J28" s="58"/>
      <c r="K28" s="60"/>
      <c r="L28" s="43" t="s">
        <v>477</v>
      </c>
      <c r="M28" s="13"/>
      <c r="N28" s="13"/>
      <c r="O28" s="13"/>
      <c r="P28" s="13"/>
      <c r="Q28" s="13"/>
      <c r="R28" s="13"/>
      <c r="S28" s="13"/>
    </row>
    <row r="29" spans="1:19" ht="18.899999999999999" customHeight="1">
      <c r="A29" s="58"/>
      <c r="B29" s="58"/>
      <c r="C29" s="57"/>
      <c r="D29" s="57"/>
      <c r="E29" s="57"/>
      <c r="F29" s="57"/>
      <c r="G29" s="57"/>
      <c r="H29" s="57"/>
      <c r="I29" s="57"/>
      <c r="J29" s="58"/>
      <c r="K29" s="60"/>
      <c r="L29" s="43" t="s">
        <v>413</v>
      </c>
      <c r="M29" s="13"/>
      <c r="N29" s="13"/>
      <c r="O29" s="13"/>
      <c r="P29" s="13"/>
      <c r="Q29" s="13"/>
      <c r="R29" s="13"/>
      <c r="S29" s="13"/>
    </row>
    <row r="30" spans="1:19" ht="18.149999999999999" customHeight="1">
      <c r="A30" s="58"/>
      <c r="B30" s="58"/>
      <c r="C30" s="57"/>
      <c r="D30" s="57"/>
      <c r="E30" s="57"/>
      <c r="F30" s="57"/>
      <c r="G30" s="57"/>
      <c r="H30" s="57"/>
      <c r="I30" s="57"/>
      <c r="J30" s="58"/>
      <c r="K30" s="60" t="s">
        <v>478</v>
      </c>
      <c r="L30" s="43" t="s">
        <v>438</v>
      </c>
      <c r="M30" s="13"/>
      <c r="N30" s="13"/>
      <c r="O30" s="13"/>
      <c r="P30" s="13"/>
      <c r="Q30" s="13"/>
      <c r="R30" s="13"/>
      <c r="S30" s="13"/>
    </row>
    <row r="31" spans="1:19" ht="19.5" customHeight="1">
      <c r="A31" s="58"/>
      <c r="B31" s="58"/>
      <c r="C31" s="57"/>
      <c r="D31" s="57"/>
      <c r="E31" s="57"/>
      <c r="F31" s="57"/>
      <c r="G31" s="57"/>
      <c r="H31" s="57"/>
      <c r="I31" s="57"/>
      <c r="J31" s="58"/>
      <c r="K31" s="60"/>
      <c r="L31" s="43" t="s">
        <v>435</v>
      </c>
      <c r="M31" s="13"/>
      <c r="N31" s="13"/>
      <c r="O31" s="13"/>
      <c r="P31" s="13"/>
      <c r="Q31" s="13"/>
      <c r="R31" s="13"/>
      <c r="S31" s="13"/>
    </row>
    <row r="32" spans="1:19" ht="19.5" customHeight="1">
      <c r="A32" s="58"/>
      <c r="B32" s="58"/>
      <c r="C32" s="57"/>
      <c r="D32" s="57"/>
      <c r="E32" s="57"/>
      <c r="F32" s="57"/>
      <c r="G32" s="57"/>
      <c r="H32" s="57"/>
      <c r="I32" s="57"/>
      <c r="J32" s="58"/>
      <c r="K32" s="60"/>
      <c r="L32" s="43" t="s">
        <v>430</v>
      </c>
      <c r="M32" s="13"/>
      <c r="N32" s="13"/>
      <c r="O32" s="13"/>
      <c r="P32" s="13"/>
      <c r="Q32" s="13"/>
      <c r="R32" s="13"/>
      <c r="S32" s="13"/>
    </row>
    <row r="33" spans="1:19" ht="19.5" customHeight="1">
      <c r="A33" s="58"/>
      <c r="B33" s="58"/>
      <c r="C33" s="57"/>
      <c r="D33" s="57"/>
      <c r="E33" s="57"/>
      <c r="F33" s="57"/>
      <c r="G33" s="57"/>
      <c r="H33" s="57"/>
      <c r="I33" s="57"/>
      <c r="J33" s="58"/>
      <c r="K33" s="60"/>
      <c r="L33" s="43" t="s">
        <v>479</v>
      </c>
      <c r="M33" s="13"/>
      <c r="N33" s="13"/>
      <c r="O33" s="13"/>
      <c r="P33" s="13"/>
      <c r="Q33" s="13"/>
      <c r="R33" s="13"/>
      <c r="S33" s="13"/>
    </row>
    <row r="34" spans="1:19" ht="19.8" customHeight="1">
      <c r="A34" s="58"/>
      <c r="B34" s="58"/>
      <c r="C34" s="57"/>
      <c r="D34" s="57"/>
      <c r="E34" s="57"/>
      <c r="F34" s="57"/>
      <c r="G34" s="57"/>
      <c r="H34" s="57"/>
      <c r="I34" s="57"/>
      <c r="J34" s="58"/>
      <c r="K34" s="43" t="s">
        <v>424</v>
      </c>
      <c r="L34" s="43" t="s">
        <v>425</v>
      </c>
      <c r="M34" s="13"/>
      <c r="N34" s="13"/>
      <c r="O34" s="13"/>
      <c r="P34" s="13"/>
      <c r="Q34" s="13"/>
      <c r="R34" s="13"/>
      <c r="S34" s="13"/>
    </row>
    <row r="35" spans="1:19" ht="19.5" customHeight="1">
      <c r="A35" s="58" t="s">
        <v>480</v>
      </c>
      <c r="B35" s="58" t="s">
        <v>481</v>
      </c>
      <c r="C35" s="57">
        <v>66.630560000000003</v>
      </c>
      <c r="D35" s="57">
        <v>66.630560000000003</v>
      </c>
      <c r="E35" s="57"/>
      <c r="F35" s="57"/>
      <c r="G35" s="57"/>
      <c r="H35" s="57">
        <v>66.630560000000003</v>
      </c>
      <c r="I35" s="57"/>
      <c r="J35" s="58"/>
      <c r="K35" s="60" t="s">
        <v>442</v>
      </c>
      <c r="L35" s="43" t="s">
        <v>475</v>
      </c>
      <c r="M35" s="13"/>
      <c r="N35" s="13"/>
      <c r="O35" s="13"/>
      <c r="P35" s="13"/>
      <c r="Q35" s="13"/>
      <c r="R35" s="13"/>
      <c r="S35" s="13"/>
    </row>
    <row r="36" spans="1:19" ht="18.899999999999999" customHeight="1">
      <c r="A36" s="58"/>
      <c r="B36" s="58"/>
      <c r="C36" s="57"/>
      <c r="D36" s="57"/>
      <c r="E36" s="57"/>
      <c r="F36" s="57"/>
      <c r="G36" s="57"/>
      <c r="H36" s="57"/>
      <c r="I36" s="57"/>
      <c r="J36" s="58"/>
      <c r="K36" s="60"/>
      <c r="L36" s="43" t="s">
        <v>476</v>
      </c>
      <c r="M36" s="13"/>
      <c r="N36" s="13"/>
      <c r="O36" s="13"/>
      <c r="P36" s="13"/>
      <c r="Q36" s="13"/>
      <c r="R36" s="13"/>
      <c r="S36" s="13"/>
    </row>
    <row r="37" spans="1:19" ht="19.5" customHeight="1">
      <c r="A37" s="58"/>
      <c r="B37" s="58"/>
      <c r="C37" s="57"/>
      <c r="D37" s="57"/>
      <c r="E37" s="57"/>
      <c r="F37" s="57"/>
      <c r="G37" s="57"/>
      <c r="H37" s="57"/>
      <c r="I37" s="57"/>
      <c r="J37" s="58"/>
      <c r="K37" s="60"/>
      <c r="L37" s="43" t="s">
        <v>477</v>
      </c>
      <c r="M37" s="13"/>
      <c r="N37" s="13"/>
      <c r="O37" s="13"/>
      <c r="P37" s="13"/>
      <c r="Q37" s="13"/>
      <c r="R37" s="13"/>
      <c r="S37" s="13"/>
    </row>
    <row r="38" spans="1:19" ht="18.899999999999999" customHeight="1">
      <c r="A38" s="58"/>
      <c r="B38" s="58"/>
      <c r="C38" s="57"/>
      <c r="D38" s="57"/>
      <c r="E38" s="57"/>
      <c r="F38" s="57"/>
      <c r="G38" s="57"/>
      <c r="H38" s="57"/>
      <c r="I38" s="57"/>
      <c r="J38" s="58"/>
      <c r="K38" s="60"/>
      <c r="L38" s="43" t="s">
        <v>413</v>
      </c>
      <c r="M38" s="13"/>
      <c r="N38" s="13"/>
      <c r="O38" s="13"/>
      <c r="P38" s="13"/>
      <c r="Q38" s="13"/>
      <c r="R38" s="13"/>
      <c r="S38" s="13"/>
    </row>
    <row r="39" spans="1:19" ht="18.149999999999999" customHeight="1">
      <c r="A39" s="58"/>
      <c r="B39" s="58"/>
      <c r="C39" s="57"/>
      <c r="D39" s="57"/>
      <c r="E39" s="57"/>
      <c r="F39" s="57"/>
      <c r="G39" s="57"/>
      <c r="H39" s="57"/>
      <c r="I39" s="57"/>
      <c r="J39" s="58"/>
      <c r="K39" s="60" t="s">
        <v>478</v>
      </c>
      <c r="L39" s="43" t="s">
        <v>438</v>
      </c>
      <c r="M39" s="13"/>
      <c r="N39" s="13"/>
      <c r="O39" s="13"/>
      <c r="P39" s="13"/>
      <c r="Q39" s="13"/>
      <c r="R39" s="13"/>
      <c r="S39" s="13"/>
    </row>
    <row r="40" spans="1:19" ht="19.5" customHeight="1">
      <c r="A40" s="58"/>
      <c r="B40" s="58"/>
      <c r="C40" s="57"/>
      <c r="D40" s="57"/>
      <c r="E40" s="57"/>
      <c r="F40" s="57"/>
      <c r="G40" s="57"/>
      <c r="H40" s="57"/>
      <c r="I40" s="57"/>
      <c r="J40" s="58"/>
      <c r="K40" s="60"/>
      <c r="L40" s="43" t="s">
        <v>435</v>
      </c>
      <c r="M40" s="13"/>
      <c r="N40" s="13"/>
      <c r="O40" s="13"/>
      <c r="P40" s="13"/>
      <c r="Q40" s="13"/>
      <c r="R40" s="13"/>
      <c r="S40" s="13"/>
    </row>
    <row r="41" spans="1:19" ht="19.5" customHeight="1">
      <c r="A41" s="58"/>
      <c r="B41" s="58"/>
      <c r="C41" s="57"/>
      <c r="D41" s="57"/>
      <c r="E41" s="57"/>
      <c r="F41" s="57"/>
      <c r="G41" s="57"/>
      <c r="H41" s="57"/>
      <c r="I41" s="57"/>
      <c r="J41" s="58"/>
      <c r="K41" s="60"/>
      <c r="L41" s="43" t="s">
        <v>430</v>
      </c>
      <c r="M41" s="13"/>
      <c r="N41" s="13"/>
      <c r="O41" s="13"/>
      <c r="P41" s="13"/>
      <c r="Q41" s="13"/>
      <c r="R41" s="13"/>
      <c r="S41" s="13"/>
    </row>
    <row r="42" spans="1:19" ht="19.5" customHeight="1">
      <c r="A42" s="58"/>
      <c r="B42" s="58"/>
      <c r="C42" s="57"/>
      <c r="D42" s="57"/>
      <c r="E42" s="57"/>
      <c r="F42" s="57"/>
      <c r="G42" s="57"/>
      <c r="H42" s="57"/>
      <c r="I42" s="57"/>
      <c r="J42" s="58"/>
      <c r="K42" s="60"/>
      <c r="L42" s="43" t="s">
        <v>479</v>
      </c>
      <c r="M42" s="13"/>
      <c r="N42" s="13"/>
      <c r="O42" s="13"/>
      <c r="P42" s="13"/>
      <c r="Q42" s="13"/>
      <c r="R42" s="13"/>
      <c r="S42" s="13"/>
    </row>
    <row r="43" spans="1:19" ht="19.8" customHeight="1">
      <c r="A43" s="58"/>
      <c r="B43" s="58"/>
      <c r="C43" s="57"/>
      <c r="D43" s="57"/>
      <c r="E43" s="57"/>
      <c r="F43" s="57"/>
      <c r="G43" s="57"/>
      <c r="H43" s="57"/>
      <c r="I43" s="57"/>
      <c r="J43" s="58"/>
      <c r="K43" s="43" t="s">
        <v>424</v>
      </c>
      <c r="L43" s="43" t="s">
        <v>425</v>
      </c>
      <c r="M43" s="13"/>
      <c r="N43" s="13"/>
      <c r="O43" s="13"/>
      <c r="P43" s="13"/>
      <c r="Q43" s="13"/>
      <c r="R43" s="13"/>
      <c r="S43" s="13"/>
    </row>
    <row r="44" spans="1:19" ht="19.5" customHeight="1">
      <c r="A44" s="58" t="s">
        <v>482</v>
      </c>
      <c r="B44" s="58" t="s">
        <v>483</v>
      </c>
      <c r="C44" s="57">
        <v>78.115219999999994</v>
      </c>
      <c r="D44" s="57">
        <v>78.115219999999994</v>
      </c>
      <c r="E44" s="57"/>
      <c r="F44" s="57"/>
      <c r="G44" s="57"/>
      <c r="H44" s="57">
        <v>78.115219999999994</v>
      </c>
      <c r="I44" s="57"/>
      <c r="J44" s="58"/>
      <c r="K44" s="60" t="s">
        <v>442</v>
      </c>
      <c r="L44" s="43" t="s">
        <v>475</v>
      </c>
      <c r="M44" s="13"/>
      <c r="N44" s="13"/>
      <c r="O44" s="13"/>
      <c r="P44" s="13"/>
      <c r="Q44" s="13"/>
      <c r="R44" s="13"/>
      <c r="S44" s="13"/>
    </row>
    <row r="45" spans="1:19" ht="18.899999999999999" customHeight="1">
      <c r="A45" s="58"/>
      <c r="B45" s="58"/>
      <c r="C45" s="57"/>
      <c r="D45" s="57"/>
      <c r="E45" s="57"/>
      <c r="F45" s="57"/>
      <c r="G45" s="57"/>
      <c r="H45" s="57"/>
      <c r="I45" s="57"/>
      <c r="J45" s="58"/>
      <c r="K45" s="60"/>
      <c r="L45" s="43" t="s">
        <v>476</v>
      </c>
      <c r="M45" s="13"/>
      <c r="N45" s="13"/>
      <c r="O45" s="13"/>
      <c r="P45" s="13"/>
      <c r="Q45" s="13"/>
      <c r="R45" s="13"/>
      <c r="S45" s="13"/>
    </row>
    <row r="46" spans="1:19" ht="19.5" customHeight="1">
      <c r="A46" s="58"/>
      <c r="B46" s="58"/>
      <c r="C46" s="57"/>
      <c r="D46" s="57"/>
      <c r="E46" s="57"/>
      <c r="F46" s="57"/>
      <c r="G46" s="57"/>
      <c r="H46" s="57"/>
      <c r="I46" s="57"/>
      <c r="J46" s="58"/>
      <c r="K46" s="60"/>
      <c r="L46" s="43" t="s">
        <v>477</v>
      </c>
      <c r="M46" s="13"/>
      <c r="N46" s="13"/>
      <c r="O46" s="13"/>
      <c r="P46" s="13"/>
      <c r="Q46" s="13"/>
      <c r="R46" s="13"/>
      <c r="S46" s="13"/>
    </row>
    <row r="47" spans="1:19" ht="18.899999999999999" customHeight="1">
      <c r="A47" s="58"/>
      <c r="B47" s="58"/>
      <c r="C47" s="57"/>
      <c r="D47" s="57"/>
      <c r="E47" s="57"/>
      <c r="F47" s="57"/>
      <c r="G47" s="57"/>
      <c r="H47" s="57"/>
      <c r="I47" s="57"/>
      <c r="J47" s="58"/>
      <c r="K47" s="60"/>
      <c r="L47" s="43" t="s">
        <v>413</v>
      </c>
      <c r="M47" s="13"/>
      <c r="N47" s="13"/>
      <c r="O47" s="13"/>
      <c r="P47" s="13"/>
      <c r="Q47" s="13"/>
      <c r="R47" s="13"/>
      <c r="S47" s="13"/>
    </row>
    <row r="48" spans="1:19" ht="18.149999999999999" customHeight="1">
      <c r="A48" s="58"/>
      <c r="B48" s="58"/>
      <c r="C48" s="57"/>
      <c r="D48" s="57"/>
      <c r="E48" s="57"/>
      <c r="F48" s="57"/>
      <c r="G48" s="57"/>
      <c r="H48" s="57"/>
      <c r="I48" s="57"/>
      <c r="J48" s="58"/>
      <c r="K48" s="60" t="s">
        <v>478</v>
      </c>
      <c r="L48" s="43" t="s">
        <v>438</v>
      </c>
      <c r="M48" s="13"/>
      <c r="N48" s="13"/>
      <c r="O48" s="13"/>
      <c r="P48" s="13"/>
      <c r="Q48" s="13"/>
      <c r="R48" s="13"/>
      <c r="S48" s="13"/>
    </row>
    <row r="49" spans="1:19" ht="19.5" customHeight="1">
      <c r="A49" s="58"/>
      <c r="B49" s="58"/>
      <c r="C49" s="57"/>
      <c r="D49" s="57"/>
      <c r="E49" s="57"/>
      <c r="F49" s="57"/>
      <c r="G49" s="57"/>
      <c r="H49" s="57"/>
      <c r="I49" s="57"/>
      <c r="J49" s="58"/>
      <c r="K49" s="60"/>
      <c r="L49" s="43" t="s">
        <v>435</v>
      </c>
      <c r="M49" s="13"/>
      <c r="N49" s="13"/>
      <c r="O49" s="13"/>
      <c r="P49" s="13"/>
      <c r="Q49" s="13"/>
      <c r="R49" s="13"/>
      <c r="S49" s="13"/>
    </row>
    <row r="50" spans="1:19" ht="19.5" customHeight="1">
      <c r="A50" s="58"/>
      <c r="B50" s="58"/>
      <c r="C50" s="57"/>
      <c r="D50" s="57"/>
      <c r="E50" s="57"/>
      <c r="F50" s="57"/>
      <c r="G50" s="57"/>
      <c r="H50" s="57"/>
      <c r="I50" s="57"/>
      <c r="J50" s="58"/>
      <c r="K50" s="60"/>
      <c r="L50" s="43" t="s">
        <v>430</v>
      </c>
      <c r="M50" s="13"/>
      <c r="N50" s="13"/>
      <c r="O50" s="13"/>
      <c r="P50" s="13"/>
      <c r="Q50" s="13"/>
      <c r="R50" s="13"/>
      <c r="S50" s="13"/>
    </row>
    <row r="51" spans="1:19" ht="19.5" customHeight="1">
      <c r="A51" s="58"/>
      <c r="B51" s="58"/>
      <c r="C51" s="57"/>
      <c r="D51" s="57"/>
      <c r="E51" s="57"/>
      <c r="F51" s="57"/>
      <c r="G51" s="57"/>
      <c r="H51" s="57"/>
      <c r="I51" s="57"/>
      <c r="J51" s="58"/>
      <c r="K51" s="60"/>
      <c r="L51" s="43" t="s">
        <v>479</v>
      </c>
      <c r="M51" s="13"/>
      <c r="N51" s="13"/>
      <c r="O51" s="13"/>
      <c r="P51" s="13"/>
      <c r="Q51" s="13"/>
      <c r="R51" s="13"/>
      <c r="S51" s="13"/>
    </row>
    <row r="52" spans="1:19" ht="19.8" customHeight="1">
      <c r="A52" s="58"/>
      <c r="B52" s="58"/>
      <c r="C52" s="57"/>
      <c r="D52" s="57"/>
      <c r="E52" s="57"/>
      <c r="F52" s="57"/>
      <c r="G52" s="57"/>
      <c r="H52" s="57"/>
      <c r="I52" s="57"/>
      <c r="J52" s="58"/>
      <c r="K52" s="43" t="s">
        <v>424</v>
      </c>
      <c r="L52" s="43" t="s">
        <v>425</v>
      </c>
      <c r="M52" s="13"/>
      <c r="N52" s="13"/>
      <c r="O52" s="13"/>
      <c r="P52" s="13"/>
      <c r="Q52" s="13"/>
      <c r="R52" s="13"/>
      <c r="S52" s="13"/>
    </row>
    <row r="53" spans="1:19" ht="19.5" customHeight="1">
      <c r="A53" s="58" t="s">
        <v>484</v>
      </c>
      <c r="B53" s="58" t="s">
        <v>485</v>
      </c>
      <c r="C53" s="57">
        <v>113.366574</v>
      </c>
      <c r="D53" s="57">
        <v>113.366574</v>
      </c>
      <c r="E53" s="57"/>
      <c r="F53" s="57"/>
      <c r="G53" s="57"/>
      <c r="H53" s="57">
        <v>113.366574</v>
      </c>
      <c r="I53" s="57"/>
      <c r="J53" s="58"/>
      <c r="K53" s="60" t="s">
        <v>442</v>
      </c>
      <c r="L53" s="43" t="s">
        <v>475</v>
      </c>
      <c r="M53" s="13"/>
      <c r="N53" s="13"/>
      <c r="O53" s="13"/>
      <c r="P53" s="13"/>
      <c r="Q53" s="13"/>
      <c r="R53" s="13"/>
      <c r="S53" s="13"/>
    </row>
    <row r="54" spans="1:19" ht="18.899999999999999" customHeight="1">
      <c r="A54" s="58"/>
      <c r="B54" s="58"/>
      <c r="C54" s="57"/>
      <c r="D54" s="57"/>
      <c r="E54" s="57"/>
      <c r="F54" s="57"/>
      <c r="G54" s="57"/>
      <c r="H54" s="57"/>
      <c r="I54" s="57"/>
      <c r="J54" s="58"/>
      <c r="K54" s="60"/>
      <c r="L54" s="43" t="s">
        <v>476</v>
      </c>
      <c r="M54" s="13"/>
      <c r="N54" s="13"/>
      <c r="O54" s="13"/>
      <c r="P54" s="13"/>
      <c r="Q54" s="13"/>
      <c r="R54" s="13"/>
      <c r="S54" s="13"/>
    </row>
    <row r="55" spans="1:19" ht="19.5" customHeight="1">
      <c r="A55" s="58"/>
      <c r="B55" s="58"/>
      <c r="C55" s="57"/>
      <c r="D55" s="57"/>
      <c r="E55" s="57"/>
      <c r="F55" s="57"/>
      <c r="G55" s="57"/>
      <c r="H55" s="57"/>
      <c r="I55" s="57"/>
      <c r="J55" s="58"/>
      <c r="K55" s="60"/>
      <c r="L55" s="43" t="s">
        <v>477</v>
      </c>
      <c r="M55" s="13"/>
      <c r="N55" s="13"/>
      <c r="O55" s="13"/>
      <c r="P55" s="13"/>
      <c r="Q55" s="13"/>
      <c r="R55" s="13"/>
      <c r="S55" s="13"/>
    </row>
    <row r="56" spans="1:19" ht="18.899999999999999" customHeight="1">
      <c r="A56" s="58"/>
      <c r="B56" s="58"/>
      <c r="C56" s="57"/>
      <c r="D56" s="57"/>
      <c r="E56" s="57"/>
      <c r="F56" s="57"/>
      <c r="G56" s="57"/>
      <c r="H56" s="57"/>
      <c r="I56" s="57"/>
      <c r="J56" s="58"/>
      <c r="K56" s="60"/>
      <c r="L56" s="43" t="s">
        <v>413</v>
      </c>
      <c r="M56" s="13"/>
      <c r="N56" s="13"/>
      <c r="O56" s="13"/>
      <c r="P56" s="13"/>
      <c r="Q56" s="13"/>
      <c r="R56" s="13"/>
      <c r="S56" s="13"/>
    </row>
    <row r="57" spans="1:19" ht="18.149999999999999" customHeight="1">
      <c r="A57" s="58"/>
      <c r="B57" s="58"/>
      <c r="C57" s="57"/>
      <c r="D57" s="57"/>
      <c r="E57" s="57"/>
      <c r="F57" s="57"/>
      <c r="G57" s="57"/>
      <c r="H57" s="57"/>
      <c r="I57" s="57"/>
      <c r="J57" s="58"/>
      <c r="K57" s="60" t="s">
        <v>478</v>
      </c>
      <c r="L57" s="43" t="s">
        <v>438</v>
      </c>
      <c r="M57" s="13"/>
      <c r="N57" s="13"/>
      <c r="O57" s="13"/>
      <c r="P57" s="13"/>
      <c r="Q57" s="13"/>
      <c r="R57" s="13"/>
      <c r="S57" s="13"/>
    </row>
    <row r="58" spans="1:19" ht="19.5" customHeight="1">
      <c r="A58" s="58"/>
      <c r="B58" s="58"/>
      <c r="C58" s="57"/>
      <c r="D58" s="57"/>
      <c r="E58" s="57"/>
      <c r="F58" s="57"/>
      <c r="G58" s="57"/>
      <c r="H58" s="57"/>
      <c r="I58" s="57"/>
      <c r="J58" s="58"/>
      <c r="K58" s="60"/>
      <c r="L58" s="43" t="s">
        <v>435</v>
      </c>
      <c r="M58" s="13"/>
      <c r="N58" s="13"/>
      <c r="O58" s="13"/>
      <c r="P58" s="13"/>
      <c r="Q58" s="13"/>
      <c r="R58" s="13"/>
      <c r="S58" s="13"/>
    </row>
    <row r="59" spans="1:19" ht="19.5" customHeight="1">
      <c r="A59" s="58"/>
      <c r="B59" s="58"/>
      <c r="C59" s="57"/>
      <c r="D59" s="57"/>
      <c r="E59" s="57"/>
      <c r="F59" s="57"/>
      <c r="G59" s="57"/>
      <c r="H59" s="57"/>
      <c r="I59" s="57"/>
      <c r="J59" s="58"/>
      <c r="K59" s="60"/>
      <c r="L59" s="43" t="s">
        <v>430</v>
      </c>
      <c r="M59" s="13"/>
      <c r="N59" s="13"/>
      <c r="O59" s="13"/>
      <c r="P59" s="13"/>
      <c r="Q59" s="13"/>
      <c r="R59" s="13"/>
      <c r="S59" s="13"/>
    </row>
    <row r="60" spans="1:19" ht="19.5" customHeight="1">
      <c r="A60" s="58"/>
      <c r="B60" s="58"/>
      <c r="C60" s="57"/>
      <c r="D60" s="57"/>
      <c r="E60" s="57"/>
      <c r="F60" s="57"/>
      <c r="G60" s="57"/>
      <c r="H60" s="57"/>
      <c r="I60" s="57"/>
      <c r="J60" s="58"/>
      <c r="K60" s="60"/>
      <c r="L60" s="43" t="s">
        <v>479</v>
      </c>
      <c r="M60" s="13"/>
      <c r="N60" s="13"/>
      <c r="O60" s="13"/>
      <c r="P60" s="13"/>
      <c r="Q60" s="13"/>
      <c r="R60" s="13"/>
      <c r="S60" s="13"/>
    </row>
    <row r="61" spans="1:19" ht="19.8" customHeight="1">
      <c r="A61" s="58"/>
      <c r="B61" s="58"/>
      <c r="C61" s="57"/>
      <c r="D61" s="57"/>
      <c r="E61" s="57"/>
      <c r="F61" s="57"/>
      <c r="G61" s="57"/>
      <c r="H61" s="57"/>
      <c r="I61" s="57"/>
      <c r="J61" s="58"/>
      <c r="K61" s="43" t="s">
        <v>424</v>
      </c>
      <c r="L61" s="43" t="s">
        <v>425</v>
      </c>
      <c r="M61" s="13"/>
      <c r="N61" s="13"/>
      <c r="O61" s="13"/>
      <c r="P61" s="13"/>
      <c r="Q61" s="13"/>
      <c r="R61" s="13"/>
      <c r="S61" s="13"/>
    </row>
    <row r="62" spans="1:19" ht="19.5" customHeight="1">
      <c r="A62" s="58" t="s">
        <v>453</v>
      </c>
      <c r="B62" s="58" t="s">
        <v>454</v>
      </c>
      <c r="C62" s="57">
        <v>104.02761</v>
      </c>
      <c r="D62" s="57">
        <v>104.02761</v>
      </c>
      <c r="E62" s="57"/>
      <c r="F62" s="57"/>
      <c r="G62" s="57"/>
      <c r="H62" s="57">
        <v>94.027609999999996</v>
      </c>
      <c r="I62" s="57">
        <v>10</v>
      </c>
      <c r="J62" s="58"/>
      <c r="K62" s="60" t="s">
        <v>442</v>
      </c>
      <c r="L62" s="43" t="s">
        <v>475</v>
      </c>
      <c r="M62" s="13"/>
      <c r="N62" s="13"/>
      <c r="O62" s="13"/>
      <c r="P62" s="13"/>
      <c r="Q62" s="13"/>
      <c r="R62" s="13"/>
      <c r="S62" s="13"/>
    </row>
    <row r="63" spans="1:19" ht="18.899999999999999" customHeight="1">
      <c r="A63" s="58"/>
      <c r="B63" s="58"/>
      <c r="C63" s="57"/>
      <c r="D63" s="57"/>
      <c r="E63" s="57"/>
      <c r="F63" s="57"/>
      <c r="G63" s="57"/>
      <c r="H63" s="57"/>
      <c r="I63" s="57"/>
      <c r="J63" s="58"/>
      <c r="K63" s="60"/>
      <c r="L63" s="43" t="s">
        <v>476</v>
      </c>
      <c r="M63" s="13"/>
      <c r="N63" s="13"/>
      <c r="O63" s="13"/>
      <c r="P63" s="13"/>
      <c r="Q63" s="13"/>
      <c r="R63" s="13"/>
      <c r="S63" s="13"/>
    </row>
    <row r="64" spans="1:19" ht="19.5" customHeight="1">
      <c r="A64" s="58"/>
      <c r="B64" s="58"/>
      <c r="C64" s="57"/>
      <c r="D64" s="57"/>
      <c r="E64" s="57"/>
      <c r="F64" s="57"/>
      <c r="G64" s="57"/>
      <c r="H64" s="57"/>
      <c r="I64" s="57"/>
      <c r="J64" s="58"/>
      <c r="K64" s="60"/>
      <c r="L64" s="43" t="s">
        <v>477</v>
      </c>
      <c r="M64" s="13"/>
      <c r="N64" s="13"/>
      <c r="O64" s="13"/>
      <c r="P64" s="13"/>
      <c r="Q64" s="13"/>
      <c r="R64" s="13"/>
      <c r="S64" s="13"/>
    </row>
    <row r="65" spans="1:19" ht="18.899999999999999" customHeight="1">
      <c r="A65" s="58"/>
      <c r="B65" s="58"/>
      <c r="C65" s="57"/>
      <c r="D65" s="57"/>
      <c r="E65" s="57"/>
      <c r="F65" s="57"/>
      <c r="G65" s="57"/>
      <c r="H65" s="57"/>
      <c r="I65" s="57"/>
      <c r="J65" s="58"/>
      <c r="K65" s="60"/>
      <c r="L65" s="43" t="s">
        <v>413</v>
      </c>
      <c r="M65" s="13"/>
      <c r="N65" s="13"/>
      <c r="O65" s="13"/>
      <c r="P65" s="13"/>
      <c r="Q65" s="13"/>
      <c r="R65" s="13"/>
      <c r="S65" s="13"/>
    </row>
    <row r="66" spans="1:19" ht="18.149999999999999" customHeight="1">
      <c r="A66" s="58"/>
      <c r="B66" s="58"/>
      <c r="C66" s="57"/>
      <c r="D66" s="57"/>
      <c r="E66" s="57"/>
      <c r="F66" s="57"/>
      <c r="G66" s="57"/>
      <c r="H66" s="57"/>
      <c r="I66" s="57"/>
      <c r="J66" s="58"/>
      <c r="K66" s="60" t="s">
        <v>478</v>
      </c>
      <c r="L66" s="43" t="s">
        <v>438</v>
      </c>
      <c r="M66" s="13"/>
      <c r="N66" s="13"/>
      <c r="O66" s="13"/>
      <c r="P66" s="13"/>
      <c r="Q66" s="13"/>
      <c r="R66" s="13"/>
      <c r="S66" s="13"/>
    </row>
    <row r="67" spans="1:19" ht="19.5" customHeight="1">
      <c r="A67" s="58"/>
      <c r="B67" s="58"/>
      <c r="C67" s="57"/>
      <c r="D67" s="57"/>
      <c r="E67" s="57"/>
      <c r="F67" s="57"/>
      <c r="G67" s="57"/>
      <c r="H67" s="57"/>
      <c r="I67" s="57"/>
      <c r="J67" s="58"/>
      <c r="K67" s="60"/>
      <c r="L67" s="43" t="s">
        <v>435</v>
      </c>
      <c r="M67" s="13"/>
      <c r="N67" s="13"/>
      <c r="O67" s="13"/>
      <c r="P67" s="13"/>
      <c r="Q67" s="13"/>
      <c r="R67" s="13"/>
      <c r="S67" s="13"/>
    </row>
    <row r="68" spans="1:19" ht="19.5" customHeight="1">
      <c r="A68" s="58"/>
      <c r="B68" s="58"/>
      <c r="C68" s="57"/>
      <c r="D68" s="57"/>
      <c r="E68" s="57"/>
      <c r="F68" s="57"/>
      <c r="G68" s="57"/>
      <c r="H68" s="57"/>
      <c r="I68" s="57"/>
      <c r="J68" s="58"/>
      <c r="K68" s="60"/>
      <c r="L68" s="43" t="s">
        <v>430</v>
      </c>
      <c r="M68" s="13"/>
      <c r="N68" s="13"/>
      <c r="O68" s="13"/>
      <c r="P68" s="13"/>
      <c r="Q68" s="13"/>
      <c r="R68" s="13"/>
      <c r="S68" s="13"/>
    </row>
    <row r="69" spans="1:19" ht="19.5" customHeight="1">
      <c r="A69" s="58"/>
      <c r="B69" s="58"/>
      <c r="C69" s="57"/>
      <c r="D69" s="57"/>
      <c r="E69" s="57"/>
      <c r="F69" s="57"/>
      <c r="G69" s="57"/>
      <c r="H69" s="57"/>
      <c r="I69" s="57"/>
      <c r="J69" s="58"/>
      <c r="K69" s="60"/>
      <c r="L69" s="43" t="s">
        <v>479</v>
      </c>
      <c r="M69" s="13"/>
      <c r="N69" s="13"/>
      <c r="O69" s="13"/>
      <c r="P69" s="13"/>
      <c r="Q69" s="13"/>
      <c r="R69" s="13"/>
      <c r="S69" s="13"/>
    </row>
    <row r="70" spans="1:19" ht="19.8" customHeight="1">
      <c r="A70" s="58"/>
      <c r="B70" s="58"/>
      <c r="C70" s="57"/>
      <c r="D70" s="57"/>
      <c r="E70" s="57"/>
      <c r="F70" s="57"/>
      <c r="G70" s="57"/>
      <c r="H70" s="57"/>
      <c r="I70" s="57"/>
      <c r="J70" s="58"/>
      <c r="K70" s="43" t="s">
        <v>424</v>
      </c>
      <c r="L70" s="43" t="s">
        <v>425</v>
      </c>
      <c r="M70" s="13"/>
      <c r="N70" s="13"/>
      <c r="O70" s="13"/>
      <c r="P70" s="13"/>
      <c r="Q70" s="13"/>
      <c r="R70" s="13"/>
      <c r="S70" s="13"/>
    </row>
    <row r="71" spans="1:19" ht="16.350000000000001" customHeight="1"/>
    <row r="72" spans="1:19" ht="16.350000000000001" customHeight="1"/>
    <row r="73" spans="1:19" ht="16.350000000000001" customHeight="1"/>
    <row r="74" spans="1:19" ht="16.350000000000001" customHeight="1"/>
    <row r="75" spans="1:19" ht="16.350000000000001" customHeight="1"/>
    <row r="76" spans="1:19" ht="16.350000000000001" customHeight="1"/>
    <row r="77" spans="1:19" ht="16.350000000000001" customHeight="1"/>
    <row r="78" spans="1:19" ht="16.350000000000001" customHeight="1"/>
    <row r="79" spans="1:19" ht="16.350000000000001" customHeight="1"/>
    <row r="80" spans="1:19" ht="16.350000000000001" customHeight="1"/>
    <row r="81" spans="6:6" ht="16.350000000000001" customHeight="1"/>
    <row r="82" spans="6:6" ht="16.350000000000001" customHeight="1">
      <c r="F82" s="4" t="s">
        <v>486</v>
      </c>
    </row>
  </sheetData>
  <mergeCells count="95">
    <mergeCell ref="C6:C7"/>
    <mergeCell ref="A17:A25"/>
    <mergeCell ref="B17:B25"/>
    <mergeCell ref="C17:C25"/>
    <mergeCell ref="A2:S2"/>
    <mergeCell ref="A3:S3"/>
    <mergeCell ref="Q4:S4"/>
    <mergeCell ref="A5:A7"/>
    <mergeCell ref="B5:B7"/>
    <mergeCell ref="C5:I5"/>
    <mergeCell ref="J5:J7"/>
    <mergeCell ref="K5:S6"/>
    <mergeCell ref="D6:G6"/>
    <mergeCell ref="H6:I6"/>
    <mergeCell ref="D17:D25"/>
    <mergeCell ref="E17:E25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F17:F25"/>
    <mergeCell ref="J17:J25"/>
    <mergeCell ref="G17:G25"/>
    <mergeCell ref="H17:H25"/>
    <mergeCell ref="I17:I25"/>
    <mergeCell ref="G26:G34"/>
    <mergeCell ref="J8:J16"/>
    <mergeCell ref="K8:K11"/>
    <mergeCell ref="K12:K15"/>
    <mergeCell ref="K17:K20"/>
    <mergeCell ref="K21:K24"/>
    <mergeCell ref="A35:A43"/>
    <mergeCell ref="B35:B43"/>
    <mergeCell ref="C35:C43"/>
    <mergeCell ref="F26:F34"/>
    <mergeCell ref="A26:A34"/>
    <mergeCell ref="B26:B34"/>
    <mergeCell ref="C26:C34"/>
    <mergeCell ref="F35:F43"/>
    <mergeCell ref="D26:D34"/>
    <mergeCell ref="E26:E34"/>
    <mergeCell ref="J44:J52"/>
    <mergeCell ref="K30:K33"/>
    <mergeCell ref="K44:K47"/>
    <mergeCell ref="K48:K51"/>
    <mergeCell ref="H35:H43"/>
    <mergeCell ref="I35:I43"/>
    <mergeCell ref="J35:J43"/>
    <mergeCell ref="H44:H52"/>
    <mergeCell ref="I44:I52"/>
    <mergeCell ref="I26:I34"/>
    <mergeCell ref="K26:K29"/>
    <mergeCell ref="H26:H34"/>
    <mergeCell ref="J26:J34"/>
    <mergeCell ref="K39:K42"/>
    <mergeCell ref="E35:E43"/>
    <mergeCell ref="K35:K38"/>
    <mergeCell ref="E44:E52"/>
    <mergeCell ref="G53:G61"/>
    <mergeCell ref="G44:G52"/>
    <mergeCell ref="D35:D43"/>
    <mergeCell ref="G35:G43"/>
    <mergeCell ref="F44:F52"/>
    <mergeCell ref="D53:D61"/>
    <mergeCell ref="E53:E61"/>
    <mergeCell ref="F53:F61"/>
    <mergeCell ref="D44:D52"/>
    <mergeCell ref="A53:A61"/>
    <mergeCell ref="B53:B61"/>
    <mergeCell ref="C53:C61"/>
    <mergeCell ref="A44:A52"/>
    <mergeCell ref="B44:B52"/>
    <mergeCell ref="C44:C52"/>
    <mergeCell ref="H62:H70"/>
    <mergeCell ref="I62:I70"/>
    <mergeCell ref="H53:H61"/>
    <mergeCell ref="I53:I61"/>
    <mergeCell ref="K62:K65"/>
    <mergeCell ref="K66:K69"/>
    <mergeCell ref="J62:J70"/>
    <mergeCell ref="J53:J61"/>
    <mergeCell ref="K53:K56"/>
    <mergeCell ref="K57:K60"/>
    <mergeCell ref="G62:G70"/>
    <mergeCell ref="A62:A70"/>
    <mergeCell ref="B62:B70"/>
    <mergeCell ref="C62:C70"/>
    <mergeCell ref="D62:D70"/>
    <mergeCell ref="E62:E70"/>
    <mergeCell ref="F62:F70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G23" sqref="G23"/>
    </sheetView>
  </sheetViews>
  <sheetFormatPr defaultColWidth="9.77734375" defaultRowHeight="14.4"/>
  <cols>
    <col min="1" max="1" width="29.44140625" customWidth="1"/>
    <col min="2" max="2" width="10.21875" customWidth="1"/>
    <col min="3" max="3" width="23.109375" customWidth="1"/>
    <col min="4" max="4" width="10.5546875" customWidth="1"/>
    <col min="5" max="5" width="24" customWidth="1"/>
    <col min="6" max="6" width="10.44140625" customWidth="1"/>
    <col min="7" max="7" width="20.21875" customWidth="1"/>
    <col min="8" max="8" width="11" customWidth="1"/>
    <col min="9" max="9" width="9.77734375" customWidth="1"/>
  </cols>
  <sheetData>
    <row r="1" spans="1:8" ht="12.9" customHeight="1">
      <c r="A1" s="4"/>
      <c r="H1" s="8" t="s">
        <v>27</v>
      </c>
    </row>
    <row r="2" spans="1:8" ht="24.15" customHeight="1">
      <c r="A2" s="49" t="s">
        <v>5</v>
      </c>
      <c r="B2" s="49"/>
      <c r="C2" s="49"/>
      <c r="D2" s="49"/>
      <c r="E2" s="49"/>
      <c r="F2" s="49"/>
      <c r="G2" s="49"/>
      <c r="H2" s="49"/>
    </row>
    <row r="3" spans="1:8" ht="17.25" customHeight="1">
      <c r="A3" s="50" t="s">
        <v>28</v>
      </c>
      <c r="B3" s="50"/>
      <c r="C3" s="50"/>
      <c r="D3" s="50"/>
      <c r="E3" s="50"/>
      <c r="F3" s="50"/>
      <c r="G3" s="51" t="s">
        <v>29</v>
      </c>
      <c r="H3" s="51"/>
    </row>
    <row r="4" spans="1:8" ht="17.850000000000001" customHeight="1">
      <c r="A4" s="52" t="s">
        <v>30</v>
      </c>
      <c r="B4" s="52"/>
      <c r="C4" s="52" t="s">
        <v>31</v>
      </c>
      <c r="D4" s="52"/>
      <c r="E4" s="52"/>
      <c r="F4" s="52"/>
      <c r="G4" s="52"/>
      <c r="H4" s="52"/>
    </row>
    <row r="5" spans="1:8" ht="22.35" customHeight="1">
      <c r="A5" s="10" t="s">
        <v>32</v>
      </c>
      <c r="B5" s="10" t="s">
        <v>33</v>
      </c>
      <c r="C5" s="10" t="s">
        <v>34</v>
      </c>
      <c r="D5" s="10" t="s">
        <v>33</v>
      </c>
      <c r="E5" s="10" t="s">
        <v>35</v>
      </c>
      <c r="F5" s="10" t="s">
        <v>33</v>
      </c>
      <c r="G5" s="10" t="s">
        <v>36</v>
      </c>
      <c r="H5" s="10" t="s">
        <v>33</v>
      </c>
    </row>
    <row r="6" spans="1:8" ht="16.2" customHeight="1">
      <c r="A6" s="11" t="s">
        <v>37</v>
      </c>
      <c r="B6" s="12">
        <f>B7+B8</f>
        <v>1399.9909680000001</v>
      </c>
      <c r="C6" s="13" t="s">
        <v>38</v>
      </c>
      <c r="D6" s="14">
        <v>113.85</v>
      </c>
      <c r="E6" s="11" t="s">
        <v>39</v>
      </c>
      <c r="F6" s="15">
        <f>487.420968+165.9</f>
        <v>653.32096799999999</v>
      </c>
      <c r="G6" s="13" t="s">
        <v>40</v>
      </c>
      <c r="H6" s="12">
        <f>438.604968+150.13</f>
        <v>588.73496799999998</v>
      </c>
    </row>
    <row r="7" spans="1:8" ht="16.2" customHeight="1">
      <c r="A7" s="13" t="s">
        <v>41</v>
      </c>
      <c r="B7" s="12">
        <f>532.420968+467.57</f>
        <v>999.99096800000007</v>
      </c>
      <c r="C7" s="13" t="s">
        <v>42</v>
      </c>
      <c r="D7" s="14"/>
      <c r="E7" s="13" t="s">
        <v>43</v>
      </c>
      <c r="F7" s="12">
        <f>438.604968+150.13</f>
        <v>588.73496799999998</v>
      </c>
      <c r="G7" s="13" t="s">
        <v>44</v>
      </c>
      <c r="H7" s="12">
        <f>93.816+717.44</f>
        <v>811.25600000000009</v>
      </c>
    </row>
    <row r="8" spans="1:8" ht="16.2" customHeight="1">
      <c r="A8" s="11" t="s">
        <v>45</v>
      </c>
      <c r="B8" s="12">
        <v>400</v>
      </c>
      <c r="C8" s="13" t="s">
        <v>46</v>
      </c>
      <c r="D8" s="14"/>
      <c r="E8" s="13" t="s">
        <v>47</v>
      </c>
      <c r="F8" s="12">
        <f>48.816+15.77</f>
        <v>64.585999999999999</v>
      </c>
      <c r="G8" s="13" t="s">
        <v>48</v>
      </c>
      <c r="H8" s="12"/>
    </row>
    <row r="9" spans="1:8" ht="16.2" customHeight="1">
      <c r="A9" s="13" t="s">
        <v>49</v>
      </c>
      <c r="B9" s="12"/>
      <c r="C9" s="13" t="s">
        <v>50</v>
      </c>
      <c r="D9" s="14"/>
      <c r="E9" s="13" t="s">
        <v>51</v>
      </c>
      <c r="F9" s="12"/>
      <c r="G9" s="13" t="s">
        <v>52</v>
      </c>
      <c r="H9" s="12"/>
    </row>
    <row r="10" spans="1:8" ht="16.2" customHeight="1">
      <c r="A10" s="13" t="s">
        <v>53</v>
      </c>
      <c r="B10" s="12"/>
      <c r="C10" s="13" t="s">
        <v>54</v>
      </c>
      <c r="D10" s="14"/>
      <c r="E10" s="11" t="s">
        <v>55</v>
      </c>
      <c r="F10" s="15">
        <f>F12</f>
        <v>746.67</v>
      </c>
      <c r="G10" s="13" t="s">
        <v>56</v>
      </c>
      <c r="H10" s="12"/>
    </row>
    <row r="11" spans="1:8" ht="16.2" customHeight="1">
      <c r="A11" s="13" t="s">
        <v>57</v>
      </c>
      <c r="B11" s="12"/>
      <c r="C11" s="13" t="s">
        <v>58</v>
      </c>
      <c r="D11" s="14"/>
      <c r="E11" s="13" t="s">
        <v>59</v>
      </c>
      <c r="F11" s="12"/>
      <c r="G11" s="13" t="s">
        <v>60</v>
      </c>
      <c r="H11" s="12"/>
    </row>
    <row r="12" spans="1:8" ht="16.2" customHeight="1">
      <c r="A12" s="13" t="s">
        <v>61</v>
      </c>
      <c r="B12" s="12"/>
      <c r="C12" s="13" t="s">
        <v>62</v>
      </c>
      <c r="D12" s="14"/>
      <c r="E12" s="13" t="s">
        <v>63</v>
      </c>
      <c r="F12" s="12">
        <f>45+701.67</f>
        <v>746.67</v>
      </c>
      <c r="G12" s="13" t="s">
        <v>64</v>
      </c>
      <c r="H12" s="12"/>
    </row>
    <row r="13" spans="1:8" ht="16.2" customHeight="1">
      <c r="A13" s="13" t="s">
        <v>65</v>
      </c>
      <c r="B13" s="12"/>
      <c r="C13" s="13" t="s">
        <v>66</v>
      </c>
      <c r="D13" s="14">
        <f>49.677336+16.02</f>
        <v>65.697335999999993</v>
      </c>
      <c r="E13" s="13" t="s">
        <v>67</v>
      </c>
      <c r="F13" s="12"/>
      <c r="G13" s="13" t="s">
        <v>68</v>
      </c>
      <c r="H13" s="12"/>
    </row>
    <row r="14" spans="1:8" ht="16.2" customHeight="1">
      <c r="A14" s="13" t="s">
        <v>69</v>
      </c>
      <c r="B14" s="12"/>
      <c r="C14" s="13" t="s">
        <v>70</v>
      </c>
      <c r="D14" s="14"/>
      <c r="E14" s="13" t="s">
        <v>71</v>
      </c>
      <c r="F14" s="12"/>
      <c r="G14" s="13" t="s">
        <v>72</v>
      </c>
      <c r="H14" s="12"/>
    </row>
    <row r="15" spans="1:8" ht="16.2" customHeight="1">
      <c r="A15" s="13" t="s">
        <v>73</v>
      </c>
      <c r="B15" s="12"/>
      <c r="C15" s="13" t="s">
        <v>74</v>
      </c>
      <c r="D15" s="14">
        <f>25.83427+8.95</f>
        <v>34.784269999999999</v>
      </c>
      <c r="E15" s="13" t="s">
        <v>75</v>
      </c>
      <c r="F15" s="12"/>
      <c r="G15" s="13" t="s">
        <v>76</v>
      </c>
      <c r="H15" s="12"/>
    </row>
    <row r="16" spans="1:8" ht="16.2" customHeight="1">
      <c r="A16" s="13" t="s">
        <v>77</v>
      </c>
      <c r="B16" s="12"/>
      <c r="C16" s="13" t="s">
        <v>78</v>
      </c>
      <c r="D16" s="14"/>
      <c r="E16" s="13" t="s">
        <v>79</v>
      </c>
      <c r="F16" s="12"/>
      <c r="G16" s="13" t="s">
        <v>80</v>
      </c>
      <c r="H16" s="12"/>
    </row>
    <row r="17" spans="1:8" ht="16.2" customHeight="1">
      <c r="A17" s="13" t="s">
        <v>81</v>
      </c>
      <c r="B17" s="12"/>
      <c r="C17" s="13" t="s">
        <v>82</v>
      </c>
      <c r="D17" s="14"/>
      <c r="E17" s="13" t="s">
        <v>83</v>
      </c>
      <c r="F17" s="12"/>
      <c r="G17" s="13" t="s">
        <v>84</v>
      </c>
      <c r="H17" s="12"/>
    </row>
    <row r="18" spans="1:8" ht="16.2" customHeight="1">
      <c r="A18" s="13" t="s">
        <v>85</v>
      </c>
      <c r="B18" s="12"/>
      <c r="C18" s="13" t="s">
        <v>86</v>
      </c>
      <c r="D18" s="14">
        <f>424.2766+717.44</f>
        <v>1141.7166</v>
      </c>
      <c r="E18" s="13" t="s">
        <v>87</v>
      </c>
      <c r="F18" s="12"/>
      <c r="G18" s="13" t="s">
        <v>88</v>
      </c>
      <c r="H18" s="12"/>
    </row>
    <row r="19" spans="1:8" ht="16.2" customHeight="1">
      <c r="A19" s="13" t="s">
        <v>89</v>
      </c>
      <c r="B19" s="12"/>
      <c r="C19" s="13" t="s">
        <v>90</v>
      </c>
      <c r="D19" s="14"/>
      <c r="E19" s="13" t="s">
        <v>91</v>
      </c>
      <c r="F19" s="12"/>
      <c r="G19" s="13" t="s">
        <v>92</v>
      </c>
      <c r="H19" s="12"/>
    </row>
    <row r="20" spans="1:8" ht="16.2" customHeight="1">
      <c r="A20" s="11" t="s">
        <v>93</v>
      </c>
      <c r="B20" s="15"/>
      <c r="C20" s="13" t="s">
        <v>94</v>
      </c>
      <c r="D20" s="14"/>
      <c r="E20" s="13" t="s">
        <v>95</v>
      </c>
      <c r="F20" s="12"/>
      <c r="G20" s="13"/>
      <c r="H20" s="12"/>
    </row>
    <row r="21" spans="1:8" ht="16.2" customHeight="1">
      <c r="A21" s="11" t="s">
        <v>96</v>
      </c>
      <c r="B21" s="15"/>
      <c r="C21" s="13" t="s">
        <v>97</v>
      </c>
      <c r="D21" s="14"/>
      <c r="E21" s="11" t="s">
        <v>98</v>
      </c>
      <c r="F21" s="15"/>
      <c r="G21" s="13"/>
      <c r="H21" s="12"/>
    </row>
    <row r="22" spans="1:8" ht="16.2" customHeight="1">
      <c r="A22" s="11" t="s">
        <v>99</v>
      </c>
      <c r="B22" s="15"/>
      <c r="C22" s="13" t="s">
        <v>100</v>
      </c>
      <c r="D22" s="14"/>
      <c r="E22" s="13"/>
      <c r="F22" s="13"/>
      <c r="G22" s="13"/>
      <c r="H22" s="12"/>
    </row>
    <row r="23" spans="1:8" ht="16.2" customHeight="1">
      <c r="A23" s="11" t="s">
        <v>101</v>
      </c>
      <c r="B23" s="15"/>
      <c r="C23" s="13" t="s">
        <v>102</v>
      </c>
      <c r="D23" s="14"/>
      <c r="E23" s="13"/>
      <c r="F23" s="13"/>
      <c r="G23" s="13"/>
      <c r="H23" s="12"/>
    </row>
    <row r="24" spans="1:8" ht="16.2" customHeight="1">
      <c r="A24" s="11" t="s">
        <v>103</v>
      </c>
      <c r="B24" s="15"/>
      <c r="C24" s="13" t="s">
        <v>104</v>
      </c>
      <c r="D24" s="14"/>
      <c r="E24" s="13"/>
      <c r="F24" s="13"/>
      <c r="G24" s="13"/>
      <c r="H24" s="12"/>
    </row>
    <row r="25" spans="1:8" ht="16.2" customHeight="1">
      <c r="A25" s="13" t="s">
        <v>105</v>
      </c>
      <c r="B25" s="12"/>
      <c r="C25" s="13" t="s">
        <v>106</v>
      </c>
      <c r="D25" s="14">
        <f>32.632762+11.31</f>
        <v>43.942762000000002</v>
      </c>
      <c r="E25" s="13"/>
      <c r="F25" s="13"/>
      <c r="G25" s="13"/>
      <c r="H25" s="12"/>
    </row>
    <row r="26" spans="1:8" ht="16.2" customHeight="1">
      <c r="A26" s="13" t="s">
        <v>107</v>
      </c>
      <c r="B26" s="12"/>
      <c r="C26" s="13" t="s">
        <v>108</v>
      </c>
      <c r="D26" s="14"/>
      <c r="E26" s="13"/>
      <c r="F26" s="13"/>
      <c r="G26" s="13"/>
      <c r="H26" s="12"/>
    </row>
    <row r="27" spans="1:8" ht="16.2" customHeight="1">
      <c r="A27" s="13" t="s">
        <v>109</v>
      </c>
      <c r="B27" s="12"/>
      <c r="C27" s="13" t="s">
        <v>110</v>
      </c>
      <c r="D27" s="14"/>
      <c r="E27" s="13"/>
      <c r="F27" s="13"/>
      <c r="G27" s="13"/>
      <c r="H27" s="12"/>
    </row>
    <row r="28" spans="1:8" ht="16.2" customHeight="1">
      <c r="A28" s="11" t="s">
        <v>111</v>
      </c>
      <c r="B28" s="15"/>
      <c r="C28" s="13" t="s">
        <v>112</v>
      </c>
      <c r="D28" s="14"/>
      <c r="E28" s="13"/>
      <c r="F28" s="13"/>
      <c r="G28" s="13"/>
      <c r="H28" s="12"/>
    </row>
    <row r="29" spans="1:8" ht="16.2" customHeight="1">
      <c r="A29" s="11" t="s">
        <v>113</v>
      </c>
      <c r="B29" s="15"/>
      <c r="C29" s="13" t="s">
        <v>114</v>
      </c>
      <c r="D29" s="14"/>
      <c r="E29" s="13"/>
      <c r="F29" s="13"/>
      <c r="G29" s="13"/>
      <c r="H29" s="12"/>
    </row>
    <row r="30" spans="1:8" ht="16.2" customHeight="1">
      <c r="A30" s="11" t="s">
        <v>115</v>
      </c>
      <c r="B30" s="15"/>
      <c r="C30" s="13" t="s">
        <v>116</v>
      </c>
      <c r="D30" s="14"/>
      <c r="E30" s="13"/>
      <c r="F30" s="13"/>
      <c r="G30" s="13"/>
      <c r="H30" s="12"/>
    </row>
    <row r="31" spans="1:8" ht="16.2" customHeight="1">
      <c r="A31" s="11" t="s">
        <v>117</v>
      </c>
      <c r="B31" s="15"/>
      <c r="C31" s="13" t="s">
        <v>118</v>
      </c>
      <c r="D31" s="14"/>
      <c r="E31" s="13"/>
      <c r="F31" s="13"/>
      <c r="G31" s="13"/>
      <c r="H31" s="12"/>
    </row>
    <row r="32" spans="1:8" ht="16.2" customHeight="1">
      <c r="A32" s="11" t="s">
        <v>119</v>
      </c>
      <c r="B32" s="15"/>
      <c r="C32" s="13" t="s">
        <v>120</v>
      </c>
      <c r="D32" s="14"/>
      <c r="E32" s="13"/>
      <c r="F32" s="13"/>
      <c r="G32" s="13"/>
      <c r="H32" s="12"/>
    </row>
    <row r="33" spans="1:8" ht="16.2" customHeight="1">
      <c r="A33" s="13"/>
      <c r="B33" s="13"/>
      <c r="C33" s="13" t="s">
        <v>121</v>
      </c>
      <c r="D33" s="14"/>
      <c r="E33" s="13"/>
      <c r="F33" s="13"/>
      <c r="G33" s="13"/>
      <c r="H33" s="13"/>
    </row>
    <row r="34" spans="1:8" ht="16.2" customHeight="1">
      <c r="A34" s="13"/>
      <c r="B34" s="13"/>
      <c r="C34" s="13" t="s">
        <v>122</v>
      </c>
      <c r="D34" s="14"/>
      <c r="E34" s="13"/>
      <c r="F34" s="13"/>
      <c r="G34" s="13"/>
      <c r="H34" s="13"/>
    </row>
    <row r="35" spans="1:8" ht="16.2" customHeight="1">
      <c r="A35" s="13"/>
      <c r="B35" s="13"/>
      <c r="C35" s="13" t="s">
        <v>123</v>
      </c>
      <c r="D35" s="14"/>
      <c r="E35" s="13"/>
      <c r="F35" s="13"/>
      <c r="G35" s="13"/>
      <c r="H35" s="13"/>
    </row>
    <row r="36" spans="1:8" ht="16.2" customHeight="1">
      <c r="A36" s="13"/>
      <c r="B36" s="13"/>
      <c r="C36" s="13"/>
      <c r="D36" s="13"/>
      <c r="E36" s="13"/>
      <c r="F36" s="13"/>
      <c r="G36" s="13"/>
      <c r="H36" s="13"/>
    </row>
    <row r="37" spans="1:8" ht="16.2" customHeight="1">
      <c r="A37" s="11" t="s">
        <v>124</v>
      </c>
      <c r="B37" s="15">
        <f>B6</f>
        <v>1399.9909680000001</v>
      </c>
      <c r="C37" s="11" t="s">
        <v>125</v>
      </c>
      <c r="D37" s="15">
        <f>D6+D13+D15+D18+D25</f>
        <v>1399.9909679999998</v>
      </c>
      <c r="E37" s="11" t="s">
        <v>125</v>
      </c>
      <c r="F37" s="15">
        <f>F6+F10</f>
        <v>1399.9909680000001</v>
      </c>
      <c r="G37" s="11" t="s">
        <v>125</v>
      </c>
      <c r="H37" s="15">
        <f>H6+H7</f>
        <v>1399.9909680000001</v>
      </c>
    </row>
    <row r="38" spans="1:8" ht="16.2" customHeight="1">
      <c r="A38" s="11" t="s">
        <v>126</v>
      </c>
      <c r="B38" s="15"/>
      <c r="C38" s="11" t="s">
        <v>127</v>
      </c>
      <c r="D38" s="15"/>
      <c r="E38" s="11" t="s">
        <v>127</v>
      </c>
      <c r="F38" s="15"/>
      <c r="G38" s="11" t="s">
        <v>127</v>
      </c>
      <c r="H38" s="15"/>
    </row>
    <row r="39" spans="1:8" ht="16.2" customHeight="1">
      <c r="A39" s="13"/>
      <c r="B39" s="12"/>
      <c r="C39" s="13"/>
      <c r="D39" s="12"/>
      <c r="E39" s="11"/>
      <c r="F39" s="15"/>
      <c r="G39" s="11"/>
      <c r="H39" s="15"/>
    </row>
    <row r="40" spans="1:8" ht="16.2" customHeight="1">
      <c r="A40" s="11" t="s">
        <v>128</v>
      </c>
      <c r="B40" s="15">
        <f>B37</f>
        <v>1399.9909680000001</v>
      </c>
      <c r="C40" s="11" t="s">
        <v>129</v>
      </c>
      <c r="D40" s="15">
        <f>D37</f>
        <v>1399.9909679999998</v>
      </c>
      <c r="E40" s="11" t="s">
        <v>129</v>
      </c>
      <c r="F40" s="15">
        <f>F37</f>
        <v>1399.9909680000001</v>
      </c>
      <c r="G40" s="11" t="s">
        <v>129</v>
      </c>
      <c r="H40" s="15">
        <f>H37</f>
        <v>1399.9909680000001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>
      <selection activeCell="F20" sqref="F20"/>
    </sheetView>
  </sheetViews>
  <sheetFormatPr defaultColWidth="9.77734375" defaultRowHeight="14.4"/>
  <cols>
    <col min="1" max="1" width="5.77734375" customWidth="1"/>
    <col min="2" max="2" width="16.109375" customWidth="1"/>
    <col min="3" max="3" width="10.44140625" customWidth="1"/>
    <col min="4" max="25" width="7.6640625" customWidth="1"/>
    <col min="26" max="26" width="9.77734375" customWidth="1"/>
  </cols>
  <sheetData>
    <row r="1" spans="1:25" ht="16.350000000000001" customHeight="1">
      <c r="A1" s="4"/>
      <c r="X1" s="54" t="s">
        <v>130</v>
      </c>
      <c r="Y1" s="54"/>
    </row>
    <row r="2" spans="1:25" ht="33.6" customHeight="1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22.3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 t="s">
        <v>29</v>
      </c>
      <c r="Y3" s="51"/>
    </row>
    <row r="4" spans="1:25" ht="22.35" customHeight="1">
      <c r="A4" s="53" t="s">
        <v>131</v>
      </c>
      <c r="B4" s="53" t="s">
        <v>132</v>
      </c>
      <c r="C4" s="53" t="s">
        <v>133</v>
      </c>
      <c r="D4" s="53" t="s">
        <v>134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126</v>
      </c>
      <c r="T4" s="53"/>
      <c r="U4" s="53"/>
      <c r="V4" s="53"/>
      <c r="W4" s="53"/>
      <c r="X4" s="53"/>
      <c r="Y4" s="53"/>
    </row>
    <row r="5" spans="1:25" ht="22.35" customHeight="1">
      <c r="A5" s="53"/>
      <c r="B5" s="53"/>
      <c r="C5" s="53"/>
      <c r="D5" s="53" t="s">
        <v>135</v>
      </c>
      <c r="E5" s="53" t="s">
        <v>136</v>
      </c>
      <c r="F5" s="53" t="s">
        <v>137</v>
      </c>
      <c r="G5" s="53" t="s">
        <v>138</v>
      </c>
      <c r="H5" s="53" t="s">
        <v>139</v>
      </c>
      <c r="I5" s="53" t="s">
        <v>140</v>
      </c>
      <c r="J5" s="53" t="s">
        <v>141</v>
      </c>
      <c r="K5" s="53"/>
      <c r="L5" s="53"/>
      <c r="M5" s="53"/>
      <c r="N5" s="53" t="s">
        <v>142</v>
      </c>
      <c r="O5" s="53" t="s">
        <v>143</v>
      </c>
      <c r="P5" s="53" t="s">
        <v>144</v>
      </c>
      <c r="Q5" s="53" t="s">
        <v>145</v>
      </c>
      <c r="R5" s="53" t="s">
        <v>146</v>
      </c>
      <c r="S5" s="53" t="s">
        <v>135</v>
      </c>
      <c r="T5" s="53" t="s">
        <v>136</v>
      </c>
      <c r="U5" s="53" t="s">
        <v>137</v>
      </c>
      <c r="V5" s="53" t="s">
        <v>138</v>
      </c>
      <c r="W5" s="53" t="s">
        <v>139</v>
      </c>
      <c r="X5" s="53" t="s">
        <v>140</v>
      </c>
      <c r="Y5" s="53" t="s">
        <v>147</v>
      </c>
    </row>
    <row r="6" spans="1:25" ht="22.35" customHeight="1">
      <c r="A6" s="53"/>
      <c r="B6" s="53"/>
      <c r="C6" s="53"/>
      <c r="D6" s="53"/>
      <c r="E6" s="53"/>
      <c r="F6" s="53"/>
      <c r="G6" s="53"/>
      <c r="H6" s="53"/>
      <c r="I6" s="53"/>
      <c r="J6" s="16" t="s">
        <v>148</v>
      </c>
      <c r="K6" s="16" t="s">
        <v>149</v>
      </c>
      <c r="L6" s="16" t="s">
        <v>150</v>
      </c>
      <c r="M6" s="16" t="s">
        <v>139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2.8" customHeight="1">
      <c r="A7" s="11"/>
      <c r="B7" s="11" t="s">
        <v>133</v>
      </c>
      <c r="C7" s="17">
        <v>1505.39</v>
      </c>
      <c r="D7" s="17">
        <v>1505.39</v>
      </c>
      <c r="E7" s="17">
        <v>1505.39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8" customHeight="1">
      <c r="A8" s="18" t="s">
        <v>151</v>
      </c>
      <c r="B8" s="18" t="s">
        <v>152</v>
      </c>
      <c r="C8" s="14">
        <v>1399.99</v>
      </c>
      <c r="D8" s="14">
        <v>1399.99</v>
      </c>
      <c r="E8" s="14">
        <v>1399.99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8" customHeight="1">
      <c r="A9" s="19">
        <v>420001</v>
      </c>
      <c r="B9" s="19" t="s">
        <v>489</v>
      </c>
      <c r="C9" s="14">
        <v>867.57113600000002</v>
      </c>
      <c r="D9" s="14">
        <v>867.57113600000002</v>
      </c>
      <c r="E9" s="12">
        <v>867.57113600000002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2.8" customHeight="1">
      <c r="A10" s="19" t="s">
        <v>153</v>
      </c>
      <c r="B10" s="19" t="s">
        <v>154</v>
      </c>
      <c r="C10" s="14">
        <v>52.262659999999997</v>
      </c>
      <c r="D10" s="14">
        <v>52.262659999999997</v>
      </c>
      <c r="E10" s="12">
        <v>52.262659999999997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22.8" customHeight="1">
      <c r="A11" s="19" t="s">
        <v>155</v>
      </c>
      <c r="B11" s="19" t="s">
        <v>156</v>
      </c>
      <c r="C11" s="14">
        <v>118.018344</v>
      </c>
      <c r="D11" s="14">
        <v>118.018344</v>
      </c>
      <c r="E11" s="12">
        <v>118.018344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22.8" customHeight="1">
      <c r="A12" s="19" t="s">
        <v>157</v>
      </c>
      <c r="B12" s="19" t="s">
        <v>158</v>
      </c>
      <c r="C12" s="14">
        <v>66.630560000000003</v>
      </c>
      <c r="D12" s="14">
        <v>66.630560000000003</v>
      </c>
      <c r="E12" s="12">
        <v>66.630560000000003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22.8" customHeight="1">
      <c r="A13" s="19" t="s">
        <v>159</v>
      </c>
      <c r="B13" s="19" t="s">
        <v>160</v>
      </c>
      <c r="C13" s="14">
        <v>78.115219999999994</v>
      </c>
      <c r="D13" s="14">
        <v>78.115219999999994</v>
      </c>
      <c r="E13" s="12">
        <v>78.115219999999994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22.8" customHeight="1">
      <c r="A14" s="19" t="s">
        <v>161</v>
      </c>
      <c r="B14" s="19" t="s">
        <v>162</v>
      </c>
      <c r="C14" s="14">
        <v>113.366574</v>
      </c>
      <c r="D14" s="14">
        <v>113.366574</v>
      </c>
      <c r="E14" s="12">
        <v>113.366574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22.8" customHeight="1">
      <c r="A15" s="19" t="s">
        <v>163</v>
      </c>
      <c r="B15" s="19" t="s">
        <v>164</v>
      </c>
      <c r="C15" s="14">
        <v>104.02761</v>
      </c>
      <c r="D15" s="14">
        <v>104.02761</v>
      </c>
      <c r="E15" s="12">
        <v>104.02761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</sheetData>
  <mergeCells count="28">
    <mergeCell ref="X1:Y1"/>
    <mergeCell ref="A2:Y2"/>
    <mergeCell ref="A3:W3"/>
    <mergeCell ref="X3:Y3"/>
    <mergeCell ref="V5:V6"/>
    <mergeCell ref="W5:W6"/>
    <mergeCell ref="X5:X6"/>
    <mergeCell ref="Y5:Y6"/>
    <mergeCell ref="C4:C6"/>
    <mergeCell ref="D4:R4"/>
    <mergeCell ref="F5:F6"/>
    <mergeCell ref="G5:G6"/>
    <mergeCell ref="D5:D6"/>
    <mergeCell ref="E5:E6"/>
    <mergeCell ref="R5:R6"/>
    <mergeCell ref="H5:H6"/>
    <mergeCell ref="I5:I6"/>
    <mergeCell ref="J5:M5"/>
    <mergeCell ref="A4:A6"/>
    <mergeCell ref="B4:B6"/>
    <mergeCell ref="T5:T6"/>
    <mergeCell ref="U5:U6"/>
    <mergeCell ref="N5:N6"/>
    <mergeCell ref="O5:O6"/>
    <mergeCell ref="P5:P6"/>
    <mergeCell ref="Q5:Q6"/>
    <mergeCell ref="S5:S6"/>
    <mergeCell ref="S4:Y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12" sqref="K12"/>
    </sheetView>
  </sheetViews>
  <sheetFormatPr defaultColWidth="9.77734375" defaultRowHeight="14.4"/>
  <cols>
    <col min="1" max="1" width="4.6640625" customWidth="1"/>
    <col min="2" max="2" width="4.88671875" customWidth="1"/>
    <col min="3" max="3" width="5" customWidth="1"/>
    <col min="4" max="4" width="11.88671875" customWidth="1"/>
    <col min="5" max="5" width="25.77734375" customWidth="1"/>
    <col min="6" max="6" width="12.33203125" customWidth="1"/>
    <col min="7" max="7" width="11.44140625" customWidth="1"/>
    <col min="8" max="8" width="14" customWidth="1"/>
    <col min="9" max="9" width="14.77734375" customWidth="1"/>
    <col min="10" max="11" width="17.5546875" customWidth="1"/>
    <col min="12" max="12" width="9.77734375" customWidth="1"/>
  </cols>
  <sheetData>
    <row r="1" spans="1:11" ht="16.350000000000001" customHeight="1">
      <c r="A1" s="4"/>
      <c r="D1" s="20"/>
      <c r="K1" s="8" t="s">
        <v>165</v>
      </c>
    </row>
    <row r="2" spans="1:11" ht="31.95" customHeigh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5.05" customHeight="1">
      <c r="A3" s="56" t="s">
        <v>28</v>
      </c>
      <c r="B3" s="56"/>
      <c r="C3" s="56"/>
      <c r="D3" s="56"/>
      <c r="E3" s="56"/>
      <c r="F3" s="56"/>
      <c r="G3" s="56"/>
      <c r="H3" s="56"/>
      <c r="I3" s="56"/>
      <c r="J3" s="56"/>
      <c r="K3" s="9" t="s">
        <v>29</v>
      </c>
    </row>
    <row r="4" spans="1:11" ht="27.6" customHeight="1">
      <c r="A4" s="52" t="s">
        <v>166</v>
      </c>
      <c r="B4" s="52"/>
      <c r="C4" s="52"/>
      <c r="D4" s="52" t="s">
        <v>167</v>
      </c>
      <c r="E4" s="52" t="s">
        <v>168</v>
      </c>
      <c r="F4" s="52" t="s">
        <v>133</v>
      </c>
      <c r="G4" s="52" t="s">
        <v>169</v>
      </c>
      <c r="H4" s="52" t="s">
        <v>170</v>
      </c>
      <c r="I4" s="52" t="s">
        <v>171</v>
      </c>
      <c r="J4" s="52" t="s">
        <v>172</v>
      </c>
      <c r="K4" s="52" t="s">
        <v>173</v>
      </c>
    </row>
    <row r="5" spans="1:11" ht="25.8" customHeight="1">
      <c r="A5" s="10" t="s">
        <v>174</v>
      </c>
      <c r="B5" s="10" t="s">
        <v>175</v>
      </c>
      <c r="C5" s="10" t="s">
        <v>176</v>
      </c>
      <c r="D5" s="52"/>
      <c r="E5" s="52"/>
      <c r="F5" s="52"/>
      <c r="G5" s="52"/>
      <c r="H5" s="52"/>
      <c r="I5" s="52"/>
      <c r="J5" s="52"/>
      <c r="K5" s="52"/>
    </row>
    <row r="6" spans="1:11" ht="22.8" customHeight="1">
      <c r="A6" s="21"/>
      <c r="B6" s="21"/>
      <c r="C6" s="21"/>
      <c r="D6" s="22" t="s">
        <v>133</v>
      </c>
      <c r="E6" s="22"/>
      <c r="F6" s="26">
        <f>F7+F15+F21+F27+F33+F40+F46</f>
        <v>1437.6681779999997</v>
      </c>
      <c r="G6" s="26">
        <f>G7+G15+G21+G27+G33+G40+G46</f>
        <v>690.99817800000005</v>
      </c>
      <c r="H6" s="26">
        <f>H7+H21+H46</f>
        <v>746.67</v>
      </c>
      <c r="I6" s="23"/>
      <c r="J6" s="22"/>
      <c r="K6" s="22"/>
    </row>
    <row r="7" spans="1:11" ht="22.8" customHeight="1">
      <c r="A7" s="24"/>
      <c r="B7" s="24"/>
      <c r="C7" s="24"/>
      <c r="D7" s="25" t="s">
        <v>151</v>
      </c>
      <c r="E7" s="25" t="s">
        <v>152</v>
      </c>
      <c r="F7" s="26">
        <f>F8+F16+F22+F28+F34+F41+F47</f>
        <v>1399.9921039999999</v>
      </c>
      <c r="G7" s="26">
        <f>G8+G16+G22+G28+G34+G41+G47</f>
        <v>653.32210399999997</v>
      </c>
      <c r="H7" s="26">
        <f>H8+H22+H47</f>
        <v>746.67</v>
      </c>
      <c r="I7" s="26"/>
      <c r="J7" s="27"/>
      <c r="K7" s="27"/>
    </row>
    <row r="8" spans="1:11" ht="22.8" customHeight="1">
      <c r="A8" s="24"/>
      <c r="B8" s="24"/>
      <c r="C8" s="24"/>
      <c r="D8" s="25" t="s">
        <v>490</v>
      </c>
      <c r="E8" s="25" t="s">
        <v>488</v>
      </c>
      <c r="F8" s="26">
        <v>867.57113600000002</v>
      </c>
      <c r="G8" s="26">
        <v>165.90113600000001</v>
      </c>
      <c r="H8" s="26">
        <v>701.67</v>
      </c>
      <c r="I8" s="26"/>
      <c r="J8" s="27"/>
      <c r="K8" s="27"/>
    </row>
    <row r="9" spans="1:11" ht="22.8" customHeight="1">
      <c r="A9" s="28" t="s">
        <v>491</v>
      </c>
      <c r="B9" s="28" t="s">
        <v>190</v>
      </c>
      <c r="C9" s="28" t="s">
        <v>190</v>
      </c>
      <c r="D9" s="29" t="s">
        <v>492</v>
      </c>
      <c r="E9" s="30" t="s">
        <v>493</v>
      </c>
      <c r="F9" s="31">
        <v>113.8532</v>
      </c>
      <c r="G9" s="31">
        <v>113.8532</v>
      </c>
      <c r="H9" s="31"/>
      <c r="I9" s="26"/>
      <c r="J9" s="27"/>
      <c r="K9" s="27"/>
    </row>
    <row r="10" spans="1:11" ht="22.8" customHeight="1">
      <c r="A10" s="28" t="s">
        <v>177</v>
      </c>
      <c r="B10" s="28" t="s">
        <v>178</v>
      </c>
      <c r="C10" s="28" t="s">
        <v>178</v>
      </c>
      <c r="D10" s="29" t="s">
        <v>179</v>
      </c>
      <c r="E10" s="30" t="s">
        <v>180</v>
      </c>
      <c r="F10" s="31">
        <v>15.077375999999999</v>
      </c>
      <c r="G10" s="31">
        <v>15.077375999999999</v>
      </c>
      <c r="H10" s="31"/>
      <c r="I10" s="26"/>
      <c r="J10" s="27"/>
      <c r="K10" s="27"/>
    </row>
    <row r="11" spans="1:11" ht="22.8" customHeight="1">
      <c r="A11" s="28" t="s">
        <v>177</v>
      </c>
      <c r="B11" s="28" t="s">
        <v>181</v>
      </c>
      <c r="C11" s="28" t="s">
        <v>181</v>
      </c>
      <c r="D11" s="29" t="s">
        <v>182</v>
      </c>
      <c r="E11" s="30" t="s">
        <v>183</v>
      </c>
      <c r="F11" s="31">
        <v>0.94233599999999995</v>
      </c>
      <c r="G11" s="31">
        <v>0.94233599999999995</v>
      </c>
      <c r="H11" s="31"/>
      <c r="I11" s="26"/>
      <c r="J11" s="27"/>
      <c r="K11" s="27"/>
    </row>
    <row r="12" spans="1:11" ht="22.8" customHeight="1">
      <c r="A12" s="28" t="s">
        <v>184</v>
      </c>
      <c r="B12" s="28" t="s">
        <v>185</v>
      </c>
      <c r="C12" s="28" t="s">
        <v>190</v>
      </c>
      <c r="D12" s="29" t="s">
        <v>200</v>
      </c>
      <c r="E12" s="30" t="s">
        <v>201</v>
      </c>
      <c r="F12" s="31">
        <v>8.9521920000000001</v>
      </c>
      <c r="G12" s="31">
        <v>8.9521920000000001</v>
      </c>
      <c r="H12" s="31"/>
      <c r="I12" s="26"/>
      <c r="J12" s="27"/>
      <c r="K12" s="27"/>
    </row>
    <row r="13" spans="1:11" ht="22.8" customHeight="1">
      <c r="A13" s="28" t="s">
        <v>189</v>
      </c>
      <c r="B13" s="28" t="s">
        <v>190</v>
      </c>
      <c r="C13" s="28" t="s">
        <v>190</v>
      </c>
      <c r="D13" s="29" t="s">
        <v>494</v>
      </c>
      <c r="E13" s="30" t="s">
        <v>493</v>
      </c>
      <c r="F13" s="31">
        <v>701.67</v>
      </c>
      <c r="G13" s="31"/>
      <c r="H13" s="31">
        <v>701.67</v>
      </c>
      <c r="I13" s="26"/>
      <c r="J13" s="27"/>
      <c r="K13" s="27"/>
    </row>
    <row r="14" spans="1:11" ht="22.8" customHeight="1">
      <c r="A14" s="28" t="s">
        <v>189</v>
      </c>
      <c r="B14" s="28" t="s">
        <v>190</v>
      </c>
      <c r="C14" s="28" t="s">
        <v>495</v>
      </c>
      <c r="D14" s="29" t="s">
        <v>496</v>
      </c>
      <c r="E14" s="30" t="s">
        <v>497</v>
      </c>
      <c r="F14" s="31">
        <v>15.768000000000001</v>
      </c>
      <c r="G14" s="31">
        <v>15.768000000000001</v>
      </c>
      <c r="H14" s="31"/>
      <c r="I14" s="26"/>
      <c r="J14" s="27"/>
      <c r="K14" s="27"/>
    </row>
    <row r="15" spans="1:11" ht="22.8" customHeight="1">
      <c r="A15" s="28" t="s">
        <v>194</v>
      </c>
      <c r="B15" s="28" t="s">
        <v>186</v>
      </c>
      <c r="C15" s="28" t="s">
        <v>190</v>
      </c>
      <c r="D15" s="29" t="s">
        <v>195</v>
      </c>
      <c r="E15" s="30" t="s">
        <v>196</v>
      </c>
      <c r="F15" s="31">
        <v>11.308032000000001</v>
      </c>
      <c r="G15" s="31">
        <v>11.308032000000001</v>
      </c>
      <c r="H15" s="31"/>
      <c r="I15" s="26"/>
      <c r="J15" s="27"/>
      <c r="K15" s="27"/>
    </row>
    <row r="16" spans="1:11" ht="22.8" customHeight="1">
      <c r="A16" s="24"/>
      <c r="B16" s="24"/>
      <c r="C16" s="24"/>
      <c r="D16" s="25" t="s">
        <v>153</v>
      </c>
      <c r="E16" s="25" t="s">
        <v>154</v>
      </c>
      <c r="F16" s="26">
        <v>52.262659999999997</v>
      </c>
      <c r="G16" s="26">
        <v>52.262659999999997</v>
      </c>
      <c r="H16" s="26"/>
      <c r="I16" s="26"/>
      <c r="J16" s="27"/>
      <c r="K16" s="27"/>
    </row>
    <row r="17" spans="1:11" ht="22.8" customHeight="1">
      <c r="A17" s="28" t="s">
        <v>177</v>
      </c>
      <c r="B17" s="28" t="s">
        <v>178</v>
      </c>
      <c r="C17" s="28" t="s">
        <v>178</v>
      </c>
      <c r="D17" s="29" t="s">
        <v>179</v>
      </c>
      <c r="E17" s="30" t="s">
        <v>180</v>
      </c>
      <c r="F17" s="31">
        <v>4.8825599999999998</v>
      </c>
      <c r="G17" s="31">
        <v>4.8825599999999998</v>
      </c>
      <c r="H17" s="31"/>
      <c r="I17" s="31"/>
      <c r="J17" s="30"/>
      <c r="K17" s="30"/>
    </row>
    <row r="18" spans="1:11" ht="22.8" customHeight="1">
      <c r="A18" s="28" t="s">
        <v>177</v>
      </c>
      <c r="B18" s="28" t="s">
        <v>181</v>
      </c>
      <c r="C18" s="28" t="s">
        <v>181</v>
      </c>
      <c r="D18" s="29" t="s">
        <v>182</v>
      </c>
      <c r="E18" s="30" t="s">
        <v>183</v>
      </c>
      <c r="F18" s="31">
        <v>0.30515999999999999</v>
      </c>
      <c r="G18" s="31">
        <v>0.30515999999999999</v>
      </c>
      <c r="H18" s="31"/>
      <c r="I18" s="31"/>
      <c r="J18" s="30"/>
      <c r="K18" s="30"/>
    </row>
    <row r="19" spans="1:11" ht="22.8" customHeight="1">
      <c r="A19" s="28" t="s">
        <v>184</v>
      </c>
      <c r="B19" s="28" t="s">
        <v>185</v>
      </c>
      <c r="C19" s="28" t="s">
        <v>186</v>
      </c>
      <c r="D19" s="29" t="s">
        <v>187</v>
      </c>
      <c r="E19" s="30" t="s">
        <v>188</v>
      </c>
      <c r="F19" s="31">
        <v>2.8990200000000002</v>
      </c>
      <c r="G19" s="31">
        <v>2.8990200000000002</v>
      </c>
      <c r="H19" s="31"/>
      <c r="I19" s="31"/>
      <c r="J19" s="30"/>
      <c r="K19" s="30"/>
    </row>
    <row r="20" spans="1:11" ht="22.8" customHeight="1">
      <c r="A20" s="28" t="s">
        <v>189</v>
      </c>
      <c r="B20" s="28" t="s">
        <v>190</v>
      </c>
      <c r="C20" s="28" t="s">
        <v>191</v>
      </c>
      <c r="D20" s="29" t="s">
        <v>192</v>
      </c>
      <c r="E20" s="30" t="s">
        <v>193</v>
      </c>
      <c r="F20" s="31">
        <v>40.514000000000003</v>
      </c>
      <c r="G20" s="31">
        <v>40.514000000000003</v>
      </c>
      <c r="H20" s="31"/>
      <c r="I20" s="31"/>
      <c r="J20" s="30"/>
      <c r="K20" s="30"/>
    </row>
    <row r="21" spans="1:11" ht="22.8" customHeight="1">
      <c r="A21" s="28" t="s">
        <v>194</v>
      </c>
      <c r="B21" s="28" t="s">
        <v>186</v>
      </c>
      <c r="C21" s="28" t="s">
        <v>190</v>
      </c>
      <c r="D21" s="29" t="s">
        <v>195</v>
      </c>
      <c r="E21" s="30" t="s">
        <v>196</v>
      </c>
      <c r="F21" s="31">
        <v>3.6619199999999998</v>
      </c>
      <c r="G21" s="31">
        <v>3.6619199999999998</v>
      </c>
      <c r="H21" s="31"/>
      <c r="I21" s="31"/>
      <c r="J21" s="30"/>
      <c r="K21" s="30"/>
    </row>
    <row r="22" spans="1:11" ht="22.8" customHeight="1">
      <c r="A22" s="24"/>
      <c r="B22" s="24"/>
      <c r="C22" s="24"/>
      <c r="D22" s="25" t="s">
        <v>155</v>
      </c>
      <c r="E22" s="25" t="s">
        <v>156</v>
      </c>
      <c r="F22" s="26">
        <v>118.018344</v>
      </c>
      <c r="G22" s="26">
        <v>83.018343999999999</v>
      </c>
      <c r="H22" s="26">
        <v>35</v>
      </c>
      <c r="I22" s="26"/>
      <c r="J22" s="27"/>
      <c r="K22" s="27"/>
    </row>
    <row r="23" spans="1:11" ht="22.8" customHeight="1">
      <c r="A23" s="28" t="s">
        <v>177</v>
      </c>
      <c r="B23" s="28" t="s">
        <v>178</v>
      </c>
      <c r="C23" s="28" t="s">
        <v>178</v>
      </c>
      <c r="D23" s="29" t="s">
        <v>179</v>
      </c>
      <c r="E23" s="30" t="s">
        <v>180</v>
      </c>
      <c r="F23" s="31">
        <v>7.4615039999999997</v>
      </c>
      <c r="G23" s="31">
        <v>7.4615039999999997</v>
      </c>
      <c r="H23" s="31"/>
      <c r="I23" s="31"/>
      <c r="J23" s="30"/>
      <c r="K23" s="30"/>
    </row>
    <row r="24" spans="1:11" ht="22.8" customHeight="1">
      <c r="A24" s="28" t="s">
        <v>177</v>
      </c>
      <c r="B24" s="28" t="s">
        <v>181</v>
      </c>
      <c r="C24" s="28" t="s">
        <v>181</v>
      </c>
      <c r="D24" s="29" t="s">
        <v>182</v>
      </c>
      <c r="E24" s="30" t="s">
        <v>183</v>
      </c>
      <c r="F24" s="31">
        <v>0.46634399999999998</v>
      </c>
      <c r="G24" s="31">
        <v>0.46634399999999998</v>
      </c>
      <c r="H24" s="31"/>
      <c r="I24" s="31"/>
      <c r="J24" s="30"/>
      <c r="K24" s="30"/>
    </row>
    <row r="25" spans="1:11" ht="22.8" customHeight="1">
      <c r="A25" s="28" t="s">
        <v>184</v>
      </c>
      <c r="B25" s="28" t="s">
        <v>185</v>
      </c>
      <c r="C25" s="28" t="s">
        <v>186</v>
      </c>
      <c r="D25" s="29" t="s">
        <v>187</v>
      </c>
      <c r="E25" s="30" t="s">
        <v>188</v>
      </c>
      <c r="F25" s="31">
        <v>4.4302679999999999</v>
      </c>
      <c r="G25" s="31">
        <v>4.4302679999999999</v>
      </c>
      <c r="H25" s="31"/>
      <c r="I25" s="31"/>
      <c r="J25" s="30"/>
      <c r="K25" s="30"/>
    </row>
    <row r="26" spans="1:11" ht="22.8" customHeight="1">
      <c r="A26" s="28" t="s">
        <v>189</v>
      </c>
      <c r="B26" s="28" t="s">
        <v>190</v>
      </c>
      <c r="C26" s="28" t="s">
        <v>191</v>
      </c>
      <c r="D26" s="29" t="s">
        <v>192</v>
      </c>
      <c r="E26" s="30" t="s">
        <v>193</v>
      </c>
      <c r="F26" s="31">
        <v>100.0641</v>
      </c>
      <c r="G26" s="31">
        <v>65.064099999999996</v>
      </c>
      <c r="H26" s="31">
        <v>35</v>
      </c>
      <c r="I26" s="31"/>
      <c r="J26" s="30"/>
      <c r="K26" s="30"/>
    </row>
    <row r="27" spans="1:11" ht="22.8" customHeight="1">
      <c r="A27" s="28" t="s">
        <v>194</v>
      </c>
      <c r="B27" s="28" t="s">
        <v>186</v>
      </c>
      <c r="C27" s="28" t="s">
        <v>190</v>
      </c>
      <c r="D27" s="29" t="s">
        <v>195</v>
      </c>
      <c r="E27" s="30" t="s">
        <v>196</v>
      </c>
      <c r="F27" s="31">
        <v>5.5961280000000002</v>
      </c>
      <c r="G27" s="31">
        <v>5.5961280000000002</v>
      </c>
      <c r="H27" s="31"/>
      <c r="I27" s="31"/>
      <c r="J27" s="30"/>
      <c r="K27" s="30"/>
    </row>
    <row r="28" spans="1:11" ht="22.8" customHeight="1">
      <c r="A28" s="24"/>
      <c r="B28" s="24"/>
      <c r="C28" s="24"/>
      <c r="D28" s="25" t="s">
        <v>157</v>
      </c>
      <c r="E28" s="25" t="s">
        <v>158</v>
      </c>
      <c r="F28" s="26">
        <v>66.630560000000003</v>
      </c>
      <c r="G28" s="26">
        <v>66.630560000000003</v>
      </c>
      <c r="H28" s="26"/>
      <c r="I28" s="26"/>
      <c r="J28" s="27"/>
      <c r="K28" s="27"/>
    </row>
    <row r="29" spans="1:11" ht="22.8" customHeight="1">
      <c r="A29" s="28" t="s">
        <v>177</v>
      </c>
      <c r="B29" s="28" t="s">
        <v>178</v>
      </c>
      <c r="C29" s="28" t="s">
        <v>178</v>
      </c>
      <c r="D29" s="29" t="s">
        <v>179</v>
      </c>
      <c r="E29" s="30" t="s">
        <v>180</v>
      </c>
      <c r="F29" s="31">
        <v>5.9097600000000003</v>
      </c>
      <c r="G29" s="31">
        <v>5.9097600000000003</v>
      </c>
      <c r="H29" s="31"/>
      <c r="I29" s="31"/>
      <c r="J29" s="30"/>
      <c r="K29" s="30"/>
    </row>
    <row r="30" spans="1:11" ht="22.8" customHeight="1">
      <c r="A30" s="28" t="s">
        <v>177</v>
      </c>
      <c r="B30" s="28" t="s">
        <v>181</v>
      </c>
      <c r="C30" s="28" t="s">
        <v>181</v>
      </c>
      <c r="D30" s="29" t="s">
        <v>182</v>
      </c>
      <c r="E30" s="30" t="s">
        <v>183</v>
      </c>
      <c r="F30" s="31">
        <v>0.36936000000000002</v>
      </c>
      <c r="G30" s="31">
        <v>0.36936000000000002</v>
      </c>
      <c r="H30" s="31"/>
      <c r="I30" s="31"/>
      <c r="J30" s="30"/>
      <c r="K30" s="30"/>
    </row>
    <row r="31" spans="1:11" ht="22.8" customHeight="1">
      <c r="A31" s="28" t="s">
        <v>184</v>
      </c>
      <c r="B31" s="28" t="s">
        <v>185</v>
      </c>
      <c r="C31" s="28" t="s">
        <v>186</v>
      </c>
      <c r="D31" s="29" t="s">
        <v>187</v>
      </c>
      <c r="E31" s="30" t="s">
        <v>188</v>
      </c>
      <c r="F31" s="31">
        <v>3.5089199999999998</v>
      </c>
      <c r="G31" s="31">
        <v>3.5089199999999998</v>
      </c>
      <c r="H31" s="31"/>
      <c r="I31" s="31"/>
      <c r="J31" s="30"/>
      <c r="K31" s="30"/>
    </row>
    <row r="32" spans="1:11" ht="22.8" customHeight="1">
      <c r="A32" s="28" t="s">
        <v>189</v>
      </c>
      <c r="B32" s="28" t="s">
        <v>190</v>
      </c>
      <c r="C32" s="28" t="s">
        <v>191</v>
      </c>
      <c r="D32" s="29" t="s">
        <v>192</v>
      </c>
      <c r="E32" s="30" t="s">
        <v>193</v>
      </c>
      <c r="F32" s="31">
        <v>52.410200000000003</v>
      </c>
      <c r="G32" s="31">
        <v>52.410200000000003</v>
      </c>
      <c r="H32" s="31"/>
      <c r="I32" s="31"/>
      <c r="J32" s="30"/>
      <c r="K32" s="30"/>
    </row>
    <row r="33" spans="1:11" ht="22.8" customHeight="1">
      <c r="A33" s="28" t="s">
        <v>194</v>
      </c>
      <c r="B33" s="28" t="s">
        <v>186</v>
      </c>
      <c r="C33" s="28" t="s">
        <v>190</v>
      </c>
      <c r="D33" s="29" t="s">
        <v>195</v>
      </c>
      <c r="E33" s="30" t="s">
        <v>196</v>
      </c>
      <c r="F33" s="31">
        <v>4.4323199999999998</v>
      </c>
      <c r="G33" s="31">
        <v>4.4323199999999998</v>
      </c>
      <c r="H33" s="31"/>
      <c r="I33" s="31"/>
      <c r="J33" s="30"/>
      <c r="K33" s="30"/>
    </row>
    <row r="34" spans="1:11" ht="22.8" customHeight="1">
      <c r="A34" s="24"/>
      <c r="B34" s="24"/>
      <c r="C34" s="24"/>
      <c r="D34" s="25" t="s">
        <v>159</v>
      </c>
      <c r="E34" s="25" t="s">
        <v>160</v>
      </c>
      <c r="F34" s="26">
        <v>78.115219999999994</v>
      </c>
      <c r="G34" s="26">
        <v>78.115219999999994</v>
      </c>
      <c r="H34" s="26"/>
      <c r="I34" s="26"/>
      <c r="J34" s="27"/>
      <c r="K34" s="27"/>
    </row>
    <row r="35" spans="1:11" ht="22.8" customHeight="1">
      <c r="A35" s="28" t="s">
        <v>177</v>
      </c>
      <c r="B35" s="28" t="s">
        <v>178</v>
      </c>
      <c r="C35" s="28" t="s">
        <v>178</v>
      </c>
      <c r="D35" s="29" t="s">
        <v>179</v>
      </c>
      <c r="E35" s="30" t="s">
        <v>180</v>
      </c>
      <c r="F35" s="31">
        <v>6.895181</v>
      </c>
      <c r="G35" s="31">
        <v>6.895181</v>
      </c>
      <c r="H35" s="31"/>
      <c r="I35" s="31"/>
      <c r="J35" s="30"/>
      <c r="K35" s="30"/>
    </row>
    <row r="36" spans="1:11" ht="22.8" customHeight="1">
      <c r="A36" s="28" t="s">
        <v>177</v>
      </c>
      <c r="B36" s="28" t="s">
        <v>178</v>
      </c>
      <c r="C36" s="28" t="s">
        <v>197</v>
      </c>
      <c r="D36" s="29" t="s">
        <v>198</v>
      </c>
      <c r="E36" s="30" t="s">
        <v>199</v>
      </c>
      <c r="F36" s="31">
        <v>3.4475899999999999</v>
      </c>
      <c r="G36" s="31">
        <v>3.4475899999999999</v>
      </c>
      <c r="H36" s="31"/>
      <c r="I36" s="31"/>
      <c r="J36" s="30"/>
      <c r="K36" s="30"/>
    </row>
    <row r="37" spans="1:11" ht="22.8" customHeight="1">
      <c r="A37" s="28" t="s">
        <v>177</v>
      </c>
      <c r="B37" s="28" t="s">
        <v>181</v>
      </c>
      <c r="C37" s="28" t="s">
        <v>181</v>
      </c>
      <c r="D37" s="29" t="s">
        <v>182</v>
      </c>
      <c r="E37" s="30" t="s">
        <v>183</v>
      </c>
      <c r="F37" s="31">
        <v>0.43094900000000003</v>
      </c>
      <c r="G37" s="31">
        <v>0.43094900000000003</v>
      </c>
      <c r="H37" s="31"/>
      <c r="I37" s="31"/>
      <c r="J37" s="30"/>
      <c r="K37" s="30"/>
    </row>
    <row r="38" spans="1:11" ht="22.8" customHeight="1">
      <c r="A38" s="28" t="s">
        <v>184</v>
      </c>
      <c r="B38" s="28" t="s">
        <v>185</v>
      </c>
      <c r="C38" s="28" t="s">
        <v>190</v>
      </c>
      <c r="D38" s="29" t="s">
        <v>200</v>
      </c>
      <c r="E38" s="30" t="s">
        <v>201</v>
      </c>
      <c r="F38" s="31">
        <v>4.0940139999999996</v>
      </c>
      <c r="G38" s="31">
        <v>4.0940139999999996</v>
      </c>
      <c r="H38" s="31"/>
      <c r="I38" s="31"/>
      <c r="J38" s="30"/>
      <c r="K38" s="30"/>
    </row>
    <row r="39" spans="1:11" ht="22.8" customHeight="1">
      <c r="A39" s="28" t="s">
        <v>189</v>
      </c>
      <c r="B39" s="28" t="s">
        <v>190</v>
      </c>
      <c r="C39" s="28" t="s">
        <v>191</v>
      </c>
      <c r="D39" s="29" t="s">
        <v>192</v>
      </c>
      <c r="E39" s="30" t="s">
        <v>193</v>
      </c>
      <c r="F39" s="31">
        <v>58.076099999999997</v>
      </c>
      <c r="G39" s="31">
        <v>58.076099999999997</v>
      </c>
      <c r="H39" s="31"/>
      <c r="I39" s="31"/>
      <c r="J39" s="30"/>
      <c r="K39" s="30"/>
    </row>
    <row r="40" spans="1:11" ht="22.8" customHeight="1">
      <c r="A40" s="28" t="s">
        <v>194</v>
      </c>
      <c r="B40" s="28" t="s">
        <v>186</v>
      </c>
      <c r="C40" s="28" t="s">
        <v>190</v>
      </c>
      <c r="D40" s="29" t="s">
        <v>195</v>
      </c>
      <c r="E40" s="30" t="s">
        <v>196</v>
      </c>
      <c r="F40" s="31">
        <v>5.171386</v>
      </c>
      <c r="G40" s="31">
        <v>5.171386</v>
      </c>
      <c r="H40" s="31"/>
      <c r="I40" s="31"/>
      <c r="J40" s="30"/>
      <c r="K40" s="30"/>
    </row>
    <row r="41" spans="1:11" ht="22.8" customHeight="1">
      <c r="A41" s="24"/>
      <c r="B41" s="24"/>
      <c r="C41" s="24"/>
      <c r="D41" s="25" t="s">
        <v>161</v>
      </c>
      <c r="E41" s="25" t="s">
        <v>162</v>
      </c>
      <c r="F41" s="26">
        <v>113.366574</v>
      </c>
      <c r="G41" s="26">
        <v>113.366574</v>
      </c>
      <c r="H41" s="26"/>
      <c r="I41" s="26"/>
      <c r="J41" s="27"/>
      <c r="K41" s="27"/>
    </row>
    <row r="42" spans="1:11" ht="22.8" customHeight="1">
      <c r="A42" s="28" t="s">
        <v>177</v>
      </c>
      <c r="B42" s="28" t="s">
        <v>178</v>
      </c>
      <c r="C42" s="28" t="s">
        <v>178</v>
      </c>
      <c r="D42" s="29" t="s">
        <v>179</v>
      </c>
      <c r="E42" s="30" t="s">
        <v>180</v>
      </c>
      <c r="F42" s="31">
        <v>10.008384</v>
      </c>
      <c r="G42" s="31">
        <v>10.008384</v>
      </c>
      <c r="H42" s="31"/>
      <c r="I42" s="31"/>
      <c r="J42" s="30"/>
      <c r="K42" s="30"/>
    </row>
    <row r="43" spans="1:11" ht="22.8" customHeight="1">
      <c r="A43" s="28" t="s">
        <v>177</v>
      </c>
      <c r="B43" s="28" t="s">
        <v>181</v>
      </c>
      <c r="C43" s="28" t="s">
        <v>181</v>
      </c>
      <c r="D43" s="29" t="s">
        <v>182</v>
      </c>
      <c r="E43" s="30" t="s">
        <v>183</v>
      </c>
      <c r="F43" s="31">
        <v>0.62552399999999997</v>
      </c>
      <c r="G43" s="31">
        <v>0.62552399999999997</v>
      </c>
      <c r="H43" s="31"/>
      <c r="I43" s="31"/>
      <c r="J43" s="30"/>
      <c r="K43" s="30"/>
    </row>
    <row r="44" spans="1:11" ht="22.8" customHeight="1">
      <c r="A44" s="28" t="s">
        <v>184</v>
      </c>
      <c r="B44" s="28" t="s">
        <v>185</v>
      </c>
      <c r="C44" s="28" t="s">
        <v>186</v>
      </c>
      <c r="D44" s="29" t="s">
        <v>187</v>
      </c>
      <c r="E44" s="30" t="s">
        <v>188</v>
      </c>
      <c r="F44" s="31">
        <v>5.9424780000000004</v>
      </c>
      <c r="G44" s="31">
        <v>5.9424780000000004</v>
      </c>
      <c r="H44" s="31"/>
      <c r="I44" s="31"/>
      <c r="J44" s="30"/>
      <c r="K44" s="30"/>
    </row>
    <row r="45" spans="1:11" ht="22.8" customHeight="1">
      <c r="A45" s="28" t="s">
        <v>189</v>
      </c>
      <c r="B45" s="28" t="s">
        <v>190</v>
      </c>
      <c r="C45" s="28" t="s">
        <v>191</v>
      </c>
      <c r="D45" s="29" t="s">
        <v>192</v>
      </c>
      <c r="E45" s="30" t="s">
        <v>193</v>
      </c>
      <c r="F45" s="31">
        <v>89.283900000000003</v>
      </c>
      <c r="G45" s="31">
        <v>89.283900000000003</v>
      </c>
      <c r="H45" s="31"/>
      <c r="I45" s="31"/>
      <c r="J45" s="30"/>
      <c r="K45" s="30"/>
    </row>
    <row r="46" spans="1:11" ht="22.8" customHeight="1">
      <c r="A46" s="28" t="s">
        <v>194</v>
      </c>
      <c r="B46" s="28" t="s">
        <v>186</v>
      </c>
      <c r="C46" s="28" t="s">
        <v>190</v>
      </c>
      <c r="D46" s="29" t="s">
        <v>195</v>
      </c>
      <c r="E46" s="30" t="s">
        <v>196</v>
      </c>
      <c r="F46" s="31">
        <v>7.5062879999999996</v>
      </c>
      <c r="G46" s="31">
        <v>7.5062879999999996</v>
      </c>
      <c r="H46" s="31"/>
      <c r="I46" s="31"/>
      <c r="J46" s="30"/>
      <c r="K46" s="30"/>
    </row>
    <row r="47" spans="1:11" ht="22.8" customHeight="1">
      <c r="A47" s="24"/>
      <c r="B47" s="24"/>
      <c r="C47" s="24"/>
      <c r="D47" s="25" t="s">
        <v>163</v>
      </c>
      <c r="E47" s="25" t="s">
        <v>164</v>
      </c>
      <c r="F47" s="26">
        <v>104.02761</v>
      </c>
      <c r="G47" s="26">
        <v>94.027609999999996</v>
      </c>
      <c r="H47" s="26">
        <v>10</v>
      </c>
      <c r="I47" s="26"/>
      <c r="J47" s="27"/>
      <c r="K47" s="27"/>
    </row>
    <row r="48" spans="1:11" ht="22.8" customHeight="1">
      <c r="A48" s="28" t="s">
        <v>177</v>
      </c>
      <c r="B48" s="28" t="s">
        <v>178</v>
      </c>
      <c r="C48" s="28" t="s">
        <v>178</v>
      </c>
      <c r="D48" s="29" t="s">
        <v>179</v>
      </c>
      <c r="E48" s="30" t="s">
        <v>180</v>
      </c>
      <c r="F48" s="31">
        <v>8.3529599999999995</v>
      </c>
      <c r="G48" s="31">
        <v>8.3529599999999995</v>
      </c>
      <c r="H48" s="31"/>
      <c r="I48" s="31"/>
      <c r="J48" s="30"/>
      <c r="K48" s="30"/>
    </row>
    <row r="49" spans="1:11" ht="22.8" customHeight="1">
      <c r="A49" s="28" t="s">
        <v>177</v>
      </c>
      <c r="B49" s="28" t="s">
        <v>181</v>
      </c>
      <c r="C49" s="28" t="s">
        <v>181</v>
      </c>
      <c r="D49" s="29" t="s">
        <v>182</v>
      </c>
      <c r="E49" s="30" t="s">
        <v>183</v>
      </c>
      <c r="F49" s="31">
        <v>0.52205999999999997</v>
      </c>
      <c r="G49" s="31">
        <v>0.52205999999999997</v>
      </c>
      <c r="H49" s="31"/>
      <c r="I49" s="31"/>
      <c r="J49" s="30"/>
      <c r="K49" s="30"/>
    </row>
    <row r="50" spans="1:11" ht="22.8" customHeight="1">
      <c r="A50" s="28" t="s">
        <v>184</v>
      </c>
      <c r="B50" s="28" t="s">
        <v>185</v>
      </c>
      <c r="C50" s="28" t="s">
        <v>186</v>
      </c>
      <c r="D50" s="29" t="s">
        <v>187</v>
      </c>
      <c r="E50" s="30" t="s">
        <v>188</v>
      </c>
      <c r="F50" s="31">
        <v>4.9595700000000003</v>
      </c>
      <c r="G50" s="31">
        <v>4.9595700000000003</v>
      </c>
      <c r="H50" s="31"/>
      <c r="I50" s="31"/>
      <c r="J50" s="30"/>
      <c r="K50" s="30"/>
    </row>
    <row r="51" spans="1:11" ht="22.8" customHeight="1">
      <c r="A51" s="28" t="s">
        <v>189</v>
      </c>
      <c r="B51" s="28" t="s">
        <v>190</v>
      </c>
      <c r="C51" s="28" t="s">
        <v>191</v>
      </c>
      <c r="D51" s="29" t="s">
        <v>192</v>
      </c>
      <c r="E51" s="30" t="s">
        <v>193</v>
      </c>
      <c r="F51" s="31">
        <v>73.928299999999993</v>
      </c>
      <c r="G51" s="31">
        <v>73.928299999999993</v>
      </c>
      <c r="H51" s="31"/>
      <c r="I51" s="31"/>
      <c r="J51" s="30"/>
      <c r="K51" s="30"/>
    </row>
    <row r="52" spans="1:11" ht="22.8" customHeight="1">
      <c r="A52" s="28" t="s">
        <v>189</v>
      </c>
      <c r="B52" s="28" t="s">
        <v>190</v>
      </c>
      <c r="C52" s="28" t="s">
        <v>202</v>
      </c>
      <c r="D52" s="29" t="s">
        <v>203</v>
      </c>
      <c r="E52" s="30" t="s">
        <v>204</v>
      </c>
      <c r="F52" s="31">
        <v>10</v>
      </c>
      <c r="G52" s="31"/>
      <c r="H52" s="31">
        <v>10</v>
      </c>
      <c r="I52" s="31"/>
      <c r="J52" s="30"/>
      <c r="K52" s="30"/>
    </row>
    <row r="53" spans="1:11" ht="22.8" customHeight="1">
      <c r="A53" s="28" t="s">
        <v>194</v>
      </c>
      <c r="B53" s="28" t="s">
        <v>186</v>
      </c>
      <c r="C53" s="28" t="s">
        <v>190</v>
      </c>
      <c r="D53" s="29" t="s">
        <v>195</v>
      </c>
      <c r="E53" s="30" t="s">
        <v>196</v>
      </c>
      <c r="F53" s="31">
        <v>6.2647199999999996</v>
      </c>
      <c r="G53" s="31">
        <v>6.2647199999999996</v>
      </c>
      <c r="H53" s="31"/>
      <c r="I53" s="31"/>
      <c r="J53" s="30"/>
      <c r="K53" s="30"/>
    </row>
    <row r="54" spans="1:11" ht="16.350000000000001" customHeight="1"/>
  </sheetData>
  <mergeCells count="11">
    <mergeCell ref="K4:K5"/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workbookViewId="0">
      <selection activeCell="O11" sqref="O11"/>
    </sheetView>
  </sheetViews>
  <sheetFormatPr defaultColWidth="9.77734375" defaultRowHeight="14.4"/>
  <cols>
    <col min="1" max="1" width="3.6640625" customWidth="1"/>
    <col min="2" max="2" width="4.77734375" customWidth="1"/>
    <col min="3" max="3" width="4.6640625" customWidth="1"/>
    <col min="4" max="4" width="7.33203125" customWidth="1"/>
    <col min="5" max="5" width="20.109375" customWidth="1"/>
    <col min="6" max="6" width="9.21875" customWidth="1"/>
    <col min="7" max="12" width="7.21875" customWidth="1"/>
    <col min="13" max="13" width="6.77734375" customWidth="1"/>
    <col min="14" max="17" width="7.21875" customWidth="1"/>
    <col min="18" max="18" width="7" customWidth="1"/>
    <col min="19" max="20" width="7.21875" customWidth="1"/>
    <col min="21" max="22" width="9.77734375" customWidth="1"/>
  </cols>
  <sheetData>
    <row r="1" spans="1:20" ht="16.350000000000001" customHeight="1">
      <c r="A1" s="4"/>
      <c r="S1" s="54" t="s">
        <v>205</v>
      </c>
      <c r="T1" s="54"/>
    </row>
    <row r="2" spans="1:20" ht="42.3" customHeight="1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9.8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1" t="s">
        <v>29</v>
      </c>
      <c r="T3" s="51"/>
    </row>
    <row r="4" spans="1:20" ht="19.8" customHeight="1">
      <c r="A4" s="53" t="s">
        <v>166</v>
      </c>
      <c r="B4" s="53"/>
      <c r="C4" s="53"/>
      <c r="D4" s="53" t="s">
        <v>206</v>
      </c>
      <c r="E4" s="53" t="s">
        <v>207</v>
      </c>
      <c r="F4" s="53" t="s">
        <v>208</v>
      </c>
      <c r="G4" s="53" t="s">
        <v>209</v>
      </c>
      <c r="H4" s="53" t="s">
        <v>210</v>
      </c>
      <c r="I4" s="53" t="s">
        <v>211</v>
      </c>
      <c r="J4" s="53" t="s">
        <v>212</v>
      </c>
      <c r="K4" s="53" t="s">
        <v>213</v>
      </c>
      <c r="L4" s="53" t="s">
        <v>214</v>
      </c>
      <c r="M4" s="53" t="s">
        <v>215</v>
      </c>
      <c r="N4" s="53" t="s">
        <v>216</v>
      </c>
      <c r="O4" s="53" t="s">
        <v>217</v>
      </c>
      <c r="P4" s="53" t="s">
        <v>218</v>
      </c>
      <c r="Q4" s="53" t="s">
        <v>219</v>
      </c>
      <c r="R4" s="53" t="s">
        <v>220</v>
      </c>
      <c r="S4" s="53" t="s">
        <v>221</v>
      </c>
      <c r="T4" s="53" t="s">
        <v>222</v>
      </c>
    </row>
    <row r="5" spans="1:20" ht="20.7" customHeight="1">
      <c r="A5" s="16" t="s">
        <v>174</v>
      </c>
      <c r="B5" s="16" t="s">
        <v>175</v>
      </c>
      <c r="C5" s="16" t="s">
        <v>176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2.8" customHeight="1">
      <c r="A6" s="11"/>
      <c r="B6" s="11"/>
      <c r="C6" s="11"/>
      <c r="D6" s="11"/>
      <c r="E6" s="11" t="s">
        <v>133</v>
      </c>
      <c r="F6" s="15">
        <v>1399.99</v>
      </c>
      <c r="G6" s="15">
        <v>588.74</v>
      </c>
      <c r="H6" s="15">
        <v>811.25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8" customHeight="1">
      <c r="A7" s="11"/>
      <c r="B7" s="11"/>
      <c r="C7" s="11"/>
      <c r="D7" s="18" t="s">
        <v>151</v>
      </c>
      <c r="E7" s="18" t="s">
        <v>152</v>
      </c>
      <c r="F7" s="15">
        <f>F8+F16+F22+F28+F34+F41+F47</f>
        <v>1399.9921039999999</v>
      </c>
      <c r="G7" s="15">
        <f>G8+G16+G22+G28+G34+G41+G47</f>
        <v>588.73810400000002</v>
      </c>
      <c r="H7" s="15">
        <f>H8+H16+H22+H28+H34+H41+H47</f>
        <v>811.25399999999991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8" customHeight="1">
      <c r="A8" s="32"/>
      <c r="B8" s="32"/>
      <c r="C8" s="32"/>
      <c r="D8" s="33" t="s">
        <v>490</v>
      </c>
      <c r="E8" s="33" t="s">
        <v>488</v>
      </c>
      <c r="F8" s="34">
        <v>867.57113600000002</v>
      </c>
      <c r="G8" s="34">
        <v>150.13313600000001</v>
      </c>
      <c r="H8" s="34">
        <v>717.43799999999999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8" customHeight="1">
      <c r="A9" s="35" t="s">
        <v>491</v>
      </c>
      <c r="B9" s="35" t="s">
        <v>190</v>
      </c>
      <c r="C9" s="35" t="s">
        <v>190</v>
      </c>
      <c r="D9" s="36" t="s">
        <v>498</v>
      </c>
      <c r="E9" s="37" t="s">
        <v>493</v>
      </c>
      <c r="F9" s="38">
        <v>113.8532</v>
      </c>
      <c r="G9" s="38">
        <v>113.8532</v>
      </c>
      <c r="H9" s="3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2.8" customHeight="1">
      <c r="A10" s="35" t="s">
        <v>177</v>
      </c>
      <c r="B10" s="35" t="s">
        <v>178</v>
      </c>
      <c r="C10" s="35" t="s">
        <v>178</v>
      </c>
      <c r="D10" s="36" t="s">
        <v>498</v>
      </c>
      <c r="E10" s="37" t="s">
        <v>180</v>
      </c>
      <c r="F10" s="38">
        <v>15.077375999999999</v>
      </c>
      <c r="G10" s="38">
        <v>15.077375999999999</v>
      </c>
      <c r="H10" s="38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2.8" customHeight="1">
      <c r="A11" s="35" t="s">
        <v>177</v>
      </c>
      <c r="B11" s="35" t="s">
        <v>181</v>
      </c>
      <c r="C11" s="35" t="s">
        <v>181</v>
      </c>
      <c r="D11" s="36" t="s">
        <v>498</v>
      </c>
      <c r="E11" s="37" t="s">
        <v>183</v>
      </c>
      <c r="F11" s="38">
        <v>0.94233599999999995</v>
      </c>
      <c r="G11" s="38">
        <v>0.94233599999999995</v>
      </c>
      <c r="H11" s="3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2.8" customHeight="1">
      <c r="A12" s="35" t="s">
        <v>184</v>
      </c>
      <c r="B12" s="35" t="s">
        <v>185</v>
      </c>
      <c r="C12" s="35" t="s">
        <v>190</v>
      </c>
      <c r="D12" s="36" t="s">
        <v>498</v>
      </c>
      <c r="E12" s="37" t="s">
        <v>201</v>
      </c>
      <c r="F12" s="38">
        <v>8.9521920000000001</v>
      </c>
      <c r="G12" s="38">
        <v>8.9521920000000001</v>
      </c>
      <c r="H12" s="3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2.8" customHeight="1">
      <c r="A13" s="35" t="s">
        <v>194</v>
      </c>
      <c r="B13" s="35" t="s">
        <v>186</v>
      </c>
      <c r="C13" s="35" t="s">
        <v>190</v>
      </c>
      <c r="D13" s="36" t="s">
        <v>498</v>
      </c>
      <c r="E13" s="37" t="s">
        <v>196</v>
      </c>
      <c r="F13" s="38">
        <v>11.308032000000001</v>
      </c>
      <c r="G13" s="38">
        <v>11.308032000000001</v>
      </c>
      <c r="H13" s="3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2.8" customHeight="1">
      <c r="A14" s="35" t="s">
        <v>189</v>
      </c>
      <c r="B14" s="35" t="s">
        <v>190</v>
      </c>
      <c r="C14" s="35" t="s">
        <v>495</v>
      </c>
      <c r="D14" s="36" t="s">
        <v>498</v>
      </c>
      <c r="E14" s="37" t="s">
        <v>497</v>
      </c>
      <c r="F14" s="38">
        <v>15.768000000000001</v>
      </c>
      <c r="G14" s="38"/>
      <c r="H14" s="38">
        <v>15.768000000000001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2.8" customHeight="1">
      <c r="A15" s="35" t="s">
        <v>189</v>
      </c>
      <c r="B15" s="35" t="s">
        <v>190</v>
      </c>
      <c r="C15" s="35" t="s">
        <v>190</v>
      </c>
      <c r="D15" s="36" t="s">
        <v>498</v>
      </c>
      <c r="E15" s="37" t="s">
        <v>493</v>
      </c>
      <c r="F15" s="38">
        <v>701.67</v>
      </c>
      <c r="G15" s="38"/>
      <c r="H15" s="38">
        <v>701.67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2.8" customHeight="1">
      <c r="A16" s="32"/>
      <c r="B16" s="32"/>
      <c r="C16" s="32"/>
      <c r="D16" s="33" t="s">
        <v>153</v>
      </c>
      <c r="E16" s="33" t="s">
        <v>154</v>
      </c>
      <c r="F16" s="34">
        <v>52.262659999999997</v>
      </c>
      <c r="G16" s="34">
        <v>47.522660000000002</v>
      </c>
      <c r="H16" s="34">
        <v>4.74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22.8" customHeight="1">
      <c r="A17" s="35" t="s">
        <v>189</v>
      </c>
      <c r="B17" s="35" t="s">
        <v>190</v>
      </c>
      <c r="C17" s="35" t="s">
        <v>191</v>
      </c>
      <c r="D17" s="36" t="s">
        <v>223</v>
      </c>
      <c r="E17" s="37" t="s">
        <v>193</v>
      </c>
      <c r="F17" s="38">
        <v>40.514000000000003</v>
      </c>
      <c r="G17" s="38">
        <v>35.774000000000001</v>
      </c>
      <c r="H17" s="38">
        <v>4.74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ht="22.8" customHeight="1">
      <c r="A18" s="35" t="s">
        <v>177</v>
      </c>
      <c r="B18" s="35" t="s">
        <v>178</v>
      </c>
      <c r="C18" s="35" t="s">
        <v>178</v>
      </c>
      <c r="D18" s="36" t="s">
        <v>223</v>
      </c>
      <c r="E18" s="37" t="s">
        <v>180</v>
      </c>
      <c r="F18" s="38">
        <v>4.8825599999999998</v>
      </c>
      <c r="G18" s="38">
        <v>4.8825599999999998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20" ht="22.8" customHeight="1">
      <c r="A19" s="35" t="s">
        <v>177</v>
      </c>
      <c r="B19" s="35" t="s">
        <v>181</v>
      </c>
      <c r="C19" s="35" t="s">
        <v>181</v>
      </c>
      <c r="D19" s="36" t="s">
        <v>223</v>
      </c>
      <c r="E19" s="37" t="s">
        <v>183</v>
      </c>
      <c r="F19" s="38">
        <v>0.30515999999999999</v>
      </c>
      <c r="G19" s="38">
        <v>0.30515999999999999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2.8" customHeight="1">
      <c r="A20" s="35" t="s">
        <v>184</v>
      </c>
      <c r="B20" s="35" t="s">
        <v>185</v>
      </c>
      <c r="C20" s="35" t="s">
        <v>186</v>
      </c>
      <c r="D20" s="36" t="s">
        <v>223</v>
      </c>
      <c r="E20" s="37" t="s">
        <v>188</v>
      </c>
      <c r="F20" s="38">
        <v>2.8990200000000002</v>
      </c>
      <c r="G20" s="38">
        <v>2.8990200000000002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22.8" customHeight="1">
      <c r="A21" s="35" t="s">
        <v>194</v>
      </c>
      <c r="B21" s="35" t="s">
        <v>186</v>
      </c>
      <c r="C21" s="35" t="s">
        <v>190</v>
      </c>
      <c r="D21" s="36" t="s">
        <v>223</v>
      </c>
      <c r="E21" s="37" t="s">
        <v>196</v>
      </c>
      <c r="F21" s="38">
        <v>3.6619199999999998</v>
      </c>
      <c r="G21" s="38">
        <v>3.6619199999999998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0" ht="22.8" customHeight="1">
      <c r="A22" s="32"/>
      <c r="B22" s="32"/>
      <c r="C22" s="32"/>
      <c r="D22" s="33" t="s">
        <v>155</v>
      </c>
      <c r="E22" s="33" t="s">
        <v>156</v>
      </c>
      <c r="F22" s="34">
        <v>118.018344</v>
      </c>
      <c r="G22" s="34">
        <v>74.678343999999996</v>
      </c>
      <c r="H22" s="34">
        <v>43.34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22.8" customHeight="1">
      <c r="A23" s="35" t="s">
        <v>189</v>
      </c>
      <c r="B23" s="35" t="s">
        <v>190</v>
      </c>
      <c r="C23" s="35" t="s">
        <v>191</v>
      </c>
      <c r="D23" s="36" t="s">
        <v>224</v>
      </c>
      <c r="E23" s="37" t="s">
        <v>193</v>
      </c>
      <c r="F23" s="38">
        <v>100.0641</v>
      </c>
      <c r="G23" s="38">
        <v>56.7241</v>
      </c>
      <c r="H23" s="38">
        <v>43.34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pans="1:20" ht="22.8" customHeight="1">
      <c r="A24" s="35" t="s">
        <v>177</v>
      </c>
      <c r="B24" s="35" t="s">
        <v>178</v>
      </c>
      <c r="C24" s="35" t="s">
        <v>178</v>
      </c>
      <c r="D24" s="36" t="s">
        <v>224</v>
      </c>
      <c r="E24" s="37" t="s">
        <v>180</v>
      </c>
      <c r="F24" s="38">
        <v>7.4615039999999997</v>
      </c>
      <c r="G24" s="38">
        <v>7.4615039999999997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22.8" customHeight="1">
      <c r="A25" s="35" t="s">
        <v>177</v>
      </c>
      <c r="B25" s="35" t="s">
        <v>181</v>
      </c>
      <c r="C25" s="35" t="s">
        <v>181</v>
      </c>
      <c r="D25" s="36" t="s">
        <v>224</v>
      </c>
      <c r="E25" s="37" t="s">
        <v>183</v>
      </c>
      <c r="F25" s="38">
        <v>0.46634399999999998</v>
      </c>
      <c r="G25" s="38">
        <v>0.46634399999999998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ht="22.8" customHeight="1">
      <c r="A26" s="35" t="s">
        <v>184</v>
      </c>
      <c r="B26" s="35" t="s">
        <v>185</v>
      </c>
      <c r="C26" s="35" t="s">
        <v>186</v>
      </c>
      <c r="D26" s="36" t="s">
        <v>224</v>
      </c>
      <c r="E26" s="37" t="s">
        <v>188</v>
      </c>
      <c r="F26" s="38">
        <v>4.4302679999999999</v>
      </c>
      <c r="G26" s="38">
        <v>4.4302679999999999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22.8" customHeight="1">
      <c r="A27" s="35" t="s">
        <v>194</v>
      </c>
      <c r="B27" s="35" t="s">
        <v>186</v>
      </c>
      <c r="C27" s="35" t="s">
        <v>190</v>
      </c>
      <c r="D27" s="36" t="s">
        <v>224</v>
      </c>
      <c r="E27" s="37" t="s">
        <v>196</v>
      </c>
      <c r="F27" s="38">
        <v>5.5961280000000002</v>
      </c>
      <c r="G27" s="38">
        <v>5.5961280000000002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22.8" customHeight="1">
      <c r="A28" s="32"/>
      <c r="B28" s="32"/>
      <c r="C28" s="32"/>
      <c r="D28" s="33" t="s">
        <v>157</v>
      </c>
      <c r="E28" s="33" t="s">
        <v>158</v>
      </c>
      <c r="F28" s="34">
        <v>66.630560000000003</v>
      </c>
      <c r="G28" s="34">
        <v>59.490560000000002</v>
      </c>
      <c r="H28" s="34">
        <v>7.14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22.8" customHeight="1">
      <c r="A29" s="35" t="s">
        <v>189</v>
      </c>
      <c r="B29" s="35" t="s">
        <v>190</v>
      </c>
      <c r="C29" s="35" t="s">
        <v>191</v>
      </c>
      <c r="D29" s="36" t="s">
        <v>225</v>
      </c>
      <c r="E29" s="37" t="s">
        <v>193</v>
      </c>
      <c r="F29" s="38">
        <v>52.410200000000003</v>
      </c>
      <c r="G29" s="38">
        <v>45.270200000000003</v>
      </c>
      <c r="H29" s="38">
        <v>7.14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22.8" customHeight="1">
      <c r="A30" s="35" t="s">
        <v>177</v>
      </c>
      <c r="B30" s="35" t="s">
        <v>178</v>
      </c>
      <c r="C30" s="35" t="s">
        <v>178</v>
      </c>
      <c r="D30" s="36" t="s">
        <v>225</v>
      </c>
      <c r="E30" s="37" t="s">
        <v>180</v>
      </c>
      <c r="F30" s="38">
        <v>5.9097600000000003</v>
      </c>
      <c r="G30" s="38">
        <v>5.9097600000000003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1:20" ht="22.8" customHeight="1">
      <c r="A31" s="35" t="s">
        <v>177</v>
      </c>
      <c r="B31" s="35" t="s">
        <v>181</v>
      </c>
      <c r="C31" s="35" t="s">
        <v>181</v>
      </c>
      <c r="D31" s="36" t="s">
        <v>225</v>
      </c>
      <c r="E31" s="37" t="s">
        <v>183</v>
      </c>
      <c r="F31" s="38">
        <v>0.36936000000000002</v>
      </c>
      <c r="G31" s="38">
        <v>0.36936000000000002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pans="1:20" ht="22.8" customHeight="1">
      <c r="A32" s="35" t="s">
        <v>184</v>
      </c>
      <c r="B32" s="35" t="s">
        <v>185</v>
      </c>
      <c r="C32" s="35" t="s">
        <v>186</v>
      </c>
      <c r="D32" s="36" t="s">
        <v>225</v>
      </c>
      <c r="E32" s="37" t="s">
        <v>188</v>
      </c>
      <c r="F32" s="38">
        <v>3.5089199999999998</v>
      </c>
      <c r="G32" s="38">
        <v>3.5089199999999998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ht="22.8" customHeight="1">
      <c r="A33" s="35" t="s">
        <v>194</v>
      </c>
      <c r="B33" s="35" t="s">
        <v>186</v>
      </c>
      <c r="C33" s="35" t="s">
        <v>190</v>
      </c>
      <c r="D33" s="36" t="s">
        <v>225</v>
      </c>
      <c r="E33" s="37" t="s">
        <v>196</v>
      </c>
      <c r="F33" s="38">
        <v>4.4323199999999998</v>
      </c>
      <c r="G33" s="38">
        <v>4.4323199999999998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22.8" customHeight="1">
      <c r="A34" s="32"/>
      <c r="B34" s="32"/>
      <c r="C34" s="32"/>
      <c r="D34" s="33" t="s">
        <v>159</v>
      </c>
      <c r="E34" s="33" t="s">
        <v>160</v>
      </c>
      <c r="F34" s="34">
        <v>78.115219999999994</v>
      </c>
      <c r="G34" s="34">
        <v>73.579220000000007</v>
      </c>
      <c r="H34" s="34">
        <v>4.5359999999999996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22.8" customHeight="1">
      <c r="A35" s="35" t="s">
        <v>189</v>
      </c>
      <c r="B35" s="35" t="s">
        <v>190</v>
      </c>
      <c r="C35" s="35" t="s">
        <v>191</v>
      </c>
      <c r="D35" s="36" t="s">
        <v>226</v>
      </c>
      <c r="E35" s="37" t="s">
        <v>193</v>
      </c>
      <c r="F35" s="38">
        <v>58.076099999999997</v>
      </c>
      <c r="G35" s="38">
        <v>53.540100000000002</v>
      </c>
      <c r="H35" s="38">
        <v>4.5359999999999996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22.8" customHeight="1">
      <c r="A36" s="35" t="s">
        <v>177</v>
      </c>
      <c r="B36" s="35" t="s">
        <v>178</v>
      </c>
      <c r="C36" s="35" t="s">
        <v>178</v>
      </c>
      <c r="D36" s="36" t="s">
        <v>226</v>
      </c>
      <c r="E36" s="37" t="s">
        <v>180</v>
      </c>
      <c r="F36" s="38">
        <v>6.895181</v>
      </c>
      <c r="G36" s="38">
        <v>6.895181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ht="22.8" customHeight="1">
      <c r="A37" s="35" t="s">
        <v>177</v>
      </c>
      <c r="B37" s="35" t="s">
        <v>178</v>
      </c>
      <c r="C37" s="35" t="s">
        <v>197</v>
      </c>
      <c r="D37" s="36" t="s">
        <v>226</v>
      </c>
      <c r="E37" s="37" t="s">
        <v>199</v>
      </c>
      <c r="F37" s="38">
        <v>3.4475899999999999</v>
      </c>
      <c r="G37" s="38">
        <v>3.4475899999999999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22.8" customHeight="1">
      <c r="A38" s="35" t="s">
        <v>177</v>
      </c>
      <c r="B38" s="35" t="s">
        <v>181</v>
      </c>
      <c r="C38" s="35" t="s">
        <v>181</v>
      </c>
      <c r="D38" s="36" t="s">
        <v>226</v>
      </c>
      <c r="E38" s="37" t="s">
        <v>183</v>
      </c>
      <c r="F38" s="38">
        <v>0.43094900000000003</v>
      </c>
      <c r="G38" s="38">
        <v>0.43094900000000003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22.8" customHeight="1">
      <c r="A39" s="35" t="s">
        <v>184</v>
      </c>
      <c r="B39" s="35" t="s">
        <v>185</v>
      </c>
      <c r="C39" s="35" t="s">
        <v>190</v>
      </c>
      <c r="D39" s="36" t="s">
        <v>226</v>
      </c>
      <c r="E39" s="37" t="s">
        <v>201</v>
      </c>
      <c r="F39" s="38">
        <v>4.0940139999999996</v>
      </c>
      <c r="G39" s="38">
        <v>4.0940139999999996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ht="22.8" customHeight="1">
      <c r="A40" s="35" t="s">
        <v>194</v>
      </c>
      <c r="B40" s="35" t="s">
        <v>186</v>
      </c>
      <c r="C40" s="35" t="s">
        <v>190</v>
      </c>
      <c r="D40" s="36" t="s">
        <v>226</v>
      </c>
      <c r="E40" s="37" t="s">
        <v>196</v>
      </c>
      <c r="F40" s="38">
        <v>5.171386</v>
      </c>
      <c r="G40" s="38">
        <v>5.171386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ht="22.8" customHeight="1">
      <c r="A41" s="32"/>
      <c r="B41" s="32"/>
      <c r="C41" s="32"/>
      <c r="D41" s="33" t="s">
        <v>161</v>
      </c>
      <c r="E41" s="33" t="s">
        <v>162</v>
      </c>
      <c r="F41" s="34">
        <v>113.366574</v>
      </c>
      <c r="G41" s="34">
        <v>101.18657399999999</v>
      </c>
      <c r="H41" s="34">
        <v>12.18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22.8" customHeight="1">
      <c r="A42" s="35" t="s">
        <v>189</v>
      </c>
      <c r="B42" s="35" t="s">
        <v>190</v>
      </c>
      <c r="C42" s="35" t="s">
        <v>191</v>
      </c>
      <c r="D42" s="36" t="s">
        <v>227</v>
      </c>
      <c r="E42" s="37" t="s">
        <v>193</v>
      </c>
      <c r="F42" s="38">
        <v>89.283900000000003</v>
      </c>
      <c r="G42" s="38">
        <v>77.103899999999996</v>
      </c>
      <c r="H42" s="38">
        <v>12.18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22.8" customHeight="1">
      <c r="A43" s="35" t="s">
        <v>177</v>
      </c>
      <c r="B43" s="35" t="s">
        <v>178</v>
      </c>
      <c r="C43" s="35" t="s">
        <v>178</v>
      </c>
      <c r="D43" s="36" t="s">
        <v>227</v>
      </c>
      <c r="E43" s="37" t="s">
        <v>180</v>
      </c>
      <c r="F43" s="38">
        <v>10.008384</v>
      </c>
      <c r="G43" s="38">
        <v>10.008384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22.8" customHeight="1">
      <c r="A44" s="35" t="s">
        <v>177</v>
      </c>
      <c r="B44" s="35" t="s">
        <v>181</v>
      </c>
      <c r="C44" s="35" t="s">
        <v>181</v>
      </c>
      <c r="D44" s="36" t="s">
        <v>227</v>
      </c>
      <c r="E44" s="37" t="s">
        <v>183</v>
      </c>
      <c r="F44" s="38">
        <v>0.62552399999999997</v>
      </c>
      <c r="G44" s="38">
        <v>0.62552399999999997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22.8" customHeight="1">
      <c r="A45" s="35" t="s">
        <v>184</v>
      </c>
      <c r="B45" s="35" t="s">
        <v>185</v>
      </c>
      <c r="C45" s="35" t="s">
        <v>186</v>
      </c>
      <c r="D45" s="36" t="s">
        <v>227</v>
      </c>
      <c r="E45" s="37" t="s">
        <v>188</v>
      </c>
      <c r="F45" s="38">
        <v>5.9424780000000004</v>
      </c>
      <c r="G45" s="38">
        <v>5.9424780000000004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22.8" customHeight="1">
      <c r="A46" s="35" t="s">
        <v>194</v>
      </c>
      <c r="B46" s="35" t="s">
        <v>186</v>
      </c>
      <c r="C46" s="35" t="s">
        <v>190</v>
      </c>
      <c r="D46" s="36" t="s">
        <v>227</v>
      </c>
      <c r="E46" s="37" t="s">
        <v>196</v>
      </c>
      <c r="F46" s="38">
        <v>7.5062879999999996</v>
      </c>
      <c r="G46" s="38">
        <v>7.5062879999999996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22.8" customHeight="1">
      <c r="A47" s="32"/>
      <c r="B47" s="32"/>
      <c r="C47" s="32"/>
      <c r="D47" s="33" t="s">
        <v>163</v>
      </c>
      <c r="E47" s="33" t="s">
        <v>164</v>
      </c>
      <c r="F47" s="34">
        <v>104.02761</v>
      </c>
      <c r="G47" s="34">
        <v>82.14761</v>
      </c>
      <c r="H47" s="34">
        <v>21.88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22.8" customHeight="1">
      <c r="A48" s="35" t="s">
        <v>189</v>
      </c>
      <c r="B48" s="35" t="s">
        <v>190</v>
      </c>
      <c r="C48" s="35" t="s">
        <v>191</v>
      </c>
      <c r="D48" s="36" t="s">
        <v>228</v>
      </c>
      <c r="E48" s="37" t="s">
        <v>193</v>
      </c>
      <c r="F48" s="38">
        <v>73.928299999999993</v>
      </c>
      <c r="G48" s="38">
        <v>62.048299999999998</v>
      </c>
      <c r="H48" s="38">
        <v>11.88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22.8" customHeight="1">
      <c r="A49" s="35" t="s">
        <v>177</v>
      </c>
      <c r="B49" s="35" t="s">
        <v>178</v>
      </c>
      <c r="C49" s="35" t="s">
        <v>178</v>
      </c>
      <c r="D49" s="36" t="s">
        <v>228</v>
      </c>
      <c r="E49" s="37" t="s">
        <v>180</v>
      </c>
      <c r="F49" s="38">
        <v>8.3529599999999995</v>
      </c>
      <c r="G49" s="38">
        <v>8.3529599999999995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22.8" customHeight="1">
      <c r="A50" s="35" t="s">
        <v>177</v>
      </c>
      <c r="B50" s="35" t="s">
        <v>181</v>
      </c>
      <c r="C50" s="35" t="s">
        <v>181</v>
      </c>
      <c r="D50" s="36" t="s">
        <v>228</v>
      </c>
      <c r="E50" s="37" t="s">
        <v>183</v>
      </c>
      <c r="F50" s="38">
        <v>0.52205999999999997</v>
      </c>
      <c r="G50" s="38">
        <v>0.52205999999999997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22.8" customHeight="1">
      <c r="A51" s="35" t="s">
        <v>184</v>
      </c>
      <c r="B51" s="35" t="s">
        <v>185</v>
      </c>
      <c r="C51" s="35" t="s">
        <v>186</v>
      </c>
      <c r="D51" s="36" t="s">
        <v>228</v>
      </c>
      <c r="E51" s="37" t="s">
        <v>188</v>
      </c>
      <c r="F51" s="38">
        <v>4.9595700000000003</v>
      </c>
      <c r="G51" s="38">
        <v>4.9595700000000003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22.8" customHeight="1">
      <c r="A52" s="35" t="s">
        <v>194</v>
      </c>
      <c r="B52" s="35" t="s">
        <v>186</v>
      </c>
      <c r="C52" s="35" t="s">
        <v>190</v>
      </c>
      <c r="D52" s="36" t="s">
        <v>228</v>
      </c>
      <c r="E52" s="37" t="s">
        <v>196</v>
      </c>
      <c r="F52" s="38">
        <v>6.2647199999999996</v>
      </c>
      <c r="G52" s="38">
        <v>6.2647199999999996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ht="22.8" customHeight="1">
      <c r="A53" s="35" t="s">
        <v>189</v>
      </c>
      <c r="B53" s="35" t="s">
        <v>190</v>
      </c>
      <c r="C53" s="35" t="s">
        <v>202</v>
      </c>
      <c r="D53" s="36" t="s">
        <v>228</v>
      </c>
      <c r="E53" s="37" t="s">
        <v>204</v>
      </c>
      <c r="F53" s="38">
        <v>10</v>
      </c>
      <c r="G53" s="38"/>
      <c r="H53" s="38">
        <v>10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</sheetData>
  <mergeCells count="22">
    <mergeCell ref="R4:R5"/>
    <mergeCell ref="S4:S5"/>
    <mergeCell ref="S1:T1"/>
    <mergeCell ref="A2:T2"/>
    <mergeCell ref="A3:R3"/>
    <mergeCell ref="S3:T3"/>
    <mergeCell ref="I4:I5"/>
    <mergeCell ref="J4:J5"/>
    <mergeCell ref="T4:T5"/>
    <mergeCell ref="O4:O5"/>
    <mergeCell ref="P4:P5"/>
    <mergeCell ref="Q4:Q5"/>
    <mergeCell ref="K4:K5"/>
    <mergeCell ref="L4:L5"/>
    <mergeCell ref="M4:M5"/>
    <mergeCell ref="N4:N5"/>
    <mergeCell ref="H4:H5"/>
    <mergeCell ref="A4:C4"/>
    <mergeCell ref="D4:D5"/>
    <mergeCell ref="E4:E5"/>
    <mergeCell ref="F4:F5"/>
    <mergeCell ref="G4:G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topLeftCell="A4" workbookViewId="0">
      <selection activeCell="F8" sqref="F8"/>
    </sheetView>
  </sheetViews>
  <sheetFormatPr defaultColWidth="9.77734375" defaultRowHeight="14.4"/>
  <cols>
    <col min="1" max="2" width="4.109375" customWidth="1"/>
    <col min="3" max="3" width="4.21875" customWidth="1"/>
    <col min="4" max="4" width="6.109375" customWidth="1"/>
    <col min="5" max="5" width="15.88671875" customWidth="1"/>
    <col min="6" max="6" width="9" customWidth="1"/>
    <col min="7" max="7" width="7.21875" customWidth="1"/>
    <col min="8" max="8" width="6.21875" customWidth="1"/>
    <col min="9" max="16" width="7.21875" customWidth="1"/>
    <col min="17" max="17" width="5.77734375" customWidth="1"/>
    <col min="18" max="21" width="7.21875" customWidth="1"/>
    <col min="22" max="23" width="9.77734375" customWidth="1"/>
  </cols>
  <sheetData>
    <row r="1" spans="1:21" ht="16.350000000000001" customHeight="1">
      <c r="A1" s="4"/>
      <c r="T1" s="54" t="s">
        <v>229</v>
      </c>
      <c r="U1" s="54"/>
    </row>
    <row r="2" spans="1:21" ht="37.049999999999997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 t="s">
        <v>29</v>
      </c>
      <c r="U3" s="51"/>
    </row>
    <row r="4" spans="1:21" ht="22.35" customHeight="1">
      <c r="A4" s="53" t="s">
        <v>166</v>
      </c>
      <c r="B4" s="53"/>
      <c r="C4" s="53"/>
      <c r="D4" s="53" t="s">
        <v>206</v>
      </c>
      <c r="E4" s="53" t="s">
        <v>207</v>
      </c>
      <c r="F4" s="53" t="s">
        <v>230</v>
      </c>
      <c r="G4" s="53" t="s">
        <v>169</v>
      </c>
      <c r="H4" s="53"/>
      <c r="I4" s="53"/>
      <c r="J4" s="53"/>
      <c r="K4" s="53" t="s">
        <v>170</v>
      </c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39.6" customHeight="1">
      <c r="A5" s="16" t="s">
        <v>174</v>
      </c>
      <c r="B5" s="16" t="s">
        <v>175</v>
      </c>
      <c r="C5" s="16" t="s">
        <v>176</v>
      </c>
      <c r="D5" s="53"/>
      <c r="E5" s="53"/>
      <c r="F5" s="53"/>
      <c r="G5" s="16" t="s">
        <v>133</v>
      </c>
      <c r="H5" s="16" t="s">
        <v>231</v>
      </c>
      <c r="I5" s="16" t="s">
        <v>232</v>
      </c>
      <c r="J5" s="16" t="s">
        <v>217</v>
      </c>
      <c r="K5" s="16" t="s">
        <v>133</v>
      </c>
      <c r="L5" s="16" t="s">
        <v>233</v>
      </c>
      <c r="M5" s="16" t="s">
        <v>234</v>
      </c>
      <c r="N5" s="16" t="s">
        <v>235</v>
      </c>
      <c r="O5" s="16" t="s">
        <v>219</v>
      </c>
      <c r="P5" s="16" t="s">
        <v>236</v>
      </c>
      <c r="Q5" s="16" t="s">
        <v>237</v>
      </c>
      <c r="R5" s="16" t="s">
        <v>238</v>
      </c>
      <c r="S5" s="16" t="s">
        <v>215</v>
      </c>
      <c r="T5" s="16" t="s">
        <v>218</v>
      </c>
      <c r="U5" s="16" t="s">
        <v>222</v>
      </c>
    </row>
    <row r="6" spans="1:21" ht="22.8" customHeight="1">
      <c r="A6" s="11"/>
      <c r="B6" s="11"/>
      <c r="C6" s="11"/>
      <c r="D6" s="11"/>
      <c r="E6" s="11" t="s">
        <v>133</v>
      </c>
      <c r="F6" s="15">
        <v>1399.99</v>
      </c>
      <c r="G6" s="15">
        <v>653.32000000000005</v>
      </c>
      <c r="H6" s="15">
        <v>588.74</v>
      </c>
      <c r="I6" s="15">
        <v>64.58</v>
      </c>
      <c r="J6" s="15">
        <v>0</v>
      </c>
      <c r="K6" s="15">
        <v>746.67</v>
      </c>
      <c r="L6" s="15"/>
      <c r="M6" s="15">
        <v>746.67</v>
      </c>
      <c r="N6" s="15"/>
      <c r="O6" s="15"/>
      <c r="P6" s="15"/>
      <c r="Q6" s="15"/>
      <c r="R6" s="15"/>
      <c r="S6" s="15"/>
      <c r="T6" s="15"/>
      <c r="U6" s="15"/>
    </row>
    <row r="7" spans="1:21" ht="22.8" customHeight="1">
      <c r="A7" s="11"/>
      <c r="B7" s="11"/>
      <c r="C7" s="11"/>
      <c r="D7" s="18" t="s">
        <v>151</v>
      </c>
      <c r="E7" s="18" t="s">
        <v>152</v>
      </c>
      <c r="F7" s="17">
        <f>F8+F16+F22+F28+F34+F41+F47</f>
        <v>1399.9921039999999</v>
      </c>
      <c r="G7" s="15">
        <f>G8+G16+G22+G28+G34+G41+G47</f>
        <v>653.32210399999997</v>
      </c>
      <c r="H7" s="15">
        <f>H8+H16+H22+H28+H34+H41+H47</f>
        <v>588.73810400000002</v>
      </c>
      <c r="I7" s="15">
        <f>I8+I16+I22+I28+I34+I41+I47</f>
        <v>64.584000000000003</v>
      </c>
      <c r="J7" s="15">
        <v>0</v>
      </c>
      <c r="K7" s="15">
        <f>K8+K16+K22+K28+K34+K41+K47</f>
        <v>746.67</v>
      </c>
      <c r="L7" s="15">
        <v>0</v>
      </c>
      <c r="M7" s="15">
        <f>M8+M22+M47</f>
        <v>746.67</v>
      </c>
      <c r="N7" s="15"/>
      <c r="O7" s="15"/>
      <c r="P7" s="15"/>
      <c r="Q7" s="15"/>
      <c r="R7" s="15"/>
      <c r="S7" s="15"/>
      <c r="T7" s="15"/>
      <c r="U7" s="15"/>
    </row>
    <row r="8" spans="1:21" ht="22.8" customHeight="1">
      <c r="A8" s="32"/>
      <c r="B8" s="32"/>
      <c r="C8" s="32"/>
      <c r="D8" s="33" t="s">
        <v>490</v>
      </c>
      <c r="E8" s="33" t="s">
        <v>488</v>
      </c>
      <c r="F8" s="17">
        <v>867.57113600000002</v>
      </c>
      <c r="G8" s="15">
        <v>165.90113600000001</v>
      </c>
      <c r="H8" s="15">
        <v>150.13313600000001</v>
      </c>
      <c r="I8" s="15">
        <v>15.768000000000001</v>
      </c>
      <c r="J8" s="15">
        <v>0</v>
      </c>
      <c r="K8" s="15">
        <v>701.67</v>
      </c>
      <c r="L8" s="15">
        <v>0</v>
      </c>
      <c r="M8" s="15">
        <v>701.67</v>
      </c>
      <c r="N8" s="15"/>
      <c r="O8" s="15"/>
      <c r="P8" s="15"/>
      <c r="Q8" s="15"/>
      <c r="R8" s="15"/>
      <c r="S8" s="15"/>
      <c r="T8" s="15"/>
      <c r="U8" s="15"/>
    </row>
    <row r="9" spans="1:21" ht="22.8" customHeight="1">
      <c r="A9" s="35" t="s">
        <v>491</v>
      </c>
      <c r="B9" s="35" t="s">
        <v>190</v>
      </c>
      <c r="C9" s="35" t="s">
        <v>190</v>
      </c>
      <c r="D9" s="36" t="s">
        <v>498</v>
      </c>
      <c r="E9" s="37" t="s">
        <v>493</v>
      </c>
      <c r="F9" s="14">
        <v>113.8532</v>
      </c>
      <c r="G9" s="12">
        <v>113.8532</v>
      </c>
      <c r="H9" s="12">
        <v>113.8532</v>
      </c>
      <c r="I9" s="12"/>
      <c r="J9" s="12"/>
      <c r="K9" s="12"/>
      <c r="L9" s="12"/>
      <c r="M9" s="12"/>
      <c r="N9" s="15"/>
      <c r="O9" s="15"/>
      <c r="P9" s="15"/>
      <c r="Q9" s="15"/>
      <c r="R9" s="15"/>
      <c r="S9" s="15"/>
      <c r="T9" s="15"/>
      <c r="U9" s="15"/>
    </row>
    <row r="10" spans="1:21" ht="22.8" customHeight="1">
      <c r="A10" s="35" t="s">
        <v>177</v>
      </c>
      <c r="B10" s="35" t="s">
        <v>178</v>
      </c>
      <c r="C10" s="35" t="s">
        <v>178</v>
      </c>
      <c r="D10" s="36" t="s">
        <v>498</v>
      </c>
      <c r="E10" s="37" t="s">
        <v>180</v>
      </c>
      <c r="F10" s="14">
        <v>15.077375999999999</v>
      </c>
      <c r="G10" s="12">
        <v>15.077375999999999</v>
      </c>
      <c r="H10" s="12">
        <v>15.077375999999999</v>
      </c>
      <c r="I10" s="12"/>
      <c r="J10" s="12"/>
      <c r="K10" s="12"/>
      <c r="L10" s="12"/>
      <c r="M10" s="12"/>
      <c r="N10" s="15"/>
      <c r="O10" s="15"/>
      <c r="P10" s="15"/>
      <c r="Q10" s="15"/>
      <c r="R10" s="15"/>
      <c r="S10" s="15"/>
      <c r="T10" s="15"/>
      <c r="U10" s="15"/>
    </row>
    <row r="11" spans="1:21" ht="22.8" customHeight="1">
      <c r="A11" s="35" t="s">
        <v>177</v>
      </c>
      <c r="B11" s="35" t="s">
        <v>181</v>
      </c>
      <c r="C11" s="35" t="s">
        <v>181</v>
      </c>
      <c r="D11" s="36" t="s">
        <v>498</v>
      </c>
      <c r="E11" s="37" t="s">
        <v>183</v>
      </c>
      <c r="F11" s="14">
        <v>0.94233599999999995</v>
      </c>
      <c r="G11" s="12">
        <v>0.94233599999999995</v>
      </c>
      <c r="H11" s="12">
        <v>0.94233599999999995</v>
      </c>
      <c r="I11" s="12"/>
      <c r="J11" s="12"/>
      <c r="K11" s="12"/>
      <c r="L11" s="12"/>
      <c r="M11" s="12"/>
      <c r="N11" s="15"/>
      <c r="O11" s="15"/>
      <c r="P11" s="15"/>
      <c r="Q11" s="15"/>
      <c r="R11" s="15"/>
      <c r="S11" s="15"/>
      <c r="T11" s="15"/>
      <c r="U11" s="15"/>
    </row>
    <row r="12" spans="1:21" ht="22.8" customHeight="1">
      <c r="A12" s="35" t="s">
        <v>184</v>
      </c>
      <c r="B12" s="35" t="s">
        <v>185</v>
      </c>
      <c r="C12" s="35" t="s">
        <v>190</v>
      </c>
      <c r="D12" s="36" t="s">
        <v>498</v>
      </c>
      <c r="E12" s="37" t="s">
        <v>201</v>
      </c>
      <c r="F12" s="14">
        <v>8.9521920000000001</v>
      </c>
      <c r="G12" s="12">
        <v>8.9521920000000001</v>
      </c>
      <c r="H12" s="12">
        <v>8.9521920000000001</v>
      </c>
      <c r="I12" s="12"/>
      <c r="J12" s="12"/>
      <c r="K12" s="12"/>
      <c r="L12" s="12"/>
      <c r="M12" s="12"/>
      <c r="N12" s="15"/>
      <c r="O12" s="15"/>
      <c r="P12" s="15"/>
      <c r="Q12" s="15"/>
      <c r="R12" s="15"/>
      <c r="S12" s="15"/>
      <c r="T12" s="15"/>
      <c r="U12" s="15"/>
    </row>
    <row r="13" spans="1:21" ht="22.8" customHeight="1">
      <c r="A13" s="35" t="s">
        <v>194</v>
      </c>
      <c r="B13" s="35" t="s">
        <v>186</v>
      </c>
      <c r="C13" s="35" t="s">
        <v>190</v>
      </c>
      <c r="D13" s="36" t="s">
        <v>498</v>
      </c>
      <c r="E13" s="37" t="s">
        <v>196</v>
      </c>
      <c r="F13" s="14">
        <v>11.308032000000001</v>
      </c>
      <c r="G13" s="12">
        <v>11.308032000000001</v>
      </c>
      <c r="H13" s="12">
        <v>11.308032000000001</v>
      </c>
      <c r="I13" s="12"/>
      <c r="J13" s="12"/>
      <c r="K13" s="12"/>
      <c r="L13" s="12"/>
      <c r="M13" s="12"/>
      <c r="N13" s="15"/>
      <c r="O13" s="15"/>
      <c r="P13" s="15"/>
      <c r="Q13" s="15"/>
      <c r="R13" s="15"/>
      <c r="S13" s="15"/>
      <c r="T13" s="15"/>
      <c r="U13" s="15"/>
    </row>
    <row r="14" spans="1:21" ht="22.8" customHeight="1">
      <c r="A14" s="35" t="s">
        <v>189</v>
      </c>
      <c r="B14" s="35" t="s">
        <v>190</v>
      </c>
      <c r="C14" s="35" t="s">
        <v>495</v>
      </c>
      <c r="D14" s="36" t="s">
        <v>498</v>
      </c>
      <c r="E14" s="37" t="s">
        <v>497</v>
      </c>
      <c r="F14" s="14">
        <v>15.768000000000001</v>
      </c>
      <c r="G14" s="12">
        <v>15.768000000000001</v>
      </c>
      <c r="H14" s="12"/>
      <c r="I14" s="12">
        <v>15.768000000000001</v>
      </c>
      <c r="J14" s="12"/>
      <c r="K14" s="12"/>
      <c r="L14" s="12"/>
      <c r="M14" s="12"/>
      <c r="N14" s="15"/>
      <c r="O14" s="15"/>
      <c r="P14" s="15"/>
      <c r="Q14" s="15"/>
      <c r="R14" s="15"/>
      <c r="S14" s="15"/>
      <c r="T14" s="15"/>
      <c r="U14" s="15"/>
    </row>
    <row r="15" spans="1:21" ht="22.8" customHeight="1">
      <c r="A15" s="35" t="s">
        <v>189</v>
      </c>
      <c r="B15" s="35" t="s">
        <v>190</v>
      </c>
      <c r="C15" s="35" t="s">
        <v>190</v>
      </c>
      <c r="D15" s="36" t="s">
        <v>498</v>
      </c>
      <c r="E15" s="37" t="s">
        <v>493</v>
      </c>
      <c r="F15" s="14">
        <v>701.67</v>
      </c>
      <c r="G15" s="12"/>
      <c r="H15" s="12"/>
      <c r="I15" s="12"/>
      <c r="J15" s="12"/>
      <c r="K15" s="12">
        <v>701.67</v>
      </c>
      <c r="L15" s="12"/>
      <c r="M15" s="12">
        <v>701.67</v>
      </c>
      <c r="N15" s="15"/>
      <c r="O15" s="15"/>
      <c r="P15" s="15"/>
      <c r="Q15" s="15"/>
      <c r="R15" s="15"/>
      <c r="S15" s="15"/>
      <c r="T15" s="15"/>
      <c r="U15" s="15"/>
    </row>
    <row r="16" spans="1:21" ht="22.8" customHeight="1">
      <c r="A16" s="32"/>
      <c r="B16" s="32"/>
      <c r="C16" s="32"/>
      <c r="D16" s="33" t="s">
        <v>153</v>
      </c>
      <c r="E16" s="33" t="s">
        <v>154</v>
      </c>
      <c r="F16" s="17">
        <v>52.262659999999997</v>
      </c>
      <c r="G16" s="15">
        <v>52.262659999999997</v>
      </c>
      <c r="H16" s="15">
        <v>47.522660000000002</v>
      </c>
      <c r="I16" s="15">
        <v>4.74</v>
      </c>
      <c r="J16" s="15">
        <v>0</v>
      </c>
      <c r="K16" s="15">
        <v>0</v>
      </c>
      <c r="L16" s="15">
        <v>0</v>
      </c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2.8" customHeight="1">
      <c r="A17" s="35" t="s">
        <v>189</v>
      </c>
      <c r="B17" s="35" t="s">
        <v>190</v>
      </c>
      <c r="C17" s="35" t="s">
        <v>191</v>
      </c>
      <c r="D17" s="36" t="s">
        <v>223</v>
      </c>
      <c r="E17" s="37" t="s">
        <v>193</v>
      </c>
      <c r="F17" s="14">
        <v>40.514000000000003</v>
      </c>
      <c r="G17" s="12">
        <v>40.514000000000003</v>
      </c>
      <c r="H17" s="12">
        <v>35.774000000000001</v>
      </c>
      <c r="I17" s="12">
        <v>4.74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22.8" customHeight="1">
      <c r="A18" s="35" t="s">
        <v>177</v>
      </c>
      <c r="B18" s="35" t="s">
        <v>178</v>
      </c>
      <c r="C18" s="35" t="s">
        <v>178</v>
      </c>
      <c r="D18" s="36" t="s">
        <v>223</v>
      </c>
      <c r="E18" s="37" t="s">
        <v>180</v>
      </c>
      <c r="F18" s="14">
        <v>4.8825599999999998</v>
      </c>
      <c r="G18" s="12">
        <v>4.8825599999999998</v>
      </c>
      <c r="H18" s="12">
        <v>4.8825599999999998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22.8" customHeight="1">
      <c r="A19" s="35" t="s">
        <v>177</v>
      </c>
      <c r="B19" s="35" t="s">
        <v>181</v>
      </c>
      <c r="C19" s="35" t="s">
        <v>181</v>
      </c>
      <c r="D19" s="36" t="s">
        <v>223</v>
      </c>
      <c r="E19" s="37" t="s">
        <v>183</v>
      </c>
      <c r="F19" s="14">
        <v>0.30515999999999999</v>
      </c>
      <c r="G19" s="12">
        <v>0.30515999999999999</v>
      </c>
      <c r="H19" s="12">
        <v>0.30515999999999999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2.8" customHeight="1">
      <c r="A20" s="35" t="s">
        <v>184</v>
      </c>
      <c r="B20" s="35" t="s">
        <v>185</v>
      </c>
      <c r="C20" s="35" t="s">
        <v>186</v>
      </c>
      <c r="D20" s="36" t="s">
        <v>223</v>
      </c>
      <c r="E20" s="37" t="s">
        <v>188</v>
      </c>
      <c r="F20" s="14">
        <v>2.8990200000000002</v>
      </c>
      <c r="G20" s="12">
        <v>2.8990200000000002</v>
      </c>
      <c r="H20" s="12">
        <v>2.8990200000000002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2.8" customHeight="1">
      <c r="A21" s="35" t="s">
        <v>194</v>
      </c>
      <c r="B21" s="35" t="s">
        <v>186</v>
      </c>
      <c r="C21" s="35" t="s">
        <v>190</v>
      </c>
      <c r="D21" s="36" t="s">
        <v>223</v>
      </c>
      <c r="E21" s="37" t="s">
        <v>196</v>
      </c>
      <c r="F21" s="14">
        <v>3.6619199999999998</v>
      </c>
      <c r="G21" s="12">
        <v>3.6619199999999998</v>
      </c>
      <c r="H21" s="12">
        <v>3.6619199999999998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22.8" customHeight="1">
      <c r="A22" s="32"/>
      <c r="B22" s="32"/>
      <c r="C22" s="32"/>
      <c r="D22" s="33" t="s">
        <v>155</v>
      </c>
      <c r="E22" s="33" t="s">
        <v>156</v>
      </c>
      <c r="F22" s="17">
        <v>118.018344</v>
      </c>
      <c r="G22" s="15">
        <v>83.018343999999999</v>
      </c>
      <c r="H22" s="15">
        <v>74.678343999999996</v>
      </c>
      <c r="I22" s="15">
        <v>8.34</v>
      </c>
      <c r="J22" s="15">
        <v>0</v>
      </c>
      <c r="K22" s="15">
        <v>35</v>
      </c>
      <c r="L22" s="15">
        <v>0</v>
      </c>
      <c r="M22" s="15">
        <v>35</v>
      </c>
      <c r="N22" s="15"/>
      <c r="O22" s="15"/>
      <c r="P22" s="15"/>
      <c r="Q22" s="15"/>
      <c r="R22" s="15"/>
      <c r="S22" s="15"/>
      <c r="T22" s="15"/>
      <c r="U22" s="15"/>
    </row>
    <row r="23" spans="1:21" ht="22.8" customHeight="1">
      <c r="A23" s="35" t="s">
        <v>189</v>
      </c>
      <c r="B23" s="35" t="s">
        <v>190</v>
      </c>
      <c r="C23" s="35" t="s">
        <v>191</v>
      </c>
      <c r="D23" s="36" t="s">
        <v>224</v>
      </c>
      <c r="E23" s="37" t="s">
        <v>193</v>
      </c>
      <c r="F23" s="14">
        <v>100.0641</v>
      </c>
      <c r="G23" s="12">
        <v>65.064099999999996</v>
      </c>
      <c r="H23" s="12">
        <v>56.7241</v>
      </c>
      <c r="I23" s="12">
        <v>8.34</v>
      </c>
      <c r="J23" s="12"/>
      <c r="K23" s="12">
        <v>35</v>
      </c>
      <c r="L23" s="12"/>
      <c r="M23" s="12">
        <v>35</v>
      </c>
      <c r="N23" s="12"/>
      <c r="O23" s="12"/>
      <c r="P23" s="12"/>
      <c r="Q23" s="12"/>
      <c r="R23" s="12"/>
      <c r="S23" s="12"/>
      <c r="T23" s="12"/>
      <c r="U23" s="12"/>
    </row>
    <row r="24" spans="1:21" ht="22.8" customHeight="1">
      <c r="A24" s="35" t="s">
        <v>177</v>
      </c>
      <c r="B24" s="35" t="s">
        <v>178</v>
      </c>
      <c r="C24" s="35" t="s">
        <v>178</v>
      </c>
      <c r="D24" s="36" t="s">
        <v>224</v>
      </c>
      <c r="E24" s="37" t="s">
        <v>180</v>
      </c>
      <c r="F24" s="14">
        <v>7.4615039999999997</v>
      </c>
      <c r="G24" s="12">
        <v>7.4615039999999997</v>
      </c>
      <c r="H24" s="12">
        <v>7.4615039999999997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22.8" customHeight="1">
      <c r="A25" s="35" t="s">
        <v>177</v>
      </c>
      <c r="B25" s="35" t="s">
        <v>181</v>
      </c>
      <c r="C25" s="35" t="s">
        <v>181</v>
      </c>
      <c r="D25" s="36" t="s">
        <v>224</v>
      </c>
      <c r="E25" s="37" t="s">
        <v>183</v>
      </c>
      <c r="F25" s="14">
        <v>0.46634399999999998</v>
      </c>
      <c r="G25" s="12">
        <v>0.46634399999999998</v>
      </c>
      <c r="H25" s="12">
        <v>0.46634399999999998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22.8" customHeight="1">
      <c r="A26" s="35" t="s">
        <v>184</v>
      </c>
      <c r="B26" s="35" t="s">
        <v>185</v>
      </c>
      <c r="C26" s="35" t="s">
        <v>186</v>
      </c>
      <c r="D26" s="36" t="s">
        <v>224</v>
      </c>
      <c r="E26" s="37" t="s">
        <v>188</v>
      </c>
      <c r="F26" s="14">
        <v>4.4302679999999999</v>
      </c>
      <c r="G26" s="12">
        <v>4.4302679999999999</v>
      </c>
      <c r="H26" s="12">
        <v>4.4302679999999999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22.8" customHeight="1">
      <c r="A27" s="35" t="s">
        <v>194</v>
      </c>
      <c r="B27" s="35" t="s">
        <v>186</v>
      </c>
      <c r="C27" s="35" t="s">
        <v>190</v>
      </c>
      <c r="D27" s="36" t="s">
        <v>224</v>
      </c>
      <c r="E27" s="37" t="s">
        <v>196</v>
      </c>
      <c r="F27" s="14">
        <v>5.5961280000000002</v>
      </c>
      <c r="G27" s="12">
        <v>5.5961280000000002</v>
      </c>
      <c r="H27" s="12">
        <v>5.5961280000000002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22.8" customHeight="1">
      <c r="A28" s="32"/>
      <c r="B28" s="32"/>
      <c r="C28" s="32"/>
      <c r="D28" s="33" t="s">
        <v>157</v>
      </c>
      <c r="E28" s="33" t="s">
        <v>158</v>
      </c>
      <c r="F28" s="17">
        <v>66.630560000000003</v>
      </c>
      <c r="G28" s="15">
        <v>66.630560000000003</v>
      </c>
      <c r="H28" s="15">
        <v>59.490560000000002</v>
      </c>
      <c r="I28" s="15">
        <v>7.14</v>
      </c>
      <c r="J28" s="15">
        <v>0</v>
      </c>
      <c r="K28" s="15">
        <v>0</v>
      </c>
      <c r="L28" s="15">
        <v>0</v>
      </c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22.8" customHeight="1">
      <c r="A29" s="35" t="s">
        <v>189</v>
      </c>
      <c r="B29" s="35" t="s">
        <v>190</v>
      </c>
      <c r="C29" s="35" t="s">
        <v>191</v>
      </c>
      <c r="D29" s="36" t="s">
        <v>225</v>
      </c>
      <c r="E29" s="37" t="s">
        <v>193</v>
      </c>
      <c r="F29" s="14">
        <v>52.410200000000003</v>
      </c>
      <c r="G29" s="12">
        <v>52.410200000000003</v>
      </c>
      <c r="H29" s="12">
        <v>45.270200000000003</v>
      </c>
      <c r="I29" s="12">
        <v>7.14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22.8" customHeight="1">
      <c r="A30" s="35" t="s">
        <v>177</v>
      </c>
      <c r="B30" s="35" t="s">
        <v>178</v>
      </c>
      <c r="C30" s="35" t="s">
        <v>178</v>
      </c>
      <c r="D30" s="36" t="s">
        <v>225</v>
      </c>
      <c r="E30" s="37" t="s">
        <v>180</v>
      </c>
      <c r="F30" s="14">
        <v>5.9097600000000003</v>
      </c>
      <c r="G30" s="12">
        <v>5.9097600000000003</v>
      </c>
      <c r="H30" s="12">
        <v>5.9097600000000003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22.8" customHeight="1">
      <c r="A31" s="35" t="s">
        <v>177</v>
      </c>
      <c r="B31" s="35" t="s">
        <v>181</v>
      </c>
      <c r="C31" s="35" t="s">
        <v>181</v>
      </c>
      <c r="D31" s="36" t="s">
        <v>225</v>
      </c>
      <c r="E31" s="37" t="s">
        <v>183</v>
      </c>
      <c r="F31" s="14">
        <v>0.36936000000000002</v>
      </c>
      <c r="G31" s="12">
        <v>0.36936000000000002</v>
      </c>
      <c r="H31" s="12">
        <v>0.36936000000000002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2.8" customHeight="1">
      <c r="A32" s="35" t="s">
        <v>184</v>
      </c>
      <c r="B32" s="35" t="s">
        <v>185</v>
      </c>
      <c r="C32" s="35" t="s">
        <v>186</v>
      </c>
      <c r="D32" s="36" t="s">
        <v>225</v>
      </c>
      <c r="E32" s="37" t="s">
        <v>188</v>
      </c>
      <c r="F32" s="14">
        <v>3.5089199999999998</v>
      </c>
      <c r="G32" s="12">
        <v>3.5089199999999998</v>
      </c>
      <c r="H32" s="12">
        <v>3.5089199999999998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22.8" customHeight="1">
      <c r="A33" s="35" t="s">
        <v>194</v>
      </c>
      <c r="B33" s="35" t="s">
        <v>186</v>
      </c>
      <c r="C33" s="35" t="s">
        <v>190</v>
      </c>
      <c r="D33" s="36" t="s">
        <v>225</v>
      </c>
      <c r="E33" s="37" t="s">
        <v>196</v>
      </c>
      <c r="F33" s="14">
        <v>4.4323199999999998</v>
      </c>
      <c r="G33" s="12">
        <v>4.4323199999999998</v>
      </c>
      <c r="H33" s="12">
        <v>4.4323199999999998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22.8" customHeight="1">
      <c r="A34" s="32"/>
      <c r="B34" s="32"/>
      <c r="C34" s="32"/>
      <c r="D34" s="33" t="s">
        <v>159</v>
      </c>
      <c r="E34" s="33" t="s">
        <v>160</v>
      </c>
      <c r="F34" s="17">
        <v>78.115219999999994</v>
      </c>
      <c r="G34" s="15">
        <v>78.115219999999994</v>
      </c>
      <c r="H34" s="15">
        <v>73.579220000000007</v>
      </c>
      <c r="I34" s="15">
        <v>4.5359999999999996</v>
      </c>
      <c r="J34" s="15">
        <v>0</v>
      </c>
      <c r="K34" s="15">
        <v>0</v>
      </c>
      <c r="L34" s="15">
        <v>0</v>
      </c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22.8" customHeight="1">
      <c r="A35" s="35" t="s">
        <v>189</v>
      </c>
      <c r="B35" s="35" t="s">
        <v>190</v>
      </c>
      <c r="C35" s="35" t="s">
        <v>191</v>
      </c>
      <c r="D35" s="36" t="s">
        <v>226</v>
      </c>
      <c r="E35" s="37" t="s">
        <v>193</v>
      </c>
      <c r="F35" s="14">
        <v>58.076099999999997</v>
      </c>
      <c r="G35" s="12">
        <v>58.076099999999997</v>
      </c>
      <c r="H35" s="12">
        <v>53.540100000000002</v>
      </c>
      <c r="I35" s="12">
        <v>4.5359999999999996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22.8" customHeight="1">
      <c r="A36" s="35" t="s">
        <v>177</v>
      </c>
      <c r="B36" s="35" t="s">
        <v>178</v>
      </c>
      <c r="C36" s="35" t="s">
        <v>178</v>
      </c>
      <c r="D36" s="36" t="s">
        <v>226</v>
      </c>
      <c r="E36" s="37" t="s">
        <v>180</v>
      </c>
      <c r="F36" s="14">
        <v>6.895181</v>
      </c>
      <c r="G36" s="12">
        <v>6.895181</v>
      </c>
      <c r="H36" s="12">
        <v>6.895181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2.8" customHeight="1">
      <c r="A37" s="35" t="s">
        <v>177</v>
      </c>
      <c r="B37" s="35" t="s">
        <v>178</v>
      </c>
      <c r="C37" s="35" t="s">
        <v>197</v>
      </c>
      <c r="D37" s="36" t="s">
        <v>226</v>
      </c>
      <c r="E37" s="37" t="s">
        <v>199</v>
      </c>
      <c r="F37" s="14">
        <v>3.4475899999999999</v>
      </c>
      <c r="G37" s="12">
        <v>3.4475899999999999</v>
      </c>
      <c r="H37" s="12">
        <v>3.4475899999999999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22.8" customHeight="1">
      <c r="A38" s="35" t="s">
        <v>177</v>
      </c>
      <c r="B38" s="35" t="s">
        <v>181</v>
      </c>
      <c r="C38" s="35" t="s">
        <v>181</v>
      </c>
      <c r="D38" s="36" t="s">
        <v>226</v>
      </c>
      <c r="E38" s="37" t="s">
        <v>183</v>
      </c>
      <c r="F38" s="14">
        <v>0.43094900000000003</v>
      </c>
      <c r="G38" s="12">
        <v>0.43094900000000003</v>
      </c>
      <c r="H38" s="12">
        <v>0.43094900000000003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22.8" customHeight="1">
      <c r="A39" s="35" t="s">
        <v>184</v>
      </c>
      <c r="B39" s="35" t="s">
        <v>185</v>
      </c>
      <c r="C39" s="35" t="s">
        <v>190</v>
      </c>
      <c r="D39" s="36" t="s">
        <v>226</v>
      </c>
      <c r="E39" s="37" t="s">
        <v>201</v>
      </c>
      <c r="F39" s="14">
        <v>4.0940139999999996</v>
      </c>
      <c r="G39" s="12">
        <v>4.0940139999999996</v>
      </c>
      <c r="H39" s="12">
        <v>4.0940139999999996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22.8" customHeight="1">
      <c r="A40" s="35" t="s">
        <v>194</v>
      </c>
      <c r="B40" s="35" t="s">
        <v>186</v>
      </c>
      <c r="C40" s="35" t="s">
        <v>190</v>
      </c>
      <c r="D40" s="36" t="s">
        <v>226</v>
      </c>
      <c r="E40" s="37" t="s">
        <v>196</v>
      </c>
      <c r="F40" s="14">
        <v>5.171386</v>
      </c>
      <c r="G40" s="12">
        <v>5.171386</v>
      </c>
      <c r="H40" s="12">
        <v>5.171386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22.8" customHeight="1">
      <c r="A41" s="32"/>
      <c r="B41" s="32"/>
      <c r="C41" s="32"/>
      <c r="D41" s="33" t="s">
        <v>161</v>
      </c>
      <c r="E41" s="33" t="s">
        <v>162</v>
      </c>
      <c r="F41" s="17">
        <v>113.366574</v>
      </c>
      <c r="G41" s="15">
        <v>113.366574</v>
      </c>
      <c r="H41" s="15">
        <v>101.18657399999999</v>
      </c>
      <c r="I41" s="15">
        <v>12.18</v>
      </c>
      <c r="J41" s="15">
        <v>0</v>
      </c>
      <c r="K41" s="15">
        <v>0</v>
      </c>
      <c r="L41" s="15">
        <v>0</v>
      </c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22.8" customHeight="1">
      <c r="A42" s="35" t="s">
        <v>189</v>
      </c>
      <c r="B42" s="35" t="s">
        <v>190</v>
      </c>
      <c r="C42" s="35" t="s">
        <v>191</v>
      </c>
      <c r="D42" s="36" t="s">
        <v>227</v>
      </c>
      <c r="E42" s="37" t="s">
        <v>193</v>
      </c>
      <c r="F42" s="14">
        <v>89.283900000000003</v>
      </c>
      <c r="G42" s="12">
        <v>89.283900000000003</v>
      </c>
      <c r="H42" s="12">
        <v>77.103899999999996</v>
      </c>
      <c r="I42" s="12">
        <v>12.18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22.8" customHeight="1">
      <c r="A43" s="35" t="s">
        <v>177</v>
      </c>
      <c r="B43" s="35" t="s">
        <v>178</v>
      </c>
      <c r="C43" s="35" t="s">
        <v>178</v>
      </c>
      <c r="D43" s="36" t="s">
        <v>227</v>
      </c>
      <c r="E43" s="37" t="s">
        <v>180</v>
      </c>
      <c r="F43" s="14">
        <v>10.008384</v>
      </c>
      <c r="G43" s="12">
        <v>10.008384</v>
      </c>
      <c r="H43" s="12">
        <v>10.008384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22.8" customHeight="1">
      <c r="A44" s="35" t="s">
        <v>177</v>
      </c>
      <c r="B44" s="35" t="s">
        <v>181</v>
      </c>
      <c r="C44" s="35" t="s">
        <v>181</v>
      </c>
      <c r="D44" s="36" t="s">
        <v>227</v>
      </c>
      <c r="E44" s="37" t="s">
        <v>183</v>
      </c>
      <c r="F44" s="14">
        <v>0.62552399999999997</v>
      </c>
      <c r="G44" s="12">
        <v>0.62552399999999997</v>
      </c>
      <c r="H44" s="12">
        <v>0.62552399999999997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22.8" customHeight="1">
      <c r="A45" s="35" t="s">
        <v>184</v>
      </c>
      <c r="B45" s="35" t="s">
        <v>185</v>
      </c>
      <c r="C45" s="35" t="s">
        <v>186</v>
      </c>
      <c r="D45" s="36" t="s">
        <v>227</v>
      </c>
      <c r="E45" s="37" t="s">
        <v>188</v>
      </c>
      <c r="F45" s="14">
        <v>5.9424780000000004</v>
      </c>
      <c r="G45" s="12">
        <v>5.9424780000000004</v>
      </c>
      <c r="H45" s="12">
        <v>5.9424780000000004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22.8" customHeight="1">
      <c r="A46" s="35" t="s">
        <v>194</v>
      </c>
      <c r="B46" s="35" t="s">
        <v>186</v>
      </c>
      <c r="C46" s="35" t="s">
        <v>190</v>
      </c>
      <c r="D46" s="36" t="s">
        <v>227</v>
      </c>
      <c r="E46" s="37" t="s">
        <v>196</v>
      </c>
      <c r="F46" s="14">
        <v>7.5062879999999996</v>
      </c>
      <c r="G46" s="12">
        <v>7.5062879999999996</v>
      </c>
      <c r="H46" s="12">
        <v>7.5062879999999996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22.8" customHeight="1">
      <c r="A47" s="32"/>
      <c r="B47" s="32"/>
      <c r="C47" s="32"/>
      <c r="D47" s="33" t="s">
        <v>163</v>
      </c>
      <c r="E47" s="33" t="s">
        <v>164</v>
      </c>
      <c r="F47" s="17">
        <v>104.02761</v>
      </c>
      <c r="G47" s="15">
        <v>94.027609999999996</v>
      </c>
      <c r="H47" s="15">
        <v>82.14761</v>
      </c>
      <c r="I47" s="15">
        <v>11.88</v>
      </c>
      <c r="J47" s="15">
        <v>0</v>
      </c>
      <c r="K47" s="15">
        <v>10</v>
      </c>
      <c r="L47" s="15">
        <v>0</v>
      </c>
      <c r="M47" s="15">
        <v>10</v>
      </c>
      <c r="N47" s="15"/>
      <c r="O47" s="15"/>
      <c r="P47" s="15"/>
      <c r="Q47" s="15"/>
      <c r="R47" s="15"/>
      <c r="S47" s="15"/>
      <c r="T47" s="15"/>
      <c r="U47" s="15"/>
    </row>
    <row r="48" spans="1:21" ht="22.8" customHeight="1">
      <c r="A48" s="35" t="s">
        <v>189</v>
      </c>
      <c r="B48" s="35" t="s">
        <v>190</v>
      </c>
      <c r="C48" s="35" t="s">
        <v>191</v>
      </c>
      <c r="D48" s="36" t="s">
        <v>228</v>
      </c>
      <c r="E48" s="37" t="s">
        <v>193</v>
      </c>
      <c r="F48" s="14">
        <v>73.928299999999993</v>
      </c>
      <c r="G48" s="12">
        <v>73.928299999999993</v>
      </c>
      <c r="H48" s="12">
        <v>62.048299999999998</v>
      </c>
      <c r="I48" s="12">
        <v>11.88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22.8" customHeight="1">
      <c r="A49" s="35" t="s">
        <v>177</v>
      </c>
      <c r="B49" s="35" t="s">
        <v>178</v>
      </c>
      <c r="C49" s="35" t="s">
        <v>178</v>
      </c>
      <c r="D49" s="36" t="s">
        <v>228</v>
      </c>
      <c r="E49" s="37" t="s">
        <v>180</v>
      </c>
      <c r="F49" s="14">
        <v>8.3529599999999995</v>
      </c>
      <c r="G49" s="12">
        <v>8.3529599999999995</v>
      </c>
      <c r="H49" s="12">
        <v>8.3529599999999995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22.8" customHeight="1">
      <c r="A50" s="35" t="s">
        <v>177</v>
      </c>
      <c r="B50" s="35" t="s">
        <v>181</v>
      </c>
      <c r="C50" s="35" t="s">
        <v>181</v>
      </c>
      <c r="D50" s="36" t="s">
        <v>228</v>
      </c>
      <c r="E50" s="37" t="s">
        <v>183</v>
      </c>
      <c r="F50" s="14">
        <v>0.52205999999999997</v>
      </c>
      <c r="G50" s="12">
        <v>0.52205999999999997</v>
      </c>
      <c r="H50" s="12">
        <v>0.52205999999999997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22.8" customHeight="1">
      <c r="A51" s="35" t="s">
        <v>184</v>
      </c>
      <c r="B51" s="35" t="s">
        <v>185</v>
      </c>
      <c r="C51" s="35" t="s">
        <v>186</v>
      </c>
      <c r="D51" s="36" t="s">
        <v>228</v>
      </c>
      <c r="E51" s="37" t="s">
        <v>188</v>
      </c>
      <c r="F51" s="14">
        <v>4.9595700000000003</v>
      </c>
      <c r="G51" s="12">
        <v>4.9595700000000003</v>
      </c>
      <c r="H51" s="12">
        <v>4.9595700000000003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22.8" customHeight="1">
      <c r="A52" s="35" t="s">
        <v>194</v>
      </c>
      <c r="B52" s="35" t="s">
        <v>186</v>
      </c>
      <c r="C52" s="35" t="s">
        <v>190</v>
      </c>
      <c r="D52" s="36" t="s">
        <v>228</v>
      </c>
      <c r="E52" s="37" t="s">
        <v>196</v>
      </c>
      <c r="F52" s="14">
        <v>6.2647199999999996</v>
      </c>
      <c r="G52" s="12">
        <v>6.2647199999999996</v>
      </c>
      <c r="H52" s="12">
        <v>6.2647199999999996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22.8" customHeight="1">
      <c r="A53" s="35" t="s">
        <v>189</v>
      </c>
      <c r="B53" s="35" t="s">
        <v>190</v>
      </c>
      <c r="C53" s="35" t="s">
        <v>202</v>
      </c>
      <c r="D53" s="36" t="s">
        <v>228</v>
      </c>
      <c r="E53" s="37" t="s">
        <v>204</v>
      </c>
      <c r="F53" s="14">
        <v>10</v>
      </c>
      <c r="G53" s="12"/>
      <c r="H53" s="12"/>
      <c r="I53" s="12"/>
      <c r="J53" s="12"/>
      <c r="K53" s="12">
        <v>10</v>
      </c>
      <c r="L53" s="12"/>
      <c r="M53" s="12">
        <v>10</v>
      </c>
      <c r="N53" s="12"/>
      <c r="O53" s="12"/>
      <c r="P53" s="12"/>
      <c r="Q53" s="12"/>
      <c r="R53" s="12"/>
      <c r="S53" s="12"/>
      <c r="T53" s="12"/>
      <c r="U53" s="12"/>
    </row>
  </sheetData>
  <mergeCells count="10">
    <mergeCell ref="T1:U1"/>
    <mergeCell ref="A2:U2"/>
    <mergeCell ref="A3:S3"/>
    <mergeCell ref="T3:U3"/>
    <mergeCell ref="G4:J4"/>
    <mergeCell ref="K4:U4"/>
    <mergeCell ref="A4:C4"/>
    <mergeCell ref="D4:D5"/>
    <mergeCell ref="E4:E5"/>
    <mergeCell ref="F4:F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L27" sqref="L27"/>
    </sheetView>
  </sheetViews>
  <sheetFormatPr defaultColWidth="9.77734375" defaultRowHeight="14.4"/>
  <cols>
    <col min="1" max="1" width="24.5546875" customWidth="1"/>
    <col min="2" max="2" width="16" customWidth="1"/>
    <col min="3" max="4" width="22.21875" customWidth="1"/>
    <col min="5" max="5" width="0.109375" customWidth="1"/>
    <col min="6" max="6" width="9.77734375" customWidth="1"/>
  </cols>
  <sheetData>
    <row r="1" spans="1:5" ht="16.350000000000001" customHeight="1">
      <c r="A1" s="4"/>
      <c r="D1" s="8" t="s">
        <v>239</v>
      </c>
    </row>
    <row r="2" spans="1:5" ht="31.95" customHeight="1">
      <c r="A2" s="55" t="s">
        <v>10</v>
      </c>
      <c r="B2" s="55"/>
      <c r="C2" s="55"/>
      <c r="D2" s="55"/>
    </row>
    <row r="3" spans="1:5" ht="18.899999999999999" customHeight="1">
      <c r="A3" s="50" t="s">
        <v>28</v>
      </c>
      <c r="B3" s="50"/>
      <c r="C3" s="50"/>
      <c r="D3" s="9" t="s">
        <v>29</v>
      </c>
      <c r="E3" s="4"/>
    </row>
    <row r="4" spans="1:5" ht="20.25" customHeight="1">
      <c r="A4" s="52" t="s">
        <v>30</v>
      </c>
      <c r="B4" s="52"/>
      <c r="C4" s="52" t="s">
        <v>31</v>
      </c>
      <c r="D4" s="52"/>
      <c r="E4" s="39"/>
    </row>
    <row r="5" spans="1:5" ht="20.25" customHeight="1">
      <c r="A5" s="10" t="s">
        <v>32</v>
      </c>
      <c r="B5" s="10" t="s">
        <v>33</v>
      </c>
      <c r="C5" s="10" t="s">
        <v>32</v>
      </c>
      <c r="D5" s="10" t="s">
        <v>33</v>
      </c>
      <c r="E5" s="39"/>
    </row>
    <row r="6" spans="1:5" ht="20.25" customHeight="1">
      <c r="A6" s="11" t="s">
        <v>240</v>
      </c>
      <c r="B6" s="15">
        <f>B7</f>
        <v>1399.9909680000001</v>
      </c>
      <c r="C6" s="11" t="s">
        <v>241</v>
      </c>
      <c r="D6" s="17">
        <f>532.420968+867.57</f>
        <v>1399.9909680000001</v>
      </c>
      <c r="E6" s="40"/>
    </row>
    <row r="7" spans="1:5" ht="20.25" customHeight="1">
      <c r="A7" s="13" t="s">
        <v>242</v>
      </c>
      <c r="B7" s="12">
        <f>532.420968+867.57</f>
        <v>1399.9909680000001</v>
      </c>
      <c r="C7" s="13" t="s">
        <v>38</v>
      </c>
      <c r="D7" s="14">
        <v>113.85</v>
      </c>
      <c r="E7" s="40"/>
    </row>
    <row r="8" spans="1:5" ht="20.25" customHeight="1">
      <c r="A8" s="13" t="s">
        <v>243</v>
      </c>
      <c r="B8" s="12">
        <f>532.420968+467.57</f>
        <v>999.99096800000007</v>
      </c>
      <c r="C8" s="13" t="s">
        <v>42</v>
      </c>
      <c r="D8" s="14"/>
      <c r="E8" s="40"/>
    </row>
    <row r="9" spans="1:5" ht="31.05" customHeight="1">
      <c r="A9" s="13" t="s">
        <v>45</v>
      </c>
      <c r="B9" s="12">
        <v>400</v>
      </c>
      <c r="C9" s="13" t="s">
        <v>46</v>
      </c>
      <c r="D9" s="14"/>
      <c r="E9" s="40"/>
    </row>
    <row r="10" spans="1:5" ht="20.25" customHeight="1">
      <c r="A10" s="13" t="s">
        <v>244</v>
      </c>
      <c r="B10" s="12"/>
      <c r="C10" s="13" t="s">
        <v>50</v>
      </c>
      <c r="D10" s="14"/>
      <c r="E10" s="40"/>
    </row>
    <row r="11" spans="1:5" ht="20.25" customHeight="1">
      <c r="A11" s="13" t="s">
        <v>245</v>
      </c>
      <c r="B11" s="12"/>
      <c r="C11" s="13" t="s">
        <v>54</v>
      </c>
      <c r="D11" s="14"/>
      <c r="E11" s="40"/>
    </row>
    <row r="12" spans="1:5" ht="20.25" customHeight="1">
      <c r="A12" s="13" t="s">
        <v>246</v>
      </c>
      <c r="B12" s="12"/>
      <c r="C12" s="13" t="s">
        <v>58</v>
      </c>
      <c r="D12" s="14"/>
      <c r="E12" s="40"/>
    </row>
    <row r="13" spans="1:5" ht="20.25" customHeight="1">
      <c r="A13" s="11" t="s">
        <v>247</v>
      </c>
      <c r="B13" s="15"/>
      <c r="C13" s="13" t="s">
        <v>62</v>
      </c>
      <c r="D13" s="14"/>
      <c r="E13" s="40"/>
    </row>
    <row r="14" spans="1:5" ht="20.25" customHeight="1">
      <c r="A14" s="13" t="s">
        <v>242</v>
      </c>
      <c r="B14" s="12"/>
      <c r="C14" s="13" t="s">
        <v>66</v>
      </c>
      <c r="D14" s="14">
        <f>49.677336+16.02</f>
        <v>65.697335999999993</v>
      </c>
      <c r="E14" s="40"/>
    </row>
    <row r="15" spans="1:5" ht="20.25" customHeight="1">
      <c r="A15" s="13" t="s">
        <v>244</v>
      </c>
      <c r="B15" s="12"/>
      <c r="C15" s="13" t="s">
        <v>70</v>
      </c>
      <c r="D15" s="14"/>
      <c r="E15" s="40"/>
    </row>
    <row r="16" spans="1:5" ht="20.25" customHeight="1">
      <c r="A16" s="13" t="s">
        <v>245</v>
      </c>
      <c r="B16" s="12"/>
      <c r="C16" s="13" t="s">
        <v>74</v>
      </c>
      <c r="D16" s="14">
        <f>25.83427+8.95</f>
        <v>34.784269999999999</v>
      </c>
      <c r="E16" s="40"/>
    </row>
    <row r="17" spans="1:5" ht="20.25" customHeight="1">
      <c r="A17" s="13" t="s">
        <v>246</v>
      </c>
      <c r="B17" s="12"/>
      <c r="C17" s="13" t="s">
        <v>78</v>
      </c>
      <c r="D17" s="14"/>
      <c r="E17" s="40"/>
    </row>
    <row r="18" spans="1:5" ht="20.25" customHeight="1">
      <c r="A18" s="13"/>
      <c r="B18" s="12"/>
      <c r="C18" s="13" t="s">
        <v>82</v>
      </c>
      <c r="D18" s="14"/>
      <c r="E18" s="40"/>
    </row>
    <row r="19" spans="1:5" ht="20.25" customHeight="1">
      <c r="A19" s="13"/>
      <c r="B19" s="13"/>
      <c r="C19" s="13" t="s">
        <v>86</v>
      </c>
      <c r="D19" s="14">
        <f>424.2766+717.44</f>
        <v>1141.7166</v>
      </c>
      <c r="E19" s="40"/>
    </row>
    <row r="20" spans="1:5" ht="20.25" customHeight="1">
      <c r="A20" s="13"/>
      <c r="B20" s="13"/>
      <c r="C20" s="13" t="s">
        <v>90</v>
      </c>
      <c r="D20" s="14"/>
      <c r="E20" s="40"/>
    </row>
    <row r="21" spans="1:5" ht="20.25" customHeight="1">
      <c r="A21" s="13"/>
      <c r="B21" s="13"/>
      <c r="C21" s="13" t="s">
        <v>94</v>
      </c>
      <c r="D21" s="14"/>
      <c r="E21" s="40"/>
    </row>
    <row r="22" spans="1:5" ht="20.25" customHeight="1">
      <c r="A22" s="13"/>
      <c r="B22" s="13"/>
      <c r="C22" s="13" t="s">
        <v>97</v>
      </c>
      <c r="D22" s="14"/>
      <c r="E22" s="40"/>
    </row>
    <row r="23" spans="1:5" ht="20.25" customHeight="1">
      <c r="A23" s="13"/>
      <c r="B23" s="13"/>
      <c r="C23" s="13" t="s">
        <v>100</v>
      </c>
      <c r="D23" s="14"/>
      <c r="E23" s="40"/>
    </row>
    <row r="24" spans="1:5" ht="20.25" customHeight="1">
      <c r="A24" s="13"/>
      <c r="B24" s="13"/>
      <c r="C24" s="13" t="s">
        <v>102</v>
      </c>
      <c r="D24" s="14"/>
      <c r="E24" s="40"/>
    </row>
    <row r="25" spans="1:5" ht="20.25" customHeight="1">
      <c r="A25" s="13"/>
      <c r="B25" s="13"/>
      <c r="C25" s="13" t="s">
        <v>104</v>
      </c>
      <c r="D25" s="14"/>
      <c r="E25" s="40"/>
    </row>
    <row r="26" spans="1:5" ht="20.25" customHeight="1">
      <c r="A26" s="13"/>
      <c r="B26" s="13"/>
      <c r="C26" s="13" t="s">
        <v>106</v>
      </c>
      <c r="D26" s="14">
        <f>32.632762+11.31</f>
        <v>43.942762000000002</v>
      </c>
      <c r="E26" s="40"/>
    </row>
    <row r="27" spans="1:5" ht="20.25" customHeight="1">
      <c r="A27" s="13"/>
      <c r="B27" s="13"/>
      <c r="C27" s="13" t="s">
        <v>108</v>
      </c>
      <c r="D27" s="14"/>
      <c r="E27" s="40"/>
    </row>
    <row r="28" spans="1:5" ht="20.25" customHeight="1">
      <c r="A28" s="13"/>
      <c r="B28" s="13"/>
      <c r="C28" s="13" t="s">
        <v>110</v>
      </c>
      <c r="D28" s="14"/>
      <c r="E28" s="40"/>
    </row>
    <row r="29" spans="1:5" ht="20.25" customHeight="1">
      <c r="A29" s="13"/>
      <c r="B29" s="13"/>
      <c r="C29" s="13" t="s">
        <v>112</v>
      </c>
      <c r="D29" s="14"/>
      <c r="E29" s="40"/>
    </row>
    <row r="30" spans="1:5" ht="20.25" customHeight="1">
      <c r="A30" s="13"/>
      <c r="B30" s="13"/>
      <c r="C30" s="13" t="s">
        <v>114</v>
      </c>
      <c r="D30" s="14"/>
      <c r="E30" s="40"/>
    </row>
    <row r="31" spans="1:5" ht="20.25" customHeight="1">
      <c r="A31" s="13"/>
      <c r="B31" s="13"/>
      <c r="C31" s="13" t="s">
        <v>116</v>
      </c>
      <c r="D31" s="14"/>
      <c r="E31" s="40"/>
    </row>
    <row r="32" spans="1:5" ht="20.25" customHeight="1">
      <c r="A32" s="13"/>
      <c r="B32" s="13"/>
      <c r="C32" s="13" t="s">
        <v>118</v>
      </c>
      <c r="D32" s="14"/>
      <c r="E32" s="40"/>
    </row>
    <row r="33" spans="1:5" ht="20.25" customHeight="1">
      <c r="A33" s="13"/>
      <c r="B33" s="13"/>
      <c r="C33" s="13" t="s">
        <v>120</v>
      </c>
      <c r="D33" s="14"/>
      <c r="E33" s="40"/>
    </row>
    <row r="34" spans="1:5" ht="20.25" customHeight="1">
      <c r="A34" s="13"/>
      <c r="B34" s="13"/>
      <c r="C34" s="13" t="s">
        <v>121</v>
      </c>
      <c r="D34" s="14"/>
      <c r="E34" s="40"/>
    </row>
    <row r="35" spans="1:5" ht="20.25" customHeight="1">
      <c r="A35" s="13"/>
      <c r="B35" s="13"/>
      <c r="C35" s="13" t="s">
        <v>122</v>
      </c>
      <c r="D35" s="14"/>
      <c r="E35" s="40"/>
    </row>
    <row r="36" spans="1:5" ht="20.25" customHeight="1">
      <c r="A36" s="13"/>
      <c r="B36" s="13"/>
      <c r="C36" s="13" t="s">
        <v>123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248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249</v>
      </c>
      <c r="B40" s="15">
        <f>B6</f>
        <v>1399.9909680000001</v>
      </c>
      <c r="C40" s="16" t="s">
        <v>250</v>
      </c>
      <c r="D40" s="17">
        <v>532.42096800000002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workbookViewId="0">
      <pane ySplit="6" topLeftCell="A7" activePane="bottomLeft" state="frozen"/>
      <selection pane="bottomLeft" activeCell="K16" sqref="K16"/>
    </sheetView>
  </sheetViews>
  <sheetFormatPr defaultColWidth="9.77734375" defaultRowHeight="14.4"/>
  <cols>
    <col min="1" max="1" width="3.6640625" customWidth="1"/>
    <col min="2" max="2" width="4.88671875" customWidth="1"/>
    <col min="3" max="3" width="4.77734375" customWidth="1"/>
    <col min="4" max="4" width="14.6640625" customWidth="1"/>
    <col min="5" max="5" width="24.77734375" customWidth="1"/>
    <col min="6" max="6" width="14" customWidth="1"/>
    <col min="7" max="7" width="11.5546875" customWidth="1"/>
    <col min="8" max="8" width="9.109375" customWidth="1"/>
    <col min="9" max="9" width="9.6640625" customWidth="1"/>
    <col min="10" max="10" width="10.44140625" customWidth="1"/>
    <col min="11" max="11" width="11.44140625" customWidth="1"/>
    <col min="12" max="12" width="15.88671875" customWidth="1"/>
    <col min="13" max="13" width="9.77734375" customWidth="1"/>
  </cols>
  <sheetData>
    <row r="1" spans="1:12" ht="16.350000000000001" customHeight="1">
      <c r="A1" s="4"/>
      <c r="D1" s="4"/>
      <c r="L1" s="8" t="s">
        <v>251</v>
      </c>
    </row>
    <row r="2" spans="1:12" ht="43.05" customHeight="1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4.15" customHeight="1">
      <c r="A3" s="50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1" t="s">
        <v>29</v>
      </c>
      <c r="L3" s="51"/>
    </row>
    <row r="4" spans="1:12" ht="19.8" customHeight="1">
      <c r="A4" s="52" t="s">
        <v>166</v>
      </c>
      <c r="B4" s="52"/>
      <c r="C4" s="52"/>
      <c r="D4" s="52" t="s">
        <v>167</v>
      </c>
      <c r="E4" s="52" t="s">
        <v>168</v>
      </c>
      <c r="F4" s="52" t="s">
        <v>133</v>
      </c>
      <c r="G4" s="52" t="s">
        <v>169</v>
      </c>
      <c r="H4" s="52"/>
      <c r="I4" s="52"/>
      <c r="J4" s="52"/>
      <c r="K4" s="52"/>
      <c r="L4" s="52" t="s">
        <v>170</v>
      </c>
    </row>
    <row r="5" spans="1:12" ht="17.25" customHeight="1">
      <c r="A5" s="52"/>
      <c r="B5" s="52"/>
      <c r="C5" s="52"/>
      <c r="D5" s="52"/>
      <c r="E5" s="52"/>
      <c r="F5" s="52"/>
      <c r="G5" s="52" t="s">
        <v>135</v>
      </c>
      <c r="H5" s="52" t="s">
        <v>252</v>
      </c>
      <c r="I5" s="52"/>
      <c r="J5" s="52"/>
      <c r="K5" s="52" t="s">
        <v>253</v>
      </c>
      <c r="L5" s="52"/>
    </row>
    <row r="6" spans="1:12" ht="24.15" customHeight="1">
      <c r="A6" s="10" t="s">
        <v>174</v>
      </c>
      <c r="B6" s="10" t="s">
        <v>175</v>
      </c>
      <c r="C6" s="10" t="s">
        <v>176</v>
      </c>
      <c r="D6" s="52"/>
      <c r="E6" s="52"/>
      <c r="F6" s="52"/>
      <c r="G6" s="52"/>
      <c r="H6" s="10" t="s">
        <v>231</v>
      </c>
      <c r="I6" s="10" t="s">
        <v>254</v>
      </c>
      <c r="J6" s="10" t="s">
        <v>217</v>
      </c>
      <c r="K6" s="52"/>
      <c r="L6" s="52"/>
    </row>
    <row r="7" spans="1:12" ht="22.8" customHeight="1">
      <c r="A7" s="13"/>
      <c r="B7" s="13"/>
      <c r="C7" s="13"/>
      <c r="D7" s="11"/>
      <c r="E7" s="11" t="s">
        <v>133</v>
      </c>
      <c r="F7" s="15">
        <v>1399.99</v>
      </c>
      <c r="G7" s="15">
        <v>653.32000000000005</v>
      </c>
      <c r="H7" s="15">
        <v>588.74</v>
      </c>
      <c r="I7" s="15">
        <v>0</v>
      </c>
      <c r="J7" s="15">
        <v>0</v>
      </c>
      <c r="K7" s="15">
        <v>64.58</v>
      </c>
      <c r="L7" s="15">
        <v>746.67</v>
      </c>
    </row>
    <row r="8" spans="1:12" ht="22.8" customHeight="1">
      <c r="A8" s="13"/>
      <c r="B8" s="13"/>
      <c r="C8" s="13"/>
      <c r="D8" s="18" t="s">
        <v>151</v>
      </c>
      <c r="E8" s="18" t="s">
        <v>152</v>
      </c>
      <c r="F8" s="15">
        <f>F9+F17+F32+F47+F62+F78+F93</f>
        <v>1399.9921039999999</v>
      </c>
      <c r="G8" s="15">
        <f>G9+G17+G32+G47+G62+G78+G93</f>
        <v>653.32210399999997</v>
      </c>
      <c r="H8" s="15">
        <f>H9+H17+H32+H47++H62+H78+H93</f>
        <v>588.73810400000002</v>
      </c>
      <c r="I8" s="15">
        <v>0</v>
      </c>
      <c r="J8" s="15">
        <v>0</v>
      </c>
      <c r="K8" s="15">
        <f>K9+K17+K32+K47+K62+K78+K93</f>
        <v>64.584000000000003</v>
      </c>
      <c r="L8" s="15">
        <f>L9+L17+L32+L47+L62+L78+L93</f>
        <v>746.67</v>
      </c>
    </row>
    <row r="9" spans="1:12" ht="22.8" customHeight="1">
      <c r="A9" s="13"/>
      <c r="B9" s="13"/>
      <c r="C9" s="13"/>
      <c r="D9" s="33" t="s">
        <v>490</v>
      </c>
      <c r="E9" s="33" t="s">
        <v>488</v>
      </c>
      <c r="F9" s="15">
        <v>867.57113600000002</v>
      </c>
      <c r="G9" s="15">
        <v>165.90113600000001</v>
      </c>
      <c r="H9" s="15">
        <v>150.13313600000001</v>
      </c>
      <c r="I9" s="15"/>
      <c r="J9" s="15"/>
      <c r="K9" s="15">
        <v>15.768000000000001</v>
      </c>
      <c r="L9" s="15">
        <v>701.67</v>
      </c>
    </row>
    <row r="10" spans="1:12" ht="22.8" customHeight="1">
      <c r="A10" s="35" t="s">
        <v>491</v>
      </c>
      <c r="B10" s="35" t="s">
        <v>190</v>
      </c>
      <c r="C10" s="35" t="s">
        <v>190</v>
      </c>
      <c r="D10" s="36" t="s">
        <v>499</v>
      </c>
      <c r="E10" s="13" t="s">
        <v>493</v>
      </c>
      <c r="F10" s="12">
        <v>113.8532</v>
      </c>
      <c r="G10" s="12">
        <v>113.8532</v>
      </c>
      <c r="H10" s="14">
        <v>113.8532</v>
      </c>
      <c r="I10" s="14"/>
      <c r="J10" s="14"/>
      <c r="K10" s="14"/>
      <c r="L10" s="14"/>
    </row>
    <row r="11" spans="1:12" ht="22.8" customHeight="1">
      <c r="A11" s="35" t="s">
        <v>177</v>
      </c>
      <c r="B11" s="35" t="s">
        <v>178</v>
      </c>
      <c r="C11" s="35" t="s">
        <v>178</v>
      </c>
      <c r="D11" s="36" t="s">
        <v>265</v>
      </c>
      <c r="E11" s="13" t="s">
        <v>180</v>
      </c>
      <c r="F11" s="12">
        <v>15.077375999999999</v>
      </c>
      <c r="G11" s="12">
        <v>15.077375999999999</v>
      </c>
      <c r="H11" s="14">
        <v>15.077375999999999</v>
      </c>
      <c r="I11" s="14"/>
      <c r="J11" s="14"/>
      <c r="K11" s="14"/>
      <c r="L11" s="14"/>
    </row>
    <row r="12" spans="1:12" ht="22.8" customHeight="1">
      <c r="A12" s="35" t="s">
        <v>177</v>
      </c>
      <c r="B12" s="35" t="s">
        <v>181</v>
      </c>
      <c r="C12" s="35" t="s">
        <v>181</v>
      </c>
      <c r="D12" s="36" t="s">
        <v>268</v>
      </c>
      <c r="E12" s="13" t="s">
        <v>183</v>
      </c>
      <c r="F12" s="12">
        <v>0.94233599999999995</v>
      </c>
      <c r="G12" s="12">
        <v>0.94233599999999995</v>
      </c>
      <c r="H12" s="14">
        <v>0.94233599999999995</v>
      </c>
      <c r="I12" s="14"/>
      <c r="J12" s="14"/>
      <c r="K12" s="14"/>
      <c r="L12" s="14"/>
    </row>
    <row r="13" spans="1:12" ht="22.8" customHeight="1">
      <c r="A13" s="35" t="s">
        <v>184</v>
      </c>
      <c r="B13" s="35" t="s">
        <v>185</v>
      </c>
      <c r="C13" s="35" t="s">
        <v>190</v>
      </c>
      <c r="D13" s="36" t="s">
        <v>284</v>
      </c>
      <c r="E13" s="13" t="s">
        <v>201</v>
      </c>
      <c r="F13" s="12">
        <v>8.9521920000000001</v>
      </c>
      <c r="G13" s="12">
        <v>8.9521920000000001</v>
      </c>
      <c r="H13" s="14">
        <v>8.9521920000000001</v>
      </c>
      <c r="I13" s="14"/>
      <c r="J13" s="14"/>
      <c r="K13" s="14"/>
      <c r="L13" s="14"/>
    </row>
    <row r="14" spans="1:12" ht="22.8" customHeight="1">
      <c r="A14" s="35" t="s">
        <v>189</v>
      </c>
      <c r="B14" s="35" t="s">
        <v>190</v>
      </c>
      <c r="C14" s="35" t="s">
        <v>190</v>
      </c>
      <c r="D14" s="36" t="s">
        <v>500</v>
      </c>
      <c r="E14" s="13" t="s">
        <v>493</v>
      </c>
      <c r="F14" s="12">
        <v>701.67</v>
      </c>
      <c r="G14" s="12"/>
      <c r="H14" s="14"/>
      <c r="I14" s="14"/>
      <c r="J14" s="14"/>
      <c r="K14" s="14"/>
      <c r="L14" s="14">
        <v>701.67</v>
      </c>
    </row>
    <row r="15" spans="1:12" ht="22.8" customHeight="1">
      <c r="A15" s="35" t="s">
        <v>189</v>
      </c>
      <c r="B15" s="35" t="s">
        <v>190</v>
      </c>
      <c r="C15" s="35" t="s">
        <v>495</v>
      </c>
      <c r="D15" s="36" t="s">
        <v>501</v>
      </c>
      <c r="E15" s="13" t="s">
        <v>497</v>
      </c>
      <c r="F15" s="12">
        <v>15.768000000000001</v>
      </c>
      <c r="G15" s="12">
        <v>15.768000000000001</v>
      </c>
      <c r="H15" s="14"/>
      <c r="I15" s="14"/>
      <c r="J15" s="14"/>
      <c r="K15" s="14">
        <v>15.768000000000001</v>
      </c>
      <c r="L15" s="14"/>
    </row>
    <row r="16" spans="1:12" ht="22.8" customHeight="1">
      <c r="A16" s="35" t="s">
        <v>194</v>
      </c>
      <c r="B16" s="35" t="s">
        <v>186</v>
      </c>
      <c r="C16" s="35" t="s">
        <v>190</v>
      </c>
      <c r="D16" s="36" t="s">
        <v>280</v>
      </c>
      <c r="E16" s="13" t="s">
        <v>196</v>
      </c>
      <c r="F16" s="12">
        <v>11.308032000000001</v>
      </c>
      <c r="G16" s="12">
        <v>11.308032000000001</v>
      </c>
      <c r="H16" s="14">
        <v>11.308032000000001</v>
      </c>
      <c r="I16" s="14"/>
      <c r="J16" s="14"/>
      <c r="K16" s="14"/>
      <c r="L16" s="14"/>
    </row>
    <row r="17" spans="1:12" ht="22.8" customHeight="1">
      <c r="A17" s="13"/>
      <c r="B17" s="13"/>
      <c r="C17" s="13"/>
      <c r="D17" s="33" t="s">
        <v>153</v>
      </c>
      <c r="E17" s="33" t="s">
        <v>154</v>
      </c>
      <c r="F17" s="15">
        <v>52.262659999999997</v>
      </c>
      <c r="G17" s="15">
        <v>52.262659999999997</v>
      </c>
      <c r="H17" s="15">
        <v>47.522660000000002</v>
      </c>
      <c r="I17" s="15">
        <v>0</v>
      </c>
      <c r="J17" s="15">
        <v>0</v>
      </c>
      <c r="K17" s="15">
        <v>4.74</v>
      </c>
      <c r="L17" s="15">
        <v>0</v>
      </c>
    </row>
    <row r="18" spans="1:12" ht="22.8" customHeight="1">
      <c r="A18" s="16" t="s">
        <v>189</v>
      </c>
      <c r="B18" s="16"/>
      <c r="C18" s="16"/>
      <c r="D18" s="11" t="s">
        <v>255</v>
      </c>
      <c r="E18" s="11" t="s">
        <v>256</v>
      </c>
      <c r="F18" s="15">
        <v>40.514000000000003</v>
      </c>
      <c r="G18" s="15">
        <v>40.514000000000003</v>
      </c>
      <c r="H18" s="15">
        <v>35.774000000000001</v>
      </c>
      <c r="I18" s="15">
        <v>0</v>
      </c>
      <c r="J18" s="15">
        <v>0</v>
      </c>
      <c r="K18" s="15">
        <v>4.74</v>
      </c>
      <c r="L18" s="15">
        <v>0</v>
      </c>
    </row>
    <row r="19" spans="1:12" ht="22.8" customHeight="1">
      <c r="A19" s="16" t="s">
        <v>189</v>
      </c>
      <c r="B19" s="42" t="s">
        <v>190</v>
      </c>
      <c r="C19" s="16"/>
      <c r="D19" s="11" t="s">
        <v>257</v>
      </c>
      <c r="E19" s="11" t="s">
        <v>258</v>
      </c>
      <c r="F19" s="15">
        <v>40.514000000000003</v>
      </c>
      <c r="G19" s="15">
        <v>40.514000000000003</v>
      </c>
      <c r="H19" s="15">
        <v>35.774000000000001</v>
      </c>
      <c r="I19" s="15">
        <v>0</v>
      </c>
      <c r="J19" s="15">
        <v>0</v>
      </c>
      <c r="K19" s="15">
        <v>4.74</v>
      </c>
      <c r="L19" s="15">
        <v>0</v>
      </c>
    </row>
    <row r="20" spans="1:12" ht="22.8" customHeight="1">
      <c r="A20" s="35" t="s">
        <v>189</v>
      </c>
      <c r="B20" s="35" t="s">
        <v>190</v>
      </c>
      <c r="C20" s="35" t="s">
        <v>191</v>
      </c>
      <c r="D20" s="36" t="s">
        <v>259</v>
      </c>
      <c r="E20" s="13" t="s">
        <v>260</v>
      </c>
      <c r="F20" s="12">
        <v>40.514000000000003</v>
      </c>
      <c r="G20" s="12">
        <v>40.514000000000003</v>
      </c>
      <c r="H20" s="14">
        <v>35.774000000000001</v>
      </c>
      <c r="I20" s="14"/>
      <c r="J20" s="14"/>
      <c r="K20" s="14">
        <v>4.74</v>
      </c>
      <c r="L20" s="14"/>
    </row>
    <row r="21" spans="1:12" ht="22.8" customHeight="1">
      <c r="A21" s="16" t="s">
        <v>177</v>
      </c>
      <c r="B21" s="16"/>
      <c r="C21" s="16"/>
      <c r="D21" s="11" t="s">
        <v>261</v>
      </c>
      <c r="E21" s="11" t="s">
        <v>262</v>
      </c>
      <c r="F21" s="15">
        <v>5.1877199999999997</v>
      </c>
      <c r="G21" s="15">
        <v>5.1877199999999997</v>
      </c>
      <c r="H21" s="15">
        <v>5.1877199999999997</v>
      </c>
      <c r="I21" s="15">
        <v>0</v>
      </c>
      <c r="J21" s="15">
        <v>0</v>
      </c>
      <c r="K21" s="15">
        <v>0</v>
      </c>
      <c r="L21" s="15">
        <v>0</v>
      </c>
    </row>
    <row r="22" spans="1:12" ht="22.8" customHeight="1">
      <c r="A22" s="16" t="s">
        <v>177</v>
      </c>
      <c r="B22" s="42" t="s">
        <v>178</v>
      </c>
      <c r="C22" s="16"/>
      <c r="D22" s="11" t="s">
        <v>263</v>
      </c>
      <c r="E22" s="11" t="s">
        <v>264</v>
      </c>
      <c r="F22" s="15">
        <v>4.8825599999999998</v>
      </c>
      <c r="G22" s="15">
        <v>4.8825599999999998</v>
      </c>
      <c r="H22" s="15">
        <v>4.8825599999999998</v>
      </c>
      <c r="I22" s="15">
        <v>0</v>
      </c>
      <c r="J22" s="15">
        <v>0</v>
      </c>
      <c r="K22" s="15">
        <v>0</v>
      </c>
      <c r="L22" s="15">
        <v>0</v>
      </c>
    </row>
    <row r="23" spans="1:12" ht="22.8" customHeight="1">
      <c r="A23" s="35" t="s">
        <v>177</v>
      </c>
      <c r="B23" s="35" t="s">
        <v>178</v>
      </c>
      <c r="C23" s="35" t="s">
        <v>178</v>
      </c>
      <c r="D23" s="36" t="s">
        <v>265</v>
      </c>
      <c r="E23" s="13" t="s">
        <v>266</v>
      </c>
      <c r="F23" s="12">
        <v>4.8825599999999998</v>
      </c>
      <c r="G23" s="12">
        <v>4.8825599999999998</v>
      </c>
      <c r="H23" s="14">
        <v>4.8825599999999998</v>
      </c>
      <c r="I23" s="14"/>
      <c r="J23" s="14"/>
      <c r="K23" s="14"/>
      <c r="L23" s="14"/>
    </row>
    <row r="24" spans="1:12" ht="22.8" customHeight="1">
      <c r="A24" s="16" t="s">
        <v>177</v>
      </c>
      <c r="B24" s="42" t="s">
        <v>181</v>
      </c>
      <c r="C24" s="16"/>
      <c r="D24" s="11" t="s">
        <v>267</v>
      </c>
      <c r="E24" s="11" t="s">
        <v>183</v>
      </c>
      <c r="F24" s="15">
        <v>0.30515999999999999</v>
      </c>
      <c r="G24" s="15">
        <v>0.30515999999999999</v>
      </c>
      <c r="H24" s="15">
        <v>0.30515999999999999</v>
      </c>
      <c r="I24" s="15">
        <v>0</v>
      </c>
      <c r="J24" s="15">
        <v>0</v>
      </c>
      <c r="K24" s="15">
        <v>0</v>
      </c>
      <c r="L24" s="15">
        <v>0</v>
      </c>
    </row>
    <row r="25" spans="1:12" ht="22.8" customHeight="1">
      <c r="A25" s="35" t="s">
        <v>177</v>
      </c>
      <c r="B25" s="35" t="s">
        <v>181</v>
      </c>
      <c r="C25" s="35" t="s">
        <v>181</v>
      </c>
      <c r="D25" s="36" t="s">
        <v>268</v>
      </c>
      <c r="E25" s="13" t="s">
        <v>269</v>
      </c>
      <c r="F25" s="12">
        <v>0.30515999999999999</v>
      </c>
      <c r="G25" s="12">
        <v>0.30515999999999999</v>
      </c>
      <c r="H25" s="14">
        <v>0.30515999999999999</v>
      </c>
      <c r="I25" s="14"/>
      <c r="J25" s="14"/>
      <c r="K25" s="14"/>
      <c r="L25" s="14"/>
    </row>
    <row r="26" spans="1:12" ht="22.8" customHeight="1">
      <c r="A26" s="16" t="s">
        <v>184</v>
      </c>
      <c r="B26" s="16"/>
      <c r="C26" s="16"/>
      <c r="D26" s="11" t="s">
        <v>270</v>
      </c>
      <c r="E26" s="11" t="s">
        <v>271</v>
      </c>
      <c r="F26" s="15">
        <v>2.8990200000000002</v>
      </c>
      <c r="G26" s="15">
        <v>2.8990200000000002</v>
      </c>
      <c r="H26" s="15">
        <v>2.8990200000000002</v>
      </c>
      <c r="I26" s="15">
        <v>0</v>
      </c>
      <c r="J26" s="15">
        <v>0</v>
      </c>
      <c r="K26" s="15">
        <v>0</v>
      </c>
      <c r="L26" s="15">
        <v>0</v>
      </c>
    </row>
    <row r="27" spans="1:12" ht="22.8" customHeight="1">
      <c r="A27" s="16" t="s">
        <v>184</v>
      </c>
      <c r="B27" s="42" t="s">
        <v>185</v>
      </c>
      <c r="C27" s="16"/>
      <c r="D27" s="11" t="s">
        <v>272</v>
      </c>
      <c r="E27" s="11" t="s">
        <v>273</v>
      </c>
      <c r="F27" s="15">
        <v>2.8990200000000002</v>
      </c>
      <c r="G27" s="15">
        <v>2.8990200000000002</v>
      </c>
      <c r="H27" s="15">
        <v>2.8990200000000002</v>
      </c>
      <c r="I27" s="15">
        <v>0</v>
      </c>
      <c r="J27" s="15">
        <v>0</v>
      </c>
      <c r="K27" s="15">
        <v>0</v>
      </c>
      <c r="L27" s="15">
        <v>0</v>
      </c>
    </row>
    <row r="28" spans="1:12" ht="22.8" customHeight="1">
      <c r="A28" s="35" t="s">
        <v>184</v>
      </c>
      <c r="B28" s="35" t="s">
        <v>185</v>
      </c>
      <c r="C28" s="35" t="s">
        <v>186</v>
      </c>
      <c r="D28" s="36" t="s">
        <v>274</v>
      </c>
      <c r="E28" s="13" t="s">
        <v>275</v>
      </c>
      <c r="F28" s="12">
        <v>2.8990200000000002</v>
      </c>
      <c r="G28" s="12">
        <v>2.8990200000000002</v>
      </c>
      <c r="H28" s="14">
        <v>2.8990200000000002</v>
      </c>
      <c r="I28" s="14"/>
      <c r="J28" s="14"/>
      <c r="K28" s="14"/>
      <c r="L28" s="14"/>
    </row>
    <row r="29" spans="1:12" ht="22.8" customHeight="1">
      <c r="A29" s="16" t="s">
        <v>194</v>
      </c>
      <c r="B29" s="16"/>
      <c r="C29" s="16"/>
      <c r="D29" s="11" t="s">
        <v>276</v>
      </c>
      <c r="E29" s="11" t="s">
        <v>277</v>
      </c>
      <c r="F29" s="15">
        <v>3.6619199999999998</v>
      </c>
      <c r="G29" s="15">
        <v>3.6619199999999998</v>
      </c>
      <c r="H29" s="15">
        <v>3.6619199999999998</v>
      </c>
      <c r="I29" s="15">
        <v>0</v>
      </c>
      <c r="J29" s="15">
        <v>0</v>
      </c>
      <c r="K29" s="15">
        <v>0</v>
      </c>
      <c r="L29" s="15">
        <v>0</v>
      </c>
    </row>
    <row r="30" spans="1:12" ht="22.8" customHeight="1">
      <c r="A30" s="16" t="s">
        <v>194</v>
      </c>
      <c r="B30" s="42" t="s">
        <v>186</v>
      </c>
      <c r="C30" s="16"/>
      <c r="D30" s="11" t="s">
        <v>278</v>
      </c>
      <c r="E30" s="11" t="s">
        <v>279</v>
      </c>
      <c r="F30" s="15">
        <v>3.6619199999999998</v>
      </c>
      <c r="G30" s="15">
        <v>3.6619199999999998</v>
      </c>
      <c r="H30" s="15">
        <v>3.6619199999999998</v>
      </c>
      <c r="I30" s="15">
        <v>0</v>
      </c>
      <c r="J30" s="15">
        <v>0</v>
      </c>
      <c r="K30" s="15">
        <v>0</v>
      </c>
      <c r="L30" s="15">
        <v>0</v>
      </c>
    </row>
    <row r="31" spans="1:12" ht="22.8" customHeight="1">
      <c r="A31" s="35" t="s">
        <v>194</v>
      </c>
      <c r="B31" s="35" t="s">
        <v>186</v>
      </c>
      <c r="C31" s="35" t="s">
        <v>190</v>
      </c>
      <c r="D31" s="36" t="s">
        <v>280</v>
      </c>
      <c r="E31" s="13" t="s">
        <v>281</v>
      </c>
      <c r="F31" s="12">
        <v>3.6619199999999998</v>
      </c>
      <c r="G31" s="12">
        <v>3.6619199999999998</v>
      </c>
      <c r="H31" s="14">
        <v>3.6619199999999998</v>
      </c>
      <c r="I31" s="14"/>
      <c r="J31" s="14"/>
      <c r="K31" s="14"/>
      <c r="L31" s="14"/>
    </row>
    <row r="32" spans="1:12" ht="22.8" customHeight="1">
      <c r="A32" s="13"/>
      <c r="B32" s="13"/>
      <c r="C32" s="13"/>
      <c r="D32" s="33" t="s">
        <v>155</v>
      </c>
      <c r="E32" s="33" t="s">
        <v>156</v>
      </c>
      <c r="F32" s="15">
        <v>118.018344</v>
      </c>
      <c r="G32" s="15">
        <v>83.018343999999999</v>
      </c>
      <c r="H32" s="15">
        <v>74.678343999999996</v>
      </c>
      <c r="I32" s="15">
        <v>0</v>
      </c>
      <c r="J32" s="15">
        <v>0</v>
      </c>
      <c r="K32" s="15">
        <v>8.34</v>
      </c>
      <c r="L32" s="15">
        <v>35</v>
      </c>
    </row>
    <row r="33" spans="1:12" ht="22.8" customHeight="1">
      <c r="A33" s="16" t="s">
        <v>189</v>
      </c>
      <c r="B33" s="16"/>
      <c r="C33" s="16"/>
      <c r="D33" s="11" t="s">
        <v>255</v>
      </c>
      <c r="E33" s="11" t="s">
        <v>256</v>
      </c>
      <c r="F33" s="15">
        <v>100.0641</v>
      </c>
      <c r="G33" s="15">
        <v>65.064099999999996</v>
      </c>
      <c r="H33" s="15">
        <v>56.7241</v>
      </c>
      <c r="I33" s="15">
        <v>0</v>
      </c>
      <c r="J33" s="15">
        <v>0</v>
      </c>
      <c r="K33" s="15">
        <v>8.34</v>
      </c>
      <c r="L33" s="15">
        <v>35</v>
      </c>
    </row>
    <row r="34" spans="1:12" ht="22.8" customHeight="1">
      <c r="A34" s="16" t="s">
        <v>189</v>
      </c>
      <c r="B34" s="42" t="s">
        <v>190</v>
      </c>
      <c r="C34" s="16"/>
      <c r="D34" s="11" t="s">
        <v>257</v>
      </c>
      <c r="E34" s="11" t="s">
        <v>258</v>
      </c>
      <c r="F34" s="15">
        <v>100.0641</v>
      </c>
      <c r="G34" s="15">
        <v>65.064099999999996</v>
      </c>
      <c r="H34" s="15">
        <v>56.7241</v>
      </c>
      <c r="I34" s="15">
        <v>0</v>
      </c>
      <c r="J34" s="15">
        <v>0</v>
      </c>
      <c r="K34" s="15">
        <v>8.34</v>
      </c>
      <c r="L34" s="15">
        <v>35</v>
      </c>
    </row>
    <row r="35" spans="1:12" ht="22.8" customHeight="1">
      <c r="A35" s="35" t="s">
        <v>189</v>
      </c>
      <c r="B35" s="35" t="s">
        <v>190</v>
      </c>
      <c r="C35" s="35" t="s">
        <v>191</v>
      </c>
      <c r="D35" s="36" t="s">
        <v>259</v>
      </c>
      <c r="E35" s="13" t="s">
        <v>260</v>
      </c>
      <c r="F35" s="12">
        <v>100.0641</v>
      </c>
      <c r="G35" s="12">
        <v>65.064099999999996</v>
      </c>
      <c r="H35" s="14">
        <v>56.7241</v>
      </c>
      <c r="I35" s="14"/>
      <c r="J35" s="14"/>
      <c r="K35" s="14">
        <v>8.34</v>
      </c>
      <c r="L35" s="14">
        <v>35</v>
      </c>
    </row>
    <row r="36" spans="1:12" ht="22.8" customHeight="1">
      <c r="A36" s="16" t="s">
        <v>177</v>
      </c>
      <c r="B36" s="16"/>
      <c r="C36" s="16"/>
      <c r="D36" s="11" t="s">
        <v>261</v>
      </c>
      <c r="E36" s="11" t="s">
        <v>262</v>
      </c>
      <c r="F36" s="15">
        <v>7.927848</v>
      </c>
      <c r="G36" s="15">
        <v>7.927848</v>
      </c>
      <c r="H36" s="15">
        <v>7.927848</v>
      </c>
      <c r="I36" s="15">
        <v>0</v>
      </c>
      <c r="J36" s="15">
        <v>0</v>
      </c>
      <c r="K36" s="15">
        <v>0</v>
      </c>
      <c r="L36" s="15">
        <v>0</v>
      </c>
    </row>
    <row r="37" spans="1:12" ht="22.8" customHeight="1">
      <c r="A37" s="16" t="s">
        <v>177</v>
      </c>
      <c r="B37" s="42" t="s">
        <v>178</v>
      </c>
      <c r="C37" s="16"/>
      <c r="D37" s="11" t="s">
        <v>263</v>
      </c>
      <c r="E37" s="11" t="s">
        <v>264</v>
      </c>
      <c r="F37" s="15">
        <v>7.4615039999999997</v>
      </c>
      <c r="G37" s="15">
        <v>7.4615039999999997</v>
      </c>
      <c r="H37" s="15">
        <v>7.4615039999999997</v>
      </c>
      <c r="I37" s="15">
        <v>0</v>
      </c>
      <c r="J37" s="15">
        <v>0</v>
      </c>
      <c r="K37" s="15">
        <v>0</v>
      </c>
      <c r="L37" s="15">
        <v>0</v>
      </c>
    </row>
    <row r="38" spans="1:12" ht="22.8" customHeight="1">
      <c r="A38" s="35" t="s">
        <v>177</v>
      </c>
      <c r="B38" s="35" t="s">
        <v>178</v>
      </c>
      <c r="C38" s="35" t="s">
        <v>178</v>
      </c>
      <c r="D38" s="36" t="s">
        <v>265</v>
      </c>
      <c r="E38" s="13" t="s">
        <v>266</v>
      </c>
      <c r="F38" s="12">
        <v>7.4615039999999997</v>
      </c>
      <c r="G38" s="12">
        <v>7.4615039999999997</v>
      </c>
      <c r="H38" s="14">
        <v>7.4615039999999997</v>
      </c>
      <c r="I38" s="14"/>
      <c r="J38" s="14"/>
      <c r="K38" s="14"/>
      <c r="L38" s="14"/>
    </row>
    <row r="39" spans="1:12" ht="22.8" customHeight="1">
      <c r="A39" s="16" t="s">
        <v>177</v>
      </c>
      <c r="B39" s="42" t="s">
        <v>181</v>
      </c>
      <c r="C39" s="16"/>
      <c r="D39" s="11" t="s">
        <v>267</v>
      </c>
      <c r="E39" s="11" t="s">
        <v>183</v>
      </c>
      <c r="F39" s="15">
        <v>0.46634399999999998</v>
      </c>
      <c r="G39" s="15">
        <v>0.46634399999999998</v>
      </c>
      <c r="H39" s="15">
        <v>0.46634399999999998</v>
      </c>
      <c r="I39" s="15">
        <v>0</v>
      </c>
      <c r="J39" s="15">
        <v>0</v>
      </c>
      <c r="K39" s="15">
        <v>0</v>
      </c>
      <c r="L39" s="15">
        <v>0</v>
      </c>
    </row>
    <row r="40" spans="1:12" ht="22.8" customHeight="1">
      <c r="A40" s="35" t="s">
        <v>177</v>
      </c>
      <c r="B40" s="35" t="s">
        <v>181</v>
      </c>
      <c r="C40" s="35" t="s">
        <v>181</v>
      </c>
      <c r="D40" s="36" t="s">
        <v>268</v>
      </c>
      <c r="E40" s="13" t="s">
        <v>269</v>
      </c>
      <c r="F40" s="12">
        <v>0.46634399999999998</v>
      </c>
      <c r="G40" s="12">
        <v>0.46634399999999998</v>
      </c>
      <c r="H40" s="14">
        <v>0.46634399999999998</v>
      </c>
      <c r="I40" s="14"/>
      <c r="J40" s="14"/>
      <c r="K40" s="14"/>
      <c r="L40" s="14"/>
    </row>
    <row r="41" spans="1:12" ht="22.8" customHeight="1">
      <c r="A41" s="16" t="s">
        <v>184</v>
      </c>
      <c r="B41" s="16"/>
      <c r="C41" s="16"/>
      <c r="D41" s="11" t="s">
        <v>270</v>
      </c>
      <c r="E41" s="11" t="s">
        <v>271</v>
      </c>
      <c r="F41" s="15">
        <v>4.4302679999999999</v>
      </c>
      <c r="G41" s="15">
        <v>4.4302679999999999</v>
      </c>
      <c r="H41" s="15">
        <v>4.4302679999999999</v>
      </c>
      <c r="I41" s="15">
        <v>0</v>
      </c>
      <c r="J41" s="15">
        <v>0</v>
      </c>
      <c r="K41" s="15">
        <v>0</v>
      </c>
      <c r="L41" s="15">
        <v>0</v>
      </c>
    </row>
    <row r="42" spans="1:12" ht="22.8" customHeight="1">
      <c r="A42" s="16" t="s">
        <v>184</v>
      </c>
      <c r="B42" s="42" t="s">
        <v>185</v>
      </c>
      <c r="C42" s="16"/>
      <c r="D42" s="11" t="s">
        <v>272</v>
      </c>
      <c r="E42" s="11" t="s">
        <v>273</v>
      </c>
      <c r="F42" s="15">
        <v>4.4302679999999999</v>
      </c>
      <c r="G42" s="15">
        <v>4.4302679999999999</v>
      </c>
      <c r="H42" s="15">
        <v>4.4302679999999999</v>
      </c>
      <c r="I42" s="15">
        <v>0</v>
      </c>
      <c r="J42" s="15">
        <v>0</v>
      </c>
      <c r="K42" s="15">
        <v>0</v>
      </c>
      <c r="L42" s="15">
        <v>0</v>
      </c>
    </row>
    <row r="43" spans="1:12" ht="22.8" customHeight="1">
      <c r="A43" s="35" t="s">
        <v>184</v>
      </c>
      <c r="B43" s="35" t="s">
        <v>185</v>
      </c>
      <c r="C43" s="35" t="s">
        <v>186</v>
      </c>
      <c r="D43" s="36" t="s">
        <v>274</v>
      </c>
      <c r="E43" s="13" t="s">
        <v>275</v>
      </c>
      <c r="F43" s="12">
        <v>4.4302679999999999</v>
      </c>
      <c r="G43" s="12">
        <v>4.4302679999999999</v>
      </c>
      <c r="H43" s="14">
        <v>4.4302679999999999</v>
      </c>
      <c r="I43" s="14"/>
      <c r="J43" s="14"/>
      <c r="K43" s="14"/>
      <c r="L43" s="14"/>
    </row>
    <row r="44" spans="1:12" ht="22.8" customHeight="1">
      <c r="A44" s="16" t="s">
        <v>194</v>
      </c>
      <c r="B44" s="16"/>
      <c r="C44" s="16"/>
      <c r="D44" s="11" t="s">
        <v>276</v>
      </c>
      <c r="E44" s="11" t="s">
        <v>277</v>
      </c>
      <c r="F44" s="15">
        <v>5.5961280000000002</v>
      </c>
      <c r="G44" s="15">
        <v>5.5961280000000002</v>
      </c>
      <c r="H44" s="15">
        <v>5.5961280000000002</v>
      </c>
      <c r="I44" s="15">
        <v>0</v>
      </c>
      <c r="J44" s="15">
        <v>0</v>
      </c>
      <c r="K44" s="15">
        <v>0</v>
      </c>
      <c r="L44" s="15">
        <v>0</v>
      </c>
    </row>
    <row r="45" spans="1:12" ht="22.8" customHeight="1">
      <c r="A45" s="16" t="s">
        <v>194</v>
      </c>
      <c r="B45" s="42" t="s">
        <v>186</v>
      </c>
      <c r="C45" s="16"/>
      <c r="D45" s="11" t="s">
        <v>278</v>
      </c>
      <c r="E45" s="11" t="s">
        <v>279</v>
      </c>
      <c r="F45" s="15">
        <v>5.5961280000000002</v>
      </c>
      <c r="G45" s="15">
        <v>5.5961280000000002</v>
      </c>
      <c r="H45" s="15">
        <v>5.5961280000000002</v>
      </c>
      <c r="I45" s="15">
        <v>0</v>
      </c>
      <c r="J45" s="15">
        <v>0</v>
      </c>
      <c r="K45" s="15">
        <v>0</v>
      </c>
      <c r="L45" s="15">
        <v>0</v>
      </c>
    </row>
    <row r="46" spans="1:12" ht="22.8" customHeight="1">
      <c r="A46" s="35" t="s">
        <v>194</v>
      </c>
      <c r="B46" s="35" t="s">
        <v>186</v>
      </c>
      <c r="C46" s="35" t="s">
        <v>190</v>
      </c>
      <c r="D46" s="36" t="s">
        <v>280</v>
      </c>
      <c r="E46" s="13" t="s">
        <v>281</v>
      </c>
      <c r="F46" s="12">
        <v>5.5961280000000002</v>
      </c>
      <c r="G46" s="12">
        <v>5.5961280000000002</v>
      </c>
      <c r="H46" s="14">
        <v>5.5961280000000002</v>
      </c>
      <c r="I46" s="14"/>
      <c r="J46" s="14"/>
      <c r="K46" s="14"/>
      <c r="L46" s="14"/>
    </row>
    <row r="47" spans="1:12" ht="22.8" customHeight="1">
      <c r="A47" s="13"/>
      <c r="B47" s="13"/>
      <c r="C47" s="13"/>
      <c r="D47" s="33" t="s">
        <v>157</v>
      </c>
      <c r="E47" s="33" t="s">
        <v>158</v>
      </c>
      <c r="F47" s="15">
        <v>66.630560000000003</v>
      </c>
      <c r="G47" s="15">
        <v>66.630560000000003</v>
      </c>
      <c r="H47" s="15">
        <v>59.490560000000002</v>
      </c>
      <c r="I47" s="15">
        <v>0</v>
      </c>
      <c r="J47" s="15">
        <v>0</v>
      </c>
      <c r="K47" s="15">
        <v>7.14</v>
      </c>
      <c r="L47" s="15">
        <v>0</v>
      </c>
    </row>
    <row r="48" spans="1:12" ht="22.8" customHeight="1">
      <c r="A48" s="16" t="s">
        <v>189</v>
      </c>
      <c r="B48" s="16"/>
      <c r="C48" s="16"/>
      <c r="D48" s="11" t="s">
        <v>255</v>
      </c>
      <c r="E48" s="11" t="s">
        <v>256</v>
      </c>
      <c r="F48" s="15">
        <v>52.410200000000003</v>
      </c>
      <c r="G48" s="15">
        <v>52.410200000000003</v>
      </c>
      <c r="H48" s="15">
        <v>45.270200000000003</v>
      </c>
      <c r="I48" s="15">
        <v>0</v>
      </c>
      <c r="J48" s="15">
        <v>0</v>
      </c>
      <c r="K48" s="15">
        <v>7.14</v>
      </c>
      <c r="L48" s="15">
        <v>0</v>
      </c>
    </row>
    <row r="49" spans="1:12" ht="22.8" customHeight="1">
      <c r="A49" s="16" t="s">
        <v>189</v>
      </c>
      <c r="B49" s="42" t="s">
        <v>190</v>
      </c>
      <c r="C49" s="16"/>
      <c r="D49" s="11" t="s">
        <v>257</v>
      </c>
      <c r="E49" s="11" t="s">
        <v>258</v>
      </c>
      <c r="F49" s="15">
        <v>52.410200000000003</v>
      </c>
      <c r="G49" s="15">
        <v>52.410200000000003</v>
      </c>
      <c r="H49" s="15">
        <v>45.270200000000003</v>
      </c>
      <c r="I49" s="15">
        <v>0</v>
      </c>
      <c r="J49" s="15">
        <v>0</v>
      </c>
      <c r="K49" s="15">
        <v>7.14</v>
      </c>
      <c r="L49" s="15">
        <v>0</v>
      </c>
    </row>
    <row r="50" spans="1:12" ht="22.8" customHeight="1">
      <c r="A50" s="35" t="s">
        <v>189</v>
      </c>
      <c r="B50" s="35" t="s">
        <v>190</v>
      </c>
      <c r="C50" s="35" t="s">
        <v>191</v>
      </c>
      <c r="D50" s="36" t="s">
        <v>259</v>
      </c>
      <c r="E50" s="13" t="s">
        <v>260</v>
      </c>
      <c r="F50" s="12">
        <v>52.410200000000003</v>
      </c>
      <c r="G50" s="12">
        <v>52.410200000000003</v>
      </c>
      <c r="H50" s="14">
        <v>45.270200000000003</v>
      </c>
      <c r="I50" s="14"/>
      <c r="J50" s="14"/>
      <c r="K50" s="14">
        <v>7.14</v>
      </c>
      <c r="L50" s="14"/>
    </row>
    <row r="51" spans="1:12" ht="22.8" customHeight="1">
      <c r="A51" s="16" t="s">
        <v>177</v>
      </c>
      <c r="B51" s="16"/>
      <c r="C51" s="16"/>
      <c r="D51" s="11" t="s">
        <v>261</v>
      </c>
      <c r="E51" s="11" t="s">
        <v>262</v>
      </c>
      <c r="F51" s="15">
        <v>6.2791199999999998</v>
      </c>
      <c r="G51" s="15">
        <v>6.2791199999999998</v>
      </c>
      <c r="H51" s="15">
        <v>6.2791199999999998</v>
      </c>
      <c r="I51" s="15">
        <v>0</v>
      </c>
      <c r="J51" s="15">
        <v>0</v>
      </c>
      <c r="K51" s="15">
        <v>0</v>
      </c>
      <c r="L51" s="15">
        <v>0</v>
      </c>
    </row>
    <row r="52" spans="1:12" ht="22.8" customHeight="1">
      <c r="A52" s="16" t="s">
        <v>177</v>
      </c>
      <c r="B52" s="42" t="s">
        <v>178</v>
      </c>
      <c r="C52" s="16"/>
      <c r="D52" s="11" t="s">
        <v>263</v>
      </c>
      <c r="E52" s="11" t="s">
        <v>264</v>
      </c>
      <c r="F52" s="15">
        <v>5.9097600000000003</v>
      </c>
      <c r="G52" s="15">
        <v>5.9097600000000003</v>
      </c>
      <c r="H52" s="15">
        <v>5.9097600000000003</v>
      </c>
      <c r="I52" s="15">
        <v>0</v>
      </c>
      <c r="J52" s="15">
        <v>0</v>
      </c>
      <c r="K52" s="15">
        <v>0</v>
      </c>
      <c r="L52" s="15">
        <v>0</v>
      </c>
    </row>
    <row r="53" spans="1:12" ht="22.8" customHeight="1">
      <c r="A53" s="35" t="s">
        <v>177</v>
      </c>
      <c r="B53" s="35" t="s">
        <v>178</v>
      </c>
      <c r="C53" s="35" t="s">
        <v>178</v>
      </c>
      <c r="D53" s="36" t="s">
        <v>265</v>
      </c>
      <c r="E53" s="13" t="s">
        <v>266</v>
      </c>
      <c r="F53" s="12">
        <v>5.9097600000000003</v>
      </c>
      <c r="G53" s="12">
        <v>5.9097600000000003</v>
      </c>
      <c r="H53" s="14">
        <v>5.9097600000000003</v>
      </c>
      <c r="I53" s="14"/>
      <c r="J53" s="14"/>
      <c r="K53" s="14"/>
      <c r="L53" s="14"/>
    </row>
    <row r="54" spans="1:12" ht="22.8" customHeight="1">
      <c r="A54" s="16" t="s">
        <v>177</v>
      </c>
      <c r="B54" s="42" t="s">
        <v>181</v>
      </c>
      <c r="C54" s="16"/>
      <c r="D54" s="11" t="s">
        <v>267</v>
      </c>
      <c r="E54" s="11" t="s">
        <v>183</v>
      </c>
      <c r="F54" s="15">
        <v>0.36936000000000002</v>
      </c>
      <c r="G54" s="15">
        <v>0.36936000000000002</v>
      </c>
      <c r="H54" s="15">
        <v>0.36936000000000002</v>
      </c>
      <c r="I54" s="15">
        <v>0</v>
      </c>
      <c r="J54" s="15">
        <v>0</v>
      </c>
      <c r="K54" s="15">
        <v>0</v>
      </c>
      <c r="L54" s="15">
        <v>0</v>
      </c>
    </row>
    <row r="55" spans="1:12" ht="22.8" customHeight="1">
      <c r="A55" s="35" t="s">
        <v>177</v>
      </c>
      <c r="B55" s="35" t="s">
        <v>181</v>
      </c>
      <c r="C55" s="35" t="s">
        <v>181</v>
      </c>
      <c r="D55" s="36" t="s">
        <v>268</v>
      </c>
      <c r="E55" s="13" t="s">
        <v>269</v>
      </c>
      <c r="F55" s="12">
        <v>0.36936000000000002</v>
      </c>
      <c r="G55" s="12">
        <v>0.36936000000000002</v>
      </c>
      <c r="H55" s="14">
        <v>0.36936000000000002</v>
      </c>
      <c r="I55" s="14"/>
      <c r="J55" s="14"/>
      <c r="K55" s="14"/>
      <c r="L55" s="14"/>
    </row>
    <row r="56" spans="1:12" ht="22.8" customHeight="1">
      <c r="A56" s="16" t="s">
        <v>184</v>
      </c>
      <c r="B56" s="16"/>
      <c r="C56" s="16"/>
      <c r="D56" s="11" t="s">
        <v>270</v>
      </c>
      <c r="E56" s="11" t="s">
        <v>271</v>
      </c>
      <c r="F56" s="15">
        <v>3.5089199999999998</v>
      </c>
      <c r="G56" s="15">
        <v>3.5089199999999998</v>
      </c>
      <c r="H56" s="15">
        <v>3.5089199999999998</v>
      </c>
      <c r="I56" s="15">
        <v>0</v>
      </c>
      <c r="J56" s="15">
        <v>0</v>
      </c>
      <c r="K56" s="15">
        <v>0</v>
      </c>
      <c r="L56" s="15">
        <v>0</v>
      </c>
    </row>
    <row r="57" spans="1:12" ht="22.8" customHeight="1">
      <c r="A57" s="16" t="s">
        <v>184</v>
      </c>
      <c r="B57" s="42" t="s">
        <v>185</v>
      </c>
      <c r="C57" s="16"/>
      <c r="D57" s="11" t="s">
        <v>272</v>
      </c>
      <c r="E57" s="11" t="s">
        <v>273</v>
      </c>
      <c r="F57" s="15">
        <v>3.5089199999999998</v>
      </c>
      <c r="G57" s="15">
        <v>3.5089199999999998</v>
      </c>
      <c r="H57" s="15">
        <v>3.5089199999999998</v>
      </c>
      <c r="I57" s="15">
        <v>0</v>
      </c>
      <c r="J57" s="15">
        <v>0</v>
      </c>
      <c r="K57" s="15">
        <v>0</v>
      </c>
      <c r="L57" s="15">
        <v>0</v>
      </c>
    </row>
    <row r="58" spans="1:12" ht="22.8" customHeight="1">
      <c r="A58" s="35" t="s">
        <v>184</v>
      </c>
      <c r="B58" s="35" t="s">
        <v>185</v>
      </c>
      <c r="C58" s="35" t="s">
        <v>186</v>
      </c>
      <c r="D58" s="36" t="s">
        <v>274</v>
      </c>
      <c r="E58" s="13" t="s">
        <v>275</v>
      </c>
      <c r="F58" s="12">
        <v>3.5089199999999998</v>
      </c>
      <c r="G58" s="12">
        <v>3.5089199999999998</v>
      </c>
      <c r="H58" s="14">
        <v>3.5089199999999998</v>
      </c>
      <c r="I58" s="14"/>
      <c r="J58" s="14"/>
      <c r="K58" s="14"/>
      <c r="L58" s="14"/>
    </row>
    <row r="59" spans="1:12" ht="22.8" customHeight="1">
      <c r="A59" s="16" t="s">
        <v>194</v>
      </c>
      <c r="B59" s="16"/>
      <c r="C59" s="16"/>
      <c r="D59" s="11" t="s">
        <v>276</v>
      </c>
      <c r="E59" s="11" t="s">
        <v>277</v>
      </c>
      <c r="F59" s="15">
        <v>4.4323199999999998</v>
      </c>
      <c r="G59" s="15">
        <v>4.4323199999999998</v>
      </c>
      <c r="H59" s="15">
        <v>4.4323199999999998</v>
      </c>
      <c r="I59" s="15">
        <v>0</v>
      </c>
      <c r="J59" s="15">
        <v>0</v>
      </c>
      <c r="K59" s="15">
        <v>0</v>
      </c>
      <c r="L59" s="15">
        <v>0</v>
      </c>
    </row>
    <row r="60" spans="1:12" ht="22.8" customHeight="1">
      <c r="A60" s="16" t="s">
        <v>194</v>
      </c>
      <c r="B60" s="42" t="s">
        <v>186</v>
      </c>
      <c r="C60" s="16"/>
      <c r="D60" s="11" t="s">
        <v>278</v>
      </c>
      <c r="E60" s="11" t="s">
        <v>279</v>
      </c>
      <c r="F60" s="15">
        <v>4.4323199999999998</v>
      </c>
      <c r="G60" s="15">
        <v>4.4323199999999998</v>
      </c>
      <c r="H60" s="15">
        <v>4.4323199999999998</v>
      </c>
      <c r="I60" s="15">
        <v>0</v>
      </c>
      <c r="J60" s="15">
        <v>0</v>
      </c>
      <c r="K60" s="15">
        <v>0</v>
      </c>
      <c r="L60" s="15">
        <v>0</v>
      </c>
    </row>
    <row r="61" spans="1:12" ht="22.8" customHeight="1">
      <c r="A61" s="35" t="s">
        <v>194</v>
      </c>
      <c r="B61" s="35" t="s">
        <v>186</v>
      </c>
      <c r="C61" s="35" t="s">
        <v>190</v>
      </c>
      <c r="D61" s="36" t="s">
        <v>280</v>
      </c>
      <c r="E61" s="13" t="s">
        <v>281</v>
      </c>
      <c r="F61" s="12">
        <v>4.4323199999999998</v>
      </c>
      <c r="G61" s="12">
        <v>4.4323199999999998</v>
      </c>
      <c r="H61" s="14">
        <v>4.4323199999999998</v>
      </c>
      <c r="I61" s="14"/>
      <c r="J61" s="14"/>
      <c r="K61" s="14"/>
      <c r="L61" s="14"/>
    </row>
    <row r="62" spans="1:12" ht="22.8" customHeight="1">
      <c r="A62" s="13"/>
      <c r="B62" s="13"/>
      <c r="C62" s="13"/>
      <c r="D62" s="33" t="s">
        <v>159</v>
      </c>
      <c r="E62" s="33" t="s">
        <v>160</v>
      </c>
      <c r="F62" s="15">
        <v>78.115219999999994</v>
      </c>
      <c r="G62" s="15">
        <v>78.115219999999994</v>
      </c>
      <c r="H62" s="15">
        <v>73.579220000000007</v>
      </c>
      <c r="I62" s="15">
        <v>0</v>
      </c>
      <c r="J62" s="15">
        <v>0</v>
      </c>
      <c r="K62" s="15">
        <v>4.5359999999999996</v>
      </c>
      <c r="L62" s="15">
        <v>0</v>
      </c>
    </row>
    <row r="63" spans="1:12" ht="22.8" customHeight="1">
      <c r="A63" s="16" t="s">
        <v>189</v>
      </c>
      <c r="B63" s="16"/>
      <c r="C63" s="16"/>
      <c r="D63" s="11" t="s">
        <v>255</v>
      </c>
      <c r="E63" s="11" t="s">
        <v>256</v>
      </c>
      <c r="F63" s="15">
        <v>58.076099999999997</v>
      </c>
      <c r="G63" s="15">
        <v>58.076099999999997</v>
      </c>
      <c r="H63" s="15">
        <v>53.540100000000002</v>
      </c>
      <c r="I63" s="15">
        <v>0</v>
      </c>
      <c r="J63" s="15">
        <v>0</v>
      </c>
      <c r="K63" s="15">
        <v>4.5359999999999996</v>
      </c>
      <c r="L63" s="15">
        <v>0</v>
      </c>
    </row>
    <row r="64" spans="1:12" ht="22.8" customHeight="1">
      <c r="A64" s="16" t="s">
        <v>189</v>
      </c>
      <c r="B64" s="42" t="s">
        <v>190</v>
      </c>
      <c r="C64" s="16"/>
      <c r="D64" s="11" t="s">
        <v>257</v>
      </c>
      <c r="E64" s="11" t="s">
        <v>258</v>
      </c>
      <c r="F64" s="15">
        <v>58.076099999999997</v>
      </c>
      <c r="G64" s="15">
        <v>58.076099999999997</v>
      </c>
      <c r="H64" s="15">
        <v>53.540100000000002</v>
      </c>
      <c r="I64" s="15">
        <v>0</v>
      </c>
      <c r="J64" s="15">
        <v>0</v>
      </c>
      <c r="K64" s="15">
        <v>4.5359999999999996</v>
      </c>
      <c r="L64" s="15">
        <v>0</v>
      </c>
    </row>
    <row r="65" spans="1:12" ht="22.8" customHeight="1">
      <c r="A65" s="35" t="s">
        <v>189</v>
      </c>
      <c r="B65" s="35" t="s">
        <v>190</v>
      </c>
      <c r="C65" s="35" t="s">
        <v>191</v>
      </c>
      <c r="D65" s="36" t="s">
        <v>259</v>
      </c>
      <c r="E65" s="13" t="s">
        <v>260</v>
      </c>
      <c r="F65" s="12">
        <v>58.076099999999997</v>
      </c>
      <c r="G65" s="12">
        <v>58.076099999999997</v>
      </c>
      <c r="H65" s="14">
        <v>53.540100000000002</v>
      </c>
      <c r="I65" s="14"/>
      <c r="J65" s="14"/>
      <c r="K65" s="14">
        <v>4.5359999999999996</v>
      </c>
      <c r="L65" s="14"/>
    </row>
    <row r="66" spans="1:12" ht="22.8" customHeight="1">
      <c r="A66" s="16" t="s">
        <v>177</v>
      </c>
      <c r="B66" s="16"/>
      <c r="C66" s="16"/>
      <c r="D66" s="11" t="s">
        <v>261</v>
      </c>
      <c r="E66" s="11" t="s">
        <v>262</v>
      </c>
      <c r="F66" s="15">
        <v>10.773720000000001</v>
      </c>
      <c r="G66" s="15">
        <v>10.773720000000001</v>
      </c>
      <c r="H66" s="15">
        <v>10.773720000000001</v>
      </c>
      <c r="I66" s="15">
        <v>0</v>
      </c>
      <c r="J66" s="15">
        <v>0</v>
      </c>
      <c r="K66" s="15">
        <v>0</v>
      </c>
      <c r="L66" s="15">
        <v>0</v>
      </c>
    </row>
    <row r="67" spans="1:12" ht="22.8" customHeight="1">
      <c r="A67" s="16" t="s">
        <v>177</v>
      </c>
      <c r="B67" s="42" t="s">
        <v>178</v>
      </c>
      <c r="C67" s="16"/>
      <c r="D67" s="11" t="s">
        <v>263</v>
      </c>
      <c r="E67" s="11" t="s">
        <v>264</v>
      </c>
      <c r="F67" s="15">
        <v>10.342771000000001</v>
      </c>
      <c r="G67" s="15">
        <v>10.342771000000001</v>
      </c>
      <c r="H67" s="15">
        <v>10.342771000000001</v>
      </c>
      <c r="I67" s="15">
        <v>0</v>
      </c>
      <c r="J67" s="15">
        <v>0</v>
      </c>
      <c r="K67" s="15">
        <v>0</v>
      </c>
      <c r="L67" s="15">
        <v>0</v>
      </c>
    </row>
    <row r="68" spans="1:12" ht="22.8" customHeight="1">
      <c r="A68" s="35" t="s">
        <v>177</v>
      </c>
      <c r="B68" s="35" t="s">
        <v>178</v>
      </c>
      <c r="C68" s="35" t="s">
        <v>178</v>
      </c>
      <c r="D68" s="36" t="s">
        <v>265</v>
      </c>
      <c r="E68" s="13" t="s">
        <v>266</v>
      </c>
      <c r="F68" s="12">
        <v>6.895181</v>
      </c>
      <c r="G68" s="12">
        <v>6.895181</v>
      </c>
      <c r="H68" s="14">
        <v>6.895181</v>
      </c>
      <c r="I68" s="14"/>
      <c r="J68" s="14"/>
      <c r="K68" s="14"/>
      <c r="L68" s="14"/>
    </row>
    <row r="69" spans="1:12" ht="22.8" customHeight="1">
      <c r="A69" s="35" t="s">
        <v>177</v>
      </c>
      <c r="B69" s="35" t="s">
        <v>178</v>
      </c>
      <c r="C69" s="35" t="s">
        <v>197</v>
      </c>
      <c r="D69" s="36" t="s">
        <v>282</v>
      </c>
      <c r="E69" s="13" t="s">
        <v>283</v>
      </c>
      <c r="F69" s="12">
        <v>3.4475899999999999</v>
      </c>
      <c r="G69" s="12">
        <v>3.4475899999999999</v>
      </c>
      <c r="H69" s="14">
        <v>3.4475899999999999</v>
      </c>
      <c r="I69" s="14"/>
      <c r="J69" s="14"/>
      <c r="K69" s="14"/>
      <c r="L69" s="14"/>
    </row>
    <row r="70" spans="1:12" ht="22.8" customHeight="1">
      <c r="A70" s="16" t="s">
        <v>177</v>
      </c>
      <c r="B70" s="42" t="s">
        <v>181</v>
      </c>
      <c r="C70" s="16"/>
      <c r="D70" s="11" t="s">
        <v>267</v>
      </c>
      <c r="E70" s="11" t="s">
        <v>183</v>
      </c>
      <c r="F70" s="15">
        <v>0.43094900000000003</v>
      </c>
      <c r="G70" s="15">
        <v>0.43094900000000003</v>
      </c>
      <c r="H70" s="15">
        <v>0.43094900000000003</v>
      </c>
      <c r="I70" s="15">
        <v>0</v>
      </c>
      <c r="J70" s="15">
        <v>0</v>
      </c>
      <c r="K70" s="15">
        <v>0</v>
      </c>
      <c r="L70" s="15">
        <v>0</v>
      </c>
    </row>
    <row r="71" spans="1:12" ht="22.8" customHeight="1">
      <c r="A71" s="35" t="s">
        <v>177</v>
      </c>
      <c r="B71" s="35" t="s">
        <v>181</v>
      </c>
      <c r="C71" s="35" t="s">
        <v>181</v>
      </c>
      <c r="D71" s="36" t="s">
        <v>268</v>
      </c>
      <c r="E71" s="13" t="s">
        <v>269</v>
      </c>
      <c r="F71" s="12">
        <v>0.43094900000000003</v>
      </c>
      <c r="G71" s="12">
        <v>0.43094900000000003</v>
      </c>
      <c r="H71" s="14">
        <v>0.43094900000000003</v>
      </c>
      <c r="I71" s="14"/>
      <c r="J71" s="14"/>
      <c r="K71" s="14"/>
      <c r="L71" s="14"/>
    </row>
    <row r="72" spans="1:12" ht="22.8" customHeight="1">
      <c r="A72" s="16" t="s">
        <v>184</v>
      </c>
      <c r="B72" s="16"/>
      <c r="C72" s="16"/>
      <c r="D72" s="11" t="s">
        <v>270</v>
      </c>
      <c r="E72" s="11" t="s">
        <v>271</v>
      </c>
      <c r="F72" s="15">
        <v>4.0940139999999996</v>
      </c>
      <c r="G72" s="15">
        <v>4.0940139999999996</v>
      </c>
      <c r="H72" s="15">
        <v>4.0940139999999996</v>
      </c>
      <c r="I72" s="15">
        <v>0</v>
      </c>
      <c r="J72" s="15">
        <v>0</v>
      </c>
      <c r="K72" s="15">
        <v>0</v>
      </c>
      <c r="L72" s="15">
        <v>0</v>
      </c>
    </row>
    <row r="73" spans="1:12" ht="22.8" customHeight="1">
      <c r="A73" s="16" t="s">
        <v>184</v>
      </c>
      <c r="B73" s="42" t="s">
        <v>185</v>
      </c>
      <c r="C73" s="16"/>
      <c r="D73" s="11" t="s">
        <v>272</v>
      </c>
      <c r="E73" s="11" t="s">
        <v>273</v>
      </c>
      <c r="F73" s="15">
        <v>4.0940139999999996</v>
      </c>
      <c r="G73" s="15">
        <v>4.0940139999999996</v>
      </c>
      <c r="H73" s="15">
        <v>4.0940139999999996</v>
      </c>
      <c r="I73" s="15">
        <v>0</v>
      </c>
      <c r="J73" s="15">
        <v>0</v>
      </c>
      <c r="K73" s="15">
        <v>0</v>
      </c>
      <c r="L73" s="15">
        <v>0</v>
      </c>
    </row>
    <row r="74" spans="1:12" ht="22.8" customHeight="1">
      <c r="A74" s="35" t="s">
        <v>184</v>
      </c>
      <c r="B74" s="35" t="s">
        <v>185</v>
      </c>
      <c r="C74" s="35" t="s">
        <v>190</v>
      </c>
      <c r="D74" s="36" t="s">
        <v>284</v>
      </c>
      <c r="E74" s="13" t="s">
        <v>285</v>
      </c>
      <c r="F74" s="12">
        <v>4.0940139999999996</v>
      </c>
      <c r="G74" s="12">
        <v>4.0940139999999996</v>
      </c>
      <c r="H74" s="14">
        <v>4.0940139999999996</v>
      </c>
      <c r="I74" s="14"/>
      <c r="J74" s="14"/>
      <c r="K74" s="14"/>
      <c r="L74" s="14"/>
    </row>
    <row r="75" spans="1:12" ht="22.8" customHeight="1">
      <c r="A75" s="16" t="s">
        <v>194</v>
      </c>
      <c r="B75" s="16"/>
      <c r="C75" s="16"/>
      <c r="D75" s="11" t="s">
        <v>276</v>
      </c>
      <c r="E75" s="11" t="s">
        <v>277</v>
      </c>
      <c r="F75" s="15">
        <v>5.171386</v>
      </c>
      <c r="G75" s="15">
        <v>5.171386</v>
      </c>
      <c r="H75" s="15">
        <v>5.171386</v>
      </c>
      <c r="I75" s="15">
        <v>0</v>
      </c>
      <c r="J75" s="15">
        <v>0</v>
      </c>
      <c r="K75" s="15">
        <v>0</v>
      </c>
      <c r="L75" s="15">
        <v>0</v>
      </c>
    </row>
    <row r="76" spans="1:12" ht="22.8" customHeight="1">
      <c r="A76" s="16" t="s">
        <v>194</v>
      </c>
      <c r="B76" s="42" t="s">
        <v>186</v>
      </c>
      <c r="C76" s="16"/>
      <c r="D76" s="11" t="s">
        <v>278</v>
      </c>
      <c r="E76" s="11" t="s">
        <v>279</v>
      </c>
      <c r="F76" s="15">
        <v>5.171386</v>
      </c>
      <c r="G76" s="15">
        <v>5.171386</v>
      </c>
      <c r="H76" s="15">
        <v>5.171386</v>
      </c>
      <c r="I76" s="15">
        <v>0</v>
      </c>
      <c r="J76" s="15">
        <v>0</v>
      </c>
      <c r="K76" s="15">
        <v>0</v>
      </c>
      <c r="L76" s="15">
        <v>0</v>
      </c>
    </row>
    <row r="77" spans="1:12" ht="22.8" customHeight="1">
      <c r="A77" s="35" t="s">
        <v>194</v>
      </c>
      <c r="B77" s="35" t="s">
        <v>186</v>
      </c>
      <c r="C77" s="35" t="s">
        <v>190</v>
      </c>
      <c r="D77" s="36" t="s">
        <v>280</v>
      </c>
      <c r="E77" s="13" t="s">
        <v>281</v>
      </c>
      <c r="F77" s="12">
        <v>5.171386</v>
      </c>
      <c r="G77" s="12">
        <v>5.171386</v>
      </c>
      <c r="H77" s="14">
        <v>5.171386</v>
      </c>
      <c r="I77" s="14"/>
      <c r="J77" s="14"/>
      <c r="K77" s="14"/>
      <c r="L77" s="14"/>
    </row>
    <row r="78" spans="1:12" ht="22.8" customHeight="1">
      <c r="A78" s="13"/>
      <c r="B78" s="13"/>
      <c r="C78" s="13"/>
      <c r="D78" s="33" t="s">
        <v>161</v>
      </c>
      <c r="E78" s="33" t="s">
        <v>162</v>
      </c>
      <c r="F78" s="15">
        <v>113.366574</v>
      </c>
      <c r="G78" s="15">
        <v>113.366574</v>
      </c>
      <c r="H78" s="15">
        <v>101.18657399999999</v>
      </c>
      <c r="I78" s="15">
        <v>0</v>
      </c>
      <c r="J78" s="15">
        <v>0</v>
      </c>
      <c r="K78" s="15">
        <v>12.18</v>
      </c>
      <c r="L78" s="15">
        <v>0</v>
      </c>
    </row>
    <row r="79" spans="1:12" ht="22.8" customHeight="1">
      <c r="A79" s="16" t="s">
        <v>189</v>
      </c>
      <c r="B79" s="16"/>
      <c r="C79" s="16"/>
      <c r="D79" s="11" t="s">
        <v>255</v>
      </c>
      <c r="E79" s="11" t="s">
        <v>256</v>
      </c>
      <c r="F79" s="15">
        <v>89.283900000000003</v>
      </c>
      <c r="G79" s="15">
        <v>89.283900000000003</v>
      </c>
      <c r="H79" s="15">
        <v>77.103899999999996</v>
      </c>
      <c r="I79" s="15">
        <v>0</v>
      </c>
      <c r="J79" s="15">
        <v>0</v>
      </c>
      <c r="K79" s="15">
        <v>12.18</v>
      </c>
      <c r="L79" s="15">
        <v>0</v>
      </c>
    </row>
    <row r="80" spans="1:12" ht="22.8" customHeight="1">
      <c r="A80" s="16" t="s">
        <v>189</v>
      </c>
      <c r="B80" s="42" t="s">
        <v>190</v>
      </c>
      <c r="C80" s="16"/>
      <c r="D80" s="11" t="s">
        <v>257</v>
      </c>
      <c r="E80" s="11" t="s">
        <v>258</v>
      </c>
      <c r="F80" s="15">
        <v>89.283900000000003</v>
      </c>
      <c r="G80" s="15">
        <v>89.283900000000003</v>
      </c>
      <c r="H80" s="15">
        <v>77.103899999999996</v>
      </c>
      <c r="I80" s="15">
        <v>0</v>
      </c>
      <c r="J80" s="15">
        <v>0</v>
      </c>
      <c r="K80" s="15">
        <v>12.18</v>
      </c>
      <c r="L80" s="15">
        <v>0</v>
      </c>
    </row>
    <row r="81" spans="1:12" ht="22.8" customHeight="1">
      <c r="A81" s="35" t="s">
        <v>189</v>
      </c>
      <c r="B81" s="35" t="s">
        <v>190</v>
      </c>
      <c r="C81" s="35" t="s">
        <v>191</v>
      </c>
      <c r="D81" s="36" t="s">
        <v>259</v>
      </c>
      <c r="E81" s="13" t="s">
        <v>260</v>
      </c>
      <c r="F81" s="12">
        <v>89.283900000000003</v>
      </c>
      <c r="G81" s="12">
        <v>89.283900000000003</v>
      </c>
      <c r="H81" s="14">
        <v>77.103899999999996</v>
      </c>
      <c r="I81" s="14"/>
      <c r="J81" s="14"/>
      <c r="K81" s="14">
        <v>12.18</v>
      </c>
      <c r="L81" s="14"/>
    </row>
    <row r="82" spans="1:12" ht="22.8" customHeight="1">
      <c r="A82" s="16" t="s">
        <v>177</v>
      </c>
      <c r="B82" s="16"/>
      <c r="C82" s="16"/>
      <c r="D82" s="11" t="s">
        <v>261</v>
      </c>
      <c r="E82" s="11" t="s">
        <v>262</v>
      </c>
      <c r="F82" s="15">
        <v>10.633908</v>
      </c>
      <c r="G82" s="15">
        <v>10.633908</v>
      </c>
      <c r="H82" s="15">
        <v>10.633908</v>
      </c>
      <c r="I82" s="15">
        <v>0</v>
      </c>
      <c r="J82" s="15">
        <v>0</v>
      </c>
      <c r="K82" s="15">
        <v>0</v>
      </c>
      <c r="L82" s="15">
        <v>0</v>
      </c>
    </row>
    <row r="83" spans="1:12" ht="22.8" customHeight="1">
      <c r="A83" s="16" t="s">
        <v>177</v>
      </c>
      <c r="B83" s="42" t="s">
        <v>178</v>
      </c>
      <c r="C83" s="16"/>
      <c r="D83" s="11" t="s">
        <v>263</v>
      </c>
      <c r="E83" s="11" t="s">
        <v>264</v>
      </c>
      <c r="F83" s="15">
        <v>10.008384</v>
      </c>
      <c r="G83" s="15">
        <v>10.008384</v>
      </c>
      <c r="H83" s="15">
        <v>10.008384</v>
      </c>
      <c r="I83" s="15">
        <v>0</v>
      </c>
      <c r="J83" s="15">
        <v>0</v>
      </c>
      <c r="K83" s="15">
        <v>0</v>
      </c>
      <c r="L83" s="15">
        <v>0</v>
      </c>
    </row>
    <row r="84" spans="1:12" ht="22.8" customHeight="1">
      <c r="A84" s="35" t="s">
        <v>177</v>
      </c>
      <c r="B84" s="35" t="s">
        <v>178</v>
      </c>
      <c r="C84" s="35" t="s">
        <v>178</v>
      </c>
      <c r="D84" s="36" t="s">
        <v>265</v>
      </c>
      <c r="E84" s="13" t="s">
        <v>266</v>
      </c>
      <c r="F84" s="12">
        <v>10.008384</v>
      </c>
      <c r="G84" s="12">
        <v>10.008384</v>
      </c>
      <c r="H84" s="14">
        <v>10.008384</v>
      </c>
      <c r="I84" s="14"/>
      <c r="J84" s="14"/>
      <c r="K84" s="14"/>
      <c r="L84" s="14"/>
    </row>
    <row r="85" spans="1:12" ht="22.8" customHeight="1">
      <c r="A85" s="16" t="s">
        <v>177</v>
      </c>
      <c r="B85" s="42" t="s">
        <v>181</v>
      </c>
      <c r="C85" s="16"/>
      <c r="D85" s="11" t="s">
        <v>267</v>
      </c>
      <c r="E85" s="11" t="s">
        <v>183</v>
      </c>
      <c r="F85" s="15">
        <v>0.62552399999999997</v>
      </c>
      <c r="G85" s="15">
        <v>0.62552399999999997</v>
      </c>
      <c r="H85" s="15">
        <v>0.62552399999999997</v>
      </c>
      <c r="I85" s="15">
        <v>0</v>
      </c>
      <c r="J85" s="15">
        <v>0</v>
      </c>
      <c r="K85" s="15">
        <v>0</v>
      </c>
      <c r="L85" s="15">
        <v>0</v>
      </c>
    </row>
    <row r="86" spans="1:12" ht="22.8" customHeight="1">
      <c r="A86" s="35" t="s">
        <v>177</v>
      </c>
      <c r="B86" s="35" t="s">
        <v>181</v>
      </c>
      <c r="C86" s="35" t="s">
        <v>181</v>
      </c>
      <c r="D86" s="36" t="s">
        <v>268</v>
      </c>
      <c r="E86" s="13" t="s">
        <v>269</v>
      </c>
      <c r="F86" s="12">
        <v>0.62552399999999997</v>
      </c>
      <c r="G86" s="12">
        <v>0.62552399999999997</v>
      </c>
      <c r="H86" s="14">
        <v>0.62552399999999997</v>
      </c>
      <c r="I86" s="14"/>
      <c r="J86" s="14"/>
      <c r="K86" s="14"/>
      <c r="L86" s="14"/>
    </row>
    <row r="87" spans="1:12" ht="22.8" customHeight="1">
      <c r="A87" s="16" t="s">
        <v>184</v>
      </c>
      <c r="B87" s="16"/>
      <c r="C87" s="16"/>
      <c r="D87" s="11" t="s">
        <v>270</v>
      </c>
      <c r="E87" s="11" t="s">
        <v>271</v>
      </c>
      <c r="F87" s="15">
        <v>5.9424780000000004</v>
      </c>
      <c r="G87" s="15">
        <v>5.9424780000000004</v>
      </c>
      <c r="H87" s="15">
        <v>5.9424780000000004</v>
      </c>
      <c r="I87" s="15">
        <v>0</v>
      </c>
      <c r="J87" s="15">
        <v>0</v>
      </c>
      <c r="K87" s="15">
        <v>0</v>
      </c>
      <c r="L87" s="15">
        <v>0</v>
      </c>
    </row>
    <row r="88" spans="1:12" ht="22.8" customHeight="1">
      <c r="A88" s="16" t="s">
        <v>184</v>
      </c>
      <c r="B88" s="42" t="s">
        <v>185</v>
      </c>
      <c r="C88" s="16"/>
      <c r="D88" s="11" t="s">
        <v>272</v>
      </c>
      <c r="E88" s="11" t="s">
        <v>273</v>
      </c>
      <c r="F88" s="15">
        <v>5.9424780000000004</v>
      </c>
      <c r="G88" s="15">
        <v>5.9424780000000004</v>
      </c>
      <c r="H88" s="15">
        <v>5.9424780000000004</v>
      </c>
      <c r="I88" s="15">
        <v>0</v>
      </c>
      <c r="J88" s="15">
        <v>0</v>
      </c>
      <c r="K88" s="15">
        <v>0</v>
      </c>
      <c r="L88" s="15">
        <v>0</v>
      </c>
    </row>
    <row r="89" spans="1:12" ht="22.8" customHeight="1">
      <c r="A89" s="35" t="s">
        <v>184</v>
      </c>
      <c r="B89" s="35" t="s">
        <v>185</v>
      </c>
      <c r="C89" s="35" t="s">
        <v>186</v>
      </c>
      <c r="D89" s="36" t="s">
        <v>274</v>
      </c>
      <c r="E89" s="13" t="s">
        <v>275</v>
      </c>
      <c r="F89" s="12">
        <v>5.9424780000000004</v>
      </c>
      <c r="G89" s="12">
        <v>5.9424780000000004</v>
      </c>
      <c r="H89" s="14">
        <v>5.9424780000000004</v>
      </c>
      <c r="I89" s="14"/>
      <c r="J89" s="14"/>
      <c r="K89" s="14"/>
      <c r="L89" s="14"/>
    </row>
    <row r="90" spans="1:12" ht="22.8" customHeight="1">
      <c r="A90" s="16" t="s">
        <v>194</v>
      </c>
      <c r="B90" s="16"/>
      <c r="C90" s="16"/>
      <c r="D90" s="11" t="s">
        <v>276</v>
      </c>
      <c r="E90" s="11" t="s">
        <v>277</v>
      </c>
      <c r="F90" s="15">
        <v>7.5062879999999996</v>
      </c>
      <c r="G90" s="15">
        <v>7.5062879999999996</v>
      </c>
      <c r="H90" s="15">
        <v>7.5062879999999996</v>
      </c>
      <c r="I90" s="15">
        <v>0</v>
      </c>
      <c r="J90" s="15">
        <v>0</v>
      </c>
      <c r="K90" s="15">
        <v>0</v>
      </c>
      <c r="L90" s="15">
        <v>0</v>
      </c>
    </row>
    <row r="91" spans="1:12" ht="22.8" customHeight="1">
      <c r="A91" s="16" t="s">
        <v>194</v>
      </c>
      <c r="B91" s="42" t="s">
        <v>186</v>
      </c>
      <c r="C91" s="16"/>
      <c r="D91" s="11" t="s">
        <v>278</v>
      </c>
      <c r="E91" s="11" t="s">
        <v>279</v>
      </c>
      <c r="F91" s="15">
        <v>7.5062879999999996</v>
      </c>
      <c r="G91" s="15">
        <v>7.5062879999999996</v>
      </c>
      <c r="H91" s="15">
        <v>7.5062879999999996</v>
      </c>
      <c r="I91" s="15">
        <v>0</v>
      </c>
      <c r="J91" s="15">
        <v>0</v>
      </c>
      <c r="K91" s="15">
        <v>0</v>
      </c>
      <c r="L91" s="15">
        <v>0</v>
      </c>
    </row>
    <row r="92" spans="1:12" ht="22.8" customHeight="1">
      <c r="A92" s="35" t="s">
        <v>194</v>
      </c>
      <c r="B92" s="35" t="s">
        <v>186</v>
      </c>
      <c r="C92" s="35" t="s">
        <v>190</v>
      </c>
      <c r="D92" s="36" t="s">
        <v>280</v>
      </c>
      <c r="E92" s="13" t="s">
        <v>281</v>
      </c>
      <c r="F92" s="12">
        <v>7.5062879999999996</v>
      </c>
      <c r="G92" s="12">
        <v>7.5062879999999996</v>
      </c>
      <c r="H92" s="14">
        <v>7.5062879999999996</v>
      </c>
      <c r="I92" s="14"/>
      <c r="J92" s="14"/>
      <c r="K92" s="14"/>
      <c r="L92" s="14"/>
    </row>
    <row r="93" spans="1:12" ht="22.8" customHeight="1">
      <c r="A93" s="13"/>
      <c r="B93" s="13"/>
      <c r="C93" s="13"/>
      <c r="D93" s="33" t="s">
        <v>163</v>
      </c>
      <c r="E93" s="33" t="s">
        <v>164</v>
      </c>
      <c r="F93" s="15">
        <v>104.02761</v>
      </c>
      <c r="G93" s="15">
        <v>94.027609999999996</v>
      </c>
      <c r="H93" s="15">
        <v>82.14761</v>
      </c>
      <c r="I93" s="15">
        <v>0</v>
      </c>
      <c r="J93" s="15">
        <v>0</v>
      </c>
      <c r="K93" s="15">
        <v>11.88</v>
      </c>
      <c r="L93" s="15">
        <v>10</v>
      </c>
    </row>
    <row r="94" spans="1:12" ht="22.8" customHeight="1">
      <c r="A94" s="16" t="s">
        <v>189</v>
      </c>
      <c r="B94" s="16"/>
      <c r="C94" s="16"/>
      <c r="D94" s="11" t="s">
        <v>255</v>
      </c>
      <c r="E94" s="11" t="s">
        <v>256</v>
      </c>
      <c r="F94" s="15">
        <v>83.928299999999993</v>
      </c>
      <c r="G94" s="15">
        <v>73.928299999999993</v>
      </c>
      <c r="H94" s="15">
        <v>62.048299999999998</v>
      </c>
      <c r="I94" s="15">
        <v>0</v>
      </c>
      <c r="J94" s="15">
        <v>0</v>
      </c>
      <c r="K94" s="15">
        <v>11.88</v>
      </c>
      <c r="L94" s="15">
        <v>10</v>
      </c>
    </row>
    <row r="95" spans="1:12" ht="22.8" customHeight="1">
      <c r="A95" s="16" t="s">
        <v>189</v>
      </c>
      <c r="B95" s="42" t="s">
        <v>190</v>
      </c>
      <c r="C95" s="16"/>
      <c r="D95" s="11" t="s">
        <v>257</v>
      </c>
      <c r="E95" s="11" t="s">
        <v>258</v>
      </c>
      <c r="F95" s="15">
        <v>83.928299999999993</v>
      </c>
      <c r="G95" s="15">
        <v>73.928299999999993</v>
      </c>
      <c r="H95" s="15">
        <v>62.048299999999998</v>
      </c>
      <c r="I95" s="15">
        <v>0</v>
      </c>
      <c r="J95" s="15">
        <v>0</v>
      </c>
      <c r="K95" s="15">
        <v>11.88</v>
      </c>
      <c r="L95" s="15">
        <v>10</v>
      </c>
    </row>
    <row r="96" spans="1:12" ht="22.8" customHeight="1">
      <c r="A96" s="35" t="s">
        <v>189</v>
      </c>
      <c r="B96" s="35" t="s">
        <v>190</v>
      </c>
      <c r="C96" s="35" t="s">
        <v>191</v>
      </c>
      <c r="D96" s="36" t="s">
        <v>259</v>
      </c>
      <c r="E96" s="13" t="s">
        <v>260</v>
      </c>
      <c r="F96" s="12">
        <v>73.928299999999993</v>
      </c>
      <c r="G96" s="12">
        <v>73.928299999999993</v>
      </c>
      <c r="H96" s="14">
        <v>62.048299999999998</v>
      </c>
      <c r="I96" s="14"/>
      <c r="J96" s="14"/>
      <c r="K96" s="14">
        <v>11.88</v>
      </c>
      <c r="L96" s="14"/>
    </row>
    <row r="97" spans="1:12" ht="22.8" customHeight="1">
      <c r="A97" s="35" t="s">
        <v>189</v>
      </c>
      <c r="B97" s="35" t="s">
        <v>190</v>
      </c>
      <c r="C97" s="35" t="s">
        <v>202</v>
      </c>
      <c r="D97" s="36" t="s">
        <v>286</v>
      </c>
      <c r="E97" s="13" t="s">
        <v>287</v>
      </c>
      <c r="F97" s="12">
        <v>10</v>
      </c>
      <c r="G97" s="12"/>
      <c r="H97" s="14"/>
      <c r="I97" s="14"/>
      <c r="J97" s="14"/>
      <c r="K97" s="14"/>
      <c r="L97" s="14">
        <v>10</v>
      </c>
    </row>
    <row r="98" spans="1:12" ht="22.8" customHeight="1">
      <c r="A98" s="16" t="s">
        <v>177</v>
      </c>
      <c r="B98" s="16"/>
      <c r="C98" s="16"/>
      <c r="D98" s="11" t="s">
        <v>261</v>
      </c>
      <c r="E98" s="11" t="s">
        <v>262</v>
      </c>
      <c r="F98" s="15">
        <v>8.8750199999999992</v>
      </c>
      <c r="G98" s="15">
        <v>8.8750199999999992</v>
      </c>
      <c r="H98" s="15">
        <v>8.8750199999999992</v>
      </c>
      <c r="I98" s="15">
        <v>0</v>
      </c>
      <c r="J98" s="15">
        <v>0</v>
      </c>
      <c r="K98" s="15">
        <v>0</v>
      </c>
      <c r="L98" s="15">
        <v>0</v>
      </c>
    </row>
    <row r="99" spans="1:12" ht="22.8" customHeight="1">
      <c r="A99" s="16" t="s">
        <v>177</v>
      </c>
      <c r="B99" s="42" t="s">
        <v>178</v>
      </c>
      <c r="C99" s="16"/>
      <c r="D99" s="11" t="s">
        <v>263</v>
      </c>
      <c r="E99" s="11" t="s">
        <v>264</v>
      </c>
      <c r="F99" s="15">
        <v>8.3529599999999995</v>
      </c>
      <c r="G99" s="15">
        <v>8.3529599999999995</v>
      </c>
      <c r="H99" s="15">
        <v>8.3529599999999995</v>
      </c>
      <c r="I99" s="15">
        <v>0</v>
      </c>
      <c r="J99" s="15">
        <v>0</v>
      </c>
      <c r="K99" s="15">
        <v>0</v>
      </c>
      <c r="L99" s="15">
        <v>0</v>
      </c>
    </row>
    <row r="100" spans="1:12" ht="22.8" customHeight="1">
      <c r="A100" s="35" t="s">
        <v>177</v>
      </c>
      <c r="B100" s="35" t="s">
        <v>178</v>
      </c>
      <c r="C100" s="35" t="s">
        <v>178</v>
      </c>
      <c r="D100" s="36" t="s">
        <v>265</v>
      </c>
      <c r="E100" s="13" t="s">
        <v>266</v>
      </c>
      <c r="F100" s="12">
        <v>8.3529599999999995</v>
      </c>
      <c r="G100" s="12">
        <v>8.3529599999999995</v>
      </c>
      <c r="H100" s="14">
        <v>8.3529599999999995</v>
      </c>
      <c r="I100" s="14"/>
      <c r="J100" s="14"/>
      <c r="K100" s="14"/>
      <c r="L100" s="14"/>
    </row>
    <row r="101" spans="1:12" ht="22.8" customHeight="1">
      <c r="A101" s="16" t="s">
        <v>177</v>
      </c>
      <c r="B101" s="42" t="s">
        <v>181</v>
      </c>
      <c r="C101" s="16"/>
      <c r="D101" s="11" t="s">
        <v>267</v>
      </c>
      <c r="E101" s="11" t="s">
        <v>183</v>
      </c>
      <c r="F101" s="15">
        <v>0.52205999999999997</v>
      </c>
      <c r="G101" s="15">
        <v>0.52205999999999997</v>
      </c>
      <c r="H101" s="15">
        <v>0.52205999999999997</v>
      </c>
      <c r="I101" s="15">
        <v>0</v>
      </c>
      <c r="J101" s="15">
        <v>0</v>
      </c>
      <c r="K101" s="15">
        <v>0</v>
      </c>
      <c r="L101" s="15">
        <v>0</v>
      </c>
    </row>
    <row r="102" spans="1:12" ht="22.8" customHeight="1">
      <c r="A102" s="35" t="s">
        <v>177</v>
      </c>
      <c r="B102" s="35" t="s">
        <v>181</v>
      </c>
      <c r="C102" s="35" t="s">
        <v>181</v>
      </c>
      <c r="D102" s="36" t="s">
        <v>268</v>
      </c>
      <c r="E102" s="13" t="s">
        <v>269</v>
      </c>
      <c r="F102" s="12">
        <v>0.52205999999999997</v>
      </c>
      <c r="G102" s="12">
        <v>0.52205999999999997</v>
      </c>
      <c r="H102" s="14">
        <v>0.52205999999999997</v>
      </c>
      <c r="I102" s="14"/>
      <c r="J102" s="14"/>
      <c r="K102" s="14"/>
      <c r="L102" s="14"/>
    </row>
    <row r="103" spans="1:12" ht="22.8" customHeight="1">
      <c r="A103" s="16" t="s">
        <v>184</v>
      </c>
      <c r="B103" s="16"/>
      <c r="C103" s="16"/>
      <c r="D103" s="11" t="s">
        <v>270</v>
      </c>
      <c r="E103" s="11" t="s">
        <v>271</v>
      </c>
      <c r="F103" s="15">
        <v>4.9595700000000003</v>
      </c>
      <c r="G103" s="15">
        <v>4.9595700000000003</v>
      </c>
      <c r="H103" s="15">
        <v>4.9595700000000003</v>
      </c>
      <c r="I103" s="15">
        <v>0</v>
      </c>
      <c r="J103" s="15">
        <v>0</v>
      </c>
      <c r="K103" s="15">
        <v>0</v>
      </c>
      <c r="L103" s="15">
        <v>0</v>
      </c>
    </row>
    <row r="104" spans="1:12" ht="22.8" customHeight="1">
      <c r="A104" s="16" t="s">
        <v>184</v>
      </c>
      <c r="B104" s="42" t="s">
        <v>185</v>
      </c>
      <c r="C104" s="16"/>
      <c r="D104" s="11" t="s">
        <v>272</v>
      </c>
      <c r="E104" s="11" t="s">
        <v>273</v>
      </c>
      <c r="F104" s="15">
        <v>4.9595700000000003</v>
      </c>
      <c r="G104" s="15">
        <v>4.9595700000000003</v>
      </c>
      <c r="H104" s="15">
        <v>4.9595700000000003</v>
      </c>
      <c r="I104" s="15">
        <v>0</v>
      </c>
      <c r="J104" s="15">
        <v>0</v>
      </c>
      <c r="K104" s="15">
        <v>0</v>
      </c>
      <c r="L104" s="15">
        <v>0</v>
      </c>
    </row>
    <row r="105" spans="1:12" ht="22.8" customHeight="1">
      <c r="A105" s="35" t="s">
        <v>184</v>
      </c>
      <c r="B105" s="35" t="s">
        <v>185</v>
      </c>
      <c r="C105" s="35" t="s">
        <v>186</v>
      </c>
      <c r="D105" s="36" t="s">
        <v>274</v>
      </c>
      <c r="E105" s="13" t="s">
        <v>275</v>
      </c>
      <c r="F105" s="12">
        <v>4.9595700000000003</v>
      </c>
      <c r="G105" s="12">
        <v>4.9595700000000003</v>
      </c>
      <c r="H105" s="14">
        <v>4.9595700000000003</v>
      </c>
      <c r="I105" s="14"/>
      <c r="J105" s="14"/>
      <c r="K105" s="14"/>
      <c r="L105" s="14"/>
    </row>
    <row r="106" spans="1:12" ht="22.8" customHeight="1">
      <c r="A106" s="16" t="s">
        <v>194</v>
      </c>
      <c r="B106" s="16"/>
      <c r="C106" s="16"/>
      <c r="D106" s="11" t="s">
        <v>276</v>
      </c>
      <c r="E106" s="11" t="s">
        <v>277</v>
      </c>
      <c r="F106" s="15">
        <v>6.2647199999999996</v>
      </c>
      <c r="G106" s="15">
        <v>6.2647199999999996</v>
      </c>
      <c r="H106" s="15">
        <v>6.2647199999999996</v>
      </c>
      <c r="I106" s="15">
        <v>0</v>
      </c>
      <c r="J106" s="15">
        <v>0</v>
      </c>
      <c r="K106" s="15">
        <v>0</v>
      </c>
      <c r="L106" s="15">
        <v>0</v>
      </c>
    </row>
    <row r="107" spans="1:12" ht="22.8" customHeight="1">
      <c r="A107" s="16" t="s">
        <v>194</v>
      </c>
      <c r="B107" s="42" t="s">
        <v>186</v>
      </c>
      <c r="C107" s="16"/>
      <c r="D107" s="11" t="s">
        <v>278</v>
      </c>
      <c r="E107" s="11" t="s">
        <v>279</v>
      </c>
      <c r="F107" s="15">
        <v>6.2647199999999996</v>
      </c>
      <c r="G107" s="15">
        <v>6.2647199999999996</v>
      </c>
      <c r="H107" s="15">
        <v>6.2647199999999996</v>
      </c>
      <c r="I107" s="15">
        <v>0</v>
      </c>
      <c r="J107" s="15">
        <v>0</v>
      </c>
      <c r="K107" s="15">
        <v>0</v>
      </c>
      <c r="L107" s="15">
        <v>0</v>
      </c>
    </row>
    <row r="108" spans="1:12" ht="22.8" customHeight="1">
      <c r="A108" s="35" t="s">
        <v>194</v>
      </c>
      <c r="B108" s="35" t="s">
        <v>186</v>
      </c>
      <c r="C108" s="35" t="s">
        <v>190</v>
      </c>
      <c r="D108" s="36" t="s">
        <v>280</v>
      </c>
      <c r="E108" s="13" t="s">
        <v>281</v>
      </c>
      <c r="F108" s="12">
        <v>6.2647199999999996</v>
      </c>
      <c r="G108" s="12">
        <v>6.2647199999999996</v>
      </c>
      <c r="H108" s="14">
        <v>6.2647199999999996</v>
      </c>
      <c r="I108" s="14"/>
      <c r="J108" s="14"/>
      <c r="K108" s="14"/>
      <c r="L108" s="14"/>
    </row>
  </sheetData>
  <mergeCells count="12">
    <mergeCell ref="H5:J5"/>
    <mergeCell ref="K5:K6"/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2023-02-28T03:36:14Z</cp:lastPrinted>
  <dcterms:created xsi:type="dcterms:W3CDTF">2023-02-24T03:13:09Z</dcterms:created>
  <dcterms:modified xsi:type="dcterms:W3CDTF">2023-02-28T07:24:55Z</dcterms:modified>
</cp:coreProperties>
</file>