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800" windowHeight="11670" tabRatio="904" firstSheet="5" activeTab="8"/>
  </bookViews>
  <sheets>
    <sheet name="封面" sheetId="1" r:id="rId1"/>
    <sheet name="目录 " sheetId="26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工资福利(政府预算)" sheetId="10" r:id="rId10"/>
    <sheet name="9工资福利" sheetId="11" r:id="rId11"/>
    <sheet name="10个人家庭(政府预算)" sheetId="12" r:id="rId12"/>
    <sheet name="11个人家庭" sheetId="13" r:id="rId13"/>
    <sheet name="12商品服务(政府预算)" sheetId="14" r:id="rId14"/>
    <sheet name="13商品服务" sheetId="15" r:id="rId15"/>
    <sheet name="14三公" sheetId="16" r:id="rId16"/>
    <sheet name="15政府性基金" sheetId="17" r:id="rId17"/>
    <sheet name="16政府性基金(政府预算)" sheetId="18" r:id="rId18"/>
    <sheet name="17政府性基金（部门预算）" sheetId="19" r:id="rId19"/>
    <sheet name="18国有资本经营预算" sheetId="20" r:id="rId20"/>
    <sheet name="19财政专户管理资金" sheetId="21" r:id="rId21"/>
    <sheet name="20专项清单" sheetId="22" r:id="rId22"/>
    <sheet name="21项目支出绩效目标表" sheetId="23" r:id="rId23"/>
    <sheet name="22整体支出绩效目标表" sheetId="24" r:id="rId24"/>
    <sheet name="23其他资金绩效目标表" sheetId="25" r:id="rId25"/>
  </sheets>
  <calcPr calcId="144525"/>
</workbook>
</file>

<file path=xl/sharedStrings.xml><?xml version="1.0" encoding="utf-8"?>
<sst xmlns="http://schemas.openxmlformats.org/spreadsheetml/2006/main" count="1096" uniqueCount="437">
  <si>
    <t>2023年部门预算公开表</t>
  </si>
  <si>
    <t>单位编码：</t>
  </si>
  <si>
    <t>414005</t>
  </si>
  <si>
    <t>单位名称：</t>
  </si>
  <si>
    <t>岳阳县城市公共交通执法大队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</si>
  <si>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</si>
  <si>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</si>
  <si>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</si>
  <si>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</si>
  <si>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</si>
  <si>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</si>
  <si>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</si>
  <si>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</si>
  <si>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</si>
  <si>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</si>
  <si>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</si>
  <si>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</si>
  <si>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</si>
  <si>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</si>
  <si>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</si>
  <si>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</si>
  <si>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</si>
  <si>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</si>
  <si>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</si>
  <si>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</si>
  <si>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</si>
  <si>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</si>
  <si>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项目支出绩效目标表</t>
  </si>
  <si>
    <t>部门整体支出绩效目标表</t>
  </si>
  <si>
    <t>其他资金绩效目标表</t>
  </si>
  <si>
    <t>注：以上部门预算报表中，空表表示本部门无相关收支情况。</t>
  </si>
  <si>
    <t>部门公开表01</t>
  </si>
  <si>
    <t>单位：414005岳阳县城市公共交通执法大队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</si>
  <si>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</si>
  <si>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</si>
  <si>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</si>
  <si>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</si>
  <si>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</si>
  <si>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</si>
  <si>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</si>
  <si>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</si>
  <si>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</si>
  <si>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</si>
  <si>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</si>
  <si>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</si>
  <si>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</si>
  <si>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</si>
  <si>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</si>
  <si>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</si>
  <si>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</si>
  <si>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</si>
  <si>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</si>
  <si>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</si>
  <si>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</si>
  <si>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</si>
  <si>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</si>
  <si>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</si>
  <si>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</si>
  <si>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</si>
  <si>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</si>
  <si>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</si>
  <si>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</si>
  <si>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</si>
  <si>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</si>
  <si>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</si>
  <si>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</si>
  <si>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</si>
  <si>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</si>
  <si>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</si>
  <si>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</si>
  <si>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</si>
  <si>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</si>
  <si>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</si>
  <si>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</si>
  <si>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</si>
  <si>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</si>
  <si>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</si>
  <si>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</si>
  <si>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</si>
  <si>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</si>
  <si>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</si>
  <si>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</si>
  <si>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</si>
  <si>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</si>
  <si>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</si>
  <si>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</si>
  <si>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</si>
  <si>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</si>
  <si>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</si>
  <si>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</si>
  <si>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</si>
  <si>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</si>
  <si>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</si>
  <si>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</si>
  <si>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</si>
  <si>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</si>
  <si>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</si>
  <si>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</si>
  <si>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</si>
  <si>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</si>
  <si>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</si>
  <si>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</si>
  <si>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</si>
  <si>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</si>
  <si>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</si>
  <si>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</si>
  <si>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</si>
  <si>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</si>
  <si>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</si>
  <si>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</si>
  <si>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</si>
  <si>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</si>
  <si>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</si>
  <si>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</si>
  <si>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</si>
  <si>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</si>
  <si>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</si>
  <si>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</si>
  <si>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</si>
  <si>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</si>
  <si>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</si>
  <si>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</si>
  <si>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</si>
  <si>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</si>
  <si>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</si>
  <si>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</si>
  <si>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</si>
  <si>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</si>
  <si>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</si>
  <si>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</si>
  <si>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</si>
  <si>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</si>
  <si>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</si>
  <si>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</si>
  <si>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</si>
  <si>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</si>
  <si>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</si>
  <si>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</si>
  <si>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</si>
  <si>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</si>
  <si>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</si>
  <si>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</si>
  <si>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</si>
  <si>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</si>
  <si>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</si>
  <si>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</si>
  <si>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</si>
  <si>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</si>
  <si>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</si>
  <si>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</si>
  <si>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</si>
  <si>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</si>
  <si>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</si>
  <si>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</si>
  <si>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</si>
  <si>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414</t>
  </si>
  <si>
    <t>岳阳县交通运输局</t>
  </si>
  <si>
    <t xml:space="preserve">  414005</t>
  </si>
  <si>
    <t xml:space="preserve">  岳阳县城市公共交通执法大队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</si>
  <si>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</si>
  <si>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</si>
  <si>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</si>
  <si>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</si>
  <si>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</si>
  <si>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</si>
  <si>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</si>
  <si>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</si>
  <si>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</si>
  <si>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</si>
  <si>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</si>
  <si>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</si>
  <si>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</si>
  <si>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05</t>
  </si>
  <si>
    <t xml:space="preserve">    2080505</t>
  </si>
  <si>
    <t xml:space="preserve">    机关事业单位基本养老保险缴费支出</t>
  </si>
  <si>
    <t>99</t>
  </si>
  <si>
    <t xml:space="preserve">    2089999</t>
  </si>
  <si>
    <t xml:space="preserve">    其他社会保障和就业支出</t>
  </si>
  <si>
    <t>210</t>
  </si>
  <si>
    <t>11</t>
  </si>
  <si>
    <t>02</t>
  </si>
  <si>
    <t xml:space="preserve">    2101102</t>
  </si>
  <si>
    <t xml:space="preserve">    事业单位医疗</t>
  </si>
  <si>
    <t>214</t>
  </si>
  <si>
    <t>01</t>
  </si>
  <si>
    <t xml:space="preserve">    2140101</t>
  </si>
  <si>
    <t xml:space="preserve">    行政运行</t>
  </si>
  <si>
    <t>221</t>
  </si>
  <si>
    <t xml:space="preserve">    2210201</t>
  </si>
  <si>
    <t xml:space="preserve">    住房公积金</t>
  </si>
  <si>
    <t xml:space="preserve">    2140112</t>
  </si>
  <si>
    <t xml:space="preserve">    公路运输管理</t>
  </si>
  <si>
    <t xml:space="preserve">    2010399</t>
  </si>
  <si>
    <t xml:space="preserve">    其他政府办公厅（室）及相关机构事务支出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</si>
  <si>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</si>
  <si>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</si>
  <si>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</si>
  <si>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</si>
  <si>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</si>
  <si>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</si>
  <si>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</si>
  <si>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</si>
  <si>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</si>
  <si>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</si>
  <si>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</si>
  <si>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</si>
  <si>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</si>
  <si>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</si>
  <si>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</si>
  <si>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</si>
  <si>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</si>
  <si>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</si>
  <si>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414005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</si>
  <si>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</si>
  <si>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</si>
  <si>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</si>
  <si>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</si>
  <si>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</si>
  <si>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</si>
  <si>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</si>
  <si>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</si>
  <si>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</si>
  <si>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</si>
  <si>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</si>
  <si>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</si>
  <si>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</si>
  <si>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</si>
  <si>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</si>
  <si>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</si>
  <si>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</si>
  <si>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</si>
  <si>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</si>
  <si>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</si>
  <si>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</si>
  <si>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</si>
  <si>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</si>
  <si>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</si>
  <si>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</si>
  <si>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>商品和服务支出</t>
  </si>
  <si>
    <t xml:space="preserve">     2080505</t>
  </si>
  <si>
    <t xml:space="preserve">     2089999</t>
  </si>
  <si>
    <t xml:space="preserve">     2101102</t>
  </si>
  <si>
    <t xml:space="preserve">     2140101</t>
  </si>
  <si>
    <t xml:space="preserve">     2210201</t>
  </si>
  <si>
    <t xml:space="preserve">     2140112</t>
  </si>
  <si>
    <t>03</t>
  </si>
  <si>
    <t xml:space="preserve">     2010399</t>
  </si>
  <si>
    <t>部门公开表08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</si>
  <si>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</si>
  <si>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</si>
  <si>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</si>
  <si>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</si>
  <si>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</si>
  <si>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部门公开表09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</si>
  <si>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</si>
  <si>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</si>
  <si>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</si>
  <si>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</si>
  <si>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</si>
  <si>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</si>
  <si>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</si>
  <si>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</si>
  <si>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</si>
  <si>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</si>
  <si>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</si>
  <si>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</si>
  <si>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</si>
  <si>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</si>
  <si>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部门公开表10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</si>
  <si>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</si>
  <si>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</si>
  <si>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</si>
  <si>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</si>
  <si>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</si>
  <si>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</si>
  <si>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部门公开表11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</si>
  <si>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</si>
  <si>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</si>
  <si>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</si>
  <si>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</si>
  <si>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</si>
  <si>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</si>
  <si>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</si>
  <si>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</si>
  <si>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</si>
  <si>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部门公开表12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</si>
  <si>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</si>
  <si>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</si>
  <si>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</si>
  <si>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</si>
  <si>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</si>
  <si>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</si>
  <si>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</si>
  <si>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</si>
  <si>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</si>
  <si>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</si>
  <si>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部门公开表13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</si>
  <si>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</si>
  <si>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</si>
  <si>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</si>
  <si>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</si>
  <si>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</si>
  <si>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</si>
  <si>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</si>
  <si>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</si>
  <si>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</si>
  <si>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</si>
  <si>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</si>
  <si>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</si>
  <si>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</si>
  <si>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</si>
  <si>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</si>
  <si>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</si>
  <si>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</si>
  <si>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</si>
  <si>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</si>
  <si>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</si>
  <si>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部门公开表14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</si>
  <si>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</si>
  <si>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</si>
  <si>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</si>
  <si>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</si>
  <si>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</si>
  <si>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</si>
  <si>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</si>
  <si>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</si>
  <si>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部门公开表15</t>
  </si>
  <si>
    <t>本年政府性基金预算支出</t>
  </si>
  <si>
    <t>部门公开表16</t>
  </si>
  <si>
    <t>部门公开表17</t>
  </si>
  <si>
    <t>部门公开表18</t>
  </si>
  <si>
    <t>国有资本经营预算支出表</t>
  </si>
  <si>
    <t>本年国有资本经营预算支出</t>
  </si>
  <si>
    <t>部门公开表19</t>
  </si>
  <si>
    <t>本年财政专户管理资金预算支出</t>
  </si>
  <si>
    <t>部门公开表20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</si>
  <si>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</si>
  <si>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</si>
  <si>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</si>
  <si>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</si>
  <si>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</si>
  <si>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</si>
  <si>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</si>
  <si>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</si>
  <si>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</si>
  <si>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</si>
  <si>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</si>
  <si>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</si>
  <si>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</si>
  <si>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414005</t>
  </si>
  <si>
    <t xml:space="preserve">   城市公共交通执法经费</t>
  </si>
  <si>
    <t xml:space="preserve">   客运市场整治</t>
  </si>
  <si>
    <t>部门公开表21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</si>
  <si>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</si>
  <si>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</si>
  <si>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</si>
  <si>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</si>
  <si>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</si>
  <si>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</si>
  <si>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</si>
  <si>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</si>
  <si>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</si>
  <si>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</si>
  <si>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</si>
  <si>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</si>
  <si>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</si>
  <si>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城市公共交通执法经费</t>
  </si>
  <si>
    <t>城市公共交通执法经费</t>
  </si>
  <si>
    <t>效益指标</t>
  </si>
  <si>
    <t>生态效益指标</t>
  </si>
  <si>
    <t>无</t>
  </si>
  <si>
    <t>未达标准酌情扣分</t>
  </si>
  <si>
    <t>定性</t>
  </si>
  <si>
    <t>社会效益指标</t>
  </si>
  <si>
    <t>提高城市公共交通执法水平</t>
  </si>
  <si>
    <t>逐年提高</t>
  </si>
  <si>
    <t>城市公共交通执法水平</t>
  </si>
  <si>
    <t>%</t>
  </si>
  <si>
    <t>经济效益指标</t>
  </si>
  <si>
    <t>产出指标</t>
  </si>
  <si>
    <t>时效指标</t>
  </si>
  <si>
    <t>完成时间</t>
  </si>
  <si>
    <t>本财政年度完成</t>
  </si>
  <si>
    <t>项目完成时间</t>
  </si>
  <si>
    <t>年</t>
  </si>
  <si>
    <t>定量</t>
  </si>
  <si>
    <t>数量指标</t>
  </si>
  <si>
    <t>项目个数</t>
  </si>
  <si>
    <t>1</t>
  </si>
  <si>
    <t>项目完成数</t>
  </si>
  <si>
    <t>个</t>
  </si>
  <si>
    <t>质量指标</t>
  </si>
  <si>
    <t>单位运行效率</t>
  </si>
  <si>
    <t>高效</t>
  </si>
  <si>
    <t>满意度指标</t>
  </si>
  <si>
    <t>服务对象满意度指标</t>
  </si>
  <si>
    <t>服务对象满意</t>
  </si>
  <si>
    <t>≥95%</t>
  </si>
  <si>
    <t>≥</t>
  </si>
  <si>
    <t>成本指标</t>
  </si>
  <si>
    <t>生态环境成本指标</t>
  </si>
  <si>
    <t>社会成本指标</t>
  </si>
  <si>
    <t>经济成本指标</t>
  </si>
  <si>
    <t>预算控制数</t>
  </si>
  <si>
    <t>≤48.53</t>
  </si>
  <si>
    <t>元</t>
  </si>
  <si>
    <t>≤</t>
  </si>
  <si>
    <t xml:space="preserve">  客运市场整治</t>
  </si>
  <si>
    <t>维护客运市场运行秩序，整治非法客运市场。</t>
  </si>
  <si>
    <t>提高公交服务水平</t>
  </si>
  <si>
    <t>交通公交服务水平</t>
  </si>
  <si>
    <t>≤39.58</t>
  </si>
  <si>
    <t>部门公开表22</t>
  </si>
  <si>
    <t>整体支出绩效目标表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</si>
  <si>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</si>
  <si>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</si>
  <si>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</si>
  <si>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</si>
  <si>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</si>
  <si>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</si>
  <si>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</si>
  <si>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计量单位</t>
  </si>
  <si>
    <t>指标解释</t>
  </si>
  <si>
    <t>评（扣）分标准</t>
  </si>
  <si>
    <t xml:space="preserve"> 数量指标</t>
  </si>
  <si>
    <t xml:space="preserve"> 质量指标</t>
  </si>
  <si>
    <t xml:space="preserve"> 时效指标</t>
  </si>
  <si>
    <t xml:space="preserve">效益指标 </t>
  </si>
  <si>
    <t xml:space="preserve"> 可持续影响指标</t>
  </si>
  <si>
    <t xml:space="preserve"> </t>
  </si>
  <si>
    <t>单位：万元</t>
  </si>
  <si>
    <t>资金投向</t>
  </si>
  <si>
    <t>年度绩效目标</t>
  </si>
  <si>
    <t>省级支出</t>
  </si>
  <si>
    <t>对市县专项转移支付</t>
  </si>
  <si>
    <t>可持续影响指标</t>
  </si>
  <si>
    <t>社会公益或服务对象满意度指标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</si>
</sst>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indexed="8"/>
      <name val="宋体"/>
      <charset val="1"/>
      <scheme val="minor"/>
    </font>
    <font>
      <sz val="11"/>
      <color indexed="8"/>
      <name val="Calibri"/>
      <charset val="0"/>
    </font>
    <font>
      <sz val="10"/>
      <name val="Arial"/>
      <charset val="0"/>
    </font>
    <font>
      <b/>
      <sz val="20"/>
      <color indexed="8"/>
      <name val="宋体"/>
      <charset val="134"/>
    </font>
    <font>
      <b/>
      <sz val="10"/>
      <color rgb="FF000000"/>
      <name val="宋体"/>
      <charset val="134"/>
    </font>
    <font>
      <b/>
      <sz val="10"/>
      <color indexed="8"/>
      <name val="宋体"/>
      <charset val="134"/>
    </font>
    <font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8"/>
      <name val="SimSun"/>
      <charset val="134"/>
    </font>
    <font>
      <b/>
      <sz val="17"/>
      <name val="SimSun"/>
      <charset val="134"/>
    </font>
    <font>
      <sz val="8"/>
      <name val="SimSun"/>
      <charset val="134"/>
    </font>
    <font>
      <b/>
      <sz val="15"/>
      <name val="SimSun"/>
      <charset val="134"/>
    </font>
    <font>
      <sz val="11"/>
      <name val="宋体"/>
      <charset val="1"/>
      <scheme val="minor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4" borderId="7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8" borderId="8" applyNumberFormat="0" applyFont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6" fillId="12" borderId="11" applyNumberFormat="0" applyAlignment="0" applyProtection="0">
      <alignment vertical="center"/>
    </xf>
    <xf numFmtId="0" fontId="37" fillId="12" borderId="7" applyNumberFormat="0" applyAlignment="0" applyProtection="0">
      <alignment vertical="center"/>
    </xf>
    <xf numFmtId="0" fontId="38" fillId="13" borderId="12" applyNumberFormat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9" fillId="0" borderId="13" applyNumberFormat="0" applyFill="0" applyAlignment="0" applyProtection="0">
      <alignment vertical="center"/>
    </xf>
    <xf numFmtId="0" fontId="40" fillId="0" borderId="14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77">
    <xf numFmtId="0" fontId="0" fillId="0" borderId="0" xfId="0" applyFont="1">
      <alignment vertical="center"/>
    </xf>
    <xf numFmtId="0" fontId="1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vertical="center"/>
    </xf>
    <xf numFmtId="0" fontId="6" fillId="0" borderId="3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right" vertical="center"/>
    </xf>
    <xf numFmtId="4" fontId="5" fillId="0" borderId="3" xfId="0" applyNumberFormat="1" applyFont="1" applyFill="1" applyBorder="1" applyAlignment="1" applyProtection="1">
      <alignment horizontal="right" vertical="center"/>
    </xf>
    <xf numFmtId="0" fontId="5" fillId="0" borderId="3" xfId="0" applyFont="1" applyFill="1" applyBorder="1" applyAlignment="1" applyProtection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right" vertical="center"/>
    </xf>
    <xf numFmtId="0" fontId="8" fillId="0" borderId="3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4" fontId="13" fillId="0" borderId="5" xfId="0" applyNumberFormat="1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6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4" fontId="13" fillId="0" borderId="5" xfId="0" applyNumberFormat="1" applyFont="1" applyBorder="1" applyAlignment="1">
      <alignment horizontal="right" vertical="center" wrapText="1"/>
    </xf>
    <xf numFmtId="0" fontId="12" fillId="2" borderId="5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vertical="center" wrapText="1"/>
    </xf>
    <xf numFmtId="4" fontId="13" fillId="2" borderId="5" xfId="0" applyNumberFormat="1" applyFont="1" applyFill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4" fontId="12" fillId="0" borderId="5" xfId="0" applyNumberFormat="1" applyFont="1" applyBorder="1" applyAlignment="1">
      <alignment horizontal="right"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49" fontId="13" fillId="2" borderId="5" xfId="0" applyNumberFormat="1" applyFont="1" applyFill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" fontId="12" fillId="2" borderId="5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6" fillId="0" borderId="5" xfId="0" applyFont="1" applyBorder="1" applyAlignment="1">
      <alignment vertical="center" wrapText="1"/>
    </xf>
    <xf numFmtId="4" fontId="16" fillId="0" borderId="5" xfId="0" applyNumberFormat="1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6" fillId="2" borderId="5" xfId="0" applyFont="1" applyFill="1" applyBorder="1" applyAlignment="1">
      <alignment horizontal="left" vertical="center" wrapText="1"/>
    </xf>
    <xf numFmtId="4" fontId="16" fillId="2" borderId="5" xfId="0" applyNumberFormat="1" applyFont="1" applyFill="1" applyBorder="1" applyAlignment="1">
      <alignment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vertical="center" wrapText="1"/>
    </xf>
    <xf numFmtId="4" fontId="18" fillId="2" borderId="5" xfId="0" applyNumberFormat="1" applyFont="1" applyFill="1" applyBorder="1" applyAlignment="1">
      <alignment vertical="center" wrapText="1"/>
    </xf>
    <xf numFmtId="49" fontId="18" fillId="2" borderId="5" xfId="0" applyNumberFormat="1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vertical="center" wrapText="1"/>
    </xf>
    <xf numFmtId="0" fontId="13" fillId="0" borderId="5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Fill="1">
      <alignment vertical="center"/>
    </xf>
    <xf numFmtId="0" fontId="11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0" fillId="0" borderId="0" xfId="0" applyNumberFormat="1" applyFont="1" applyFill="1">
      <alignment vertical="center"/>
    </xf>
    <xf numFmtId="0" fontId="21" fillId="0" borderId="6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0" fillId="0" borderId="3" xfId="0" applyFont="1" applyFill="1" applyBorder="1">
      <alignment vertical="center"/>
    </xf>
    <xf numFmtId="0" fontId="22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10" defaultRowHeight="13.5" outlineLevelRow="7"/>
  <cols>
    <col min="1" max="1" width="3.66666666666667" customWidth="1"/>
    <col min="2" max="2" width="3.8" customWidth="1"/>
    <col min="3" max="3" width="4.61666666666667" customWidth="1"/>
    <col min="4" max="4" width="19.2666666666667" customWidth="1"/>
    <col min="5" max="11" width="9.76666666666667" customWidth="1"/>
  </cols>
  <sheetData>
    <row r="1" ht="73.3" customHeight="1" spans="1:9">
      <c r="A1" s="74" t="s">
        <v>0</v>
      </c>
      <c r="B1" s="74"/>
      <c r="C1" s="74"/>
      <c r="D1" s="74"/>
      <c r="E1" s="74"/>
      <c r="F1" s="74"/>
      <c r="G1" s="74"/>
      <c r="H1" s="74"/>
      <c r="I1" s="74"/>
    </row>
    <row r="2" ht="23.25" customHeight="1" spans="1:9">
      <c r="A2" s="26"/>
      <c r="B2" s="26"/>
      <c r="C2" s="26"/>
      <c r="D2" s="26"/>
      <c r="E2" s="26"/>
      <c r="F2" s="26"/>
      <c r="G2" s="26"/>
      <c r="H2" s="26"/>
      <c r="I2" s="26"/>
    </row>
    <row r="3" ht="21.55" customHeight="1" spans="1:9">
      <c r="A3" s="26"/>
      <c r="B3" s="26"/>
      <c r="C3" s="26"/>
      <c r="D3" s="26"/>
      <c r="E3" s="26"/>
      <c r="F3" s="26"/>
      <c r="G3" s="26"/>
      <c r="H3" s="26"/>
      <c r="I3" s="26"/>
    </row>
    <row r="4" ht="39.65" customHeight="1" spans="1:9">
      <c r="A4" s="75"/>
      <c r="B4" s="76"/>
      <c r="C4" s="19"/>
      <c r="D4" s="75" t="s">
        <v>1</v>
      </c>
      <c r="E4" s="76" t="s">
        <v>2</v>
      </c>
      <c r="F4" s="76"/>
      <c r="G4" s="76"/>
      <c r="H4" s="76"/>
      <c r="I4" s="19"/>
    </row>
    <row r="5" ht="54.3" customHeight="1" spans="1:9">
      <c r="A5" s="75"/>
      <c r="B5" s="76"/>
      <c r="C5" s="19"/>
      <c r="D5" s="75" t="s">
        <v>3</v>
      </c>
      <c r="E5" s="76" t="s">
        <v>4</v>
      </c>
      <c r="F5" s="76"/>
      <c r="G5" s="76"/>
      <c r="H5" s="76"/>
      <c r="I5" s="19"/>
    </row>
    <row r="6" ht="16.35" customHeight="1"/>
    <row r="7" ht="16.35" customHeight="1"/>
    <row r="8" ht="16.35" customHeight="1" spans="4:4">
      <c r="D8" s="19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zoomScale="130" zoomScaleNormal="130" workbookViewId="0">
      <selection activeCell="A14" sqref="A14:E15"/>
    </sheetView>
  </sheetViews>
  <sheetFormatPr defaultColWidth="10" defaultRowHeight="13.5"/>
  <cols>
    <col min="1" max="1" width="4.34166666666667" customWidth="1"/>
    <col min="2" max="2" width="4.75" customWidth="1"/>
    <col min="3" max="3" width="5.425" customWidth="1"/>
    <col min="4" max="4" width="9.63333333333333" customWidth="1"/>
    <col min="5" max="5" width="21.3083333333333" customWidth="1"/>
    <col min="6" max="6" width="13.4333333333333" customWidth="1"/>
    <col min="7" max="7" width="12.4833333333333" customWidth="1"/>
    <col min="8" max="9" width="10.2583333333333" customWidth="1"/>
    <col min="10" max="10" width="9.09166666666667" customWidth="1"/>
    <col min="11" max="11" width="10.2583333333333" customWidth="1"/>
    <col min="12" max="12" width="12.4833333333333" customWidth="1"/>
    <col min="13" max="13" width="9.63333333333333" customWidth="1"/>
    <col min="14" max="14" width="9.90833333333333" customWidth="1"/>
    <col min="15" max="16" width="9.76666666666667" customWidth="1"/>
  </cols>
  <sheetData>
    <row r="1" ht="16.35" customHeight="1" spans="1:14">
      <c r="A1" s="19"/>
      <c r="M1" s="31" t="s">
        <v>247</v>
      </c>
      <c r="N1" s="31"/>
    </row>
    <row r="2" ht="44.85" customHeight="1" spans="1:14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ht="22.4" customHeight="1" spans="1:14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4" t="s">
        <v>33</v>
      </c>
      <c r="N3" s="24"/>
    </row>
    <row r="4" ht="42.25" customHeight="1" spans="1:14">
      <c r="A4" s="27" t="s">
        <v>160</v>
      </c>
      <c r="B4" s="27"/>
      <c r="C4" s="27"/>
      <c r="D4" s="27" t="s">
        <v>195</v>
      </c>
      <c r="E4" s="27" t="s">
        <v>196</v>
      </c>
      <c r="F4" s="27" t="s">
        <v>214</v>
      </c>
      <c r="G4" s="27" t="s">
        <v>198</v>
      </c>
      <c r="H4" s="27"/>
      <c r="I4" s="27"/>
      <c r="J4" s="27"/>
      <c r="K4" s="27"/>
      <c r="L4" s="27" t="s">
        <v>202</v>
      </c>
      <c r="M4" s="27"/>
      <c r="N4" s="27"/>
    </row>
    <row r="5" ht="39.65" customHeight="1" spans="1:14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 t="s">
        <v>137</v>
      </c>
      <c r="H5" s="27" t="s">
        <v>248</v>
      </c>
      <c r="I5" s="27" t="s">
        <v>249</v>
      </c>
      <c r="J5" s="27" t="s">
        <v>250</v>
      </c>
      <c r="K5" s="27" t="s">
        <v>251</v>
      </c>
      <c r="L5" s="27" t="s">
        <v>137</v>
      </c>
      <c r="M5" s="27" t="s">
        <v>215</v>
      </c>
      <c r="N5" s="27" t="s">
        <v>252</v>
      </c>
    </row>
    <row r="6" ht="22.8" customHeight="1" spans="1:14">
      <c r="A6" s="30"/>
      <c r="B6" s="30"/>
      <c r="C6" s="30"/>
      <c r="D6" s="30"/>
      <c r="E6" s="30" t="s">
        <v>137</v>
      </c>
      <c r="F6" s="41">
        <f>F7</f>
        <v>155.405672</v>
      </c>
      <c r="G6" s="41"/>
      <c r="H6" s="41"/>
      <c r="I6" s="41"/>
      <c r="J6" s="41"/>
      <c r="K6" s="41"/>
      <c r="L6" s="41">
        <f>L7</f>
        <v>155.405672</v>
      </c>
      <c r="M6" s="41">
        <f>M7</f>
        <v>155.405672</v>
      </c>
      <c r="N6" s="41"/>
    </row>
    <row r="7" ht="22.8" customHeight="1" spans="1:14">
      <c r="A7" s="30"/>
      <c r="B7" s="30"/>
      <c r="C7" s="30"/>
      <c r="D7" s="28" t="s">
        <v>155</v>
      </c>
      <c r="E7" s="28" t="s">
        <v>156</v>
      </c>
      <c r="F7" s="41">
        <f>F8</f>
        <v>155.405672</v>
      </c>
      <c r="G7" s="41"/>
      <c r="H7" s="41"/>
      <c r="I7" s="41"/>
      <c r="J7" s="41"/>
      <c r="K7" s="41"/>
      <c r="L7" s="41">
        <f>L8</f>
        <v>155.405672</v>
      </c>
      <c r="M7" s="41">
        <f>M8</f>
        <v>155.405672</v>
      </c>
      <c r="N7" s="41"/>
    </row>
    <row r="8" ht="22.8" customHeight="1" spans="1:14">
      <c r="A8" s="30"/>
      <c r="B8" s="30"/>
      <c r="C8" s="30"/>
      <c r="D8" s="34" t="s">
        <v>157</v>
      </c>
      <c r="E8" s="34" t="s">
        <v>158</v>
      </c>
      <c r="F8" s="41">
        <f>SUM(F9:F15)</f>
        <v>155.405672</v>
      </c>
      <c r="G8" s="41"/>
      <c r="H8" s="41"/>
      <c r="I8" s="41"/>
      <c r="J8" s="41"/>
      <c r="K8" s="41"/>
      <c r="L8" s="41">
        <f>SUM(L9:L15)</f>
        <v>155.405672</v>
      </c>
      <c r="M8" s="41">
        <f>SUM(M9:M15)</f>
        <v>155.405672</v>
      </c>
      <c r="N8" s="41"/>
    </row>
    <row r="9" ht="22.8" customHeight="1" spans="1:14">
      <c r="A9" s="37" t="s">
        <v>171</v>
      </c>
      <c r="B9" s="37" t="s">
        <v>172</v>
      </c>
      <c r="C9" s="37" t="s">
        <v>172</v>
      </c>
      <c r="D9" s="33" t="s">
        <v>212</v>
      </c>
      <c r="E9" s="21" t="s">
        <v>174</v>
      </c>
      <c r="F9" s="22">
        <f>G9+L9</f>
        <v>14.034048</v>
      </c>
      <c r="G9" s="22"/>
      <c r="H9" s="35"/>
      <c r="I9" s="35"/>
      <c r="J9" s="35"/>
      <c r="K9" s="35"/>
      <c r="L9" s="22">
        <f>M9+N9</f>
        <v>14.034048</v>
      </c>
      <c r="M9" s="35">
        <v>14.034048</v>
      </c>
      <c r="N9" s="35"/>
    </row>
    <row r="10" ht="22.8" customHeight="1" spans="1:14">
      <c r="A10" s="37" t="s">
        <v>171</v>
      </c>
      <c r="B10" s="37" t="s">
        <v>175</v>
      </c>
      <c r="C10" s="37" t="s">
        <v>175</v>
      </c>
      <c r="D10" s="33" t="s">
        <v>212</v>
      </c>
      <c r="E10" s="21" t="s">
        <v>177</v>
      </c>
      <c r="F10" s="22">
        <f t="shared" ref="F10:F15" si="0">G10+L10</f>
        <v>0.877128</v>
      </c>
      <c r="G10" s="22"/>
      <c r="H10" s="35"/>
      <c r="I10" s="35"/>
      <c r="J10" s="35"/>
      <c r="K10" s="35"/>
      <c r="L10" s="22">
        <f t="shared" ref="L10:L15" si="1">M10+N10</f>
        <v>0.877128</v>
      </c>
      <c r="M10" s="35">
        <v>0.877128</v>
      </c>
      <c r="N10" s="35"/>
    </row>
    <row r="11" ht="22.8" customHeight="1" spans="1:14">
      <c r="A11" s="37" t="s">
        <v>178</v>
      </c>
      <c r="B11" s="37" t="s">
        <v>179</v>
      </c>
      <c r="C11" s="37" t="s">
        <v>180</v>
      </c>
      <c r="D11" s="33" t="s">
        <v>212</v>
      </c>
      <c r="E11" s="21" t="s">
        <v>182</v>
      </c>
      <c r="F11" s="22">
        <f t="shared" si="0"/>
        <v>8.332716</v>
      </c>
      <c r="G11" s="22"/>
      <c r="H11" s="35"/>
      <c r="I11" s="35"/>
      <c r="J11" s="35"/>
      <c r="K11" s="35"/>
      <c r="L11" s="22">
        <f t="shared" si="1"/>
        <v>8.332716</v>
      </c>
      <c r="M11" s="35">
        <v>8.332716</v>
      </c>
      <c r="N11" s="35"/>
    </row>
    <row r="12" ht="22.8" customHeight="1" spans="1:14">
      <c r="A12" s="37" t="s">
        <v>183</v>
      </c>
      <c r="B12" s="37" t="s">
        <v>184</v>
      </c>
      <c r="C12" s="37" t="s">
        <v>184</v>
      </c>
      <c r="D12" s="33" t="s">
        <v>212</v>
      </c>
      <c r="E12" s="21" t="s">
        <v>186</v>
      </c>
      <c r="F12" s="22">
        <f t="shared" si="0"/>
        <v>108.319</v>
      </c>
      <c r="G12" s="22"/>
      <c r="H12" s="35"/>
      <c r="I12" s="35"/>
      <c r="J12" s="35"/>
      <c r="K12" s="35"/>
      <c r="L12" s="22">
        <f t="shared" si="1"/>
        <v>108.319</v>
      </c>
      <c r="M12" s="35">
        <v>108.319</v>
      </c>
      <c r="N12" s="35"/>
    </row>
    <row r="13" ht="22.8" customHeight="1" spans="1:14">
      <c r="A13" s="37" t="s">
        <v>187</v>
      </c>
      <c r="B13" s="37" t="s">
        <v>180</v>
      </c>
      <c r="C13" s="37" t="s">
        <v>184</v>
      </c>
      <c r="D13" s="33" t="s">
        <v>212</v>
      </c>
      <c r="E13" s="21" t="s">
        <v>189</v>
      </c>
      <c r="F13" s="22">
        <f t="shared" si="0"/>
        <v>10.525536</v>
      </c>
      <c r="G13" s="22"/>
      <c r="H13" s="35"/>
      <c r="I13" s="35"/>
      <c r="J13" s="35"/>
      <c r="K13" s="35"/>
      <c r="L13" s="22">
        <f t="shared" si="1"/>
        <v>10.525536</v>
      </c>
      <c r="M13" s="35">
        <v>10.525536</v>
      </c>
      <c r="N13" s="35"/>
    </row>
    <row r="14" ht="21" customHeight="1" spans="1:14">
      <c r="A14" s="42">
        <v>214</v>
      </c>
      <c r="B14" s="42" t="s">
        <v>184</v>
      </c>
      <c r="C14" s="42">
        <v>12</v>
      </c>
      <c r="D14" s="43" t="s">
        <v>212</v>
      </c>
      <c r="E14" s="33" t="s">
        <v>191</v>
      </c>
      <c r="F14" s="22">
        <f t="shared" si="0"/>
        <v>5.667244</v>
      </c>
      <c r="G14" s="22"/>
      <c r="H14" s="22"/>
      <c r="I14" s="22"/>
      <c r="J14" s="22"/>
      <c r="K14" s="22"/>
      <c r="L14" s="22">
        <f t="shared" si="1"/>
        <v>5.667244</v>
      </c>
      <c r="M14" s="22">
        <v>5.667244</v>
      </c>
      <c r="N14" s="22"/>
    </row>
    <row r="15" ht="19.5" spans="1:14">
      <c r="A15" s="42">
        <v>201</v>
      </c>
      <c r="B15" s="42" t="s">
        <v>245</v>
      </c>
      <c r="C15" s="42">
        <v>99</v>
      </c>
      <c r="D15" s="43" t="s">
        <v>212</v>
      </c>
      <c r="E15" s="33" t="s">
        <v>193</v>
      </c>
      <c r="F15" s="22">
        <f t="shared" si="0"/>
        <v>7.65</v>
      </c>
      <c r="G15" s="22"/>
      <c r="H15" s="22"/>
      <c r="I15" s="22"/>
      <c r="J15" s="22"/>
      <c r="K15" s="22"/>
      <c r="L15" s="22">
        <f t="shared" si="1"/>
        <v>7.65</v>
      </c>
      <c r="M15" s="22">
        <v>7.65</v>
      </c>
      <c r="N15" s="22"/>
    </row>
  </sheetData>
  <mergeCells count="10">
    <mergeCell ref="M1:N1"/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5"/>
  <sheetViews>
    <sheetView zoomScale="130" zoomScaleNormal="130" workbookViewId="0">
      <selection activeCell="N17" sqref="N17"/>
    </sheetView>
  </sheetViews>
  <sheetFormatPr defaultColWidth="10" defaultRowHeight="13.5"/>
  <cols>
    <col min="1" max="1" width="5.01666666666667" customWidth="1"/>
    <col min="2" max="2" width="5.15833333333333" customWidth="1"/>
    <col min="3" max="3" width="5.7" customWidth="1"/>
    <col min="4" max="4" width="8" customWidth="1"/>
    <col min="5" max="5" width="20.0833333333333" customWidth="1"/>
    <col min="6" max="6" width="13.975" customWidth="1"/>
    <col min="7" max="22" width="7.69166666666667" customWidth="1"/>
    <col min="23" max="24" width="9.76666666666667" customWidth="1"/>
  </cols>
  <sheetData>
    <row r="1" ht="16.35" customHeight="1" spans="1:22">
      <c r="A1" s="19"/>
      <c r="U1" s="31" t="s">
        <v>253</v>
      </c>
      <c r="V1" s="31"/>
    </row>
    <row r="2" ht="50" customHeight="1" spans="1:22">
      <c r="A2" s="25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ht="24.15" customHeight="1" spans="1:22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4" t="s">
        <v>33</v>
      </c>
      <c r="V3" s="24"/>
    </row>
    <row r="4" ht="26.7" customHeight="1" spans="1:22">
      <c r="A4" s="27" t="s">
        <v>160</v>
      </c>
      <c r="B4" s="27"/>
      <c r="C4" s="27"/>
      <c r="D4" s="27" t="s">
        <v>195</v>
      </c>
      <c r="E4" s="27" t="s">
        <v>196</v>
      </c>
      <c r="F4" s="27" t="s">
        <v>214</v>
      </c>
      <c r="G4" s="27" t="s">
        <v>254</v>
      </c>
      <c r="H4" s="27"/>
      <c r="I4" s="27"/>
      <c r="J4" s="27"/>
      <c r="K4" s="27"/>
      <c r="L4" s="27" t="s">
        <v>255</v>
      </c>
      <c r="M4" s="27"/>
      <c r="N4" s="27"/>
      <c r="O4" s="27"/>
      <c r="P4" s="27"/>
      <c r="Q4" s="27"/>
      <c r="R4" s="27" t="s">
        <v>250</v>
      </c>
      <c r="S4" s="27" t="s">
        <v>256</v>
      </c>
      <c r="T4" s="27"/>
      <c r="U4" s="27"/>
      <c r="V4" s="27"/>
    </row>
    <row r="5" ht="56.05" customHeight="1" spans="1:22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 t="s">
        <v>137</v>
      </c>
      <c r="H5" s="27" t="s">
        <v>257</v>
      </c>
      <c r="I5" s="27" t="s">
        <v>258</v>
      </c>
      <c r="J5" s="27" t="s">
        <v>259</v>
      </c>
      <c r="K5" s="27" t="s">
        <v>260</v>
      </c>
      <c r="L5" s="27" t="s">
        <v>137</v>
      </c>
      <c r="M5" s="27" t="s">
        <v>261</v>
      </c>
      <c r="N5" s="27" t="s">
        <v>262</v>
      </c>
      <c r="O5" s="27" t="s">
        <v>263</v>
      </c>
      <c r="P5" s="27" t="s">
        <v>264</v>
      </c>
      <c r="Q5" s="27" t="s">
        <v>265</v>
      </c>
      <c r="R5" s="27"/>
      <c r="S5" s="27" t="s">
        <v>137</v>
      </c>
      <c r="T5" s="27" t="s">
        <v>266</v>
      </c>
      <c r="U5" s="27" t="s">
        <v>267</v>
      </c>
      <c r="V5" s="27" t="s">
        <v>251</v>
      </c>
    </row>
    <row r="6" ht="22.8" customHeight="1" spans="1:22">
      <c r="A6" s="30"/>
      <c r="B6" s="30"/>
      <c r="C6" s="30"/>
      <c r="D6" s="30"/>
      <c r="E6" s="30" t="s">
        <v>137</v>
      </c>
      <c r="F6" s="29">
        <f>F7</f>
        <v>155.405672</v>
      </c>
      <c r="G6" s="29">
        <f t="shared" ref="G6:V6" si="0">G7</f>
        <v>113.986244</v>
      </c>
      <c r="H6" s="29">
        <f t="shared" si="0"/>
        <v>56.172244</v>
      </c>
      <c r="I6" s="29">
        <f t="shared" si="0"/>
        <v>25.6062</v>
      </c>
      <c r="J6" s="29">
        <f t="shared" si="0"/>
        <v>0</v>
      </c>
      <c r="K6" s="29">
        <f t="shared" si="0"/>
        <v>32.2078</v>
      </c>
      <c r="L6" s="29">
        <f t="shared" si="0"/>
        <v>23.243892</v>
      </c>
      <c r="M6" s="29">
        <f t="shared" si="0"/>
        <v>14.034048</v>
      </c>
      <c r="N6" s="29">
        <f t="shared" si="0"/>
        <v>0</v>
      </c>
      <c r="O6" s="29">
        <f t="shared" si="0"/>
        <v>7.455588</v>
      </c>
      <c r="P6" s="29">
        <f t="shared" si="0"/>
        <v>0.877128</v>
      </c>
      <c r="Q6" s="29">
        <f t="shared" si="0"/>
        <v>0.877128</v>
      </c>
      <c r="R6" s="29">
        <f t="shared" si="0"/>
        <v>10.525536</v>
      </c>
      <c r="S6" s="29">
        <f t="shared" si="0"/>
        <v>7.65</v>
      </c>
      <c r="T6" s="29">
        <f t="shared" si="0"/>
        <v>0</v>
      </c>
      <c r="U6" s="29">
        <f t="shared" si="0"/>
        <v>0</v>
      </c>
      <c r="V6" s="29">
        <f t="shared" si="0"/>
        <v>7.65</v>
      </c>
    </row>
    <row r="7" ht="22.8" customHeight="1" spans="1:22">
      <c r="A7" s="30"/>
      <c r="B7" s="30"/>
      <c r="C7" s="30"/>
      <c r="D7" s="28" t="s">
        <v>155</v>
      </c>
      <c r="E7" s="28" t="s">
        <v>156</v>
      </c>
      <c r="F7" s="29">
        <f>F8</f>
        <v>155.405672</v>
      </c>
      <c r="G7" s="29">
        <f t="shared" ref="G7:V7" si="1">G8</f>
        <v>113.986244</v>
      </c>
      <c r="H7" s="29">
        <f t="shared" si="1"/>
        <v>56.172244</v>
      </c>
      <c r="I7" s="29">
        <f t="shared" si="1"/>
        <v>25.6062</v>
      </c>
      <c r="J7" s="29">
        <f t="shared" si="1"/>
        <v>0</v>
      </c>
      <c r="K7" s="29">
        <f t="shared" si="1"/>
        <v>32.2078</v>
      </c>
      <c r="L7" s="29">
        <f t="shared" si="1"/>
        <v>23.243892</v>
      </c>
      <c r="M7" s="29">
        <f t="shared" si="1"/>
        <v>14.034048</v>
      </c>
      <c r="N7" s="29">
        <f t="shared" si="1"/>
        <v>0</v>
      </c>
      <c r="O7" s="29">
        <f t="shared" si="1"/>
        <v>7.455588</v>
      </c>
      <c r="P7" s="29">
        <f t="shared" si="1"/>
        <v>0.877128</v>
      </c>
      <c r="Q7" s="29">
        <f t="shared" si="1"/>
        <v>0.877128</v>
      </c>
      <c r="R7" s="29">
        <f t="shared" si="1"/>
        <v>10.525536</v>
      </c>
      <c r="S7" s="29">
        <f t="shared" si="1"/>
        <v>7.65</v>
      </c>
      <c r="T7" s="29">
        <f t="shared" si="1"/>
        <v>0</v>
      </c>
      <c r="U7" s="29">
        <f t="shared" si="1"/>
        <v>0</v>
      </c>
      <c r="V7" s="29">
        <f t="shared" si="1"/>
        <v>7.65</v>
      </c>
    </row>
    <row r="8" ht="22.8" customHeight="1" spans="1:22">
      <c r="A8" s="30"/>
      <c r="B8" s="30"/>
      <c r="C8" s="30"/>
      <c r="D8" s="34" t="s">
        <v>157</v>
      </c>
      <c r="E8" s="34" t="s">
        <v>158</v>
      </c>
      <c r="F8" s="29">
        <f>SUM(F9:F15)</f>
        <v>155.405672</v>
      </c>
      <c r="G8" s="29">
        <f t="shared" ref="G8:V8" si="2">SUM(G9:G15)</f>
        <v>113.986244</v>
      </c>
      <c r="H8" s="29">
        <f t="shared" si="2"/>
        <v>56.172244</v>
      </c>
      <c r="I8" s="29">
        <f t="shared" si="2"/>
        <v>25.6062</v>
      </c>
      <c r="J8" s="29">
        <f t="shared" si="2"/>
        <v>0</v>
      </c>
      <c r="K8" s="29">
        <f t="shared" si="2"/>
        <v>32.2078</v>
      </c>
      <c r="L8" s="29">
        <f t="shared" si="2"/>
        <v>23.243892</v>
      </c>
      <c r="M8" s="29">
        <f t="shared" si="2"/>
        <v>14.034048</v>
      </c>
      <c r="N8" s="29">
        <f t="shared" si="2"/>
        <v>0</v>
      </c>
      <c r="O8" s="29">
        <f t="shared" si="2"/>
        <v>7.455588</v>
      </c>
      <c r="P8" s="29">
        <f t="shared" si="2"/>
        <v>0.877128</v>
      </c>
      <c r="Q8" s="29">
        <f t="shared" si="2"/>
        <v>0.877128</v>
      </c>
      <c r="R8" s="29">
        <f t="shared" si="2"/>
        <v>10.525536</v>
      </c>
      <c r="S8" s="29">
        <f t="shared" si="2"/>
        <v>7.65</v>
      </c>
      <c r="T8" s="29">
        <f t="shared" si="2"/>
        <v>0</v>
      </c>
      <c r="U8" s="29">
        <f t="shared" si="2"/>
        <v>0</v>
      </c>
      <c r="V8" s="29">
        <f t="shared" si="2"/>
        <v>7.65</v>
      </c>
    </row>
    <row r="9" ht="22.8" customHeight="1" spans="1:22">
      <c r="A9" s="37" t="s">
        <v>171</v>
      </c>
      <c r="B9" s="37" t="s">
        <v>172</v>
      </c>
      <c r="C9" s="37" t="s">
        <v>172</v>
      </c>
      <c r="D9" s="33" t="s">
        <v>212</v>
      </c>
      <c r="E9" s="21" t="s">
        <v>174</v>
      </c>
      <c r="F9" s="22">
        <v>14.034048</v>
      </c>
      <c r="G9" s="35"/>
      <c r="H9" s="35"/>
      <c r="I9" s="35"/>
      <c r="J9" s="35"/>
      <c r="K9" s="35"/>
      <c r="L9" s="22">
        <v>14.034048</v>
      </c>
      <c r="M9" s="35">
        <v>14.034048</v>
      </c>
      <c r="N9" s="35"/>
      <c r="O9" s="35"/>
      <c r="P9" s="35"/>
      <c r="Q9" s="35"/>
      <c r="R9" s="35"/>
      <c r="S9" s="22"/>
      <c r="T9" s="35"/>
      <c r="U9" s="35"/>
      <c r="V9" s="35"/>
    </row>
    <row r="10" ht="22.8" customHeight="1" spans="1:22">
      <c r="A10" s="37" t="s">
        <v>171</v>
      </c>
      <c r="B10" s="37" t="s">
        <v>175</v>
      </c>
      <c r="C10" s="37" t="s">
        <v>175</v>
      </c>
      <c r="D10" s="33" t="s">
        <v>212</v>
      </c>
      <c r="E10" s="21" t="s">
        <v>177</v>
      </c>
      <c r="F10" s="22">
        <v>0.877128</v>
      </c>
      <c r="G10" s="35"/>
      <c r="H10" s="35"/>
      <c r="I10" s="35"/>
      <c r="J10" s="35"/>
      <c r="K10" s="35"/>
      <c r="L10" s="22">
        <v>0.877128</v>
      </c>
      <c r="M10" s="35"/>
      <c r="N10" s="35"/>
      <c r="O10" s="35"/>
      <c r="P10" s="35"/>
      <c r="Q10" s="35">
        <v>0.877128</v>
      </c>
      <c r="R10" s="35"/>
      <c r="S10" s="22"/>
      <c r="T10" s="35"/>
      <c r="U10" s="35"/>
      <c r="V10" s="35"/>
    </row>
    <row r="11" ht="22.8" customHeight="1" spans="1:22">
      <c r="A11" s="37" t="s">
        <v>178</v>
      </c>
      <c r="B11" s="37" t="s">
        <v>179</v>
      </c>
      <c r="C11" s="37" t="s">
        <v>180</v>
      </c>
      <c r="D11" s="33" t="s">
        <v>212</v>
      </c>
      <c r="E11" s="21" t="s">
        <v>182</v>
      </c>
      <c r="F11" s="22">
        <v>8.332716</v>
      </c>
      <c r="G11" s="35"/>
      <c r="H11" s="35"/>
      <c r="I11" s="35"/>
      <c r="J11" s="35"/>
      <c r="K11" s="35"/>
      <c r="L11" s="22">
        <v>8.332716</v>
      </c>
      <c r="M11" s="35"/>
      <c r="N11" s="35"/>
      <c r="O11" s="35">
        <v>7.455588</v>
      </c>
      <c r="P11" s="35">
        <v>0.877128</v>
      </c>
      <c r="Q11" s="35"/>
      <c r="R11" s="35"/>
      <c r="S11" s="22"/>
      <c r="T11" s="35"/>
      <c r="U11" s="35"/>
      <c r="V11" s="35"/>
    </row>
    <row r="12" ht="22.8" customHeight="1" spans="1:22">
      <c r="A12" s="37" t="s">
        <v>183</v>
      </c>
      <c r="B12" s="37" t="s">
        <v>184</v>
      </c>
      <c r="C12" s="37" t="s">
        <v>184</v>
      </c>
      <c r="D12" s="33" t="s">
        <v>212</v>
      </c>
      <c r="E12" s="21" t="s">
        <v>186</v>
      </c>
      <c r="F12" s="22">
        <v>108.319</v>
      </c>
      <c r="G12" s="35">
        <v>108.319</v>
      </c>
      <c r="H12" s="35">
        <v>56.172</v>
      </c>
      <c r="I12" s="35">
        <v>20.6062</v>
      </c>
      <c r="J12" s="35"/>
      <c r="K12" s="35">
        <v>31.5408</v>
      </c>
      <c r="L12" s="22"/>
      <c r="M12" s="35"/>
      <c r="N12" s="35"/>
      <c r="O12" s="35"/>
      <c r="P12" s="35"/>
      <c r="Q12" s="35"/>
      <c r="R12" s="35"/>
      <c r="S12" s="22"/>
      <c r="T12" s="35"/>
      <c r="U12" s="35"/>
      <c r="V12" s="35"/>
    </row>
    <row r="13" ht="22.8" customHeight="1" spans="1:22">
      <c r="A13" s="37" t="s">
        <v>187</v>
      </c>
      <c r="B13" s="37" t="s">
        <v>180</v>
      </c>
      <c r="C13" s="37" t="s">
        <v>184</v>
      </c>
      <c r="D13" s="33" t="s">
        <v>212</v>
      </c>
      <c r="E13" s="21" t="s">
        <v>189</v>
      </c>
      <c r="F13" s="22">
        <v>10.525536</v>
      </c>
      <c r="G13" s="35"/>
      <c r="H13" s="35"/>
      <c r="I13" s="35"/>
      <c r="J13" s="35"/>
      <c r="K13" s="35"/>
      <c r="L13" s="22"/>
      <c r="M13" s="35"/>
      <c r="N13" s="35"/>
      <c r="O13" s="35"/>
      <c r="P13" s="35"/>
      <c r="Q13" s="35"/>
      <c r="R13" s="35">
        <v>10.525536</v>
      </c>
      <c r="S13" s="22"/>
      <c r="T13" s="35"/>
      <c r="U13" s="35"/>
      <c r="V13" s="35"/>
    </row>
    <row r="14" ht="21" customHeight="1" spans="1:22">
      <c r="A14" s="42">
        <v>214</v>
      </c>
      <c r="B14" s="42" t="s">
        <v>184</v>
      </c>
      <c r="C14" s="42">
        <v>12</v>
      </c>
      <c r="D14" s="43" t="s">
        <v>212</v>
      </c>
      <c r="E14" s="33" t="s">
        <v>191</v>
      </c>
      <c r="F14" s="22">
        <f>G14+L14+R14+S14</f>
        <v>5.667244</v>
      </c>
      <c r="G14" s="22">
        <f>H14+I14+J14+K14</f>
        <v>5.667244</v>
      </c>
      <c r="H14" s="22">
        <v>0.000244</v>
      </c>
      <c r="I14" s="22">
        <v>5</v>
      </c>
      <c r="J14" s="22"/>
      <c r="K14" s="22">
        <v>0.667</v>
      </c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</row>
    <row r="15" ht="19.5" spans="1:22">
      <c r="A15" s="42">
        <v>201</v>
      </c>
      <c r="B15" s="42" t="s">
        <v>245</v>
      </c>
      <c r="C15" s="42">
        <v>99</v>
      </c>
      <c r="D15" s="43" t="s">
        <v>212</v>
      </c>
      <c r="E15" s="33" t="s">
        <v>193</v>
      </c>
      <c r="F15" s="22">
        <f>G15+L15+R15+S15</f>
        <v>7.65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>
        <f>V15</f>
        <v>7.65</v>
      </c>
      <c r="T15" s="22"/>
      <c r="U15" s="22"/>
      <c r="V15" s="22">
        <v>7.65</v>
      </c>
    </row>
  </sheetData>
  <mergeCells count="12">
    <mergeCell ref="U1:V1"/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83333333333333" customWidth="1"/>
    <col min="3" max="3" width="7.6" customWidth="1"/>
    <col min="4" max="4" width="12.4833333333333" customWidth="1"/>
    <col min="5" max="5" width="29.8583333333333" customWidth="1"/>
    <col min="6" max="6" width="16.4166666666667" customWidth="1"/>
    <col min="7" max="7" width="13.4333333333333" customWidth="1"/>
    <col min="8" max="8" width="11.125" customWidth="1"/>
    <col min="9" max="9" width="12.075" customWidth="1"/>
    <col min="10" max="10" width="11.9416666666667" customWidth="1"/>
    <col min="11" max="11" width="11.5333333333333" customWidth="1"/>
    <col min="12" max="13" width="9.76666666666667" customWidth="1"/>
  </cols>
  <sheetData>
    <row r="1" ht="16.35" customHeight="1" spans="1:11">
      <c r="A1" s="19"/>
      <c r="K1" s="31" t="s">
        <v>268</v>
      </c>
    </row>
    <row r="2" ht="46.55" customHeight="1" spans="1:11">
      <c r="A2" s="32" t="s">
        <v>16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18.1" customHeight="1" spans="1:11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4" t="s">
        <v>33</v>
      </c>
      <c r="K3" s="24"/>
    </row>
    <row r="4" ht="23.25" customHeight="1" spans="1:11">
      <c r="A4" s="27" t="s">
        <v>160</v>
      </c>
      <c r="B4" s="27"/>
      <c r="C4" s="27"/>
      <c r="D4" s="27" t="s">
        <v>195</v>
      </c>
      <c r="E4" s="27" t="s">
        <v>196</v>
      </c>
      <c r="F4" s="27" t="s">
        <v>269</v>
      </c>
      <c r="G4" s="27" t="s">
        <v>270</v>
      </c>
      <c r="H4" s="27" t="s">
        <v>271</v>
      </c>
      <c r="I4" s="27" t="s">
        <v>272</v>
      </c>
      <c r="J4" s="27" t="s">
        <v>273</v>
      </c>
      <c r="K4" s="27" t="s">
        <v>274</v>
      </c>
    </row>
    <row r="5" ht="23.25" customHeight="1" spans="1:11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/>
      <c r="H5" s="27"/>
      <c r="I5" s="27"/>
      <c r="J5" s="27"/>
      <c r="K5" s="27"/>
    </row>
    <row r="6" ht="22.8" customHeight="1" spans="1:11">
      <c r="A6" s="30"/>
      <c r="B6" s="30"/>
      <c r="C6" s="30"/>
      <c r="D6" s="30"/>
      <c r="E6" s="30" t="s">
        <v>137</v>
      </c>
      <c r="F6" s="29">
        <v>0</v>
      </c>
      <c r="G6" s="29"/>
      <c r="H6" s="29"/>
      <c r="I6" s="29"/>
      <c r="J6" s="29"/>
      <c r="K6" s="29"/>
    </row>
    <row r="7" ht="22.8" customHeight="1" spans="1:11">
      <c r="A7" s="30"/>
      <c r="B7" s="30"/>
      <c r="C7" s="30"/>
      <c r="D7" s="28"/>
      <c r="E7" s="28"/>
      <c r="F7" s="29"/>
      <c r="G7" s="29"/>
      <c r="H7" s="29"/>
      <c r="I7" s="29"/>
      <c r="J7" s="29"/>
      <c r="K7" s="29"/>
    </row>
    <row r="8" ht="22.8" customHeight="1" spans="1:11">
      <c r="A8" s="30"/>
      <c r="B8" s="30"/>
      <c r="C8" s="30"/>
      <c r="D8" s="34"/>
      <c r="E8" s="34"/>
      <c r="F8" s="29"/>
      <c r="G8" s="29"/>
      <c r="H8" s="29"/>
      <c r="I8" s="29"/>
      <c r="J8" s="29"/>
      <c r="K8" s="29"/>
    </row>
    <row r="9" ht="22.8" customHeight="1" spans="1:11">
      <c r="A9" s="37"/>
      <c r="B9" s="37"/>
      <c r="C9" s="37"/>
      <c r="D9" s="33"/>
      <c r="E9" s="21"/>
      <c r="F9" s="22"/>
      <c r="G9" s="35"/>
      <c r="H9" s="35"/>
      <c r="I9" s="35"/>
      <c r="J9" s="35"/>
      <c r="K9" s="35"/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9"/>
  <sheetViews>
    <sheetView workbookViewId="0">
      <selection activeCell="A1" sqref="A1"/>
    </sheetView>
  </sheetViews>
  <sheetFormatPr defaultColWidth="10" defaultRowHeight="13.5"/>
  <cols>
    <col min="1" max="1" width="4.75" customWidth="1"/>
    <col min="2" max="2" width="5.425" customWidth="1"/>
    <col min="3" max="3" width="5.96666666666667" customWidth="1"/>
    <col min="4" max="4" width="9.76666666666667" customWidth="1"/>
    <col min="5" max="5" width="20.0833333333333" customWidth="1"/>
    <col min="6" max="18" width="7.69166666666667" customWidth="1"/>
    <col min="19" max="20" width="9.76666666666667" customWidth="1"/>
  </cols>
  <sheetData>
    <row r="1" ht="16.35" customHeight="1" spans="1:18">
      <c r="A1" s="19"/>
      <c r="Q1" s="31" t="s">
        <v>275</v>
      </c>
      <c r="R1" s="31"/>
    </row>
    <row r="2" ht="40.5" customHeight="1" spans="1:18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3" ht="24.15" customHeight="1" spans="1:18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4" t="s">
        <v>33</v>
      </c>
      <c r="R3" s="24"/>
    </row>
    <row r="4" ht="24.15" customHeight="1" spans="1:18">
      <c r="A4" s="27" t="s">
        <v>160</v>
      </c>
      <c r="B4" s="27"/>
      <c r="C4" s="27"/>
      <c r="D4" s="27" t="s">
        <v>195</v>
      </c>
      <c r="E4" s="27" t="s">
        <v>196</v>
      </c>
      <c r="F4" s="27" t="s">
        <v>269</v>
      </c>
      <c r="G4" s="27" t="s">
        <v>276</v>
      </c>
      <c r="H4" s="27" t="s">
        <v>277</v>
      </c>
      <c r="I4" s="27" t="s">
        <v>278</v>
      </c>
      <c r="J4" s="27" t="s">
        <v>279</v>
      </c>
      <c r="K4" s="27" t="s">
        <v>280</v>
      </c>
      <c r="L4" s="27" t="s">
        <v>281</v>
      </c>
      <c r="M4" s="27" t="s">
        <v>282</v>
      </c>
      <c r="N4" s="27" t="s">
        <v>271</v>
      </c>
      <c r="O4" s="27" t="s">
        <v>283</v>
      </c>
      <c r="P4" s="27" t="s">
        <v>284</v>
      </c>
      <c r="Q4" s="27" t="s">
        <v>272</v>
      </c>
      <c r="R4" s="27" t="s">
        <v>274</v>
      </c>
    </row>
    <row r="5" ht="21.55" customHeight="1" spans="1:18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</row>
    <row r="6" ht="22.8" customHeight="1" spans="1:18">
      <c r="A6" s="30"/>
      <c r="B6" s="30"/>
      <c r="C6" s="30"/>
      <c r="D6" s="30"/>
      <c r="E6" s="30" t="s">
        <v>137</v>
      </c>
      <c r="F6" s="29">
        <v>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</row>
    <row r="7" ht="22.8" customHeight="1" spans="1:18">
      <c r="A7" s="30"/>
      <c r="B7" s="30"/>
      <c r="C7" s="30"/>
      <c r="D7" s="28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</row>
    <row r="8" ht="22.8" customHeight="1" spans="1:18">
      <c r="A8" s="30"/>
      <c r="B8" s="30"/>
      <c r="C8" s="30"/>
      <c r="D8" s="34"/>
      <c r="E8" s="34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ht="22.8" customHeight="1" spans="1:18">
      <c r="A9" s="37"/>
      <c r="B9" s="37"/>
      <c r="C9" s="37"/>
      <c r="D9" s="33"/>
      <c r="E9" s="21"/>
      <c r="F9" s="22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</row>
  </sheetData>
  <mergeCells count="20">
    <mergeCell ref="Q1:R1"/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zoomScale="140" zoomScaleNormal="140" workbookViewId="0">
      <selection activeCell="A1" sqref="A1"/>
    </sheetView>
  </sheetViews>
  <sheetFormatPr defaultColWidth="10" defaultRowHeight="13.5"/>
  <cols>
    <col min="1" max="1" width="3.66666666666667" customWidth="1"/>
    <col min="2" max="2" width="4.61666666666667" customWidth="1"/>
    <col min="3" max="3" width="5.29166666666667" customWidth="1"/>
    <col min="4" max="4" width="7.05833333333333" customWidth="1"/>
    <col min="5" max="5" width="15.875" customWidth="1"/>
    <col min="6" max="6" width="9.63333333333333" customWidth="1"/>
    <col min="7" max="7" width="8.41666666666667" customWidth="1"/>
    <col min="8" max="17" width="7.18333333333333" customWidth="1"/>
    <col min="18" max="18" width="8.55" customWidth="1"/>
    <col min="19" max="20" width="7.18333333333333" customWidth="1"/>
    <col min="21" max="22" width="9.76666666666667" customWidth="1"/>
  </cols>
  <sheetData>
    <row r="1" ht="16.35" customHeight="1" spans="1:20">
      <c r="A1" s="19"/>
      <c r="S1" s="31" t="s">
        <v>285</v>
      </c>
      <c r="T1" s="31"/>
    </row>
    <row r="2" ht="36.2" customHeight="1" spans="1:20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ht="24.15" customHeight="1" spans="1:20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4" t="s">
        <v>33</v>
      </c>
      <c r="T3" s="24"/>
    </row>
    <row r="4" ht="28.45" customHeight="1" spans="1:20">
      <c r="A4" s="27" t="s">
        <v>160</v>
      </c>
      <c r="B4" s="27"/>
      <c r="C4" s="27"/>
      <c r="D4" s="27" t="s">
        <v>195</v>
      </c>
      <c r="E4" s="27" t="s">
        <v>196</v>
      </c>
      <c r="F4" s="27" t="s">
        <v>269</v>
      </c>
      <c r="G4" s="27" t="s">
        <v>199</v>
      </c>
      <c r="H4" s="27"/>
      <c r="I4" s="27"/>
      <c r="J4" s="27"/>
      <c r="K4" s="27"/>
      <c r="L4" s="27"/>
      <c r="M4" s="27"/>
      <c r="N4" s="27"/>
      <c r="O4" s="27"/>
      <c r="P4" s="27"/>
      <c r="Q4" s="27"/>
      <c r="R4" s="27" t="s">
        <v>202</v>
      </c>
      <c r="S4" s="27"/>
      <c r="T4" s="27"/>
    </row>
    <row r="5" ht="36.2" customHeight="1" spans="1:20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 t="s">
        <v>137</v>
      </c>
      <c r="H5" s="27" t="s">
        <v>286</v>
      </c>
      <c r="I5" s="27" t="s">
        <v>287</v>
      </c>
      <c r="J5" s="27" t="s">
        <v>288</v>
      </c>
      <c r="K5" s="27" t="s">
        <v>289</v>
      </c>
      <c r="L5" s="27" t="s">
        <v>290</v>
      </c>
      <c r="M5" s="27" t="s">
        <v>291</v>
      </c>
      <c r="N5" s="27" t="s">
        <v>292</v>
      </c>
      <c r="O5" s="27" t="s">
        <v>293</v>
      </c>
      <c r="P5" s="27" t="s">
        <v>294</v>
      </c>
      <c r="Q5" s="27" t="s">
        <v>295</v>
      </c>
      <c r="R5" s="27" t="s">
        <v>137</v>
      </c>
      <c r="S5" s="27" t="s">
        <v>238</v>
      </c>
      <c r="T5" s="27" t="s">
        <v>252</v>
      </c>
    </row>
    <row r="6" ht="22.8" customHeight="1" spans="1:20">
      <c r="A6" s="30"/>
      <c r="B6" s="30"/>
      <c r="C6" s="30"/>
      <c r="D6" s="30"/>
      <c r="E6" s="30" t="s">
        <v>137</v>
      </c>
      <c r="F6" s="41">
        <v>18.72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>
        <v>18.72</v>
      </c>
      <c r="S6" s="41">
        <v>18.72</v>
      </c>
      <c r="T6" s="41"/>
    </row>
    <row r="7" ht="22.8" customHeight="1" spans="1:20">
      <c r="A7" s="30"/>
      <c r="B7" s="30"/>
      <c r="C7" s="30"/>
      <c r="D7" s="28" t="s">
        <v>155</v>
      </c>
      <c r="E7" s="28" t="s">
        <v>156</v>
      </c>
      <c r="F7" s="41">
        <v>18.72</v>
      </c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>
        <v>18.72</v>
      </c>
      <c r="S7" s="41">
        <v>18.72</v>
      </c>
      <c r="T7" s="41"/>
    </row>
    <row r="8" ht="22.8" customHeight="1" spans="1:20">
      <c r="A8" s="30"/>
      <c r="B8" s="30"/>
      <c r="C8" s="30"/>
      <c r="D8" s="34" t="s">
        <v>157</v>
      </c>
      <c r="E8" s="34" t="s">
        <v>158</v>
      </c>
      <c r="F8" s="41">
        <v>18.72</v>
      </c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>
        <v>18.72</v>
      </c>
      <c r="S8" s="41">
        <v>18.72</v>
      </c>
      <c r="T8" s="41"/>
    </row>
    <row r="9" ht="22.8" customHeight="1" spans="1:20">
      <c r="A9" s="37" t="s">
        <v>183</v>
      </c>
      <c r="B9" s="37" t="s">
        <v>184</v>
      </c>
      <c r="C9" s="37" t="s">
        <v>184</v>
      </c>
      <c r="D9" s="33" t="s">
        <v>212</v>
      </c>
      <c r="E9" s="21" t="s">
        <v>186</v>
      </c>
      <c r="F9" s="22">
        <v>18.72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>
        <v>18.72</v>
      </c>
      <c r="S9" s="35">
        <v>18.72</v>
      </c>
      <c r="T9" s="35"/>
    </row>
  </sheetData>
  <mergeCells count="10">
    <mergeCell ref="S1:T1"/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workbookViewId="0">
      <selection activeCell="A1" sqref="A1"/>
    </sheetView>
  </sheetViews>
  <sheetFormatPr defaultColWidth="10" defaultRowHeight="13.5"/>
  <cols>
    <col min="1" max="1" width="5.29166666666667" customWidth="1"/>
    <col min="2" max="2" width="5.56666666666667" customWidth="1"/>
    <col min="3" max="3" width="5.83333333333333" customWidth="1"/>
    <col min="4" max="4" width="10.175" customWidth="1"/>
    <col min="5" max="5" width="18.1833333333333" customWidth="1"/>
    <col min="6" max="6" width="10.7166666666667" customWidth="1"/>
    <col min="7" max="33" width="7.18333333333333" customWidth="1"/>
    <col min="34" max="35" width="9.76666666666667" customWidth="1"/>
  </cols>
  <sheetData>
    <row r="1" ht="13.8" customHeight="1" spans="1:33">
      <c r="A1" s="19"/>
      <c r="F1" s="19"/>
      <c r="AF1" s="31" t="s">
        <v>296</v>
      </c>
      <c r="AG1" s="31"/>
    </row>
    <row r="2" ht="43.95" customHeight="1" spans="1:33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</row>
    <row r="3" ht="24.15" customHeight="1" spans="1:33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4" t="s">
        <v>33</v>
      </c>
      <c r="AG3" s="24"/>
    </row>
    <row r="4" ht="25" customHeight="1" spans="1:33">
      <c r="A4" s="27" t="s">
        <v>160</v>
      </c>
      <c r="B4" s="27"/>
      <c r="C4" s="27"/>
      <c r="D4" s="27" t="s">
        <v>195</v>
      </c>
      <c r="E4" s="27" t="s">
        <v>196</v>
      </c>
      <c r="F4" s="27" t="s">
        <v>297</v>
      </c>
      <c r="G4" s="27" t="s">
        <v>298</v>
      </c>
      <c r="H4" s="27" t="s">
        <v>299</v>
      </c>
      <c r="I4" s="27" t="s">
        <v>300</v>
      </c>
      <c r="J4" s="27" t="s">
        <v>301</v>
      </c>
      <c r="K4" s="27" t="s">
        <v>302</v>
      </c>
      <c r="L4" s="27" t="s">
        <v>303</v>
      </c>
      <c r="M4" s="27" t="s">
        <v>304</v>
      </c>
      <c r="N4" s="27" t="s">
        <v>305</v>
      </c>
      <c r="O4" s="27" t="s">
        <v>306</v>
      </c>
      <c r="P4" s="27" t="s">
        <v>307</v>
      </c>
      <c r="Q4" s="27" t="s">
        <v>292</v>
      </c>
      <c r="R4" s="27" t="s">
        <v>294</v>
      </c>
      <c r="S4" s="27" t="s">
        <v>308</v>
      </c>
      <c r="T4" s="27" t="s">
        <v>287</v>
      </c>
      <c r="U4" s="27" t="s">
        <v>288</v>
      </c>
      <c r="V4" s="27" t="s">
        <v>291</v>
      </c>
      <c r="W4" s="27" t="s">
        <v>309</v>
      </c>
      <c r="X4" s="27" t="s">
        <v>310</v>
      </c>
      <c r="Y4" s="27" t="s">
        <v>311</v>
      </c>
      <c r="Z4" s="27" t="s">
        <v>312</v>
      </c>
      <c r="AA4" s="27" t="s">
        <v>290</v>
      </c>
      <c r="AB4" s="27" t="s">
        <v>313</v>
      </c>
      <c r="AC4" s="27" t="s">
        <v>314</v>
      </c>
      <c r="AD4" s="27" t="s">
        <v>293</v>
      </c>
      <c r="AE4" s="27" t="s">
        <v>315</v>
      </c>
      <c r="AF4" s="27" t="s">
        <v>316</v>
      </c>
      <c r="AG4" s="27" t="s">
        <v>295</v>
      </c>
    </row>
    <row r="5" ht="21.55" customHeight="1" spans="1:33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ht="22.8" customHeight="1" spans="1:33">
      <c r="A6" s="20"/>
      <c r="B6" s="40"/>
      <c r="C6" s="40"/>
      <c r="D6" s="21"/>
      <c r="E6" s="21" t="s">
        <v>137</v>
      </c>
      <c r="F6" s="41">
        <v>18.72</v>
      </c>
      <c r="G6" s="41">
        <v>2.14</v>
      </c>
      <c r="H6" s="41"/>
      <c r="I6" s="41"/>
      <c r="J6" s="41"/>
      <c r="K6" s="41">
        <v>0.3</v>
      </c>
      <c r="L6" s="41">
        <v>1.2</v>
      </c>
      <c r="M6" s="41"/>
      <c r="N6" s="41"/>
      <c r="O6" s="41"/>
      <c r="P6" s="41"/>
      <c r="Q6" s="41"/>
      <c r="R6" s="41"/>
      <c r="S6" s="41"/>
      <c r="T6" s="41"/>
      <c r="U6" s="41">
        <v>3</v>
      </c>
      <c r="V6" s="41">
        <v>2</v>
      </c>
      <c r="W6" s="41"/>
      <c r="X6" s="41"/>
      <c r="Y6" s="41"/>
      <c r="Z6" s="41"/>
      <c r="AA6" s="41"/>
      <c r="AB6" s="41"/>
      <c r="AC6" s="41"/>
      <c r="AD6" s="41"/>
      <c r="AE6" s="41">
        <v>10.08</v>
      </c>
      <c r="AF6" s="41"/>
      <c r="AG6" s="41"/>
    </row>
    <row r="7" ht="22.8" customHeight="1" spans="1:33">
      <c r="A7" s="30"/>
      <c r="B7" s="30"/>
      <c r="C7" s="30"/>
      <c r="D7" s="28" t="s">
        <v>155</v>
      </c>
      <c r="E7" s="28" t="s">
        <v>156</v>
      </c>
      <c r="F7" s="41">
        <v>18.72</v>
      </c>
      <c r="G7" s="41">
        <v>2.14</v>
      </c>
      <c r="H7" s="41"/>
      <c r="I7" s="41"/>
      <c r="J7" s="41"/>
      <c r="K7" s="41">
        <v>0.3</v>
      </c>
      <c r="L7" s="41">
        <v>1.2</v>
      </c>
      <c r="M7" s="41"/>
      <c r="N7" s="41"/>
      <c r="O7" s="41"/>
      <c r="P7" s="41"/>
      <c r="Q7" s="41"/>
      <c r="R7" s="41"/>
      <c r="S7" s="41"/>
      <c r="T7" s="41"/>
      <c r="U7" s="41">
        <v>3</v>
      </c>
      <c r="V7" s="41">
        <v>2</v>
      </c>
      <c r="W7" s="41"/>
      <c r="X7" s="41"/>
      <c r="Y7" s="41"/>
      <c r="Z7" s="41"/>
      <c r="AA7" s="41"/>
      <c r="AB7" s="41"/>
      <c r="AC7" s="41"/>
      <c r="AD7" s="41"/>
      <c r="AE7" s="41">
        <v>10.08</v>
      </c>
      <c r="AF7" s="41"/>
      <c r="AG7" s="41"/>
    </row>
    <row r="8" ht="22.8" customHeight="1" spans="1:33">
      <c r="A8" s="30"/>
      <c r="B8" s="30"/>
      <c r="C8" s="30"/>
      <c r="D8" s="34" t="s">
        <v>157</v>
      </c>
      <c r="E8" s="34" t="s">
        <v>158</v>
      </c>
      <c r="F8" s="41">
        <v>18.72</v>
      </c>
      <c r="G8" s="41">
        <v>2.14</v>
      </c>
      <c r="H8" s="41"/>
      <c r="I8" s="41"/>
      <c r="J8" s="41"/>
      <c r="K8" s="41">
        <v>0.3</v>
      </c>
      <c r="L8" s="41">
        <v>1.2</v>
      </c>
      <c r="M8" s="41"/>
      <c r="N8" s="41"/>
      <c r="O8" s="41"/>
      <c r="P8" s="41"/>
      <c r="Q8" s="41"/>
      <c r="R8" s="41"/>
      <c r="S8" s="41"/>
      <c r="T8" s="41"/>
      <c r="U8" s="41">
        <v>3</v>
      </c>
      <c r="V8" s="41">
        <v>2</v>
      </c>
      <c r="W8" s="41"/>
      <c r="X8" s="41"/>
      <c r="Y8" s="41"/>
      <c r="Z8" s="41"/>
      <c r="AA8" s="41"/>
      <c r="AB8" s="41"/>
      <c r="AC8" s="41"/>
      <c r="AD8" s="41"/>
      <c r="AE8" s="41">
        <v>10.08</v>
      </c>
      <c r="AF8" s="41"/>
      <c r="AG8" s="41"/>
    </row>
    <row r="9" ht="22.8" customHeight="1" spans="1:33">
      <c r="A9" s="37" t="s">
        <v>183</v>
      </c>
      <c r="B9" s="37" t="s">
        <v>184</v>
      </c>
      <c r="C9" s="37" t="s">
        <v>184</v>
      </c>
      <c r="D9" s="33" t="s">
        <v>212</v>
      </c>
      <c r="E9" s="21" t="s">
        <v>186</v>
      </c>
      <c r="F9" s="35">
        <v>18.72</v>
      </c>
      <c r="G9" s="35">
        <v>2.14</v>
      </c>
      <c r="H9" s="35"/>
      <c r="I9" s="35"/>
      <c r="J9" s="35"/>
      <c r="K9" s="35">
        <v>0.3</v>
      </c>
      <c r="L9" s="35">
        <v>1.2</v>
      </c>
      <c r="M9" s="35"/>
      <c r="N9" s="35"/>
      <c r="O9" s="35"/>
      <c r="P9" s="35"/>
      <c r="Q9" s="35"/>
      <c r="R9" s="35"/>
      <c r="S9" s="35"/>
      <c r="T9" s="35"/>
      <c r="U9" s="35">
        <v>3</v>
      </c>
      <c r="V9" s="35">
        <v>2</v>
      </c>
      <c r="W9" s="35"/>
      <c r="X9" s="35"/>
      <c r="Y9" s="35"/>
      <c r="Z9" s="35"/>
      <c r="AA9" s="35"/>
      <c r="AB9" s="35"/>
      <c r="AC9" s="35"/>
      <c r="AD9" s="35"/>
      <c r="AE9" s="35">
        <v>10.08</v>
      </c>
      <c r="AF9" s="35"/>
      <c r="AG9" s="35"/>
    </row>
  </sheetData>
  <mergeCells count="35">
    <mergeCell ref="AF1:AG1"/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1" sqref="A1"/>
    </sheetView>
  </sheetViews>
  <sheetFormatPr defaultColWidth="10" defaultRowHeight="13.5" outlineLevelRow="7" outlineLevelCol="7"/>
  <cols>
    <col min="1" max="1" width="12.8916666666667" customWidth="1"/>
    <col min="2" max="2" width="29.7166666666667" customWidth="1"/>
    <col min="3" max="3" width="20.7583333333333" customWidth="1"/>
    <col min="4" max="4" width="12.35" customWidth="1"/>
    <col min="5" max="5" width="10.3166666666667" customWidth="1"/>
    <col min="6" max="6" width="14.1166666666667" customWidth="1"/>
    <col min="7" max="8" width="13.7" customWidth="1"/>
    <col min="9" max="9" width="9.76666666666667" customWidth="1"/>
  </cols>
  <sheetData>
    <row r="1" ht="16.35" customHeight="1" spans="1:8">
      <c r="A1" s="19"/>
      <c r="G1" s="31" t="s">
        <v>317</v>
      </c>
      <c r="H1" s="31"/>
    </row>
    <row r="2" ht="33.6" customHeight="1" spans="1:8">
      <c r="A2" s="32" t="s">
        <v>20</v>
      </c>
      <c r="B2" s="32"/>
      <c r="C2" s="32"/>
      <c r="D2" s="32"/>
      <c r="E2" s="32"/>
      <c r="F2" s="32"/>
      <c r="G2" s="32"/>
      <c r="H2" s="32"/>
    </row>
    <row r="3" ht="24.15" customHeight="1" spans="1:8">
      <c r="A3" s="26" t="s">
        <v>32</v>
      </c>
      <c r="B3" s="26"/>
      <c r="C3" s="26"/>
      <c r="D3" s="26"/>
      <c r="E3" s="26"/>
      <c r="F3" s="26"/>
      <c r="G3" s="26"/>
      <c r="H3" s="24" t="s">
        <v>33</v>
      </c>
    </row>
    <row r="4" ht="23.25" customHeight="1" spans="1:8">
      <c r="A4" s="27" t="s">
        <v>318</v>
      </c>
      <c r="B4" s="27" t="s">
        <v>319</v>
      </c>
      <c r="C4" s="27" t="s">
        <v>320</v>
      </c>
      <c r="D4" s="27" t="s">
        <v>321</v>
      </c>
      <c r="E4" s="27" t="s">
        <v>322</v>
      </c>
      <c r="F4" s="27"/>
      <c r="G4" s="27"/>
      <c r="H4" s="27" t="s">
        <v>323</v>
      </c>
    </row>
    <row r="5" ht="25.85" customHeight="1" spans="1:8">
      <c r="A5" s="27"/>
      <c r="B5" s="27"/>
      <c r="C5" s="27"/>
      <c r="D5" s="27"/>
      <c r="E5" s="27" t="s">
        <v>139</v>
      </c>
      <c r="F5" s="27" t="s">
        <v>324</v>
      </c>
      <c r="G5" s="27" t="s">
        <v>325</v>
      </c>
      <c r="H5" s="27"/>
    </row>
    <row r="6" ht="22.8" customHeight="1" spans="1:8">
      <c r="A6" s="30"/>
      <c r="B6" s="30" t="s">
        <v>137</v>
      </c>
      <c r="C6" s="29">
        <v>2</v>
      </c>
      <c r="D6" s="29"/>
      <c r="E6" s="29"/>
      <c r="F6" s="29"/>
      <c r="G6" s="29"/>
      <c r="H6" s="29">
        <v>2</v>
      </c>
    </row>
    <row r="7" ht="22.8" customHeight="1" spans="1:8">
      <c r="A7" s="28" t="s">
        <v>155</v>
      </c>
      <c r="B7" s="28" t="s">
        <v>156</v>
      </c>
      <c r="C7" s="29">
        <v>2</v>
      </c>
      <c r="D7" s="29"/>
      <c r="E7" s="29"/>
      <c r="F7" s="29"/>
      <c r="G7" s="29"/>
      <c r="H7" s="29">
        <v>2</v>
      </c>
    </row>
    <row r="8" ht="22.8" customHeight="1" spans="1:8">
      <c r="A8" s="33" t="s">
        <v>157</v>
      </c>
      <c r="B8" s="33" t="s">
        <v>158</v>
      </c>
      <c r="C8" s="35">
        <v>2</v>
      </c>
      <c r="D8" s="35"/>
      <c r="E8" s="22"/>
      <c r="F8" s="35"/>
      <c r="G8" s="35"/>
      <c r="H8" s="35">
        <v>2</v>
      </c>
    </row>
  </sheetData>
  <mergeCells count="9">
    <mergeCell ref="G1:H1"/>
    <mergeCell ref="A2:H2"/>
    <mergeCell ref="A3:G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1" sqref="A1"/>
    </sheetView>
  </sheetViews>
  <sheetFormatPr defaultColWidth="10" defaultRowHeight="13.5" outlineLevelCol="7"/>
  <cols>
    <col min="1" max="1" width="11.4" customWidth="1"/>
    <col min="2" max="2" width="24.8333333333333" customWidth="1"/>
    <col min="3" max="3" width="16.15" customWidth="1"/>
    <col min="4" max="4" width="12.8916666666667" customWidth="1"/>
    <col min="5" max="5" width="12.75" customWidth="1"/>
    <col min="6" max="6" width="13.8416666666667" customWidth="1"/>
    <col min="7" max="7" width="14.1166666666667" customWidth="1"/>
    <col min="8" max="8" width="16.2833333333333" customWidth="1"/>
    <col min="9" max="9" width="9.76666666666667" customWidth="1"/>
  </cols>
  <sheetData>
    <row r="1" ht="16.35" customHeight="1" spans="1:8">
      <c r="A1" s="19"/>
      <c r="G1" s="31" t="s">
        <v>326</v>
      </c>
      <c r="H1" s="31"/>
    </row>
    <row r="2" ht="38.8" customHeight="1" spans="1:8">
      <c r="A2" s="32" t="s">
        <v>21</v>
      </c>
      <c r="B2" s="32"/>
      <c r="C2" s="32"/>
      <c r="D2" s="32"/>
      <c r="E2" s="32"/>
      <c r="F2" s="32"/>
      <c r="G2" s="32"/>
      <c r="H2" s="32"/>
    </row>
    <row r="3" ht="24.15" customHeight="1" spans="1:8">
      <c r="A3" s="26" t="s">
        <v>32</v>
      </c>
      <c r="B3" s="26"/>
      <c r="C3" s="26"/>
      <c r="D3" s="26"/>
      <c r="E3" s="26"/>
      <c r="F3" s="26"/>
      <c r="G3" s="26"/>
      <c r="H3" s="24" t="s">
        <v>33</v>
      </c>
    </row>
    <row r="4" ht="23.25" customHeight="1" spans="1:8">
      <c r="A4" s="27" t="s">
        <v>161</v>
      </c>
      <c r="B4" s="27" t="s">
        <v>162</v>
      </c>
      <c r="C4" s="27" t="s">
        <v>137</v>
      </c>
      <c r="D4" s="27" t="s">
        <v>327</v>
      </c>
      <c r="E4" s="27"/>
      <c r="F4" s="27"/>
      <c r="G4" s="27"/>
      <c r="H4" s="27" t="s">
        <v>164</v>
      </c>
    </row>
    <row r="5" ht="19.8" customHeight="1" spans="1:8">
      <c r="A5" s="27"/>
      <c r="B5" s="27"/>
      <c r="C5" s="27"/>
      <c r="D5" s="27" t="s">
        <v>139</v>
      </c>
      <c r="E5" s="27" t="s">
        <v>236</v>
      </c>
      <c r="F5" s="27"/>
      <c r="G5" s="27" t="s">
        <v>237</v>
      </c>
      <c r="H5" s="27"/>
    </row>
    <row r="6" ht="27.6" customHeight="1" spans="1:8">
      <c r="A6" s="27"/>
      <c r="B6" s="27"/>
      <c r="C6" s="27"/>
      <c r="D6" s="27"/>
      <c r="E6" s="27" t="s">
        <v>215</v>
      </c>
      <c r="F6" s="27" t="s">
        <v>206</v>
      </c>
      <c r="G6" s="27"/>
      <c r="H6" s="27"/>
    </row>
    <row r="7" ht="22.8" customHeight="1" spans="1:8">
      <c r="A7" s="30"/>
      <c r="B7" s="20" t="s">
        <v>137</v>
      </c>
      <c r="C7" s="29">
        <v>0</v>
      </c>
      <c r="D7" s="29"/>
      <c r="E7" s="29"/>
      <c r="F7" s="29"/>
      <c r="G7" s="29"/>
      <c r="H7" s="29"/>
    </row>
    <row r="8" ht="22.8" customHeight="1" spans="1:8">
      <c r="A8" s="28"/>
      <c r="B8" s="28"/>
      <c r="C8" s="29"/>
      <c r="D8" s="29"/>
      <c r="E8" s="29"/>
      <c r="F8" s="29"/>
      <c r="G8" s="29"/>
      <c r="H8" s="29"/>
    </row>
    <row r="9" ht="22.8" customHeight="1" spans="1:8">
      <c r="A9" s="34"/>
      <c r="B9" s="34"/>
      <c r="C9" s="29"/>
      <c r="D9" s="29"/>
      <c r="E9" s="29"/>
      <c r="F9" s="29"/>
      <c r="G9" s="29"/>
      <c r="H9" s="29"/>
    </row>
    <row r="10" ht="22.8" customHeight="1" spans="1:8">
      <c r="A10" s="34"/>
      <c r="B10" s="34"/>
      <c r="C10" s="29"/>
      <c r="D10" s="29"/>
      <c r="E10" s="29"/>
      <c r="F10" s="29"/>
      <c r="G10" s="29"/>
      <c r="H10" s="29"/>
    </row>
    <row r="11" ht="22.8" customHeight="1" spans="1:8">
      <c r="A11" s="34"/>
      <c r="B11" s="34"/>
      <c r="C11" s="29"/>
      <c r="D11" s="29"/>
      <c r="E11" s="29"/>
      <c r="F11" s="29"/>
      <c r="G11" s="29"/>
      <c r="H11" s="29"/>
    </row>
    <row r="12" ht="22.8" customHeight="1" spans="1:8">
      <c r="A12" s="33"/>
      <c r="B12" s="33"/>
      <c r="C12" s="22"/>
      <c r="D12" s="22"/>
      <c r="E12" s="35"/>
      <c r="F12" s="35"/>
      <c r="G12" s="35"/>
      <c r="H12" s="35"/>
    </row>
  </sheetData>
  <mergeCells count="11">
    <mergeCell ref="G1:H1"/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4.475" customWidth="1"/>
    <col min="2" max="2" width="4.75" customWidth="1"/>
    <col min="3" max="3" width="5.01666666666667" customWidth="1"/>
    <col min="4" max="4" width="6.65" customWidth="1"/>
    <col min="5" max="5" width="16.4166666666667" customWidth="1"/>
    <col min="6" max="6" width="11.8083333333333" customWidth="1"/>
    <col min="7" max="20" width="7.18333333333333" customWidth="1"/>
    <col min="21" max="22" width="9.76666666666667" customWidth="1"/>
  </cols>
  <sheetData>
    <row r="1" ht="16.35" customHeight="1" spans="1:20">
      <c r="A1" s="19"/>
      <c r="S1" s="31" t="s">
        <v>328</v>
      </c>
      <c r="T1" s="31"/>
    </row>
    <row r="2" ht="47.4" customHeight="1" spans="1:17">
      <c r="A2" s="32" t="s">
        <v>22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ht="24.15" customHeight="1" spans="1:20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4" t="s">
        <v>33</v>
      </c>
      <c r="T3" s="24"/>
    </row>
    <row r="4" ht="27.6" customHeight="1" spans="1:20">
      <c r="A4" s="27" t="s">
        <v>160</v>
      </c>
      <c r="B4" s="27"/>
      <c r="C4" s="27"/>
      <c r="D4" s="27" t="s">
        <v>195</v>
      </c>
      <c r="E4" s="27" t="s">
        <v>196</v>
      </c>
      <c r="F4" s="27" t="s">
        <v>197</v>
      </c>
      <c r="G4" s="27" t="s">
        <v>198</v>
      </c>
      <c r="H4" s="27" t="s">
        <v>199</v>
      </c>
      <c r="I4" s="27" t="s">
        <v>200</v>
      </c>
      <c r="J4" s="27" t="s">
        <v>201</v>
      </c>
      <c r="K4" s="27" t="s">
        <v>202</v>
      </c>
      <c r="L4" s="27" t="s">
        <v>203</v>
      </c>
      <c r="M4" s="27" t="s">
        <v>204</v>
      </c>
      <c r="N4" s="27" t="s">
        <v>205</v>
      </c>
      <c r="O4" s="27" t="s">
        <v>206</v>
      </c>
      <c r="P4" s="27" t="s">
        <v>207</v>
      </c>
      <c r="Q4" s="27" t="s">
        <v>208</v>
      </c>
      <c r="R4" s="27" t="s">
        <v>209</v>
      </c>
      <c r="S4" s="27" t="s">
        <v>210</v>
      </c>
      <c r="T4" s="27" t="s">
        <v>211</v>
      </c>
    </row>
    <row r="5" ht="19.8" customHeight="1" spans="1:20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ht="22.8" customHeight="1" spans="1:20">
      <c r="A6" s="30"/>
      <c r="B6" s="30"/>
      <c r="C6" s="30"/>
      <c r="D6" s="30"/>
      <c r="E6" s="30" t="s">
        <v>137</v>
      </c>
      <c r="F6" s="29">
        <v>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ht="22.8" customHeight="1" spans="1:20">
      <c r="A7" s="30"/>
      <c r="B7" s="30"/>
      <c r="C7" s="30"/>
      <c r="D7" s="28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ht="22.8" customHeight="1" spans="1:20">
      <c r="A8" s="36"/>
      <c r="B8" s="36"/>
      <c r="C8" s="36"/>
      <c r="D8" s="34"/>
      <c r="E8" s="34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ht="22.8" customHeight="1" spans="1:20">
      <c r="A9" s="37"/>
      <c r="B9" s="37"/>
      <c r="C9" s="37"/>
      <c r="D9" s="33"/>
      <c r="E9" s="38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</sheetData>
  <mergeCells count="22">
    <mergeCell ref="S1:T1"/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3.8" customWidth="1"/>
    <col min="2" max="3" width="3.93333333333333" customWidth="1"/>
    <col min="4" max="4" width="6.78333333333333" customWidth="1"/>
    <col min="5" max="5" width="15.875" customWidth="1"/>
    <col min="6" max="6" width="9.225" customWidth="1"/>
    <col min="7" max="20" width="7.18333333333333" customWidth="1"/>
    <col min="21" max="22" width="9.76666666666667" customWidth="1"/>
  </cols>
  <sheetData>
    <row r="1" ht="16.35" customHeight="1" spans="1:20">
      <c r="A1" s="19"/>
      <c r="S1" s="31" t="s">
        <v>329</v>
      </c>
      <c r="T1" s="31"/>
    </row>
    <row r="2" ht="47.4" customHeight="1" spans="1:20">
      <c r="A2" s="32" t="s">
        <v>23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ht="21.55" customHeight="1" spans="1:20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4" t="s">
        <v>33</v>
      </c>
      <c r="T3" s="24"/>
    </row>
    <row r="4" ht="29.3" customHeight="1" spans="1:20">
      <c r="A4" s="27" t="s">
        <v>160</v>
      </c>
      <c r="B4" s="27"/>
      <c r="C4" s="27"/>
      <c r="D4" s="27" t="s">
        <v>195</v>
      </c>
      <c r="E4" s="27" t="s">
        <v>196</v>
      </c>
      <c r="F4" s="27" t="s">
        <v>214</v>
      </c>
      <c r="G4" s="27" t="s">
        <v>163</v>
      </c>
      <c r="H4" s="27"/>
      <c r="I4" s="27"/>
      <c r="J4" s="27"/>
      <c r="K4" s="27" t="s">
        <v>164</v>
      </c>
      <c r="L4" s="27"/>
      <c r="M4" s="27"/>
      <c r="N4" s="27"/>
      <c r="O4" s="27"/>
      <c r="P4" s="27"/>
      <c r="Q4" s="27"/>
      <c r="R4" s="27"/>
      <c r="S4" s="27"/>
      <c r="T4" s="27"/>
    </row>
    <row r="5" ht="50" customHeight="1" spans="1:20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 t="s">
        <v>137</v>
      </c>
      <c r="H5" s="27" t="s">
        <v>215</v>
      </c>
      <c r="I5" s="27" t="s">
        <v>216</v>
      </c>
      <c r="J5" s="27" t="s">
        <v>206</v>
      </c>
      <c r="K5" s="27" t="s">
        <v>137</v>
      </c>
      <c r="L5" s="27" t="s">
        <v>218</v>
      </c>
      <c r="M5" s="27" t="s">
        <v>219</v>
      </c>
      <c r="N5" s="27" t="s">
        <v>208</v>
      </c>
      <c r="O5" s="27" t="s">
        <v>220</v>
      </c>
      <c r="P5" s="27" t="s">
        <v>221</v>
      </c>
      <c r="Q5" s="27" t="s">
        <v>222</v>
      </c>
      <c r="R5" s="27" t="s">
        <v>204</v>
      </c>
      <c r="S5" s="27" t="s">
        <v>207</v>
      </c>
      <c r="T5" s="27" t="s">
        <v>211</v>
      </c>
    </row>
    <row r="6" ht="22.8" customHeight="1" spans="1:20">
      <c r="A6" s="30"/>
      <c r="B6" s="30"/>
      <c r="C6" s="30"/>
      <c r="D6" s="30"/>
      <c r="E6" s="30" t="s">
        <v>137</v>
      </c>
      <c r="F6" s="29">
        <v>0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ht="22.8" customHeight="1" spans="1:20">
      <c r="A7" s="30"/>
      <c r="B7" s="30"/>
      <c r="C7" s="30"/>
      <c r="D7" s="28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</row>
    <row r="8" ht="22.8" customHeight="1" spans="1:20">
      <c r="A8" s="36"/>
      <c r="B8" s="36"/>
      <c r="C8" s="36"/>
      <c r="D8" s="34"/>
      <c r="E8" s="34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</row>
    <row r="9" ht="22.8" customHeight="1" spans="1:20">
      <c r="A9" s="37"/>
      <c r="B9" s="37"/>
      <c r="C9" s="37"/>
      <c r="D9" s="33"/>
      <c r="E9" s="38"/>
      <c r="F9" s="35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</row>
  </sheetData>
  <mergeCells count="10">
    <mergeCell ref="S1:T1"/>
    <mergeCell ref="A2:T2"/>
    <mergeCell ref="A3:R3"/>
    <mergeCell ref="S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D27"/>
  <sheetViews>
    <sheetView workbookViewId="0">
      <pane xSplit="2" ySplit="3" topLeftCell="C19" activePane="bottomRight" state="frozen"/>
      <selection/>
      <selection pane="topRight"/>
      <selection pane="bottomLeft"/>
      <selection pane="bottomRight" activeCell="D30" sqref="D30"/>
    </sheetView>
  </sheetViews>
  <sheetFormatPr defaultColWidth="10" defaultRowHeight="13.5" outlineLevelCol="3"/>
  <cols>
    <col min="1" max="1" width="6.375" style="63" customWidth="1"/>
    <col min="2" max="2" width="9.90833333333333" style="63" customWidth="1"/>
    <col min="3" max="3" width="52.3833333333333" style="63" customWidth="1"/>
    <col min="4" max="4" width="53.75" style="63" customWidth="1"/>
    <col min="5" max="16384" width="10" style="63"/>
  </cols>
  <sheetData>
    <row r="1" ht="32.75" customHeight="1" spans="1:3">
      <c r="A1" s="64"/>
      <c r="B1" s="65" t="s">
        <v>5</v>
      </c>
      <c r="C1" s="65"/>
    </row>
    <row r="2" ht="25" customHeight="1" spans="2:3">
      <c r="B2" s="65"/>
      <c r="C2" s="65"/>
    </row>
    <row r="3" ht="31.05" customHeight="1" spans="2:3">
      <c r="B3" s="66" t="s">
        <v>6</v>
      </c>
      <c r="C3" s="66"/>
    </row>
    <row r="4" ht="32.55" customHeight="1" spans="2:4">
      <c r="B4" s="67">
        <v>1</v>
      </c>
      <c r="C4" s="68" t="s">
        <v>7</v>
      </c>
      <c r="D4" s="69"/>
    </row>
    <row r="5" ht="32.55" customHeight="1" spans="2:4">
      <c r="B5" s="67">
        <v>2</v>
      </c>
      <c r="C5" s="68" t="s">
        <v>8</v>
      </c>
      <c r="D5" s="69"/>
    </row>
    <row r="6" ht="32.55" customHeight="1" spans="2:4">
      <c r="B6" s="67">
        <v>3</v>
      </c>
      <c r="C6" s="68" t="s">
        <v>9</v>
      </c>
      <c r="D6" s="69"/>
    </row>
    <row r="7" ht="32.55" customHeight="1" spans="2:4">
      <c r="B7" s="67">
        <v>4</v>
      </c>
      <c r="C7" s="68" t="s">
        <v>10</v>
      </c>
      <c r="D7" s="69"/>
    </row>
    <row r="8" ht="32.55" customHeight="1" spans="2:4">
      <c r="B8" s="67">
        <v>5</v>
      </c>
      <c r="C8" s="68" t="s">
        <v>11</v>
      </c>
      <c r="D8" s="69"/>
    </row>
    <row r="9" ht="32.55" customHeight="1" spans="2:4">
      <c r="B9" s="67">
        <v>6</v>
      </c>
      <c r="C9" s="68" t="s">
        <v>12</v>
      </c>
      <c r="D9" s="69"/>
    </row>
    <row r="10" ht="32.55" customHeight="1" spans="2:4">
      <c r="B10" s="67">
        <v>7</v>
      </c>
      <c r="C10" s="68" t="s">
        <v>13</v>
      </c>
      <c r="D10" s="69"/>
    </row>
    <row r="11" ht="32.55" customHeight="1" spans="2:4">
      <c r="B11" s="67">
        <v>8</v>
      </c>
      <c r="C11" s="68" t="s">
        <v>14</v>
      </c>
      <c r="D11" s="69"/>
    </row>
    <row r="12" ht="32.55" customHeight="1" spans="2:4">
      <c r="B12" s="67">
        <v>9</v>
      </c>
      <c r="C12" s="68" t="s">
        <v>15</v>
      </c>
      <c r="D12" s="69"/>
    </row>
    <row r="13" ht="32.55" customHeight="1" spans="2:4">
      <c r="B13" s="67">
        <v>10</v>
      </c>
      <c r="C13" s="68" t="s">
        <v>16</v>
      </c>
      <c r="D13" s="69"/>
    </row>
    <row r="14" ht="32.55" customHeight="1" spans="2:4">
      <c r="B14" s="67">
        <v>11</v>
      </c>
      <c r="C14" s="68" t="s">
        <v>17</v>
      </c>
      <c r="D14" s="69"/>
    </row>
    <row r="15" ht="32.55" customHeight="1" spans="2:4">
      <c r="B15" s="67">
        <v>12</v>
      </c>
      <c r="C15" s="68" t="s">
        <v>18</v>
      </c>
      <c r="D15" s="69"/>
    </row>
    <row r="16" ht="32.55" customHeight="1" spans="2:3">
      <c r="B16" s="67">
        <v>13</v>
      </c>
      <c r="C16" s="68" t="s">
        <v>19</v>
      </c>
    </row>
    <row r="17" ht="32.55" customHeight="1" spans="2:3">
      <c r="B17" s="67">
        <v>14</v>
      </c>
      <c r="C17" s="68" t="s">
        <v>20</v>
      </c>
    </row>
    <row r="18" ht="32.55" customHeight="1" spans="2:3">
      <c r="B18" s="67">
        <v>15</v>
      </c>
      <c r="C18" s="68" t="s">
        <v>21</v>
      </c>
    </row>
    <row r="19" ht="32.55" customHeight="1" spans="2:3">
      <c r="B19" s="67">
        <v>16</v>
      </c>
      <c r="C19" s="68" t="s">
        <v>22</v>
      </c>
    </row>
    <row r="20" ht="32.55" customHeight="1" spans="2:3">
      <c r="B20" s="67">
        <v>17</v>
      </c>
      <c r="C20" s="68" t="s">
        <v>23</v>
      </c>
    </row>
    <row r="21" ht="32.55" customHeight="1" spans="2:3">
      <c r="B21" s="67">
        <v>18</v>
      </c>
      <c r="C21" s="68" t="s">
        <v>24</v>
      </c>
    </row>
    <row r="22" ht="32.55" customHeight="1" spans="2:3">
      <c r="B22" s="67">
        <v>19</v>
      </c>
      <c r="C22" s="68" t="s">
        <v>25</v>
      </c>
    </row>
    <row r="23" ht="32.55" customHeight="1" spans="2:3">
      <c r="B23" s="67">
        <v>20</v>
      </c>
      <c r="C23" s="68" t="s">
        <v>26</v>
      </c>
    </row>
    <row r="24" ht="32.55" customHeight="1" spans="2:3">
      <c r="B24" s="67">
        <v>21</v>
      </c>
      <c r="C24" s="68" t="s">
        <v>27</v>
      </c>
    </row>
    <row r="25" ht="32.55" customHeight="1" spans="2:3">
      <c r="B25" s="70">
        <v>22</v>
      </c>
      <c r="C25" s="71" t="s">
        <v>28</v>
      </c>
    </row>
    <row r="26" ht="27" customHeight="1" spans="2:3">
      <c r="B26" s="72">
        <v>23</v>
      </c>
      <c r="C26" s="73" t="s">
        <v>29</v>
      </c>
    </row>
    <row r="27" ht="30" customHeight="1" spans="2:2">
      <c r="B27" s="63" t="s">
        <v>30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3" sqref="A3:G3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333333333333" customWidth="1"/>
    <col min="4" max="4" width="12.75" customWidth="1"/>
    <col min="5" max="5" width="16.4166666666667" customWidth="1"/>
    <col min="6" max="6" width="14.1166666666667" customWidth="1"/>
    <col min="7" max="7" width="15.3333333333333" customWidth="1"/>
    <col min="8" max="8" width="17.6416666666667" customWidth="1"/>
    <col min="9" max="9" width="9.76666666666667" customWidth="1"/>
  </cols>
  <sheetData>
    <row r="1" ht="16.35" customHeight="1" spans="1:8">
      <c r="A1" s="19"/>
      <c r="H1" s="31" t="s">
        <v>330</v>
      </c>
    </row>
    <row r="2" ht="38.8" customHeight="1" spans="1:8">
      <c r="A2" s="32" t="s">
        <v>331</v>
      </c>
      <c r="B2" s="32"/>
      <c r="C2" s="32"/>
      <c r="D2" s="32"/>
      <c r="E2" s="32"/>
      <c r="F2" s="32"/>
      <c r="G2" s="32"/>
      <c r="H2" s="32"/>
    </row>
    <row r="3" ht="24.15" customHeight="1" spans="1:8">
      <c r="A3" s="26" t="s">
        <v>32</v>
      </c>
      <c r="B3" s="26"/>
      <c r="C3" s="26"/>
      <c r="D3" s="26"/>
      <c r="E3" s="26"/>
      <c r="F3" s="26"/>
      <c r="G3" s="26"/>
      <c r="H3" s="24" t="s">
        <v>33</v>
      </c>
    </row>
    <row r="4" ht="19.8" customHeight="1" spans="1:8">
      <c r="A4" s="27" t="s">
        <v>161</v>
      </c>
      <c r="B4" s="27" t="s">
        <v>162</v>
      </c>
      <c r="C4" s="27" t="s">
        <v>137</v>
      </c>
      <c r="D4" s="27" t="s">
        <v>332</v>
      </c>
      <c r="E4" s="27"/>
      <c r="F4" s="27"/>
      <c r="G4" s="27"/>
      <c r="H4" s="27" t="s">
        <v>164</v>
      </c>
    </row>
    <row r="5" ht="23.25" customHeight="1" spans="1:8">
      <c r="A5" s="27"/>
      <c r="B5" s="27"/>
      <c r="C5" s="27"/>
      <c r="D5" s="27" t="s">
        <v>139</v>
      </c>
      <c r="E5" s="27" t="s">
        <v>236</v>
      </c>
      <c r="F5" s="27"/>
      <c r="G5" s="27" t="s">
        <v>237</v>
      </c>
      <c r="H5" s="27"/>
    </row>
    <row r="6" ht="23.25" customHeight="1" spans="1:8">
      <c r="A6" s="27"/>
      <c r="B6" s="27"/>
      <c r="C6" s="27"/>
      <c r="D6" s="27"/>
      <c r="E6" s="27" t="s">
        <v>215</v>
      </c>
      <c r="F6" s="27" t="s">
        <v>206</v>
      </c>
      <c r="G6" s="27"/>
      <c r="H6" s="27"/>
    </row>
    <row r="7" ht="22.8" customHeight="1" spans="1:8">
      <c r="A7" s="30"/>
      <c r="B7" s="20" t="s">
        <v>137</v>
      </c>
      <c r="C7" s="29">
        <v>0</v>
      </c>
      <c r="D7" s="29"/>
      <c r="E7" s="29"/>
      <c r="F7" s="29"/>
      <c r="G7" s="29"/>
      <c r="H7" s="29"/>
    </row>
    <row r="8" ht="22.8" customHeight="1" spans="1:8">
      <c r="A8" s="28"/>
      <c r="B8" s="28"/>
      <c r="C8" s="29"/>
      <c r="D8" s="29"/>
      <c r="E8" s="29"/>
      <c r="F8" s="29"/>
      <c r="G8" s="29"/>
      <c r="H8" s="29"/>
    </row>
    <row r="9" ht="22.8" customHeight="1" spans="1:8">
      <c r="A9" s="34"/>
      <c r="B9" s="34"/>
      <c r="C9" s="29"/>
      <c r="D9" s="29"/>
      <c r="E9" s="29"/>
      <c r="F9" s="29"/>
      <c r="G9" s="29"/>
      <c r="H9" s="29"/>
    </row>
    <row r="10" ht="22.8" customHeight="1" spans="1:8">
      <c r="A10" s="34"/>
      <c r="B10" s="34"/>
      <c r="C10" s="29"/>
      <c r="D10" s="29"/>
      <c r="E10" s="29"/>
      <c r="F10" s="29"/>
      <c r="G10" s="29"/>
      <c r="H10" s="29"/>
    </row>
    <row r="11" ht="22.8" customHeight="1" spans="1:8">
      <c r="A11" s="34"/>
      <c r="B11" s="34"/>
      <c r="C11" s="29"/>
      <c r="D11" s="29"/>
      <c r="E11" s="29"/>
      <c r="F11" s="29"/>
      <c r="G11" s="29"/>
      <c r="H11" s="29"/>
    </row>
    <row r="12" ht="22.8" customHeight="1" spans="1:8">
      <c r="A12" s="33"/>
      <c r="B12" s="33"/>
      <c r="C12" s="22"/>
      <c r="D12" s="22"/>
      <c r="E12" s="35"/>
      <c r="F12" s="35"/>
      <c r="G12" s="35"/>
      <c r="H12" s="3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workbookViewId="0">
      <selection activeCell="A3" sqref="A3:G3"/>
    </sheetView>
  </sheetViews>
  <sheetFormatPr defaultColWidth="10" defaultRowHeight="13.5" outlineLevelCol="7"/>
  <cols>
    <col min="1" max="1" width="10.7166666666667" customWidth="1"/>
    <col min="2" max="2" width="22.8" customWidth="1"/>
    <col min="3" max="3" width="19.2666666666667" customWidth="1"/>
    <col min="4" max="4" width="16.6916666666667" customWidth="1"/>
    <col min="5" max="6" width="16.4166666666667" customWidth="1"/>
    <col min="7" max="8" width="17.6416666666667" customWidth="1"/>
    <col min="9" max="9" width="9.76666666666667" customWidth="1"/>
  </cols>
  <sheetData>
    <row r="1" ht="16.35" customHeight="1" spans="1:8">
      <c r="A1" s="19"/>
      <c r="H1" s="31" t="s">
        <v>333</v>
      </c>
    </row>
    <row r="2" ht="38.8" customHeight="1" spans="1:8">
      <c r="A2" s="32" t="s">
        <v>25</v>
      </c>
      <c r="B2" s="32"/>
      <c r="C2" s="32"/>
      <c r="D2" s="32"/>
      <c r="E2" s="32"/>
      <c r="F2" s="32"/>
      <c r="G2" s="32"/>
      <c r="H2" s="32"/>
    </row>
    <row r="3" ht="24.15" customHeight="1" spans="1:8">
      <c r="A3" s="26" t="s">
        <v>32</v>
      </c>
      <c r="B3" s="26"/>
      <c r="C3" s="26"/>
      <c r="D3" s="26"/>
      <c r="E3" s="26"/>
      <c r="F3" s="26"/>
      <c r="G3" s="26"/>
      <c r="H3" s="24" t="s">
        <v>33</v>
      </c>
    </row>
    <row r="4" ht="20.7" customHeight="1" spans="1:8">
      <c r="A4" s="27" t="s">
        <v>161</v>
      </c>
      <c r="B4" s="27" t="s">
        <v>162</v>
      </c>
      <c r="C4" s="27" t="s">
        <v>137</v>
      </c>
      <c r="D4" s="27" t="s">
        <v>334</v>
      </c>
      <c r="E4" s="27"/>
      <c r="F4" s="27"/>
      <c r="G4" s="27"/>
      <c r="H4" s="27" t="s">
        <v>164</v>
      </c>
    </row>
    <row r="5" ht="18.95" customHeight="1" spans="1:8">
      <c r="A5" s="27"/>
      <c r="B5" s="27"/>
      <c r="C5" s="27"/>
      <c r="D5" s="27" t="s">
        <v>139</v>
      </c>
      <c r="E5" s="27" t="s">
        <v>236</v>
      </c>
      <c r="F5" s="27"/>
      <c r="G5" s="27" t="s">
        <v>237</v>
      </c>
      <c r="H5" s="27"/>
    </row>
    <row r="6" ht="24.15" customHeight="1" spans="1:8">
      <c r="A6" s="27"/>
      <c r="B6" s="27"/>
      <c r="C6" s="27"/>
      <c r="D6" s="27"/>
      <c r="E6" s="27" t="s">
        <v>215</v>
      </c>
      <c r="F6" s="27" t="s">
        <v>206</v>
      </c>
      <c r="G6" s="27"/>
      <c r="H6" s="27"/>
    </row>
    <row r="7" ht="22.8" customHeight="1" spans="1:8">
      <c r="A7" s="30"/>
      <c r="B7" s="20" t="s">
        <v>137</v>
      </c>
      <c r="C7" s="29">
        <v>0</v>
      </c>
      <c r="D7" s="29"/>
      <c r="E7" s="29"/>
      <c r="F7" s="29"/>
      <c r="G7" s="29"/>
      <c r="H7" s="29"/>
    </row>
    <row r="8" ht="22.8" customHeight="1" spans="1:8">
      <c r="A8" s="28"/>
      <c r="B8" s="28"/>
      <c r="C8" s="29"/>
      <c r="D8" s="29"/>
      <c r="E8" s="29"/>
      <c r="F8" s="29"/>
      <c r="G8" s="29"/>
      <c r="H8" s="29"/>
    </row>
    <row r="9" ht="22.8" customHeight="1" spans="1:8">
      <c r="A9" s="34"/>
      <c r="B9" s="34"/>
      <c r="C9" s="29"/>
      <c r="D9" s="29"/>
      <c r="E9" s="29"/>
      <c r="F9" s="29"/>
      <c r="G9" s="29"/>
      <c r="H9" s="29"/>
    </row>
    <row r="10" ht="22.8" customHeight="1" spans="1:8">
      <c r="A10" s="34"/>
      <c r="B10" s="34"/>
      <c r="C10" s="29"/>
      <c r="D10" s="29"/>
      <c r="E10" s="29"/>
      <c r="F10" s="29"/>
      <c r="G10" s="29"/>
      <c r="H10" s="29"/>
    </row>
    <row r="11" ht="22.8" customHeight="1" spans="1:8">
      <c r="A11" s="34"/>
      <c r="B11" s="34"/>
      <c r="C11" s="29"/>
      <c r="D11" s="29"/>
      <c r="E11" s="29"/>
      <c r="F11" s="29"/>
      <c r="G11" s="29"/>
      <c r="H11" s="29"/>
    </row>
    <row r="12" ht="22.8" customHeight="1" spans="1:8">
      <c r="A12" s="33"/>
      <c r="B12" s="33"/>
      <c r="C12" s="22"/>
      <c r="D12" s="22"/>
      <c r="E12" s="35"/>
      <c r="F12" s="35"/>
      <c r="G12" s="35"/>
      <c r="H12" s="35"/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zoomScale="150" zoomScaleNormal="150" workbookViewId="0">
      <selection activeCell="A3" sqref="A3:L3"/>
    </sheetView>
  </sheetViews>
  <sheetFormatPr defaultColWidth="10" defaultRowHeight="13.5"/>
  <cols>
    <col min="1" max="1" width="10.0416666666667" customWidth="1"/>
    <col min="2" max="2" width="21.7083333333333" customWidth="1"/>
    <col min="3" max="3" width="13.3" customWidth="1"/>
    <col min="4" max="14" width="7.69166666666667" customWidth="1"/>
    <col min="15" max="18" width="9.76666666666667" customWidth="1"/>
  </cols>
  <sheetData>
    <row r="1" ht="16.35" customHeight="1" spans="1:14">
      <c r="A1" s="19"/>
      <c r="M1" s="31" t="s">
        <v>335</v>
      </c>
      <c r="N1" s="31"/>
    </row>
    <row r="2" ht="45.7" customHeight="1" spans="1:14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ht="18.1" customHeight="1" spans="1:14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4" t="s">
        <v>33</v>
      </c>
      <c r="N3" s="24"/>
    </row>
    <row r="4" ht="26.05" customHeight="1" spans="1:14">
      <c r="A4" s="27" t="s">
        <v>195</v>
      </c>
      <c r="B4" s="27" t="s">
        <v>336</v>
      </c>
      <c r="C4" s="27" t="s">
        <v>337</v>
      </c>
      <c r="D4" s="27"/>
      <c r="E4" s="27"/>
      <c r="F4" s="27"/>
      <c r="G4" s="27"/>
      <c r="H4" s="27"/>
      <c r="I4" s="27"/>
      <c r="J4" s="27"/>
      <c r="K4" s="27"/>
      <c r="L4" s="27"/>
      <c r="M4" s="27" t="s">
        <v>338</v>
      </c>
      <c r="N4" s="27"/>
    </row>
    <row r="5" ht="31.9" customHeight="1" spans="1:14">
      <c r="A5" s="27"/>
      <c r="B5" s="27"/>
      <c r="C5" s="27" t="s">
        <v>339</v>
      </c>
      <c r="D5" s="27" t="s">
        <v>140</v>
      </c>
      <c r="E5" s="27"/>
      <c r="F5" s="27"/>
      <c r="G5" s="27"/>
      <c r="H5" s="27"/>
      <c r="I5" s="27"/>
      <c r="J5" s="27" t="s">
        <v>340</v>
      </c>
      <c r="K5" s="27" t="s">
        <v>142</v>
      </c>
      <c r="L5" s="27" t="s">
        <v>143</v>
      </c>
      <c r="M5" s="27" t="s">
        <v>341</v>
      </c>
      <c r="N5" s="27" t="s">
        <v>342</v>
      </c>
    </row>
    <row r="6" ht="44.85" customHeight="1" spans="1:14">
      <c r="A6" s="27"/>
      <c r="B6" s="27"/>
      <c r="C6" s="27"/>
      <c r="D6" s="27" t="s">
        <v>343</v>
      </c>
      <c r="E6" s="27" t="s">
        <v>344</v>
      </c>
      <c r="F6" s="27" t="s">
        <v>345</v>
      </c>
      <c r="G6" s="27" t="s">
        <v>346</v>
      </c>
      <c r="H6" s="27" t="s">
        <v>347</v>
      </c>
      <c r="I6" s="27" t="s">
        <v>348</v>
      </c>
      <c r="J6" s="27"/>
      <c r="K6" s="27"/>
      <c r="L6" s="27"/>
      <c r="M6" s="27"/>
      <c r="N6" s="27"/>
    </row>
    <row r="7" ht="22.8" customHeight="1" spans="1:14">
      <c r="A7" s="30"/>
      <c r="B7" s="20" t="s">
        <v>137</v>
      </c>
      <c r="C7" s="29">
        <v>74.53</v>
      </c>
      <c r="D7" s="29">
        <v>74.53</v>
      </c>
      <c r="E7" s="29">
        <v>74.53</v>
      </c>
      <c r="F7" s="29"/>
      <c r="G7" s="29"/>
      <c r="H7" s="29"/>
      <c r="I7" s="29"/>
      <c r="J7" s="29"/>
      <c r="K7" s="29"/>
      <c r="L7" s="29"/>
      <c r="M7" s="29">
        <v>74.53</v>
      </c>
      <c r="N7" s="30"/>
    </row>
    <row r="8" ht="22.8" customHeight="1" spans="1:14">
      <c r="A8" s="28" t="s">
        <v>155</v>
      </c>
      <c r="B8" s="28" t="s">
        <v>156</v>
      </c>
      <c r="C8" s="29">
        <v>74.53</v>
      </c>
      <c r="D8" s="29">
        <v>74.53</v>
      </c>
      <c r="E8" s="29">
        <v>74.53</v>
      </c>
      <c r="F8" s="29"/>
      <c r="G8" s="29"/>
      <c r="H8" s="29"/>
      <c r="I8" s="29"/>
      <c r="J8" s="29"/>
      <c r="K8" s="29"/>
      <c r="L8" s="29"/>
      <c r="M8" s="29">
        <v>74.53</v>
      </c>
      <c r="N8" s="30"/>
    </row>
    <row r="9" ht="22.8" customHeight="1" spans="1:14">
      <c r="A9" s="33" t="s">
        <v>349</v>
      </c>
      <c r="B9" s="33" t="s">
        <v>350</v>
      </c>
      <c r="C9" s="22">
        <v>48.53</v>
      </c>
      <c r="D9" s="22">
        <v>48.53</v>
      </c>
      <c r="E9" s="22">
        <v>48.53</v>
      </c>
      <c r="F9" s="22"/>
      <c r="G9" s="22"/>
      <c r="H9" s="22"/>
      <c r="I9" s="22"/>
      <c r="J9" s="22"/>
      <c r="K9" s="22"/>
      <c r="L9" s="22"/>
      <c r="M9" s="22">
        <v>48.53</v>
      </c>
      <c r="N9" s="21"/>
    </row>
    <row r="10" ht="22.8" customHeight="1" spans="1:14">
      <c r="A10" s="33" t="s">
        <v>349</v>
      </c>
      <c r="B10" s="33" t="s">
        <v>351</v>
      </c>
      <c r="C10" s="22">
        <v>26</v>
      </c>
      <c r="D10" s="22">
        <v>26</v>
      </c>
      <c r="E10" s="22">
        <v>26</v>
      </c>
      <c r="F10" s="22"/>
      <c r="G10" s="22"/>
      <c r="H10" s="22"/>
      <c r="I10" s="22"/>
      <c r="J10" s="22"/>
      <c r="K10" s="22"/>
      <c r="L10" s="22"/>
      <c r="M10" s="22">
        <v>26</v>
      </c>
      <c r="N10" s="21"/>
    </row>
  </sheetData>
  <mergeCells count="15">
    <mergeCell ref="M1:N1"/>
    <mergeCell ref="A2:N2"/>
    <mergeCell ref="A3:L3"/>
    <mergeCell ref="M3:N3"/>
    <mergeCell ref="C4:L4"/>
    <mergeCell ref="M4:N4"/>
    <mergeCell ref="D5:I5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workbookViewId="0">
      <pane ySplit="5" topLeftCell="A23" activePane="bottomLeft" state="frozen"/>
      <selection/>
      <selection pane="bottomLeft" activeCell="A3" sqref="A3:K3"/>
    </sheetView>
  </sheetViews>
  <sheetFormatPr defaultColWidth="10" defaultRowHeight="13.5"/>
  <cols>
    <col min="1" max="1" width="6.78333333333333" customWidth="1"/>
    <col min="2" max="2" width="15.0666666666667" customWidth="1"/>
    <col min="3" max="3" width="8.55" customWidth="1"/>
    <col min="4" max="4" width="12.2083333333333" customWidth="1"/>
    <col min="5" max="5" width="8.41666666666667" customWidth="1"/>
    <col min="6" max="6" width="8.55" customWidth="1"/>
    <col min="7" max="7" width="11.9416666666667" customWidth="1"/>
    <col min="8" max="8" width="21.575" customWidth="1"/>
    <col min="9" max="9" width="11.125" customWidth="1"/>
    <col min="10" max="10" width="11.5333333333333" customWidth="1"/>
    <col min="11" max="11" width="9.225" customWidth="1"/>
    <col min="12" max="12" width="9.76666666666667" customWidth="1"/>
    <col min="13" max="13" width="15.2" customWidth="1"/>
    <col min="14" max="18" width="9.76666666666667" customWidth="1"/>
  </cols>
  <sheetData>
    <row r="1" ht="16.35" customHeight="1" spans="1:13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31" t="s">
        <v>352</v>
      </c>
    </row>
    <row r="2" ht="37.95" customHeight="1" spans="1:13">
      <c r="A2" s="19"/>
      <c r="B2" s="19"/>
      <c r="C2" s="25" t="s">
        <v>27</v>
      </c>
      <c r="D2" s="25"/>
      <c r="E2" s="25"/>
      <c r="F2" s="25"/>
      <c r="G2" s="25"/>
      <c r="H2" s="25"/>
      <c r="I2" s="25"/>
      <c r="J2" s="25"/>
      <c r="K2" s="25"/>
      <c r="L2" s="25"/>
      <c r="M2" s="25"/>
    </row>
    <row r="3" ht="21.55" customHeight="1" spans="1:13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4" t="s">
        <v>33</v>
      </c>
      <c r="M3" s="24"/>
    </row>
    <row r="4" ht="33.6" customHeight="1" spans="1:13">
      <c r="A4" s="27" t="s">
        <v>195</v>
      </c>
      <c r="B4" s="27" t="s">
        <v>353</v>
      </c>
      <c r="C4" s="27" t="s">
        <v>354</v>
      </c>
      <c r="D4" s="27" t="s">
        <v>355</v>
      </c>
      <c r="E4" s="27" t="s">
        <v>356</v>
      </c>
      <c r="F4" s="27"/>
      <c r="G4" s="27"/>
      <c r="H4" s="27"/>
      <c r="I4" s="27"/>
      <c r="J4" s="27"/>
      <c r="K4" s="27"/>
      <c r="L4" s="27"/>
      <c r="M4" s="27"/>
    </row>
    <row r="5" ht="36.2" customHeight="1" spans="1:13">
      <c r="A5" s="27"/>
      <c r="B5" s="27"/>
      <c r="C5" s="27"/>
      <c r="D5" s="27"/>
      <c r="E5" s="27" t="s">
        <v>357</v>
      </c>
      <c r="F5" s="27" t="s">
        <v>358</v>
      </c>
      <c r="G5" s="27" t="s">
        <v>359</v>
      </c>
      <c r="H5" s="27" t="s">
        <v>360</v>
      </c>
      <c r="I5" s="27" t="s">
        <v>361</v>
      </c>
      <c r="J5" s="27" t="s">
        <v>362</v>
      </c>
      <c r="K5" s="27" t="s">
        <v>363</v>
      </c>
      <c r="L5" s="27" t="s">
        <v>364</v>
      </c>
      <c r="M5" s="27" t="s">
        <v>365</v>
      </c>
    </row>
    <row r="6" ht="28.45" customHeight="1" spans="1:13">
      <c r="A6" s="28" t="s">
        <v>2</v>
      </c>
      <c r="B6" s="28" t="s">
        <v>4</v>
      </c>
      <c r="C6" s="29">
        <v>74.53</v>
      </c>
      <c r="D6" s="30"/>
      <c r="E6" s="30"/>
      <c r="F6" s="30"/>
      <c r="G6" s="30"/>
      <c r="H6" s="30"/>
      <c r="I6" s="30"/>
      <c r="J6" s="30"/>
      <c r="K6" s="30"/>
      <c r="L6" s="30"/>
      <c r="M6" s="30"/>
    </row>
    <row r="7" ht="43.1" customHeight="1" spans="1:13">
      <c r="A7" s="21" t="s">
        <v>157</v>
      </c>
      <c r="B7" s="21" t="s">
        <v>366</v>
      </c>
      <c r="C7" s="22">
        <v>48.53</v>
      </c>
      <c r="D7" s="21" t="s">
        <v>367</v>
      </c>
      <c r="E7" s="30" t="s">
        <v>368</v>
      </c>
      <c r="F7" s="21" t="s">
        <v>369</v>
      </c>
      <c r="G7" s="21" t="s">
        <v>370</v>
      </c>
      <c r="H7" s="21" t="s">
        <v>370</v>
      </c>
      <c r="I7" s="21" t="s">
        <v>370</v>
      </c>
      <c r="J7" s="21" t="s">
        <v>371</v>
      </c>
      <c r="K7" s="21" t="s">
        <v>370</v>
      </c>
      <c r="L7" s="21" t="s">
        <v>372</v>
      </c>
      <c r="M7" s="21"/>
    </row>
    <row r="8" ht="43.1" customHeight="1" spans="1:13">
      <c r="A8" s="21"/>
      <c r="B8" s="21"/>
      <c r="C8" s="22"/>
      <c r="D8" s="21"/>
      <c r="E8" s="30"/>
      <c r="F8" s="21" t="s">
        <v>373</v>
      </c>
      <c r="G8" s="21" t="s">
        <v>374</v>
      </c>
      <c r="H8" s="21" t="s">
        <v>375</v>
      </c>
      <c r="I8" s="21" t="s">
        <v>376</v>
      </c>
      <c r="J8" s="21" t="s">
        <v>371</v>
      </c>
      <c r="K8" s="21" t="s">
        <v>377</v>
      </c>
      <c r="L8" s="21" t="s">
        <v>372</v>
      </c>
      <c r="M8" s="21"/>
    </row>
    <row r="9" ht="43.1" customHeight="1" spans="1:13">
      <c r="A9" s="21"/>
      <c r="B9" s="21"/>
      <c r="C9" s="22"/>
      <c r="D9" s="21"/>
      <c r="E9" s="30"/>
      <c r="F9" s="21" t="s">
        <v>378</v>
      </c>
      <c r="G9" s="21" t="s">
        <v>370</v>
      </c>
      <c r="H9" s="21" t="s">
        <v>370</v>
      </c>
      <c r="I9" s="21" t="s">
        <v>370</v>
      </c>
      <c r="J9" s="21" t="s">
        <v>371</v>
      </c>
      <c r="K9" s="21" t="s">
        <v>370</v>
      </c>
      <c r="L9" s="21" t="s">
        <v>372</v>
      </c>
      <c r="M9" s="21"/>
    </row>
    <row r="10" ht="43.1" customHeight="1" spans="1:13">
      <c r="A10" s="21"/>
      <c r="B10" s="21"/>
      <c r="C10" s="22"/>
      <c r="D10" s="21"/>
      <c r="E10" s="30" t="s">
        <v>379</v>
      </c>
      <c r="F10" s="21" t="s">
        <v>380</v>
      </c>
      <c r="G10" s="21" t="s">
        <v>381</v>
      </c>
      <c r="H10" s="21" t="s">
        <v>382</v>
      </c>
      <c r="I10" s="21" t="s">
        <v>383</v>
      </c>
      <c r="J10" s="21" t="s">
        <v>371</v>
      </c>
      <c r="K10" s="21" t="s">
        <v>384</v>
      </c>
      <c r="L10" s="21" t="s">
        <v>385</v>
      </c>
      <c r="M10" s="21"/>
    </row>
    <row r="11" ht="43.1" customHeight="1" spans="1:13">
      <c r="A11" s="21"/>
      <c r="B11" s="21"/>
      <c r="C11" s="22"/>
      <c r="D11" s="21"/>
      <c r="E11" s="30"/>
      <c r="F11" s="21" t="s">
        <v>386</v>
      </c>
      <c r="G11" s="21" t="s">
        <v>387</v>
      </c>
      <c r="H11" s="21" t="s">
        <v>388</v>
      </c>
      <c r="I11" s="21" t="s">
        <v>389</v>
      </c>
      <c r="J11" s="21" t="s">
        <v>371</v>
      </c>
      <c r="K11" s="21" t="s">
        <v>390</v>
      </c>
      <c r="L11" s="21" t="s">
        <v>385</v>
      </c>
      <c r="M11" s="21"/>
    </row>
    <row r="12" ht="43.1" customHeight="1" spans="1:13">
      <c r="A12" s="21"/>
      <c r="B12" s="21"/>
      <c r="C12" s="22"/>
      <c r="D12" s="21"/>
      <c r="E12" s="30"/>
      <c r="F12" s="21" t="s">
        <v>391</v>
      </c>
      <c r="G12" s="21" t="s">
        <v>392</v>
      </c>
      <c r="H12" s="21" t="s">
        <v>393</v>
      </c>
      <c r="I12" s="21" t="s">
        <v>392</v>
      </c>
      <c r="J12" s="21" t="s">
        <v>371</v>
      </c>
      <c r="K12" s="21" t="s">
        <v>370</v>
      </c>
      <c r="L12" s="21" t="s">
        <v>372</v>
      </c>
      <c r="M12" s="21"/>
    </row>
    <row r="13" ht="43.1" customHeight="1" spans="1:13">
      <c r="A13" s="21"/>
      <c r="B13" s="21"/>
      <c r="C13" s="22"/>
      <c r="D13" s="21"/>
      <c r="E13" s="30" t="s">
        <v>394</v>
      </c>
      <c r="F13" s="21" t="s">
        <v>395</v>
      </c>
      <c r="G13" s="21" t="s">
        <v>396</v>
      </c>
      <c r="H13" s="21" t="s">
        <v>397</v>
      </c>
      <c r="I13" s="21" t="s">
        <v>396</v>
      </c>
      <c r="J13" s="21" t="s">
        <v>371</v>
      </c>
      <c r="K13" s="21" t="s">
        <v>377</v>
      </c>
      <c r="L13" s="21" t="s">
        <v>398</v>
      </c>
      <c r="M13" s="21"/>
    </row>
    <row r="14" ht="43.1" customHeight="1" spans="1:13">
      <c r="A14" s="21"/>
      <c r="B14" s="21"/>
      <c r="C14" s="22"/>
      <c r="D14" s="21"/>
      <c r="E14" s="30" t="s">
        <v>399</v>
      </c>
      <c r="F14" s="21" t="s">
        <v>400</v>
      </c>
      <c r="G14" s="21" t="s">
        <v>370</v>
      </c>
      <c r="H14" s="21" t="s">
        <v>370</v>
      </c>
      <c r="I14" s="21" t="s">
        <v>370</v>
      </c>
      <c r="J14" s="21" t="s">
        <v>371</v>
      </c>
      <c r="K14" s="21" t="s">
        <v>370</v>
      </c>
      <c r="L14" s="21" t="s">
        <v>372</v>
      </c>
      <c r="M14" s="21"/>
    </row>
    <row r="15" ht="43.1" customHeight="1" spans="1:13">
      <c r="A15" s="21"/>
      <c r="B15" s="21"/>
      <c r="C15" s="22"/>
      <c r="D15" s="21"/>
      <c r="E15" s="30"/>
      <c r="F15" s="21" t="s">
        <v>401</v>
      </c>
      <c r="G15" s="21" t="s">
        <v>370</v>
      </c>
      <c r="H15" s="21" t="s">
        <v>370</v>
      </c>
      <c r="I15" s="21" t="s">
        <v>370</v>
      </c>
      <c r="J15" s="21" t="s">
        <v>371</v>
      </c>
      <c r="K15" s="21" t="s">
        <v>370</v>
      </c>
      <c r="L15" s="21" t="s">
        <v>372</v>
      </c>
      <c r="M15" s="21"/>
    </row>
    <row r="16" ht="43.1" customHeight="1" spans="1:13">
      <c r="A16" s="21"/>
      <c r="B16" s="21"/>
      <c r="C16" s="22"/>
      <c r="D16" s="21"/>
      <c r="E16" s="30"/>
      <c r="F16" s="21" t="s">
        <v>402</v>
      </c>
      <c r="G16" s="21" t="s">
        <v>403</v>
      </c>
      <c r="H16" s="21" t="s">
        <v>404</v>
      </c>
      <c r="I16" s="21" t="s">
        <v>37</v>
      </c>
      <c r="J16" s="21" t="s">
        <v>371</v>
      </c>
      <c r="K16" s="21" t="s">
        <v>405</v>
      </c>
      <c r="L16" s="21" t="s">
        <v>406</v>
      </c>
      <c r="M16" s="21"/>
    </row>
    <row r="17" ht="43.1" customHeight="1" spans="1:13">
      <c r="A17" s="21" t="s">
        <v>157</v>
      </c>
      <c r="B17" s="21" t="s">
        <v>407</v>
      </c>
      <c r="C17" s="22">
        <v>26</v>
      </c>
      <c r="D17" s="21" t="s">
        <v>408</v>
      </c>
      <c r="E17" s="30" t="s">
        <v>394</v>
      </c>
      <c r="F17" s="21" t="s">
        <v>395</v>
      </c>
      <c r="G17" s="21" t="s">
        <v>396</v>
      </c>
      <c r="H17" s="21" t="s">
        <v>397</v>
      </c>
      <c r="I17" s="21" t="s">
        <v>396</v>
      </c>
      <c r="J17" s="21" t="s">
        <v>371</v>
      </c>
      <c r="K17" s="21" t="s">
        <v>377</v>
      </c>
      <c r="L17" s="21" t="s">
        <v>385</v>
      </c>
      <c r="M17" s="21"/>
    </row>
    <row r="18" ht="43.1" customHeight="1" spans="1:13">
      <c r="A18" s="21"/>
      <c r="B18" s="21"/>
      <c r="C18" s="22"/>
      <c r="D18" s="21"/>
      <c r="E18" s="30" t="s">
        <v>368</v>
      </c>
      <c r="F18" s="21" t="s">
        <v>369</v>
      </c>
      <c r="G18" s="21" t="s">
        <v>370</v>
      </c>
      <c r="H18" s="21" t="s">
        <v>370</v>
      </c>
      <c r="I18" s="21" t="s">
        <v>370</v>
      </c>
      <c r="J18" s="21" t="s">
        <v>370</v>
      </c>
      <c r="K18" s="21" t="s">
        <v>370</v>
      </c>
      <c r="L18" s="21" t="s">
        <v>372</v>
      </c>
      <c r="M18" s="21"/>
    </row>
    <row r="19" ht="43.1" customHeight="1" spans="1:13">
      <c r="A19" s="21"/>
      <c r="B19" s="21"/>
      <c r="C19" s="22"/>
      <c r="D19" s="21"/>
      <c r="E19" s="30"/>
      <c r="F19" s="21" t="s">
        <v>373</v>
      </c>
      <c r="G19" s="21" t="s">
        <v>409</v>
      </c>
      <c r="H19" s="21" t="s">
        <v>375</v>
      </c>
      <c r="I19" s="21" t="s">
        <v>410</v>
      </c>
      <c r="J19" s="21" t="s">
        <v>371</v>
      </c>
      <c r="K19" s="21" t="s">
        <v>377</v>
      </c>
      <c r="L19" s="21" t="s">
        <v>372</v>
      </c>
      <c r="M19" s="21"/>
    </row>
    <row r="20" ht="43.1" customHeight="1" spans="1:13">
      <c r="A20" s="21"/>
      <c r="B20" s="21"/>
      <c r="C20" s="22"/>
      <c r="D20" s="21"/>
      <c r="E20" s="30"/>
      <c r="F20" s="21" t="s">
        <v>378</v>
      </c>
      <c r="G20" s="21" t="s">
        <v>370</v>
      </c>
      <c r="H20" s="21" t="s">
        <v>370</v>
      </c>
      <c r="I20" s="21" t="s">
        <v>370</v>
      </c>
      <c r="J20" s="21" t="s">
        <v>370</v>
      </c>
      <c r="K20" s="21" t="s">
        <v>370</v>
      </c>
      <c r="L20" s="21" t="s">
        <v>385</v>
      </c>
      <c r="M20" s="21"/>
    </row>
    <row r="21" ht="43.1" customHeight="1" spans="1:13">
      <c r="A21" s="21"/>
      <c r="B21" s="21"/>
      <c r="C21" s="22"/>
      <c r="D21" s="21"/>
      <c r="E21" s="30" t="s">
        <v>379</v>
      </c>
      <c r="F21" s="21" t="s">
        <v>380</v>
      </c>
      <c r="G21" s="21" t="s">
        <v>381</v>
      </c>
      <c r="H21" s="21" t="s">
        <v>382</v>
      </c>
      <c r="I21" s="21" t="s">
        <v>383</v>
      </c>
      <c r="J21" s="21" t="s">
        <v>371</v>
      </c>
      <c r="K21" s="21" t="s">
        <v>384</v>
      </c>
      <c r="L21" s="21" t="s">
        <v>385</v>
      </c>
      <c r="M21" s="21"/>
    </row>
    <row r="22" ht="43.1" customHeight="1" spans="1:13">
      <c r="A22" s="21"/>
      <c r="B22" s="21"/>
      <c r="C22" s="22"/>
      <c r="D22" s="21"/>
      <c r="E22" s="30"/>
      <c r="F22" s="21" t="s">
        <v>391</v>
      </c>
      <c r="G22" s="21" t="s">
        <v>392</v>
      </c>
      <c r="H22" s="21" t="s">
        <v>393</v>
      </c>
      <c r="I22" s="21" t="s">
        <v>392</v>
      </c>
      <c r="J22" s="21" t="s">
        <v>371</v>
      </c>
      <c r="K22" s="21" t="s">
        <v>370</v>
      </c>
      <c r="L22" s="21" t="s">
        <v>372</v>
      </c>
      <c r="M22" s="21"/>
    </row>
    <row r="23" ht="43.1" customHeight="1" spans="1:13">
      <c r="A23" s="21"/>
      <c r="B23" s="21"/>
      <c r="C23" s="22"/>
      <c r="D23" s="21"/>
      <c r="E23" s="30"/>
      <c r="F23" s="21" t="s">
        <v>386</v>
      </c>
      <c r="G23" s="21" t="s">
        <v>387</v>
      </c>
      <c r="H23" s="21" t="s">
        <v>388</v>
      </c>
      <c r="I23" s="21" t="s">
        <v>389</v>
      </c>
      <c r="J23" s="21" t="s">
        <v>371</v>
      </c>
      <c r="K23" s="21" t="s">
        <v>390</v>
      </c>
      <c r="L23" s="21" t="s">
        <v>385</v>
      </c>
      <c r="M23" s="21"/>
    </row>
    <row r="24" ht="43.1" customHeight="1" spans="1:13">
      <c r="A24" s="21"/>
      <c r="B24" s="21"/>
      <c r="C24" s="22"/>
      <c r="D24" s="21"/>
      <c r="E24" s="30" t="s">
        <v>399</v>
      </c>
      <c r="F24" s="21" t="s">
        <v>400</v>
      </c>
      <c r="G24" s="21" t="s">
        <v>370</v>
      </c>
      <c r="H24" s="21" t="s">
        <v>370</v>
      </c>
      <c r="I24" s="21" t="s">
        <v>370</v>
      </c>
      <c r="J24" s="21" t="s">
        <v>370</v>
      </c>
      <c r="K24" s="21" t="s">
        <v>370</v>
      </c>
      <c r="L24" s="21" t="s">
        <v>372</v>
      </c>
      <c r="M24" s="21"/>
    </row>
    <row r="25" ht="43.1" customHeight="1" spans="1:13">
      <c r="A25" s="21"/>
      <c r="B25" s="21"/>
      <c r="C25" s="22"/>
      <c r="D25" s="21"/>
      <c r="E25" s="30"/>
      <c r="F25" s="21" t="s">
        <v>402</v>
      </c>
      <c r="G25" s="21" t="s">
        <v>403</v>
      </c>
      <c r="H25" s="21" t="s">
        <v>411</v>
      </c>
      <c r="I25" s="21" t="s">
        <v>37</v>
      </c>
      <c r="J25" s="21" t="s">
        <v>37</v>
      </c>
      <c r="K25" s="21" t="s">
        <v>405</v>
      </c>
      <c r="L25" s="21" t="s">
        <v>406</v>
      </c>
      <c r="M25" s="21"/>
    </row>
    <row r="26" ht="43.1" customHeight="1" spans="1:13">
      <c r="A26" s="21"/>
      <c r="B26" s="21"/>
      <c r="C26" s="22"/>
      <c r="D26" s="21"/>
      <c r="E26" s="30"/>
      <c r="F26" s="21" t="s">
        <v>401</v>
      </c>
      <c r="G26" s="21" t="s">
        <v>370</v>
      </c>
      <c r="H26" s="21" t="s">
        <v>370</v>
      </c>
      <c r="I26" s="21" t="s">
        <v>370</v>
      </c>
      <c r="J26" s="21" t="s">
        <v>371</v>
      </c>
      <c r="K26" s="21" t="s">
        <v>370</v>
      </c>
      <c r="L26" s="21" t="s">
        <v>372</v>
      </c>
      <c r="M26" s="21"/>
    </row>
  </sheetData>
  <mergeCells count="22">
    <mergeCell ref="C2:M2"/>
    <mergeCell ref="A3:K3"/>
    <mergeCell ref="L3:M3"/>
    <mergeCell ref="E4:M4"/>
    <mergeCell ref="A4:A5"/>
    <mergeCell ref="A7:A16"/>
    <mergeCell ref="A17:A26"/>
    <mergeCell ref="B4:B5"/>
    <mergeCell ref="B7:B16"/>
    <mergeCell ref="B17:B26"/>
    <mergeCell ref="C4:C5"/>
    <mergeCell ref="C7:C16"/>
    <mergeCell ref="C17:C26"/>
    <mergeCell ref="D4:D5"/>
    <mergeCell ref="D7:D16"/>
    <mergeCell ref="D17:D26"/>
    <mergeCell ref="E7:E9"/>
    <mergeCell ref="E10:E12"/>
    <mergeCell ref="E14:E16"/>
    <mergeCell ref="E18:E20"/>
    <mergeCell ref="E21:E23"/>
    <mergeCell ref="E24:E2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8"/>
  <sheetViews>
    <sheetView zoomScale="150" zoomScaleNormal="150" workbookViewId="0">
      <pane ySplit="7" topLeftCell="A8" activePane="bottomLeft" state="frozen"/>
      <selection/>
      <selection pane="bottomLeft" activeCell="A3" sqref="A3:S3"/>
    </sheetView>
  </sheetViews>
  <sheetFormatPr defaultColWidth="10" defaultRowHeight="13.5"/>
  <cols>
    <col min="1" max="1" width="6.375" customWidth="1"/>
    <col min="2" max="2" width="16.6916666666667" customWidth="1"/>
    <col min="3" max="3" width="9.09166666666667" customWidth="1"/>
    <col min="4" max="4" width="6.24166666666667" customWidth="1"/>
    <col min="5" max="5" width="5.96666666666667" customWidth="1"/>
    <col min="6" max="6" width="6.24166666666667" customWidth="1"/>
    <col min="7" max="7" width="6.50833333333333" customWidth="1"/>
    <col min="8" max="8" width="5.96666666666667" customWidth="1"/>
    <col min="9" max="9" width="6.50833333333333" customWidth="1"/>
    <col min="10" max="10" width="25.2416666666667" customWidth="1"/>
    <col min="11" max="11" width="6.50833333333333" customWidth="1"/>
    <col min="12" max="12" width="12.2083333333333" customWidth="1"/>
    <col min="13" max="13" width="8.275" customWidth="1"/>
    <col min="14" max="14" width="8.14166666666667" customWidth="1"/>
    <col min="15" max="15" width="7.875" customWidth="1"/>
    <col min="16" max="16" width="6.24166666666667" customWidth="1"/>
    <col min="17" max="17" width="18.8666666666667" customWidth="1"/>
    <col min="18" max="18" width="25.9166666666667" customWidth="1"/>
    <col min="19" max="19" width="11.4" customWidth="1"/>
    <col min="20" max="20" width="9.76666666666667" customWidth="1"/>
  </cols>
  <sheetData>
    <row r="1" ht="16.35" customHeight="1" spans="19:19">
      <c r="S1" s="19" t="s">
        <v>412</v>
      </c>
    </row>
    <row r="2" ht="42.25" customHeight="1" spans="1:19">
      <c r="A2" s="17" t="s">
        <v>413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ht="23.25" customHeight="1" spans="1:19">
      <c r="A3" s="18" t="s">
        <v>32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</row>
    <row r="4" ht="16.35" customHeight="1" spans="1:19">
      <c r="A4" s="19"/>
      <c r="B4" s="19"/>
      <c r="C4" s="19"/>
      <c r="D4" s="19"/>
      <c r="E4" s="19"/>
      <c r="F4" s="19"/>
      <c r="G4" s="19"/>
      <c r="H4" s="19"/>
      <c r="I4" s="19"/>
      <c r="J4" s="19"/>
      <c r="Q4" s="24" t="s">
        <v>33</v>
      </c>
      <c r="R4" s="24"/>
      <c r="S4" s="24"/>
    </row>
    <row r="5" ht="18.1" customHeight="1" spans="1:19">
      <c r="A5" s="20" t="s">
        <v>318</v>
      </c>
      <c r="B5" s="20" t="s">
        <v>319</v>
      </c>
      <c r="C5" s="20" t="s">
        <v>414</v>
      </c>
      <c r="D5" s="20"/>
      <c r="E5" s="20"/>
      <c r="F5" s="20"/>
      <c r="G5" s="20"/>
      <c r="H5" s="20"/>
      <c r="I5" s="20"/>
      <c r="J5" s="20" t="s">
        <v>415</v>
      </c>
      <c r="K5" s="20" t="s">
        <v>416</v>
      </c>
      <c r="L5" s="20"/>
      <c r="M5" s="20"/>
      <c r="N5" s="20"/>
      <c r="O5" s="20"/>
      <c r="P5" s="20"/>
      <c r="Q5" s="20"/>
      <c r="R5" s="20"/>
      <c r="S5" s="20"/>
    </row>
    <row r="6" ht="18.95" customHeight="1" spans="1:19">
      <c r="A6" s="20"/>
      <c r="B6" s="20"/>
      <c r="C6" s="20" t="s">
        <v>354</v>
      </c>
      <c r="D6" s="20" t="s">
        <v>417</v>
      </c>
      <c r="E6" s="20"/>
      <c r="F6" s="20"/>
      <c r="G6" s="20"/>
      <c r="H6" s="20" t="s">
        <v>418</v>
      </c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ht="31.05" customHeight="1" spans="1:19">
      <c r="A7" s="20"/>
      <c r="B7" s="20"/>
      <c r="C7" s="20"/>
      <c r="D7" s="20" t="s">
        <v>140</v>
      </c>
      <c r="E7" s="20" t="s">
        <v>419</v>
      </c>
      <c r="F7" s="20" t="s">
        <v>144</v>
      </c>
      <c r="G7" s="20" t="s">
        <v>420</v>
      </c>
      <c r="H7" s="20" t="s">
        <v>163</v>
      </c>
      <c r="I7" s="20" t="s">
        <v>164</v>
      </c>
      <c r="J7" s="20"/>
      <c r="K7" s="20" t="s">
        <v>357</v>
      </c>
      <c r="L7" s="20" t="s">
        <v>358</v>
      </c>
      <c r="M7" s="20" t="s">
        <v>359</v>
      </c>
      <c r="N7" s="20" t="s">
        <v>364</v>
      </c>
      <c r="O7" s="20" t="s">
        <v>360</v>
      </c>
      <c r="P7" s="20" t="s">
        <v>421</v>
      </c>
      <c r="Q7" s="20" t="s">
        <v>422</v>
      </c>
      <c r="R7" s="20" t="s">
        <v>423</v>
      </c>
      <c r="S7" s="20" t="s">
        <v>365</v>
      </c>
    </row>
    <row r="8" ht="19.55" customHeight="1" spans="1:19">
      <c r="A8" s="21" t="s">
        <v>2</v>
      </c>
      <c r="B8" s="21" t="s">
        <v>4</v>
      </c>
      <c r="C8" s="22">
        <f>D8</f>
        <v>248.655719</v>
      </c>
      <c r="D8" s="22">
        <f>H8+I8</f>
        <v>248.655719</v>
      </c>
      <c r="E8" s="22"/>
      <c r="F8" s="22"/>
      <c r="G8" s="22"/>
      <c r="H8" s="22">
        <f>160.808428+13.317244</f>
        <v>174.125672</v>
      </c>
      <c r="I8" s="22">
        <f>74.53+0.000047</f>
        <v>74.530047</v>
      </c>
      <c r="J8" s="21"/>
      <c r="K8" s="23" t="s">
        <v>379</v>
      </c>
      <c r="L8" s="23" t="s">
        <v>424</v>
      </c>
      <c r="M8" s="21"/>
      <c r="N8" s="21"/>
      <c r="O8" s="21"/>
      <c r="P8" s="21"/>
      <c r="Q8" s="21"/>
      <c r="R8" s="21"/>
      <c r="S8" s="21"/>
    </row>
    <row r="9" ht="18.95" customHeight="1" spans="1:19">
      <c r="A9" s="21"/>
      <c r="B9" s="21"/>
      <c r="C9" s="22"/>
      <c r="D9" s="22"/>
      <c r="E9" s="22"/>
      <c r="F9" s="22"/>
      <c r="G9" s="22"/>
      <c r="H9" s="22"/>
      <c r="I9" s="22"/>
      <c r="J9" s="21"/>
      <c r="K9" s="23"/>
      <c r="L9" s="23" t="s">
        <v>425</v>
      </c>
      <c r="M9" s="21"/>
      <c r="N9" s="21"/>
      <c r="O9" s="21"/>
      <c r="P9" s="21"/>
      <c r="Q9" s="21"/>
      <c r="R9" s="21"/>
      <c r="S9" s="21"/>
    </row>
    <row r="10" ht="19.55" customHeight="1" spans="1:19">
      <c r="A10" s="21"/>
      <c r="B10" s="21"/>
      <c r="C10" s="22"/>
      <c r="D10" s="22"/>
      <c r="E10" s="22"/>
      <c r="F10" s="22"/>
      <c r="G10" s="22"/>
      <c r="H10" s="22"/>
      <c r="I10" s="22"/>
      <c r="J10" s="21"/>
      <c r="K10" s="23"/>
      <c r="L10" s="23" t="s">
        <v>426</v>
      </c>
      <c r="M10" s="21"/>
      <c r="N10" s="21"/>
      <c r="O10" s="21"/>
      <c r="P10" s="21"/>
      <c r="Q10" s="21"/>
      <c r="R10" s="21"/>
      <c r="S10" s="21"/>
    </row>
    <row r="11" ht="18.95" customHeight="1" spans="1:19">
      <c r="A11" s="21"/>
      <c r="B11" s="21"/>
      <c r="C11" s="22"/>
      <c r="D11" s="22"/>
      <c r="E11" s="22"/>
      <c r="F11" s="22"/>
      <c r="G11" s="22"/>
      <c r="H11" s="22"/>
      <c r="I11" s="22"/>
      <c r="J11" s="21"/>
      <c r="K11" s="23"/>
      <c r="L11" s="23" t="s">
        <v>399</v>
      </c>
      <c r="M11" s="21"/>
      <c r="N11" s="21"/>
      <c r="O11" s="21"/>
      <c r="P11" s="21"/>
      <c r="Q11" s="21"/>
      <c r="R11" s="21"/>
      <c r="S11" s="21"/>
    </row>
    <row r="12" ht="18.1" customHeight="1" spans="1:19">
      <c r="A12" s="21"/>
      <c r="B12" s="21"/>
      <c r="C12" s="22"/>
      <c r="D12" s="22"/>
      <c r="E12" s="22"/>
      <c r="F12" s="22"/>
      <c r="G12" s="22"/>
      <c r="H12" s="22"/>
      <c r="I12" s="22"/>
      <c r="J12" s="21"/>
      <c r="K12" s="23" t="s">
        <v>427</v>
      </c>
      <c r="L12" s="23" t="s">
        <v>378</v>
      </c>
      <c r="M12" s="21"/>
      <c r="N12" s="21"/>
      <c r="O12" s="21"/>
      <c r="P12" s="21"/>
      <c r="Q12" s="21"/>
      <c r="R12" s="21"/>
      <c r="S12" s="21"/>
    </row>
    <row r="13" ht="19.55" customHeight="1" spans="1:19">
      <c r="A13" s="21"/>
      <c r="B13" s="21"/>
      <c r="C13" s="22"/>
      <c r="D13" s="22"/>
      <c r="E13" s="22"/>
      <c r="F13" s="22"/>
      <c r="G13" s="22"/>
      <c r="H13" s="22"/>
      <c r="I13" s="22"/>
      <c r="J13" s="21"/>
      <c r="K13" s="23"/>
      <c r="L13" s="23" t="s">
        <v>373</v>
      </c>
      <c r="M13" s="21"/>
      <c r="N13" s="21"/>
      <c r="O13" s="21"/>
      <c r="P13" s="21"/>
      <c r="Q13" s="21"/>
      <c r="R13" s="21"/>
      <c r="S13" s="21"/>
    </row>
    <row r="14" ht="19.55" customHeight="1" spans="1:19">
      <c r="A14" s="21"/>
      <c r="B14" s="21"/>
      <c r="C14" s="22"/>
      <c r="D14" s="22"/>
      <c r="E14" s="22"/>
      <c r="F14" s="22"/>
      <c r="G14" s="22"/>
      <c r="H14" s="22"/>
      <c r="I14" s="22"/>
      <c r="J14" s="21"/>
      <c r="K14" s="23"/>
      <c r="L14" s="23" t="s">
        <v>369</v>
      </c>
      <c r="M14" s="21"/>
      <c r="N14" s="21"/>
      <c r="O14" s="21"/>
      <c r="P14" s="21"/>
      <c r="Q14" s="21"/>
      <c r="R14" s="21"/>
      <c r="S14" s="21"/>
    </row>
    <row r="15" ht="19.55" customHeight="1" spans="1:19">
      <c r="A15" s="21"/>
      <c r="B15" s="21"/>
      <c r="C15" s="22"/>
      <c r="D15" s="22"/>
      <c r="E15" s="22"/>
      <c r="F15" s="22"/>
      <c r="G15" s="22"/>
      <c r="H15" s="22"/>
      <c r="I15" s="22"/>
      <c r="J15" s="21"/>
      <c r="K15" s="23"/>
      <c r="L15" s="23" t="s">
        <v>428</v>
      </c>
      <c r="M15" s="21"/>
      <c r="N15" s="21"/>
      <c r="O15" s="21"/>
      <c r="P15" s="21"/>
      <c r="Q15" s="21"/>
      <c r="R15" s="21"/>
      <c r="S15" s="21"/>
    </row>
    <row r="16" ht="19.8" customHeight="1" spans="1:19">
      <c r="A16" s="21"/>
      <c r="B16" s="21"/>
      <c r="C16" s="22"/>
      <c r="D16" s="22"/>
      <c r="E16" s="22"/>
      <c r="F16" s="22"/>
      <c r="G16" s="22"/>
      <c r="H16" s="22"/>
      <c r="I16" s="22"/>
      <c r="J16" s="21"/>
      <c r="K16" s="23" t="s">
        <v>394</v>
      </c>
      <c r="L16" s="23" t="s">
        <v>395</v>
      </c>
      <c r="M16" s="21"/>
      <c r="N16" s="21"/>
      <c r="O16" s="21"/>
      <c r="P16" s="21"/>
      <c r="Q16" s="21"/>
      <c r="R16" s="21"/>
      <c r="S16" s="21"/>
    </row>
    <row r="17" ht="16.35" customHeight="1"/>
    <row r="18" ht="16.35" customHeight="1"/>
    <row r="19" ht="16.35" customHeight="1"/>
    <row r="20" ht="16.35" customHeight="1"/>
    <row r="21" ht="16.35" customHeight="1"/>
    <row r="22" ht="16.35" customHeight="1"/>
    <row r="23" ht="16.35" customHeight="1"/>
    <row r="24" ht="16.35" customHeight="1"/>
    <row r="25" ht="16.35" customHeight="1"/>
    <row r="26" ht="16.35" customHeight="1"/>
    <row r="27" ht="16.35" customHeight="1"/>
    <row r="28" ht="16.35" customHeight="1" spans="6:6">
      <c r="F28" s="19" t="s">
        <v>429</v>
      </c>
    </row>
  </sheetData>
  <mergeCells count="23">
    <mergeCell ref="A2:S2"/>
    <mergeCell ref="A3:S3"/>
    <mergeCell ref="Q4:S4"/>
    <mergeCell ref="C5:I5"/>
    <mergeCell ref="D6:G6"/>
    <mergeCell ref="H6:I6"/>
    <mergeCell ref="A5:A7"/>
    <mergeCell ref="A8:A16"/>
    <mergeCell ref="B5:B7"/>
    <mergeCell ref="B8:B16"/>
    <mergeCell ref="C6:C7"/>
    <mergeCell ref="C8:C16"/>
    <mergeCell ref="D8:D16"/>
    <mergeCell ref="E8:E16"/>
    <mergeCell ref="F8:F16"/>
    <mergeCell ref="G8:G16"/>
    <mergeCell ref="H8:H16"/>
    <mergeCell ref="I8:I16"/>
    <mergeCell ref="J5:J7"/>
    <mergeCell ref="J8:J16"/>
    <mergeCell ref="K8:K11"/>
    <mergeCell ref="K12:K15"/>
    <mergeCell ref="K5:S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P8"/>
  <sheetViews>
    <sheetView zoomScale="130" zoomScaleNormal="130" workbookViewId="0">
      <selection activeCell="A2" sqref="A2:G2"/>
    </sheetView>
  </sheetViews>
  <sheetFormatPr defaultColWidth="8" defaultRowHeight="12.75" customHeight="1" outlineLevelRow="7"/>
  <cols>
    <col min="1" max="1" width="8" style="1" customWidth="1"/>
    <col min="2" max="2" width="22.125" style="1" customWidth="1"/>
    <col min="3" max="3" width="13" style="1" customWidth="1"/>
    <col min="4" max="5" width="10.375" style="1" customWidth="1"/>
    <col min="6" max="7" width="20.375" style="1" customWidth="1"/>
    <col min="8" max="8" width="17.625" style="1" customWidth="1"/>
    <col min="9" max="16" width="11.125" style="1" customWidth="1"/>
    <col min="17" max="17" width="8" style="1" customWidth="1"/>
    <col min="18" max="16384" width="8" style="2"/>
  </cols>
  <sheetData>
    <row r="1" s="1" customFormat="1" ht="56" customHeight="1" spans="1:16">
      <c r="A1" s="3" t="s">
        <v>29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="1" customFormat="1" ht="21" customHeight="1" spans="1:16">
      <c r="A2" s="4" t="s">
        <v>32</v>
      </c>
      <c r="B2" s="5"/>
      <c r="C2" s="5"/>
      <c r="D2" s="5"/>
      <c r="E2" s="5"/>
      <c r="F2" s="5"/>
      <c r="G2" s="5"/>
      <c r="H2" s="6"/>
      <c r="I2" s="6"/>
      <c r="J2" s="6"/>
      <c r="K2" s="6"/>
      <c r="L2" s="6"/>
      <c r="M2" s="6"/>
      <c r="N2" s="6"/>
      <c r="O2" s="6"/>
      <c r="P2" s="15" t="s">
        <v>430</v>
      </c>
    </row>
    <row r="3" s="1" customFormat="1" ht="22.5" customHeight="1" spans="1:16">
      <c r="A3" s="7" t="s">
        <v>195</v>
      </c>
      <c r="B3" s="7" t="s">
        <v>353</v>
      </c>
      <c r="C3" s="7" t="s">
        <v>354</v>
      </c>
      <c r="D3" s="8" t="s">
        <v>431</v>
      </c>
      <c r="E3" s="8"/>
      <c r="F3" s="7" t="s">
        <v>355</v>
      </c>
      <c r="G3" s="7" t="s">
        <v>432</v>
      </c>
      <c r="H3" s="8" t="s">
        <v>356</v>
      </c>
      <c r="I3" s="8"/>
      <c r="J3" s="8"/>
      <c r="K3" s="8"/>
      <c r="L3" s="8"/>
      <c r="M3" s="8"/>
      <c r="N3" s="8"/>
      <c r="O3" s="8"/>
      <c r="P3" s="8"/>
    </row>
    <row r="4" s="1" customFormat="1" ht="34.5" customHeight="1" spans="1:16">
      <c r="A4" s="7"/>
      <c r="B4" s="7"/>
      <c r="C4" s="7"/>
      <c r="D4" s="7" t="s">
        <v>433</v>
      </c>
      <c r="E4" s="7" t="s">
        <v>434</v>
      </c>
      <c r="F4" s="7"/>
      <c r="G4" s="7"/>
      <c r="H4" s="8" t="s">
        <v>379</v>
      </c>
      <c r="I4" s="8"/>
      <c r="J4" s="8"/>
      <c r="K4" s="8"/>
      <c r="L4" s="8" t="s">
        <v>368</v>
      </c>
      <c r="M4" s="8"/>
      <c r="N4" s="8"/>
      <c r="O4" s="8"/>
      <c r="P4" s="8"/>
    </row>
    <row r="5" s="1" customFormat="1" ht="45.75" customHeight="1" spans="1:16">
      <c r="A5" s="7"/>
      <c r="B5" s="7"/>
      <c r="C5" s="7"/>
      <c r="D5" s="7"/>
      <c r="E5" s="7"/>
      <c r="F5" s="7"/>
      <c r="G5" s="7"/>
      <c r="H5" s="7" t="s">
        <v>386</v>
      </c>
      <c r="I5" s="7" t="s">
        <v>391</v>
      </c>
      <c r="J5" s="7" t="s">
        <v>380</v>
      </c>
      <c r="K5" s="7" t="s">
        <v>399</v>
      </c>
      <c r="L5" s="7" t="s">
        <v>378</v>
      </c>
      <c r="M5" s="7" t="s">
        <v>373</v>
      </c>
      <c r="N5" s="7" t="s">
        <v>369</v>
      </c>
      <c r="O5" s="7" t="s">
        <v>435</v>
      </c>
      <c r="P5" s="7" t="s">
        <v>436</v>
      </c>
    </row>
    <row r="6" s="1" customFormat="1" ht="45.75" customHeight="1" spans="1:16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="1" customFormat="1" ht="49" customHeight="1" spans="1:16">
      <c r="A7" s="9"/>
      <c r="B7" s="10"/>
      <c r="C7" s="11"/>
      <c r="D7" s="12"/>
      <c r="E7" s="12"/>
      <c r="F7" s="13"/>
      <c r="G7" s="13"/>
      <c r="H7" s="14"/>
      <c r="I7" s="16"/>
      <c r="J7" s="16"/>
      <c r="K7" s="14"/>
      <c r="L7" s="16"/>
      <c r="M7" s="14"/>
      <c r="N7" s="16"/>
      <c r="O7" s="16"/>
      <c r="P7" s="14"/>
    </row>
    <row r="8" s="1" customFormat="1" ht="15" customHeight="1"/>
  </sheetData>
  <mergeCells count="13">
    <mergeCell ref="A1:P1"/>
    <mergeCell ref="A2:G2"/>
    <mergeCell ref="D3:E3"/>
    <mergeCell ref="H3:P3"/>
    <mergeCell ref="H4:K4"/>
    <mergeCell ref="L4:P4"/>
    <mergeCell ref="A3:A5"/>
    <mergeCell ref="B3:B5"/>
    <mergeCell ref="C3:C5"/>
    <mergeCell ref="D4:D5"/>
    <mergeCell ref="E4:E5"/>
    <mergeCell ref="F3:F5"/>
    <mergeCell ref="G3: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40" zoomScaleNormal="140" workbookViewId="0">
      <selection activeCell="A3" sqref="A3:F3"/>
    </sheetView>
  </sheetViews>
  <sheetFormatPr defaultColWidth="10" defaultRowHeight="13.5" outlineLevelCol="7"/>
  <cols>
    <col min="1" max="1" width="29.45" customWidth="1"/>
    <col min="2" max="2" width="10.175" customWidth="1"/>
    <col min="3" max="3" width="23.0666666666667" customWidth="1"/>
    <col min="4" max="4" width="10.5833333333333" customWidth="1"/>
    <col min="5" max="5" width="24.0166666666667" customWidth="1"/>
    <col min="6" max="6" width="10.45" customWidth="1"/>
    <col min="7" max="7" width="20.2166666666667" customWidth="1"/>
    <col min="8" max="8" width="10.9916666666667" customWidth="1"/>
    <col min="9" max="9" width="9.76666666666667" customWidth="1"/>
  </cols>
  <sheetData>
    <row r="1" ht="12.9" customHeight="1" spans="1:8">
      <c r="A1" s="19"/>
      <c r="H1" s="31" t="s">
        <v>31</v>
      </c>
    </row>
    <row r="2" ht="24.15" customHeight="1" spans="1:8">
      <c r="A2" s="62" t="s">
        <v>7</v>
      </c>
      <c r="B2" s="62"/>
      <c r="C2" s="62"/>
      <c r="D2" s="62"/>
      <c r="E2" s="62"/>
      <c r="F2" s="62"/>
      <c r="G2" s="62"/>
      <c r="H2" s="62"/>
    </row>
    <row r="3" ht="17.25" customHeight="1" spans="1:8">
      <c r="A3" s="26" t="s">
        <v>32</v>
      </c>
      <c r="B3" s="26"/>
      <c r="C3" s="26"/>
      <c r="D3" s="26"/>
      <c r="E3" s="26"/>
      <c r="F3" s="26"/>
      <c r="G3" s="24" t="s">
        <v>33</v>
      </c>
      <c r="H3" s="24"/>
    </row>
    <row r="4" ht="17.9" customHeight="1" spans="1:8">
      <c r="A4" s="27" t="s">
        <v>34</v>
      </c>
      <c r="B4" s="27"/>
      <c r="C4" s="27" t="s">
        <v>35</v>
      </c>
      <c r="D4" s="27"/>
      <c r="E4" s="27"/>
      <c r="F4" s="27"/>
      <c r="G4" s="27"/>
      <c r="H4" s="27"/>
    </row>
    <row r="5" ht="22.4" customHeight="1" spans="1:8">
      <c r="A5" s="27" t="s">
        <v>36</v>
      </c>
      <c r="B5" s="27" t="s">
        <v>37</v>
      </c>
      <c r="C5" s="27" t="s">
        <v>38</v>
      </c>
      <c r="D5" s="27" t="s">
        <v>37</v>
      </c>
      <c r="E5" s="27" t="s">
        <v>39</v>
      </c>
      <c r="F5" s="27" t="s">
        <v>37</v>
      </c>
      <c r="G5" s="27" t="s">
        <v>40</v>
      </c>
      <c r="H5" s="27" t="s">
        <v>37</v>
      </c>
    </row>
    <row r="6" ht="16.25" customHeight="1" spans="1:8">
      <c r="A6" s="30" t="s">
        <v>41</v>
      </c>
      <c r="B6" s="22">
        <v>235.338428</v>
      </c>
      <c r="C6" s="21" t="s">
        <v>42</v>
      </c>
      <c r="D6" s="35"/>
      <c r="E6" s="30" t="s">
        <v>43</v>
      </c>
      <c r="F6" s="29">
        <f>F7+F8+F9</f>
        <v>174.125672</v>
      </c>
      <c r="G6" s="21" t="s">
        <v>44</v>
      </c>
      <c r="H6" s="22"/>
    </row>
    <row r="7" ht="16.25" customHeight="1" spans="1:8">
      <c r="A7" s="21" t="s">
        <v>45</v>
      </c>
      <c r="B7" s="22">
        <v>235.338428</v>
      </c>
      <c r="C7" s="21" t="s">
        <v>46</v>
      </c>
      <c r="D7" s="35"/>
      <c r="E7" s="21" t="s">
        <v>47</v>
      </c>
      <c r="F7" s="22">
        <f>142.088428+13.317244</f>
        <v>155.405672</v>
      </c>
      <c r="G7" s="21" t="s">
        <v>48</v>
      </c>
      <c r="H7" s="22"/>
    </row>
    <row r="8" ht="16.25" customHeight="1" spans="1:8">
      <c r="A8" s="30" t="s">
        <v>49</v>
      </c>
      <c r="B8" s="22"/>
      <c r="C8" s="21" t="s">
        <v>50</v>
      </c>
      <c r="D8" s="35"/>
      <c r="E8" s="21" t="s">
        <v>51</v>
      </c>
      <c r="F8" s="22">
        <v>18.72</v>
      </c>
      <c r="G8" s="21" t="s">
        <v>52</v>
      </c>
      <c r="H8" s="22"/>
    </row>
    <row r="9" ht="16.25" customHeight="1" spans="1:8">
      <c r="A9" s="21" t="s">
        <v>53</v>
      </c>
      <c r="B9" s="22"/>
      <c r="C9" s="21" t="s">
        <v>54</v>
      </c>
      <c r="D9" s="35"/>
      <c r="E9" s="21" t="s">
        <v>55</v>
      </c>
      <c r="F9" s="22"/>
      <c r="G9" s="21" t="s">
        <v>56</v>
      </c>
      <c r="H9" s="22"/>
    </row>
    <row r="10" ht="16.25" customHeight="1" spans="1:8">
      <c r="A10" s="21" t="s">
        <v>57</v>
      </c>
      <c r="B10" s="22"/>
      <c r="C10" s="21" t="s">
        <v>58</v>
      </c>
      <c r="D10" s="35"/>
      <c r="E10" s="30" t="s">
        <v>59</v>
      </c>
      <c r="F10" s="29">
        <f>F11+F12</f>
        <v>74.530047</v>
      </c>
      <c r="G10" s="21" t="s">
        <v>60</v>
      </c>
      <c r="H10" s="22">
        <f>235.338428+13.317291</f>
        <v>248.655719</v>
      </c>
    </row>
    <row r="11" ht="16.25" customHeight="1" spans="1:8">
      <c r="A11" s="21" t="s">
        <v>61</v>
      </c>
      <c r="B11" s="22"/>
      <c r="C11" s="21" t="s">
        <v>62</v>
      </c>
      <c r="D11" s="35"/>
      <c r="E11" s="21" t="s">
        <v>63</v>
      </c>
      <c r="F11" s="22">
        <f>43.73+0.000047</f>
        <v>43.730047</v>
      </c>
      <c r="G11" s="21" t="s">
        <v>64</v>
      </c>
      <c r="H11" s="22"/>
    </row>
    <row r="12" ht="16.25" customHeight="1" spans="1:8">
      <c r="A12" s="21" t="s">
        <v>65</v>
      </c>
      <c r="B12" s="22"/>
      <c r="C12" s="21" t="s">
        <v>66</v>
      </c>
      <c r="D12" s="35"/>
      <c r="E12" s="21" t="s">
        <v>67</v>
      </c>
      <c r="F12" s="22">
        <v>30.8</v>
      </c>
      <c r="G12" s="21" t="s">
        <v>68</v>
      </c>
      <c r="H12" s="22"/>
    </row>
    <row r="13" ht="16.25" customHeight="1" spans="1:8">
      <c r="A13" s="21" t="s">
        <v>69</v>
      </c>
      <c r="B13" s="22"/>
      <c r="C13" s="21" t="s">
        <v>70</v>
      </c>
      <c r="D13" s="35">
        <v>14.911176</v>
      </c>
      <c r="E13" s="21" t="s">
        <v>71</v>
      </c>
      <c r="F13" s="22"/>
      <c r="G13" s="21" t="s">
        <v>72</v>
      </c>
      <c r="H13" s="22"/>
    </row>
    <row r="14" ht="16.25" customHeight="1" spans="1:8">
      <c r="A14" s="21" t="s">
        <v>73</v>
      </c>
      <c r="B14" s="22"/>
      <c r="C14" s="21" t="s">
        <v>74</v>
      </c>
      <c r="D14" s="35"/>
      <c r="E14" s="21" t="s">
        <v>75</v>
      </c>
      <c r="F14" s="22"/>
      <c r="G14" s="21" t="s">
        <v>76</v>
      </c>
      <c r="H14" s="22"/>
    </row>
    <row r="15" ht="16.25" customHeight="1" spans="1:8">
      <c r="A15" s="21" t="s">
        <v>77</v>
      </c>
      <c r="B15" s="22"/>
      <c r="C15" s="21" t="s">
        <v>78</v>
      </c>
      <c r="D15" s="35">
        <v>8.332716</v>
      </c>
      <c r="E15" s="21" t="s">
        <v>79</v>
      </c>
      <c r="F15" s="22"/>
      <c r="G15" s="21" t="s">
        <v>80</v>
      </c>
      <c r="H15" s="22"/>
    </row>
    <row r="16" ht="16.25" customHeight="1" spans="1:8">
      <c r="A16" s="21" t="s">
        <v>81</v>
      </c>
      <c r="B16" s="22"/>
      <c r="C16" s="21" t="s">
        <v>82</v>
      </c>
      <c r="D16" s="35"/>
      <c r="E16" s="21" t="s">
        <v>83</v>
      </c>
      <c r="F16" s="22"/>
      <c r="G16" s="21" t="s">
        <v>84</v>
      </c>
      <c r="H16" s="22"/>
    </row>
    <row r="17" ht="16.25" customHeight="1" spans="1:8">
      <c r="A17" s="21" t="s">
        <v>85</v>
      </c>
      <c r="B17" s="22"/>
      <c r="C17" s="21" t="s">
        <v>86</v>
      </c>
      <c r="D17" s="35"/>
      <c r="E17" s="21" t="s">
        <v>87</v>
      </c>
      <c r="F17" s="22"/>
      <c r="G17" s="21" t="s">
        <v>88</v>
      </c>
      <c r="H17" s="22"/>
    </row>
    <row r="18" ht="16.25" customHeight="1" spans="1:8">
      <c r="A18" s="21" t="s">
        <v>89</v>
      </c>
      <c r="B18" s="22"/>
      <c r="C18" s="21" t="s">
        <v>90</v>
      </c>
      <c r="D18" s="35"/>
      <c r="E18" s="21" t="s">
        <v>91</v>
      </c>
      <c r="F18" s="22"/>
      <c r="G18" s="21" t="s">
        <v>92</v>
      </c>
      <c r="H18" s="22"/>
    </row>
    <row r="19" ht="16.25" customHeight="1" spans="1:8">
      <c r="A19" s="21" t="s">
        <v>93</v>
      </c>
      <c r="B19" s="22"/>
      <c r="C19" s="21" t="s">
        <v>94</v>
      </c>
      <c r="D19" s="35">
        <f>201.569+B38</f>
        <v>214.886291</v>
      </c>
      <c r="E19" s="21" t="s">
        <v>95</v>
      </c>
      <c r="F19" s="22"/>
      <c r="G19" s="21" t="s">
        <v>96</v>
      </c>
      <c r="H19" s="22"/>
    </row>
    <row r="20" ht="16.25" customHeight="1" spans="1:8">
      <c r="A20" s="30" t="s">
        <v>97</v>
      </c>
      <c r="B20" s="29"/>
      <c r="C20" s="21" t="s">
        <v>98</v>
      </c>
      <c r="D20" s="35"/>
      <c r="E20" s="21" t="s">
        <v>99</v>
      </c>
      <c r="F20" s="22"/>
      <c r="G20" s="21"/>
      <c r="H20" s="22"/>
    </row>
    <row r="21" ht="16.25" customHeight="1" spans="1:8">
      <c r="A21" s="30" t="s">
        <v>100</v>
      </c>
      <c r="B21" s="29"/>
      <c r="C21" s="21" t="s">
        <v>101</v>
      </c>
      <c r="D21" s="35"/>
      <c r="E21" s="30" t="s">
        <v>102</v>
      </c>
      <c r="F21" s="29"/>
      <c r="G21" s="21"/>
      <c r="H21" s="22"/>
    </row>
    <row r="22" ht="16.25" customHeight="1" spans="1:8">
      <c r="A22" s="30" t="s">
        <v>103</v>
      </c>
      <c r="B22" s="29"/>
      <c r="C22" s="21" t="s">
        <v>104</v>
      </c>
      <c r="D22" s="35"/>
      <c r="E22" s="21"/>
      <c r="F22" s="21"/>
      <c r="G22" s="21"/>
      <c r="H22" s="22"/>
    </row>
    <row r="23" ht="16.25" customHeight="1" spans="1:8">
      <c r="A23" s="30" t="s">
        <v>105</v>
      </c>
      <c r="B23" s="29"/>
      <c r="C23" s="21" t="s">
        <v>106</v>
      </c>
      <c r="D23" s="35"/>
      <c r="E23" s="21"/>
      <c r="F23" s="21"/>
      <c r="G23" s="21"/>
      <c r="H23" s="22"/>
    </row>
    <row r="24" ht="16.25" customHeight="1" spans="1:8">
      <c r="A24" s="30" t="s">
        <v>107</v>
      </c>
      <c r="B24" s="29"/>
      <c r="C24" s="21" t="s">
        <v>108</v>
      </c>
      <c r="D24" s="35"/>
      <c r="E24" s="21"/>
      <c r="F24" s="21"/>
      <c r="G24" s="21"/>
      <c r="H24" s="22"/>
    </row>
    <row r="25" ht="16.25" customHeight="1" spans="1:8">
      <c r="A25" s="21" t="s">
        <v>109</v>
      </c>
      <c r="B25" s="22"/>
      <c r="C25" s="21" t="s">
        <v>110</v>
      </c>
      <c r="D25" s="35">
        <v>10.525536</v>
      </c>
      <c r="E25" s="21"/>
      <c r="F25" s="21"/>
      <c r="G25" s="21"/>
      <c r="H25" s="22"/>
    </row>
    <row r="26" ht="16.25" customHeight="1" spans="1:8">
      <c r="A26" s="21" t="s">
        <v>111</v>
      </c>
      <c r="B26" s="22"/>
      <c r="C26" s="21" t="s">
        <v>112</v>
      </c>
      <c r="D26" s="35"/>
      <c r="E26" s="21"/>
      <c r="F26" s="21"/>
      <c r="G26" s="21"/>
      <c r="H26" s="22"/>
    </row>
    <row r="27" ht="16.25" customHeight="1" spans="1:8">
      <c r="A27" s="21" t="s">
        <v>113</v>
      </c>
      <c r="B27" s="22"/>
      <c r="C27" s="21" t="s">
        <v>114</v>
      </c>
      <c r="D27" s="35"/>
      <c r="E27" s="21"/>
      <c r="F27" s="21"/>
      <c r="G27" s="21"/>
      <c r="H27" s="22"/>
    </row>
    <row r="28" ht="16.25" customHeight="1" spans="1:8">
      <c r="A28" s="30" t="s">
        <v>115</v>
      </c>
      <c r="B28" s="29"/>
      <c r="C28" s="21" t="s">
        <v>116</v>
      </c>
      <c r="D28" s="35"/>
      <c r="E28" s="21"/>
      <c r="F28" s="21"/>
      <c r="G28" s="21"/>
      <c r="H28" s="22"/>
    </row>
    <row r="29" ht="16.25" customHeight="1" spans="1:8">
      <c r="A29" s="30" t="s">
        <v>117</v>
      </c>
      <c r="B29" s="29"/>
      <c r="C29" s="21" t="s">
        <v>118</v>
      </c>
      <c r="D29" s="35"/>
      <c r="E29" s="21"/>
      <c r="F29" s="21"/>
      <c r="G29" s="21"/>
      <c r="H29" s="22"/>
    </row>
    <row r="30" ht="16.25" customHeight="1" spans="1:8">
      <c r="A30" s="30" t="s">
        <v>119</v>
      </c>
      <c r="B30" s="29"/>
      <c r="C30" s="21" t="s">
        <v>120</v>
      </c>
      <c r="D30" s="35"/>
      <c r="E30" s="21"/>
      <c r="F30" s="21"/>
      <c r="G30" s="21"/>
      <c r="H30" s="22"/>
    </row>
    <row r="31" ht="16.25" customHeight="1" spans="1:8">
      <c r="A31" s="30" t="s">
        <v>121</v>
      </c>
      <c r="B31" s="29"/>
      <c r="C31" s="21" t="s">
        <v>122</v>
      </c>
      <c r="D31" s="35"/>
      <c r="E31" s="21"/>
      <c r="F31" s="21"/>
      <c r="G31" s="21"/>
      <c r="H31" s="22"/>
    </row>
    <row r="32" ht="16.25" customHeight="1" spans="1:8">
      <c r="A32" s="30" t="s">
        <v>123</v>
      </c>
      <c r="B32" s="29"/>
      <c r="C32" s="21" t="s">
        <v>124</v>
      </c>
      <c r="D32" s="35"/>
      <c r="E32" s="21"/>
      <c r="F32" s="21"/>
      <c r="G32" s="21"/>
      <c r="H32" s="22"/>
    </row>
    <row r="33" ht="16.25" customHeight="1" spans="1:8">
      <c r="A33" s="21"/>
      <c r="B33" s="21"/>
      <c r="C33" s="21" t="s">
        <v>125</v>
      </c>
      <c r="D33" s="35"/>
      <c r="E33" s="21"/>
      <c r="F33" s="21"/>
      <c r="G33" s="21"/>
      <c r="H33" s="21"/>
    </row>
    <row r="34" ht="16.25" customHeight="1" spans="1:8">
      <c r="A34" s="21"/>
      <c r="B34" s="21"/>
      <c r="C34" s="21" t="s">
        <v>126</v>
      </c>
      <c r="D34" s="35"/>
      <c r="E34" s="21"/>
      <c r="F34" s="21"/>
      <c r="G34" s="21"/>
      <c r="H34" s="21"/>
    </row>
    <row r="35" ht="16.25" customHeight="1" spans="1:8">
      <c r="A35" s="21"/>
      <c r="B35" s="21"/>
      <c r="C35" s="21" t="s">
        <v>127</v>
      </c>
      <c r="D35" s="35"/>
      <c r="E35" s="21"/>
      <c r="F35" s="21"/>
      <c r="G35" s="21"/>
      <c r="H35" s="21"/>
    </row>
    <row r="36" ht="16.25" customHeight="1" spans="1:8">
      <c r="A36" s="21"/>
      <c r="B36" s="21"/>
      <c r="C36" s="21"/>
      <c r="D36" s="21"/>
      <c r="E36" s="21"/>
      <c r="F36" s="21"/>
      <c r="G36" s="21"/>
      <c r="H36" s="21"/>
    </row>
    <row r="37" ht="16.25" customHeight="1" spans="1:8">
      <c r="A37" s="30" t="s">
        <v>128</v>
      </c>
      <c r="B37" s="29">
        <v>235.338428</v>
      </c>
      <c r="C37" s="30" t="s">
        <v>129</v>
      </c>
      <c r="D37" s="29">
        <f>SUM(D6:D35)</f>
        <v>248.655719</v>
      </c>
      <c r="E37" s="30" t="s">
        <v>129</v>
      </c>
      <c r="F37" s="29">
        <f>F6+F10+F21</f>
        <v>248.655719</v>
      </c>
      <c r="G37" s="30" t="s">
        <v>129</v>
      </c>
      <c r="H37" s="29">
        <f>SUM(H6:H19)</f>
        <v>248.655719</v>
      </c>
    </row>
    <row r="38" ht="16.25" customHeight="1" spans="1:8">
      <c r="A38" s="30" t="s">
        <v>130</v>
      </c>
      <c r="B38" s="29">
        <v>13.317291</v>
      </c>
      <c r="C38" s="30" t="s">
        <v>131</v>
      </c>
      <c r="D38" s="29"/>
      <c r="E38" s="30" t="s">
        <v>131</v>
      </c>
      <c r="F38" s="29"/>
      <c r="G38" s="30" t="s">
        <v>131</v>
      </c>
      <c r="H38" s="29"/>
    </row>
    <row r="39" ht="16.25" customHeight="1" spans="1:8">
      <c r="A39" s="21"/>
      <c r="B39" s="22"/>
      <c r="C39" s="21"/>
      <c r="D39" s="22"/>
      <c r="E39" s="30"/>
      <c r="F39" s="29"/>
      <c r="G39" s="30"/>
      <c r="H39" s="29"/>
    </row>
    <row r="40" ht="16.25" customHeight="1" spans="1:8">
      <c r="A40" s="30" t="s">
        <v>132</v>
      </c>
      <c r="B40" s="29">
        <f>B37+B38</f>
        <v>248.655719</v>
      </c>
      <c r="C40" s="30" t="s">
        <v>133</v>
      </c>
      <c r="D40" s="29">
        <f>D37+D38</f>
        <v>248.655719</v>
      </c>
      <c r="E40" s="30" t="s">
        <v>133</v>
      </c>
      <c r="F40" s="29">
        <f>F37+F38</f>
        <v>248.655719</v>
      </c>
      <c r="G40" s="30" t="s">
        <v>133</v>
      </c>
      <c r="H40" s="29">
        <f>H37+H38</f>
        <v>248.655719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zoomScale="140" zoomScaleNormal="140" topLeftCell="K1" workbookViewId="0">
      <selection activeCell="S9" sqref="S9"/>
    </sheetView>
  </sheetViews>
  <sheetFormatPr defaultColWidth="10" defaultRowHeight="13.5"/>
  <cols>
    <col min="1" max="1" width="5.83333333333333" customWidth="1"/>
    <col min="2" max="2" width="16.15" customWidth="1"/>
    <col min="3" max="3" width="8.275" customWidth="1"/>
    <col min="4" max="25" width="7.69166666666667" customWidth="1"/>
    <col min="26" max="26" width="9.76666666666667" customWidth="1"/>
  </cols>
  <sheetData>
    <row r="1" ht="16.35" customHeight="1" spans="1:25">
      <c r="A1" s="19"/>
      <c r="X1" s="31" t="s">
        <v>134</v>
      </c>
      <c r="Y1" s="31"/>
    </row>
    <row r="2" ht="33.6" customHeight="1" spans="1:25">
      <c r="A2" s="32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ht="22.4" customHeight="1" spans="1:25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4" t="s">
        <v>33</v>
      </c>
      <c r="Y3" s="24"/>
    </row>
    <row r="4" ht="22.4" customHeight="1" spans="1:25">
      <c r="A4" s="20" t="s">
        <v>135</v>
      </c>
      <c r="B4" s="20" t="s">
        <v>136</v>
      </c>
      <c r="C4" s="20" t="s">
        <v>137</v>
      </c>
      <c r="D4" s="20" t="s">
        <v>138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 t="s">
        <v>130</v>
      </c>
      <c r="T4" s="20"/>
      <c r="U4" s="20"/>
      <c r="V4" s="20"/>
      <c r="W4" s="20"/>
      <c r="X4" s="20"/>
      <c r="Y4" s="20"/>
    </row>
    <row r="5" ht="22.4" customHeight="1" spans="1:25">
      <c r="A5" s="20"/>
      <c r="B5" s="20"/>
      <c r="C5" s="20"/>
      <c r="D5" s="20" t="s">
        <v>139</v>
      </c>
      <c r="E5" s="20" t="s">
        <v>140</v>
      </c>
      <c r="F5" s="20" t="s">
        <v>141</v>
      </c>
      <c r="G5" s="20" t="s">
        <v>142</v>
      </c>
      <c r="H5" s="20" t="s">
        <v>143</v>
      </c>
      <c r="I5" s="20" t="s">
        <v>144</v>
      </c>
      <c r="J5" s="20" t="s">
        <v>145</v>
      </c>
      <c r="K5" s="20"/>
      <c r="L5" s="20"/>
      <c r="M5" s="20"/>
      <c r="N5" s="20" t="s">
        <v>146</v>
      </c>
      <c r="O5" s="20" t="s">
        <v>147</v>
      </c>
      <c r="P5" s="20" t="s">
        <v>148</v>
      </c>
      <c r="Q5" s="20" t="s">
        <v>149</v>
      </c>
      <c r="R5" s="20" t="s">
        <v>150</v>
      </c>
      <c r="S5" s="20" t="s">
        <v>139</v>
      </c>
      <c r="T5" s="20" t="s">
        <v>140</v>
      </c>
      <c r="U5" s="20" t="s">
        <v>141</v>
      </c>
      <c r="V5" s="20" t="s">
        <v>142</v>
      </c>
      <c r="W5" s="20" t="s">
        <v>143</v>
      </c>
      <c r="X5" s="20" t="s">
        <v>144</v>
      </c>
      <c r="Y5" s="20" t="s">
        <v>151</v>
      </c>
    </row>
    <row r="6" ht="22.4" customHeight="1" spans="1:25">
      <c r="A6" s="20"/>
      <c r="B6" s="20"/>
      <c r="C6" s="20"/>
      <c r="D6" s="20"/>
      <c r="E6" s="20"/>
      <c r="F6" s="20"/>
      <c r="G6" s="20"/>
      <c r="H6" s="20"/>
      <c r="I6" s="20"/>
      <c r="J6" s="20" t="s">
        <v>152</v>
      </c>
      <c r="K6" s="20" t="s">
        <v>153</v>
      </c>
      <c r="L6" s="20" t="s">
        <v>154</v>
      </c>
      <c r="M6" s="20" t="s">
        <v>143</v>
      </c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ht="22.8" customHeight="1" spans="1:25">
      <c r="A7" s="30"/>
      <c r="B7" s="30" t="s">
        <v>137</v>
      </c>
      <c r="C7" s="41">
        <f>D7+S7</f>
        <v>248.655719</v>
      </c>
      <c r="D7" s="41">
        <f>SUM(E7)</f>
        <v>235.338428</v>
      </c>
      <c r="E7" s="41">
        <f>E8</f>
        <v>235.338428</v>
      </c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>
        <f>T7</f>
        <v>13.317291</v>
      </c>
      <c r="T7" s="29">
        <f>T8</f>
        <v>13.317291</v>
      </c>
      <c r="U7" s="41"/>
      <c r="V7" s="41"/>
      <c r="W7" s="41"/>
      <c r="X7" s="41"/>
      <c r="Y7" s="41"/>
    </row>
    <row r="8" ht="22.8" customHeight="1" spans="1:25">
      <c r="A8" s="28" t="s">
        <v>155</v>
      </c>
      <c r="B8" s="28" t="s">
        <v>156</v>
      </c>
      <c r="C8" s="41">
        <f>D8+S8</f>
        <v>248.655719</v>
      </c>
      <c r="D8" s="41">
        <f>SUM(E8)</f>
        <v>235.338428</v>
      </c>
      <c r="E8" s="41">
        <f>E9</f>
        <v>235.338428</v>
      </c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>
        <f>T8</f>
        <v>13.317291</v>
      </c>
      <c r="T8" s="29">
        <f>T9</f>
        <v>13.317291</v>
      </c>
      <c r="U8" s="41"/>
      <c r="V8" s="41"/>
      <c r="W8" s="41"/>
      <c r="X8" s="41"/>
      <c r="Y8" s="41"/>
    </row>
    <row r="9" ht="22.8" customHeight="1" spans="1:25">
      <c r="A9" s="61" t="s">
        <v>157</v>
      </c>
      <c r="B9" s="61" t="s">
        <v>158</v>
      </c>
      <c r="C9" s="35">
        <f>D9+S9</f>
        <v>248.655719</v>
      </c>
      <c r="D9" s="22">
        <f>SUM(E9)</f>
        <v>235.338428</v>
      </c>
      <c r="E9" s="22">
        <v>235.338428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>
        <f>T9</f>
        <v>13.317291</v>
      </c>
      <c r="T9" s="22">
        <v>13.317291</v>
      </c>
      <c r="U9" s="22"/>
      <c r="V9" s="22"/>
      <c r="W9" s="22"/>
      <c r="X9" s="22"/>
      <c r="Y9" s="22"/>
    </row>
    <row r="10" ht="16.35" customHeight="1"/>
    <row r="11" ht="16.35" customHeight="1" spans="7:7">
      <c r="G11" s="19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zoomScale="130" zoomScaleNormal="130" topLeftCell="E1" workbookViewId="0">
      <selection activeCell="H8" sqref="H8"/>
    </sheetView>
  </sheetViews>
  <sheetFormatPr defaultColWidth="10" defaultRowHeight="13.5"/>
  <cols>
    <col min="1" max="1" width="4.61666666666667" customWidth="1"/>
    <col min="2" max="2" width="4.88333333333333" customWidth="1"/>
    <col min="3" max="3" width="5.01666666666667" customWidth="1"/>
    <col min="4" max="4" width="11.9416666666667" customWidth="1"/>
    <col min="5" max="5" width="31.3333333333333" customWidth="1"/>
    <col min="6" max="6" width="12.35" customWidth="1"/>
    <col min="7" max="7" width="11.4" customWidth="1"/>
    <col min="8" max="8" width="13.975" customWidth="1"/>
    <col min="9" max="9" width="14.7916666666667" customWidth="1"/>
    <col min="10" max="11" width="17.5" customWidth="1"/>
    <col min="12" max="12" width="9.76666666666667" customWidth="1"/>
  </cols>
  <sheetData>
    <row r="1" ht="16.35" customHeight="1" spans="1:11">
      <c r="A1" s="19"/>
      <c r="D1" s="48"/>
      <c r="K1" s="31" t="s">
        <v>159</v>
      </c>
    </row>
    <row r="2" ht="31.9" customHeight="1" spans="1:11">
      <c r="A2" s="32" t="s">
        <v>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ht="25" customHeight="1" spans="1:11">
      <c r="A3" s="49" t="s">
        <v>32</v>
      </c>
      <c r="B3" s="49"/>
      <c r="C3" s="49"/>
      <c r="D3" s="49"/>
      <c r="E3" s="49"/>
      <c r="F3" s="49"/>
      <c r="G3" s="49"/>
      <c r="H3" s="49"/>
      <c r="I3" s="49"/>
      <c r="J3" s="49"/>
      <c r="K3" s="24" t="s">
        <v>33</v>
      </c>
    </row>
    <row r="4" ht="27.6" customHeight="1" spans="1:11">
      <c r="A4" s="27" t="s">
        <v>160</v>
      </c>
      <c r="B4" s="27"/>
      <c r="C4" s="27"/>
      <c r="D4" s="27" t="s">
        <v>161</v>
      </c>
      <c r="E4" s="27" t="s">
        <v>162</v>
      </c>
      <c r="F4" s="27" t="s">
        <v>137</v>
      </c>
      <c r="G4" s="27" t="s">
        <v>163</v>
      </c>
      <c r="H4" s="27" t="s">
        <v>164</v>
      </c>
      <c r="I4" s="27" t="s">
        <v>165</v>
      </c>
      <c r="J4" s="27" t="s">
        <v>166</v>
      </c>
      <c r="K4" s="27" t="s">
        <v>167</v>
      </c>
    </row>
    <row r="5" ht="25.85" customHeight="1" spans="1:11">
      <c r="A5" s="27" t="s">
        <v>168</v>
      </c>
      <c r="B5" s="27" t="s">
        <v>169</v>
      </c>
      <c r="C5" s="27" t="s">
        <v>170</v>
      </c>
      <c r="D5" s="27"/>
      <c r="E5" s="27"/>
      <c r="F5" s="27"/>
      <c r="G5" s="27"/>
      <c r="H5" s="27"/>
      <c r="I5" s="27"/>
      <c r="J5" s="27"/>
      <c r="K5" s="27"/>
    </row>
    <row r="6" ht="22.8" customHeight="1" spans="1:11">
      <c r="A6" s="40"/>
      <c r="B6" s="40"/>
      <c r="C6" s="40"/>
      <c r="D6" s="50" t="s">
        <v>137</v>
      </c>
      <c r="E6" s="50"/>
      <c r="F6" s="51">
        <f>F7</f>
        <v>248.655719</v>
      </c>
      <c r="G6" s="51">
        <f>G7</f>
        <v>174.125672</v>
      </c>
      <c r="H6" s="51">
        <f>H7</f>
        <v>74.530047</v>
      </c>
      <c r="I6" s="51"/>
      <c r="J6" s="50"/>
      <c r="K6" s="50"/>
    </row>
    <row r="7" ht="22.8" customHeight="1" spans="1:11">
      <c r="A7" s="52"/>
      <c r="B7" s="52"/>
      <c r="C7" s="52"/>
      <c r="D7" s="53" t="s">
        <v>155</v>
      </c>
      <c r="E7" s="53" t="s">
        <v>156</v>
      </c>
      <c r="F7" s="54">
        <f>F8</f>
        <v>248.655719</v>
      </c>
      <c r="G7" s="54">
        <f>G8</f>
        <v>174.125672</v>
      </c>
      <c r="H7" s="54">
        <f>H8</f>
        <v>74.530047</v>
      </c>
      <c r="I7" s="54"/>
      <c r="J7" s="60"/>
      <c r="K7" s="60"/>
    </row>
    <row r="8" ht="22.8" customHeight="1" spans="1:11">
      <c r="A8" s="52"/>
      <c r="B8" s="52"/>
      <c r="C8" s="52"/>
      <c r="D8" s="53" t="s">
        <v>157</v>
      </c>
      <c r="E8" s="53" t="s">
        <v>158</v>
      </c>
      <c r="F8" s="54">
        <f>SUM(F9:F15)</f>
        <v>248.655719</v>
      </c>
      <c r="G8" s="54">
        <f>SUM(G9:G15)</f>
        <v>174.125672</v>
      </c>
      <c r="H8" s="54">
        <f>SUM(H9:H15)</f>
        <v>74.530047</v>
      </c>
      <c r="I8" s="54"/>
      <c r="J8" s="60"/>
      <c r="K8" s="60"/>
    </row>
    <row r="9" ht="22.8" customHeight="1" spans="1:11">
      <c r="A9" s="55" t="s">
        <v>171</v>
      </c>
      <c r="B9" s="55" t="s">
        <v>172</v>
      </c>
      <c r="C9" s="55" t="s">
        <v>172</v>
      </c>
      <c r="D9" s="56" t="s">
        <v>173</v>
      </c>
      <c r="E9" s="57" t="s">
        <v>174</v>
      </c>
      <c r="F9" s="58">
        <f>G9+H9+I9+J9+K9</f>
        <v>14.034048</v>
      </c>
      <c r="G9" s="58">
        <v>14.034048</v>
      </c>
      <c r="H9" s="58"/>
      <c r="I9" s="58"/>
      <c r="J9" s="57"/>
      <c r="K9" s="57"/>
    </row>
    <row r="10" ht="22.8" customHeight="1" spans="1:11">
      <c r="A10" s="55" t="s">
        <v>171</v>
      </c>
      <c r="B10" s="55" t="s">
        <v>175</v>
      </c>
      <c r="C10" s="55" t="s">
        <v>175</v>
      </c>
      <c r="D10" s="56" t="s">
        <v>176</v>
      </c>
      <c r="E10" s="57" t="s">
        <v>177</v>
      </c>
      <c r="F10" s="58">
        <f t="shared" ref="F10:F15" si="0">G10+H10+I10+J10+K10</f>
        <v>0.877128</v>
      </c>
      <c r="G10" s="58">
        <v>0.877128</v>
      </c>
      <c r="H10" s="58"/>
      <c r="I10" s="58"/>
      <c r="J10" s="57"/>
      <c r="K10" s="57"/>
    </row>
    <row r="11" ht="22.8" customHeight="1" spans="1:11">
      <c r="A11" s="55" t="s">
        <v>178</v>
      </c>
      <c r="B11" s="55" t="s">
        <v>179</v>
      </c>
      <c r="C11" s="55" t="s">
        <v>180</v>
      </c>
      <c r="D11" s="56" t="s">
        <v>181</v>
      </c>
      <c r="E11" s="57" t="s">
        <v>182</v>
      </c>
      <c r="F11" s="58">
        <f t="shared" si="0"/>
        <v>8.332716</v>
      </c>
      <c r="G11" s="58">
        <v>8.332716</v>
      </c>
      <c r="H11" s="58"/>
      <c r="I11" s="58"/>
      <c r="J11" s="57"/>
      <c r="K11" s="57"/>
    </row>
    <row r="12" ht="22.8" customHeight="1" spans="1:11">
      <c r="A12" s="55" t="s">
        <v>183</v>
      </c>
      <c r="B12" s="55" t="s">
        <v>184</v>
      </c>
      <c r="C12" s="55" t="s">
        <v>184</v>
      </c>
      <c r="D12" s="56" t="s">
        <v>185</v>
      </c>
      <c r="E12" s="57" t="s">
        <v>186</v>
      </c>
      <c r="F12" s="58">
        <f t="shared" si="0"/>
        <v>201.569</v>
      </c>
      <c r="G12" s="58">
        <v>127.039</v>
      </c>
      <c r="H12" s="58">
        <v>74.53</v>
      </c>
      <c r="I12" s="58"/>
      <c r="J12" s="57"/>
      <c r="K12" s="57"/>
    </row>
    <row r="13" ht="22.8" customHeight="1" spans="1:11">
      <c r="A13" s="55" t="s">
        <v>187</v>
      </c>
      <c r="B13" s="55" t="s">
        <v>180</v>
      </c>
      <c r="C13" s="55" t="s">
        <v>184</v>
      </c>
      <c r="D13" s="56" t="s">
        <v>188</v>
      </c>
      <c r="E13" s="57" t="s">
        <v>189</v>
      </c>
      <c r="F13" s="58">
        <f t="shared" si="0"/>
        <v>10.525536</v>
      </c>
      <c r="G13" s="58">
        <v>10.525536</v>
      </c>
      <c r="H13" s="58"/>
      <c r="I13" s="58"/>
      <c r="J13" s="57"/>
      <c r="K13" s="57"/>
    </row>
    <row r="14" customFormat="1" ht="22.8" customHeight="1" spans="1:11">
      <c r="A14" s="55">
        <v>214</v>
      </c>
      <c r="B14" s="55">
        <v>1</v>
      </c>
      <c r="C14" s="55">
        <v>12</v>
      </c>
      <c r="D14" s="59" t="s">
        <v>190</v>
      </c>
      <c r="E14" s="57" t="s">
        <v>191</v>
      </c>
      <c r="F14" s="58">
        <f t="shared" si="0"/>
        <v>5.667291</v>
      </c>
      <c r="G14" s="58">
        <v>5.667244</v>
      </c>
      <c r="H14" s="58">
        <v>4.7e-5</v>
      </c>
      <c r="I14" s="58"/>
      <c r="J14" s="57"/>
      <c r="K14" s="57"/>
    </row>
    <row r="15" customFormat="1" ht="22.8" customHeight="1" spans="1:11">
      <c r="A15" s="55">
        <v>201</v>
      </c>
      <c r="B15" s="55">
        <v>3</v>
      </c>
      <c r="C15" s="55">
        <v>99</v>
      </c>
      <c r="D15" s="59" t="s">
        <v>192</v>
      </c>
      <c r="E15" s="57" t="s">
        <v>193</v>
      </c>
      <c r="F15" s="58">
        <f t="shared" si="0"/>
        <v>7.65</v>
      </c>
      <c r="G15" s="58">
        <v>7.65</v>
      </c>
      <c r="H15" s="58"/>
      <c r="I15" s="58"/>
      <c r="J15" s="57"/>
      <c r="K15" s="57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zoomScale="160" zoomScaleNormal="160" workbookViewId="0">
      <selection activeCell="A14" sqref="A14:E15"/>
    </sheetView>
  </sheetViews>
  <sheetFormatPr defaultColWidth="10" defaultRowHeight="13.5"/>
  <cols>
    <col min="1" max="1" width="3.66666666666667" customWidth="1"/>
    <col min="2" max="2" width="4.75" customWidth="1"/>
    <col min="3" max="3" width="4.61666666666667" customWidth="1"/>
    <col min="4" max="4" width="7.325" customWidth="1"/>
    <col min="5" max="5" width="20.0833333333333" customWidth="1"/>
    <col min="6" max="6" width="9.225" customWidth="1"/>
    <col min="7" max="12" width="7.18333333333333" customWidth="1"/>
    <col min="13" max="13" width="6.78333333333333" customWidth="1"/>
    <col min="14" max="17" width="7.18333333333333" customWidth="1"/>
    <col min="18" max="18" width="7.05833333333333" customWidth="1"/>
    <col min="19" max="20" width="7.18333333333333" customWidth="1"/>
    <col min="21" max="22" width="9.76666666666667" customWidth="1"/>
  </cols>
  <sheetData>
    <row r="1" ht="16.35" customHeight="1" spans="1:20">
      <c r="A1" s="19"/>
      <c r="S1" s="31" t="s">
        <v>194</v>
      </c>
      <c r="T1" s="31"/>
    </row>
    <row r="2" ht="42.25" customHeight="1" spans="1:20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ht="19.8" customHeight="1" spans="1:20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4" t="s">
        <v>33</v>
      </c>
      <c r="T3" s="24"/>
    </row>
    <row r="4" ht="19.8" customHeight="1" spans="1:20">
      <c r="A4" s="20" t="s">
        <v>160</v>
      </c>
      <c r="B4" s="20"/>
      <c r="C4" s="20"/>
      <c r="D4" s="20" t="s">
        <v>195</v>
      </c>
      <c r="E4" s="20" t="s">
        <v>196</v>
      </c>
      <c r="F4" s="20" t="s">
        <v>197</v>
      </c>
      <c r="G4" s="20" t="s">
        <v>198</v>
      </c>
      <c r="H4" s="20" t="s">
        <v>199</v>
      </c>
      <c r="I4" s="20" t="s">
        <v>200</v>
      </c>
      <c r="J4" s="20" t="s">
        <v>201</v>
      </c>
      <c r="K4" s="20" t="s">
        <v>202</v>
      </c>
      <c r="L4" s="20" t="s">
        <v>203</v>
      </c>
      <c r="M4" s="20" t="s">
        <v>204</v>
      </c>
      <c r="N4" s="20" t="s">
        <v>205</v>
      </c>
      <c r="O4" s="20" t="s">
        <v>206</v>
      </c>
      <c r="P4" s="20" t="s">
        <v>207</v>
      </c>
      <c r="Q4" s="20" t="s">
        <v>208</v>
      </c>
      <c r="R4" s="20" t="s">
        <v>209</v>
      </c>
      <c r="S4" s="20" t="s">
        <v>210</v>
      </c>
      <c r="T4" s="20" t="s">
        <v>211</v>
      </c>
    </row>
    <row r="5" ht="20.7" customHeight="1" spans="1:20">
      <c r="A5" s="20" t="s">
        <v>168</v>
      </c>
      <c r="B5" s="20" t="s">
        <v>169</v>
      </c>
      <c r="C5" s="20" t="s">
        <v>170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ht="22.8" customHeight="1" spans="1:20">
      <c r="A6" s="30"/>
      <c r="B6" s="30"/>
      <c r="C6" s="30"/>
      <c r="D6" s="30"/>
      <c r="E6" s="30" t="s">
        <v>137</v>
      </c>
      <c r="F6" s="29">
        <f>F7</f>
        <v>248.655719</v>
      </c>
      <c r="G6" s="29"/>
      <c r="H6" s="29"/>
      <c r="I6" s="29"/>
      <c r="J6" s="29"/>
      <c r="K6" s="29">
        <f>K7</f>
        <v>248.655719</v>
      </c>
      <c r="L6" s="29"/>
      <c r="M6" s="29"/>
      <c r="N6" s="29"/>
      <c r="O6" s="29"/>
      <c r="P6" s="29"/>
      <c r="Q6" s="29"/>
      <c r="R6" s="29"/>
      <c r="S6" s="29"/>
      <c r="T6" s="29"/>
    </row>
    <row r="7" ht="22.8" customHeight="1" spans="1:20">
      <c r="A7" s="30"/>
      <c r="B7" s="30"/>
      <c r="C7" s="30"/>
      <c r="D7" s="28" t="s">
        <v>155</v>
      </c>
      <c r="E7" s="28" t="s">
        <v>156</v>
      </c>
      <c r="F7" s="29">
        <f>F8</f>
        <v>248.655719</v>
      </c>
      <c r="G7" s="29"/>
      <c r="H7" s="29"/>
      <c r="I7" s="29"/>
      <c r="J7" s="29"/>
      <c r="K7" s="29">
        <f>K8</f>
        <v>248.655719</v>
      </c>
      <c r="L7" s="29"/>
      <c r="M7" s="29"/>
      <c r="N7" s="29"/>
      <c r="O7" s="29"/>
      <c r="P7" s="29"/>
      <c r="Q7" s="29"/>
      <c r="R7" s="29"/>
      <c r="S7" s="29"/>
      <c r="T7" s="29"/>
    </row>
    <row r="8" ht="22.8" customHeight="1" spans="1:20">
      <c r="A8" s="36"/>
      <c r="B8" s="36"/>
      <c r="C8" s="36"/>
      <c r="D8" s="34" t="s">
        <v>157</v>
      </c>
      <c r="E8" s="34" t="s">
        <v>158</v>
      </c>
      <c r="F8" s="47">
        <f>SUM(F9:F15)</f>
        <v>248.655719</v>
      </c>
      <c r="G8" s="47"/>
      <c r="H8" s="47"/>
      <c r="I8" s="47"/>
      <c r="J8" s="47"/>
      <c r="K8" s="47">
        <f>SUM(K9:K15)</f>
        <v>248.655719</v>
      </c>
      <c r="L8" s="47"/>
      <c r="M8" s="47"/>
      <c r="N8" s="47"/>
      <c r="O8" s="47"/>
      <c r="P8" s="47"/>
      <c r="Q8" s="47"/>
      <c r="R8" s="47"/>
      <c r="S8" s="47"/>
      <c r="T8" s="47"/>
    </row>
    <row r="9" ht="22.8" customHeight="1" spans="1:20">
      <c r="A9" s="37" t="s">
        <v>183</v>
      </c>
      <c r="B9" s="37" t="s">
        <v>184</v>
      </c>
      <c r="C9" s="37" t="s">
        <v>184</v>
      </c>
      <c r="D9" s="33" t="s">
        <v>212</v>
      </c>
      <c r="E9" s="38" t="s">
        <v>186</v>
      </c>
      <c r="F9" s="39">
        <f>K9</f>
        <v>201.569</v>
      </c>
      <c r="G9" s="39"/>
      <c r="H9" s="39"/>
      <c r="I9" s="39"/>
      <c r="J9" s="39"/>
      <c r="K9" s="39">
        <v>201.569</v>
      </c>
      <c r="L9" s="39"/>
      <c r="M9" s="39"/>
      <c r="N9" s="39"/>
      <c r="O9" s="39"/>
      <c r="P9" s="39"/>
      <c r="Q9" s="39"/>
      <c r="R9" s="39"/>
      <c r="S9" s="39"/>
      <c r="T9" s="39"/>
    </row>
    <row r="10" ht="22.8" customHeight="1" spans="1:20">
      <c r="A10" s="37" t="s">
        <v>171</v>
      </c>
      <c r="B10" s="37" t="s">
        <v>172</v>
      </c>
      <c r="C10" s="37" t="s">
        <v>172</v>
      </c>
      <c r="D10" s="33" t="s">
        <v>212</v>
      </c>
      <c r="E10" s="38" t="s">
        <v>174</v>
      </c>
      <c r="F10" s="39">
        <f t="shared" ref="F10:F15" si="0">K10</f>
        <v>14.034048</v>
      </c>
      <c r="G10" s="39"/>
      <c r="H10" s="39"/>
      <c r="I10" s="39"/>
      <c r="J10" s="39"/>
      <c r="K10" s="39">
        <v>14.034048</v>
      </c>
      <c r="L10" s="39"/>
      <c r="M10" s="39"/>
      <c r="N10" s="39"/>
      <c r="O10" s="39"/>
      <c r="P10" s="39"/>
      <c r="Q10" s="39"/>
      <c r="R10" s="39"/>
      <c r="S10" s="39"/>
      <c r="T10" s="39"/>
    </row>
    <row r="11" ht="22.8" customHeight="1" spans="1:20">
      <c r="A11" s="37" t="s">
        <v>171</v>
      </c>
      <c r="B11" s="37" t="s">
        <v>175</v>
      </c>
      <c r="C11" s="37" t="s">
        <v>175</v>
      </c>
      <c r="D11" s="33" t="s">
        <v>212</v>
      </c>
      <c r="E11" s="38" t="s">
        <v>177</v>
      </c>
      <c r="F11" s="39">
        <f t="shared" si="0"/>
        <v>0.877128</v>
      </c>
      <c r="G11" s="39"/>
      <c r="H11" s="39"/>
      <c r="I11" s="39"/>
      <c r="J11" s="39"/>
      <c r="K11" s="39">
        <v>0.877128</v>
      </c>
      <c r="L11" s="39"/>
      <c r="M11" s="39"/>
      <c r="N11" s="39"/>
      <c r="O11" s="39"/>
      <c r="P11" s="39"/>
      <c r="Q11" s="39"/>
      <c r="R11" s="39"/>
      <c r="S11" s="39"/>
      <c r="T11" s="39"/>
    </row>
    <row r="12" ht="22.8" customHeight="1" spans="1:20">
      <c r="A12" s="37" t="s">
        <v>178</v>
      </c>
      <c r="B12" s="37" t="s">
        <v>179</v>
      </c>
      <c r="C12" s="37" t="s">
        <v>180</v>
      </c>
      <c r="D12" s="33" t="s">
        <v>212</v>
      </c>
      <c r="E12" s="38" t="s">
        <v>182</v>
      </c>
      <c r="F12" s="39">
        <f t="shared" si="0"/>
        <v>8.332716</v>
      </c>
      <c r="G12" s="39"/>
      <c r="H12" s="39"/>
      <c r="I12" s="39"/>
      <c r="J12" s="39"/>
      <c r="K12" s="39">
        <v>8.332716</v>
      </c>
      <c r="L12" s="39"/>
      <c r="M12" s="39"/>
      <c r="N12" s="39"/>
      <c r="O12" s="39"/>
      <c r="P12" s="39"/>
      <c r="Q12" s="39"/>
      <c r="R12" s="39"/>
      <c r="S12" s="39"/>
      <c r="T12" s="39"/>
    </row>
    <row r="13" ht="22.8" customHeight="1" spans="1:20">
      <c r="A13" s="37" t="s">
        <v>187</v>
      </c>
      <c r="B13" s="37" t="s">
        <v>180</v>
      </c>
      <c r="C13" s="37" t="s">
        <v>184</v>
      </c>
      <c r="D13" s="33" t="s">
        <v>212</v>
      </c>
      <c r="E13" s="38" t="s">
        <v>189</v>
      </c>
      <c r="F13" s="39">
        <f t="shared" si="0"/>
        <v>10.525536</v>
      </c>
      <c r="G13" s="39"/>
      <c r="H13" s="39"/>
      <c r="I13" s="39"/>
      <c r="J13" s="39"/>
      <c r="K13" s="39">
        <v>10.525536</v>
      </c>
      <c r="L13" s="39"/>
      <c r="M13" s="39"/>
      <c r="N13" s="39"/>
      <c r="O13" s="39"/>
      <c r="P13" s="39"/>
      <c r="Q13" s="39"/>
      <c r="R13" s="39"/>
      <c r="S13" s="39"/>
      <c r="T13" s="39"/>
    </row>
    <row r="14" ht="21" customHeight="1" spans="1:20">
      <c r="A14" s="37">
        <v>214</v>
      </c>
      <c r="B14" s="37">
        <v>1</v>
      </c>
      <c r="C14" s="37">
        <v>12</v>
      </c>
      <c r="D14" s="33" t="s">
        <v>212</v>
      </c>
      <c r="E14" s="33" t="s">
        <v>191</v>
      </c>
      <c r="F14" s="39">
        <f t="shared" si="0"/>
        <v>5.667291</v>
      </c>
      <c r="G14" s="39"/>
      <c r="H14" s="39"/>
      <c r="I14" s="39"/>
      <c r="J14" s="39"/>
      <c r="K14" s="39">
        <v>5.667291</v>
      </c>
      <c r="L14" s="37"/>
      <c r="M14" s="37"/>
      <c r="N14" s="37"/>
      <c r="O14" s="37"/>
      <c r="P14" s="37"/>
      <c r="Q14" s="37"/>
      <c r="R14" s="37"/>
      <c r="S14" s="37"/>
      <c r="T14" s="37"/>
    </row>
    <row r="15" ht="19.5" spans="1:20">
      <c r="A15" s="37">
        <v>201</v>
      </c>
      <c r="B15" s="37">
        <v>3</v>
      </c>
      <c r="C15" s="37">
        <v>99</v>
      </c>
      <c r="D15" s="33" t="s">
        <v>212</v>
      </c>
      <c r="E15" s="33" t="s">
        <v>193</v>
      </c>
      <c r="F15" s="39">
        <f t="shared" si="0"/>
        <v>7.65</v>
      </c>
      <c r="G15" s="39"/>
      <c r="H15" s="39"/>
      <c r="I15" s="39"/>
      <c r="J15" s="39"/>
      <c r="K15" s="39">
        <v>7.65</v>
      </c>
      <c r="L15" s="37"/>
      <c r="M15" s="37"/>
      <c r="N15" s="37"/>
      <c r="O15" s="37"/>
      <c r="P15" s="37"/>
      <c r="Q15" s="37"/>
      <c r="R15" s="37"/>
      <c r="S15" s="37"/>
      <c r="T15" s="37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5"/>
  <sheetViews>
    <sheetView zoomScale="140" zoomScaleNormal="140" workbookViewId="0">
      <selection activeCell="A14" sqref="A14:E15"/>
    </sheetView>
  </sheetViews>
  <sheetFormatPr defaultColWidth="10" defaultRowHeight="13.5"/>
  <cols>
    <col min="1" max="2" width="4.06666666666667" customWidth="1"/>
    <col min="3" max="3" width="4.20833333333333" customWidth="1"/>
    <col min="4" max="4" width="6.10833333333333" customWidth="1"/>
    <col min="5" max="5" width="15.875" customWidth="1"/>
    <col min="6" max="6" width="8.95" customWidth="1"/>
    <col min="7" max="7" width="7.18333333333333" customWidth="1"/>
    <col min="8" max="8" width="6.24166666666667" customWidth="1"/>
    <col min="9" max="16" width="7.18333333333333" customWidth="1"/>
    <col min="17" max="17" width="5.83333333333333" customWidth="1"/>
    <col min="18" max="21" width="7.18333333333333" customWidth="1"/>
    <col min="22" max="23" width="9.76666666666667" customWidth="1"/>
  </cols>
  <sheetData>
    <row r="1" ht="16.35" customHeight="1" spans="1:21">
      <c r="A1" s="19"/>
      <c r="T1" s="31" t="s">
        <v>213</v>
      </c>
      <c r="U1" s="31"/>
    </row>
    <row r="2" ht="37.05" customHeight="1" spans="1:2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</row>
    <row r="3" ht="24.15" customHeight="1" spans="1:21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4" t="s">
        <v>33</v>
      </c>
      <c r="U3" s="24"/>
    </row>
    <row r="4" ht="22.4" customHeight="1" spans="1:21">
      <c r="A4" s="20" t="s">
        <v>160</v>
      </c>
      <c r="B4" s="20"/>
      <c r="C4" s="20"/>
      <c r="D4" s="20" t="s">
        <v>195</v>
      </c>
      <c r="E4" s="20" t="s">
        <v>196</v>
      </c>
      <c r="F4" s="20" t="s">
        <v>214</v>
      </c>
      <c r="G4" s="20" t="s">
        <v>163</v>
      </c>
      <c r="H4" s="20"/>
      <c r="I4" s="20"/>
      <c r="J4" s="20"/>
      <c r="K4" s="20" t="s">
        <v>164</v>
      </c>
      <c r="L4" s="20"/>
      <c r="M4" s="20"/>
      <c r="N4" s="20"/>
      <c r="O4" s="20"/>
      <c r="P4" s="20"/>
      <c r="Q4" s="20"/>
      <c r="R4" s="20"/>
      <c r="S4" s="20"/>
      <c r="T4" s="20"/>
      <c r="U4" s="20"/>
    </row>
    <row r="5" ht="39.65" customHeight="1" spans="1:21">
      <c r="A5" s="20" t="s">
        <v>168</v>
      </c>
      <c r="B5" s="20" t="s">
        <v>169</v>
      </c>
      <c r="C5" s="20" t="s">
        <v>170</v>
      </c>
      <c r="D5" s="20"/>
      <c r="E5" s="20"/>
      <c r="F5" s="20"/>
      <c r="G5" s="20" t="s">
        <v>137</v>
      </c>
      <c r="H5" s="20" t="s">
        <v>215</v>
      </c>
      <c r="I5" s="20" t="s">
        <v>216</v>
      </c>
      <c r="J5" s="20" t="s">
        <v>206</v>
      </c>
      <c r="K5" s="20" t="s">
        <v>137</v>
      </c>
      <c r="L5" s="20" t="s">
        <v>217</v>
      </c>
      <c r="M5" s="20" t="s">
        <v>218</v>
      </c>
      <c r="N5" s="20" t="s">
        <v>219</v>
      </c>
      <c r="O5" s="20" t="s">
        <v>208</v>
      </c>
      <c r="P5" s="20" t="s">
        <v>220</v>
      </c>
      <c r="Q5" s="20" t="s">
        <v>221</v>
      </c>
      <c r="R5" s="20" t="s">
        <v>222</v>
      </c>
      <c r="S5" s="20" t="s">
        <v>204</v>
      </c>
      <c r="T5" s="20" t="s">
        <v>207</v>
      </c>
      <c r="U5" s="20" t="s">
        <v>211</v>
      </c>
    </row>
    <row r="6" ht="22.8" customHeight="1" spans="1:21">
      <c r="A6" s="30"/>
      <c r="B6" s="30"/>
      <c r="C6" s="30"/>
      <c r="D6" s="30"/>
      <c r="E6" s="30" t="s">
        <v>137</v>
      </c>
      <c r="F6" s="29">
        <f t="shared" ref="F6:M6" si="0">F7</f>
        <v>248.655719</v>
      </c>
      <c r="G6" s="29">
        <f t="shared" si="0"/>
        <v>174.125672</v>
      </c>
      <c r="H6" s="29">
        <f t="shared" si="0"/>
        <v>155.405672</v>
      </c>
      <c r="I6" s="29">
        <f t="shared" si="0"/>
        <v>18.72</v>
      </c>
      <c r="J6" s="29">
        <f t="shared" si="0"/>
        <v>0</v>
      </c>
      <c r="K6" s="29">
        <f t="shared" si="0"/>
        <v>74.530047</v>
      </c>
      <c r="L6" s="29">
        <f t="shared" si="0"/>
        <v>43.730047</v>
      </c>
      <c r="M6" s="29">
        <f t="shared" si="0"/>
        <v>30.8</v>
      </c>
      <c r="N6" s="29"/>
      <c r="O6" s="29"/>
      <c r="P6" s="29"/>
      <c r="Q6" s="29"/>
      <c r="R6" s="29"/>
      <c r="S6" s="29"/>
      <c r="T6" s="29"/>
      <c r="U6" s="29"/>
    </row>
    <row r="7" ht="22.8" customHeight="1" spans="1:21">
      <c r="A7" s="30"/>
      <c r="B7" s="30"/>
      <c r="C7" s="30"/>
      <c r="D7" s="28" t="s">
        <v>155</v>
      </c>
      <c r="E7" s="28" t="s">
        <v>156</v>
      </c>
      <c r="F7" s="41">
        <f>F8</f>
        <v>248.655719</v>
      </c>
      <c r="G7" s="29">
        <f>G8</f>
        <v>174.125672</v>
      </c>
      <c r="H7" s="29">
        <f t="shared" ref="H7:M7" si="1">H8</f>
        <v>155.405672</v>
      </c>
      <c r="I7" s="29">
        <f t="shared" si="1"/>
        <v>18.72</v>
      </c>
      <c r="J7" s="29">
        <f t="shared" si="1"/>
        <v>0</v>
      </c>
      <c r="K7" s="29">
        <f t="shared" si="1"/>
        <v>74.530047</v>
      </c>
      <c r="L7" s="29">
        <f t="shared" si="1"/>
        <v>43.730047</v>
      </c>
      <c r="M7" s="29">
        <f t="shared" si="1"/>
        <v>30.8</v>
      </c>
      <c r="N7" s="29"/>
      <c r="O7" s="29"/>
      <c r="P7" s="29"/>
      <c r="Q7" s="29"/>
      <c r="R7" s="29"/>
      <c r="S7" s="29"/>
      <c r="T7" s="29"/>
      <c r="U7" s="29"/>
    </row>
    <row r="8" ht="22.8" customHeight="1" spans="1:21">
      <c r="A8" s="36"/>
      <c r="B8" s="36"/>
      <c r="C8" s="36"/>
      <c r="D8" s="34" t="s">
        <v>157</v>
      </c>
      <c r="E8" s="34" t="s">
        <v>158</v>
      </c>
      <c r="F8" s="41">
        <f t="shared" ref="F8:M8" si="2">SUM(F9:F15)</f>
        <v>248.655719</v>
      </c>
      <c r="G8" s="41">
        <f t="shared" si="2"/>
        <v>174.125672</v>
      </c>
      <c r="H8" s="41">
        <f t="shared" si="2"/>
        <v>155.405672</v>
      </c>
      <c r="I8" s="41">
        <f t="shared" si="2"/>
        <v>18.72</v>
      </c>
      <c r="J8" s="41">
        <f t="shared" si="2"/>
        <v>0</v>
      </c>
      <c r="K8" s="41">
        <f t="shared" si="2"/>
        <v>74.530047</v>
      </c>
      <c r="L8" s="41">
        <f t="shared" si="2"/>
        <v>43.730047</v>
      </c>
      <c r="M8" s="41">
        <f t="shared" si="2"/>
        <v>30.8</v>
      </c>
      <c r="N8" s="29"/>
      <c r="O8" s="29"/>
      <c r="P8" s="29"/>
      <c r="Q8" s="29"/>
      <c r="R8" s="29"/>
      <c r="S8" s="29"/>
      <c r="T8" s="29"/>
      <c r="U8" s="29"/>
    </row>
    <row r="9" ht="22.8" customHeight="1" spans="1:21">
      <c r="A9" s="37" t="s">
        <v>183</v>
      </c>
      <c r="B9" s="37" t="s">
        <v>184</v>
      </c>
      <c r="C9" s="37" t="s">
        <v>184</v>
      </c>
      <c r="D9" s="33" t="s">
        <v>212</v>
      </c>
      <c r="E9" s="38" t="s">
        <v>186</v>
      </c>
      <c r="F9" s="22">
        <f t="shared" ref="F9:F15" si="3">G9+K9</f>
        <v>201.569</v>
      </c>
      <c r="G9" s="22">
        <f>H9+I9+J9</f>
        <v>127.039</v>
      </c>
      <c r="H9" s="22">
        <v>108.319</v>
      </c>
      <c r="I9" s="22">
        <v>18.72</v>
      </c>
      <c r="J9" s="22"/>
      <c r="K9" s="22">
        <f>L9+M9</f>
        <v>74.53</v>
      </c>
      <c r="L9" s="22">
        <v>43.73</v>
      </c>
      <c r="M9" s="22">
        <v>30.8</v>
      </c>
      <c r="N9" s="22"/>
      <c r="O9" s="22"/>
      <c r="P9" s="22"/>
      <c r="Q9" s="22"/>
      <c r="R9" s="22"/>
      <c r="S9" s="22"/>
      <c r="T9" s="22"/>
      <c r="U9" s="22"/>
    </row>
    <row r="10" ht="22.8" customHeight="1" spans="1:21">
      <c r="A10" s="37" t="s">
        <v>171</v>
      </c>
      <c r="B10" s="37" t="s">
        <v>172</v>
      </c>
      <c r="C10" s="37" t="s">
        <v>172</v>
      </c>
      <c r="D10" s="33" t="s">
        <v>212</v>
      </c>
      <c r="E10" s="38" t="s">
        <v>174</v>
      </c>
      <c r="F10" s="22">
        <f t="shared" si="3"/>
        <v>14.034048</v>
      </c>
      <c r="G10" s="22">
        <f t="shared" ref="G10:G15" si="4">H10+I10+J10</f>
        <v>14.034048</v>
      </c>
      <c r="H10" s="22">
        <v>14.034048</v>
      </c>
      <c r="I10" s="22"/>
      <c r="J10" s="22"/>
      <c r="K10" s="22">
        <f t="shared" ref="K10:K15" si="5">L10+M10</f>
        <v>0</v>
      </c>
      <c r="L10" s="22"/>
      <c r="M10" s="22"/>
      <c r="N10" s="22"/>
      <c r="O10" s="22"/>
      <c r="P10" s="22"/>
      <c r="Q10" s="22"/>
      <c r="R10" s="22"/>
      <c r="S10" s="22"/>
      <c r="T10" s="22"/>
      <c r="U10" s="22"/>
    </row>
    <row r="11" ht="22.8" customHeight="1" spans="1:21">
      <c r="A11" s="37" t="s">
        <v>171</v>
      </c>
      <c r="B11" s="37" t="s">
        <v>175</v>
      </c>
      <c r="C11" s="37" t="s">
        <v>175</v>
      </c>
      <c r="D11" s="33" t="s">
        <v>212</v>
      </c>
      <c r="E11" s="38" t="s">
        <v>177</v>
      </c>
      <c r="F11" s="22">
        <f t="shared" si="3"/>
        <v>0.877128</v>
      </c>
      <c r="G11" s="22">
        <f t="shared" si="4"/>
        <v>0.877128</v>
      </c>
      <c r="H11" s="22">
        <v>0.877128</v>
      </c>
      <c r="I11" s="22"/>
      <c r="J11" s="22"/>
      <c r="K11" s="22">
        <f t="shared" si="5"/>
        <v>0</v>
      </c>
      <c r="L11" s="22"/>
      <c r="M11" s="22"/>
      <c r="N11" s="22"/>
      <c r="O11" s="22"/>
      <c r="P11" s="22"/>
      <c r="Q11" s="22"/>
      <c r="R11" s="22"/>
      <c r="S11" s="22"/>
      <c r="T11" s="22"/>
      <c r="U11" s="22"/>
    </row>
    <row r="12" ht="22.8" customHeight="1" spans="1:21">
      <c r="A12" s="37" t="s">
        <v>178</v>
      </c>
      <c r="B12" s="37" t="s">
        <v>179</v>
      </c>
      <c r="C12" s="37" t="s">
        <v>180</v>
      </c>
      <c r="D12" s="33" t="s">
        <v>212</v>
      </c>
      <c r="E12" s="38" t="s">
        <v>182</v>
      </c>
      <c r="F12" s="22">
        <f t="shared" si="3"/>
        <v>8.332716</v>
      </c>
      <c r="G12" s="22">
        <f t="shared" si="4"/>
        <v>8.332716</v>
      </c>
      <c r="H12" s="22">
        <v>8.332716</v>
      </c>
      <c r="I12" s="22"/>
      <c r="J12" s="22"/>
      <c r="K12" s="22">
        <f t="shared" si="5"/>
        <v>0</v>
      </c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ht="22.8" customHeight="1" spans="1:21">
      <c r="A13" s="37" t="s">
        <v>187</v>
      </c>
      <c r="B13" s="37" t="s">
        <v>180</v>
      </c>
      <c r="C13" s="37" t="s">
        <v>184</v>
      </c>
      <c r="D13" s="33" t="s">
        <v>212</v>
      </c>
      <c r="E13" s="38" t="s">
        <v>189</v>
      </c>
      <c r="F13" s="22">
        <f t="shared" si="3"/>
        <v>10.525536</v>
      </c>
      <c r="G13" s="22">
        <f t="shared" si="4"/>
        <v>10.525536</v>
      </c>
      <c r="H13" s="22">
        <v>10.525536</v>
      </c>
      <c r="I13" s="22"/>
      <c r="J13" s="22"/>
      <c r="K13" s="22">
        <f t="shared" si="5"/>
        <v>0</v>
      </c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ht="19.5" spans="1:21">
      <c r="A14" s="37">
        <v>214</v>
      </c>
      <c r="B14" s="37">
        <v>1</v>
      </c>
      <c r="C14" s="37">
        <v>12</v>
      </c>
      <c r="D14" s="33" t="s">
        <v>212</v>
      </c>
      <c r="E14" s="33" t="s">
        <v>191</v>
      </c>
      <c r="F14" s="22">
        <f t="shared" si="3"/>
        <v>5.667291</v>
      </c>
      <c r="G14" s="22">
        <f t="shared" si="4"/>
        <v>5.667244</v>
      </c>
      <c r="H14" s="22">
        <v>5.667244</v>
      </c>
      <c r="I14" s="22"/>
      <c r="J14" s="22"/>
      <c r="K14" s="22">
        <f t="shared" si="5"/>
        <v>4.7e-5</v>
      </c>
      <c r="L14" s="22">
        <v>4.7e-5</v>
      </c>
      <c r="M14" s="22"/>
      <c r="N14" s="37"/>
      <c r="O14" s="37"/>
      <c r="P14" s="37"/>
      <c r="Q14" s="37"/>
      <c r="R14" s="37"/>
      <c r="S14" s="37"/>
      <c r="T14" s="37"/>
      <c r="U14" s="37"/>
    </row>
    <row r="15" ht="19.5" spans="1:21">
      <c r="A15" s="37">
        <v>201</v>
      </c>
      <c r="B15" s="37">
        <v>3</v>
      </c>
      <c r="C15" s="37">
        <v>99</v>
      </c>
      <c r="D15" s="33" t="s">
        <v>212</v>
      </c>
      <c r="E15" s="33" t="s">
        <v>193</v>
      </c>
      <c r="F15" s="22">
        <f t="shared" si="3"/>
        <v>7.65</v>
      </c>
      <c r="G15" s="22">
        <f t="shared" si="4"/>
        <v>7.65</v>
      </c>
      <c r="H15" s="22">
        <v>7.65</v>
      </c>
      <c r="I15" s="22"/>
      <c r="J15" s="22"/>
      <c r="K15" s="22">
        <f t="shared" si="5"/>
        <v>0</v>
      </c>
      <c r="L15" s="22"/>
      <c r="M15" s="22"/>
      <c r="N15" s="37"/>
      <c r="O15" s="37"/>
      <c r="P15" s="37"/>
      <c r="Q15" s="37"/>
      <c r="R15" s="37"/>
      <c r="S15" s="37"/>
      <c r="T15" s="37"/>
      <c r="U15" s="37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zoomScale="140" zoomScaleNormal="140" topLeftCell="B25" workbookViewId="0">
      <selection activeCell="C26" sqref="C26"/>
    </sheetView>
  </sheetViews>
  <sheetFormatPr defaultColWidth="10" defaultRowHeight="13.5" outlineLevelCol="4"/>
  <cols>
    <col min="1" max="1" width="24.5666666666667" customWidth="1"/>
    <col min="2" max="2" width="16.0083333333333" customWidth="1"/>
    <col min="3" max="4" width="22.25" customWidth="1"/>
    <col min="5" max="5" width="0.133333333333333" customWidth="1"/>
    <col min="6" max="6" width="9.76666666666667" customWidth="1"/>
  </cols>
  <sheetData>
    <row r="1" ht="16.35" customHeight="1" spans="1:4">
      <c r="A1" s="19"/>
      <c r="D1" s="31" t="s">
        <v>223</v>
      </c>
    </row>
    <row r="2" ht="31.9" customHeight="1" spans="1:4">
      <c r="A2" s="32" t="s">
        <v>12</v>
      </c>
      <c r="B2" s="32"/>
      <c r="C2" s="32"/>
      <c r="D2" s="32"/>
    </row>
    <row r="3" ht="18.95" customHeight="1" spans="1:5">
      <c r="A3" s="26" t="s">
        <v>32</v>
      </c>
      <c r="B3" s="26"/>
      <c r="C3" s="26"/>
      <c r="D3" s="24" t="s">
        <v>33</v>
      </c>
      <c r="E3" s="19"/>
    </row>
    <row r="4" ht="20.2" customHeight="1" spans="1:5">
      <c r="A4" s="27" t="s">
        <v>34</v>
      </c>
      <c r="B4" s="27"/>
      <c r="C4" s="27" t="s">
        <v>35</v>
      </c>
      <c r="D4" s="27"/>
      <c r="E4" s="44"/>
    </row>
    <row r="5" ht="20.2" customHeight="1" spans="1:5">
      <c r="A5" s="27" t="s">
        <v>36</v>
      </c>
      <c r="B5" s="27" t="s">
        <v>37</v>
      </c>
      <c r="C5" s="27" t="s">
        <v>36</v>
      </c>
      <c r="D5" s="27" t="s">
        <v>37</v>
      </c>
      <c r="E5" s="44"/>
    </row>
    <row r="6" ht="20.2" customHeight="1" spans="1:5">
      <c r="A6" s="30" t="s">
        <v>224</v>
      </c>
      <c r="B6" s="29">
        <v>235.338428</v>
      </c>
      <c r="C6" s="30" t="s">
        <v>225</v>
      </c>
      <c r="D6" s="41">
        <f>SUM(D7:D36)</f>
        <v>248.655719</v>
      </c>
      <c r="E6" s="45"/>
    </row>
    <row r="7" ht="20.2" customHeight="1" spans="1:5">
      <c r="A7" s="21" t="s">
        <v>226</v>
      </c>
      <c r="B7" s="22">
        <v>235.338428</v>
      </c>
      <c r="C7" s="21" t="s">
        <v>42</v>
      </c>
      <c r="D7" s="35"/>
      <c r="E7" s="45"/>
    </row>
    <row r="8" ht="20.2" customHeight="1" spans="1:5">
      <c r="A8" s="21" t="s">
        <v>227</v>
      </c>
      <c r="B8" s="22">
        <v>235.338428</v>
      </c>
      <c r="C8" s="21" t="s">
        <v>46</v>
      </c>
      <c r="D8" s="35"/>
      <c r="E8" s="45"/>
    </row>
    <row r="9" ht="31.05" customHeight="1" spans="1:5">
      <c r="A9" s="21" t="s">
        <v>49</v>
      </c>
      <c r="B9" s="22"/>
      <c r="C9" s="21" t="s">
        <v>50</v>
      </c>
      <c r="D9" s="35"/>
      <c r="E9" s="45"/>
    </row>
    <row r="10" ht="20.2" customHeight="1" spans="1:5">
      <c r="A10" s="21" t="s">
        <v>228</v>
      </c>
      <c r="B10" s="22"/>
      <c r="C10" s="21" t="s">
        <v>54</v>
      </c>
      <c r="D10" s="35"/>
      <c r="E10" s="45"/>
    </row>
    <row r="11" ht="20.2" customHeight="1" spans="1:5">
      <c r="A11" s="21" t="s">
        <v>229</v>
      </c>
      <c r="B11" s="22"/>
      <c r="C11" s="21" t="s">
        <v>58</v>
      </c>
      <c r="D11" s="35"/>
      <c r="E11" s="45"/>
    </row>
    <row r="12" ht="20.2" customHeight="1" spans="1:5">
      <c r="A12" s="21" t="s">
        <v>230</v>
      </c>
      <c r="B12" s="22"/>
      <c r="C12" s="21" t="s">
        <v>62</v>
      </c>
      <c r="D12" s="35"/>
      <c r="E12" s="45"/>
    </row>
    <row r="13" ht="20.2" customHeight="1" spans="1:5">
      <c r="A13" s="30" t="s">
        <v>231</v>
      </c>
      <c r="B13" s="29">
        <f>B14</f>
        <v>13.317291</v>
      </c>
      <c r="C13" s="21" t="s">
        <v>66</v>
      </c>
      <c r="D13" s="35"/>
      <c r="E13" s="45"/>
    </row>
    <row r="14" ht="20.2" customHeight="1" spans="1:5">
      <c r="A14" s="21" t="s">
        <v>226</v>
      </c>
      <c r="B14" s="29">
        <v>13.317291</v>
      </c>
      <c r="C14" s="21" t="s">
        <v>70</v>
      </c>
      <c r="D14" s="35">
        <v>14.911176</v>
      </c>
      <c r="E14" s="45"/>
    </row>
    <row r="15" ht="20.2" customHeight="1" spans="1:5">
      <c r="A15" s="21" t="s">
        <v>228</v>
      </c>
      <c r="B15" s="22"/>
      <c r="C15" s="21" t="s">
        <v>74</v>
      </c>
      <c r="D15" s="35"/>
      <c r="E15" s="45"/>
    </row>
    <row r="16" ht="20.2" customHeight="1" spans="1:5">
      <c r="A16" s="21" t="s">
        <v>229</v>
      </c>
      <c r="B16" s="22"/>
      <c r="C16" s="21" t="s">
        <v>78</v>
      </c>
      <c r="D16" s="35">
        <v>8.332716</v>
      </c>
      <c r="E16" s="45"/>
    </row>
    <row r="17" ht="20.2" customHeight="1" spans="1:5">
      <c r="A17" s="21" t="s">
        <v>230</v>
      </c>
      <c r="B17" s="22"/>
      <c r="C17" s="21" t="s">
        <v>82</v>
      </c>
      <c r="D17" s="35"/>
      <c r="E17" s="45"/>
    </row>
    <row r="18" ht="20.2" customHeight="1" spans="1:5">
      <c r="A18" s="21"/>
      <c r="B18" s="22"/>
      <c r="C18" s="21" t="s">
        <v>86</v>
      </c>
      <c r="D18" s="35"/>
      <c r="E18" s="45"/>
    </row>
    <row r="19" ht="20.2" customHeight="1" spans="1:5">
      <c r="A19" s="21"/>
      <c r="B19" s="21"/>
      <c r="C19" s="21" t="s">
        <v>90</v>
      </c>
      <c r="D19" s="35"/>
      <c r="E19" s="45"/>
    </row>
    <row r="20" ht="20.2" customHeight="1" spans="1:5">
      <c r="A20" s="21"/>
      <c r="B20" s="21"/>
      <c r="C20" s="21" t="s">
        <v>94</v>
      </c>
      <c r="D20" s="35">
        <f>201.569+'1收支总表'!B38</f>
        <v>214.886291</v>
      </c>
      <c r="E20" s="45"/>
    </row>
    <row r="21" ht="20.2" customHeight="1" spans="1:5">
      <c r="A21" s="21"/>
      <c r="B21" s="21"/>
      <c r="C21" s="21" t="s">
        <v>98</v>
      </c>
      <c r="D21" s="35"/>
      <c r="E21" s="45"/>
    </row>
    <row r="22" ht="20.2" customHeight="1" spans="1:5">
      <c r="A22" s="21"/>
      <c r="B22" s="21"/>
      <c r="C22" s="21" t="s">
        <v>101</v>
      </c>
      <c r="D22" s="35"/>
      <c r="E22" s="45"/>
    </row>
    <row r="23" ht="20.2" customHeight="1" spans="1:5">
      <c r="A23" s="21"/>
      <c r="B23" s="21"/>
      <c r="C23" s="21" t="s">
        <v>104</v>
      </c>
      <c r="D23" s="35"/>
      <c r="E23" s="45"/>
    </row>
    <row r="24" ht="20.2" customHeight="1" spans="1:5">
      <c r="A24" s="21"/>
      <c r="B24" s="21"/>
      <c r="C24" s="21" t="s">
        <v>106</v>
      </c>
      <c r="D24" s="35"/>
      <c r="E24" s="45"/>
    </row>
    <row r="25" ht="20.2" customHeight="1" spans="1:5">
      <c r="A25" s="21"/>
      <c r="B25" s="21"/>
      <c r="C25" s="21" t="s">
        <v>108</v>
      </c>
      <c r="D25" s="35"/>
      <c r="E25" s="45"/>
    </row>
    <row r="26" ht="20.2" customHeight="1" spans="1:5">
      <c r="A26" s="21"/>
      <c r="B26" s="21"/>
      <c r="C26" s="21" t="s">
        <v>110</v>
      </c>
      <c r="D26" s="35">
        <v>10.525536</v>
      </c>
      <c r="E26" s="45"/>
    </row>
    <row r="27" ht="20.2" customHeight="1" spans="1:5">
      <c r="A27" s="21"/>
      <c r="B27" s="21"/>
      <c r="C27" s="21" t="s">
        <v>112</v>
      </c>
      <c r="D27" s="35"/>
      <c r="E27" s="45"/>
    </row>
    <row r="28" ht="20.2" customHeight="1" spans="1:5">
      <c r="A28" s="21"/>
      <c r="B28" s="21"/>
      <c r="C28" s="21" t="s">
        <v>114</v>
      </c>
      <c r="D28" s="35"/>
      <c r="E28" s="45"/>
    </row>
    <row r="29" ht="20.2" customHeight="1" spans="1:5">
      <c r="A29" s="21"/>
      <c r="B29" s="21"/>
      <c r="C29" s="21" t="s">
        <v>116</v>
      </c>
      <c r="D29" s="35"/>
      <c r="E29" s="45"/>
    </row>
    <row r="30" ht="20.2" customHeight="1" spans="1:5">
      <c r="A30" s="21"/>
      <c r="B30" s="21"/>
      <c r="C30" s="21" t="s">
        <v>118</v>
      </c>
      <c r="D30" s="35"/>
      <c r="E30" s="45"/>
    </row>
    <row r="31" ht="20.2" customHeight="1" spans="1:5">
      <c r="A31" s="21"/>
      <c r="B31" s="21"/>
      <c r="C31" s="21" t="s">
        <v>120</v>
      </c>
      <c r="D31" s="35"/>
      <c r="E31" s="45"/>
    </row>
    <row r="32" ht="20.2" customHeight="1" spans="1:5">
      <c r="A32" s="21"/>
      <c r="B32" s="21"/>
      <c r="C32" s="21" t="s">
        <v>122</v>
      </c>
      <c r="D32" s="35"/>
      <c r="E32" s="45"/>
    </row>
    <row r="33" ht="20.2" customHeight="1" spans="1:5">
      <c r="A33" s="21"/>
      <c r="B33" s="21"/>
      <c r="C33" s="21" t="s">
        <v>124</v>
      </c>
      <c r="D33" s="35"/>
      <c r="E33" s="45"/>
    </row>
    <row r="34" ht="20.2" customHeight="1" spans="1:5">
      <c r="A34" s="21"/>
      <c r="B34" s="21"/>
      <c r="C34" s="21" t="s">
        <v>125</v>
      </c>
      <c r="D34" s="35"/>
      <c r="E34" s="45"/>
    </row>
    <row r="35" ht="20.2" customHeight="1" spans="1:5">
      <c r="A35" s="21"/>
      <c r="B35" s="21"/>
      <c r="C35" s="21" t="s">
        <v>126</v>
      </c>
      <c r="D35" s="35"/>
      <c r="E35" s="45"/>
    </row>
    <row r="36" ht="20.2" customHeight="1" spans="1:5">
      <c r="A36" s="21"/>
      <c r="B36" s="21"/>
      <c r="C36" s="21" t="s">
        <v>127</v>
      </c>
      <c r="D36" s="35"/>
      <c r="E36" s="45"/>
    </row>
    <row r="37" ht="20.2" customHeight="1" spans="1:5">
      <c r="A37" s="21"/>
      <c r="B37" s="21"/>
      <c r="C37" s="21"/>
      <c r="D37" s="21"/>
      <c r="E37" s="45"/>
    </row>
    <row r="38" ht="20.2" customHeight="1" spans="1:5">
      <c r="A38" s="30"/>
      <c r="B38" s="30"/>
      <c r="C38" s="30" t="s">
        <v>232</v>
      </c>
      <c r="D38" s="29"/>
      <c r="E38" s="46"/>
    </row>
    <row r="39" ht="20.2" customHeight="1" spans="1:5">
      <c r="A39" s="30"/>
      <c r="B39" s="30"/>
      <c r="C39" s="30"/>
      <c r="D39" s="30"/>
      <c r="E39" s="46"/>
    </row>
    <row r="40" ht="20.2" customHeight="1" spans="1:5">
      <c r="A40" s="20" t="s">
        <v>233</v>
      </c>
      <c r="B40" s="29">
        <f>B13+B6</f>
        <v>248.655719</v>
      </c>
      <c r="C40" s="20" t="s">
        <v>234</v>
      </c>
      <c r="D40" s="41">
        <f>SUM(D6)</f>
        <v>248.655719</v>
      </c>
      <c r="E40" s="46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tabSelected="1" zoomScale="130" zoomScaleNormal="130" topLeftCell="F1" workbookViewId="0">
      <selection activeCell="F14" sqref="F14"/>
    </sheetView>
  </sheetViews>
  <sheetFormatPr defaultColWidth="10" defaultRowHeight="13.5"/>
  <cols>
    <col min="1" max="2" width="4.88333333333333" customWidth="1"/>
    <col min="3" max="3" width="5.96666666666667" customWidth="1"/>
    <col min="4" max="4" width="8.95" customWidth="1"/>
    <col min="5" max="6" width="16.4166666666667" customWidth="1"/>
    <col min="7" max="7" width="11.5333333333333" customWidth="1"/>
    <col min="8" max="8" width="12.4833333333333" customWidth="1"/>
    <col min="9" max="9" width="10.8583333333333" customWidth="1"/>
    <col min="10" max="10" width="14.6583333333333" customWidth="1"/>
    <col min="11" max="11" width="11.4" customWidth="1"/>
    <col min="12" max="12" width="19" customWidth="1"/>
    <col min="13" max="13" width="9.76666666666667" customWidth="1"/>
  </cols>
  <sheetData>
    <row r="1" ht="16.35" customHeight="1" spans="1:12">
      <c r="A1" s="19"/>
      <c r="D1" s="19"/>
      <c r="L1" s="31" t="s">
        <v>235</v>
      </c>
    </row>
    <row r="2" ht="43.1" customHeight="1" spans="1:12">
      <c r="A2" s="32" t="s">
        <v>13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ht="24.15" customHeight="1" spans="1:12">
      <c r="A3" s="26" t="s">
        <v>32</v>
      </c>
      <c r="B3" s="26"/>
      <c r="C3" s="26"/>
      <c r="D3" s="26"/>
      <c r="E3" s="26"/>
      <c r="F3" s="26"/>
      <c r="G3" s="26"/>
      <c r="H3" s="26"/>
      <c r="I3" s="26"/>
      <c r="J3" s="26"/>
      <c r="K3" s="24" t="s">
        <v>33</v>
      </c>
      <c r="L3" s="24"/>
    </row>
    <row r="4" ht="25" customHeight="1" spans="1:12">
      <c r="A4" s="27" t="s">
        <v>160</v>
      </c>
      <c r="B4" s="27"/>
      <c r="C4" s="27"/>
      <c r="D4" s="27" t="s">
        <v>161</v>
      </c>
      <c r="E4" s="27" t="s">
        <v>162</v>
      </c>
      <c r="F4" s="27" t="s">
        <v>137</v>
      </c>
      <c r="G4" s="27" t="s">
        <v>163</v>
      </c>
      <c r="H4" s="27"/>
      <c r="I4" s="27"/>
      <c r="J4" s="27"/>
      <c r="K4" s="27"/>
      <c r="L4" s="27" t="s">
        <v>164</v>
      </c>
    </row>
    <row r="5" ht="20.7" customHeight="1" spans="1:12">
      <c r="A5" s="27"/>
      <c r="B5" s="27"/>
      <c r="C5" s="27"/>
      <c r="D5" s="27"/>
      <c r="E5" s="27"/>
      <c r="F5" s="27"/>
      <c r="G5" s="27" t="s">
        <v>139</v>
      </c>
      <c r="H5" s="27" t="s">
        <v>236</v>
      </c>
      <c r="I5" s="27"/>
      <c r="J5" s="27"/>
      <c r="K5" s="27" t="s">
        <v>237</v>
      </c>
      <c r="L5" s="27"/>
    </row>
    <row r="6" ht="28.45" customHeight="1" spans="1:12">
      <c r="A6" s="27" t="s">
        <v>168</v>
      </c>
      <c r="B6" s="27" t="s">
        <v>169</v>
      </c>
      <c r="C6" s="27" t="s">
        <v>170</v>
      </c>
      <c r="D6" s="27"/>
      <c r="E6" s="27"/>
      <c r="F6" s="27"/>
      <c r="G6" s="27"/>
      <c r="H6" s="27" t="s">
        <v>215</v>
      </c>
      <c r="I6" s="27" t="s">
        <v>238</v>
      </c>
      <c r="J6" s="27" t="s">
        <v>206</v>
      </c>
      <c r="K6" s="27"/>
      <c r="L6" s="27"/>
    </row>
    <row r="7" ht="22.8" customHeight="1" spans="1:12">
      <c r="A7" s="21"/>
      <c r="B7" s="21"/>
      <c r="C7" s="21"/>
      <c r="D7" s="30"/>
      <c r="E7" s="30" t="s">
        <v>137</v>
      </c>
      <c r="F7" s="29">
        <f>F8</f>
        <v>248.655719</v>
      </c>
      <c r="G7" s="29">
        <f t="shared" ref="G7:L7" si="0">G8</f>
        <v>174.125672</v>
      </c>
      <c r="H7" s="29">
        <f t="shared" si="0"/>
        <v>155.405672</v>
      </c>
      <c r="I7" s="29"/>
      <c r="J7" s="29"/>
      <c r="K7" s="29">
        <f t="shared" si="0"/>
        <v>18.72</v>
      </c>
      <c r="L7" s="29">
        <f t="shared" si="0"/>
        <v>74.530047</v>
      </c>
    </row>
    <row r="8" ht="22.8" customHeight="1" spans="1:12">
      <c r="A8" s="21"/>
      <c r="B8" s="21"/>
      <c r="C8" s="21"/>
      <c r="D8" s="28" t="s">
        <v>155</v>
      </c>
      <c r="E8" s="28" t="s">
        <v>156</v>
      </c>
      <c r="F8" s="29">
        <f>F9</f>
        <v>248.655719</v>
      </c>
      <c r="G8" s="29">
        <f t="shared" ref="G8:L8" si="1">G9</f>
        <v>174.125672</v>
      </c>
      <c r="H8" s="29">
        <f t="shared" si="1"/>
        <v>155.405672</v>
      </c>
      <c r="I8" s="29"/>
      <c r="J8" s="29"/>
      <c r="K8" s="29">
        <f t="shared" si="1"/>
        <v>18.72</v>
      </c>
      <c r="L8" s="29">
        <f t="shared" si="1"/>
        <v>74.530047</v>
      </c>
    </row>
    <row r="9" ht="22.8" customHeight="1" spans="1:12">
      <c r="A9" s="21"/>
      <c r="B9" s="21"/>
      <c r="C9" s="21"/>
      <c r="D9" s="34" t="s">
        <v>157</v>
      </c>
      <c r="E9" s="34" t="s">
        <v>158</v>
      </c>
      <c r="F9" s="29">
        <f>SUM(F10:F16)</f>
        <v>248.655719</v>
      </c>
      <c r="G9" s="29">
        <f t="shared" ref="G9:L9" si="2">SUM(G10:G16)</f>
        <v>174.125672</v>
      </c>
      <c r="H9" s="29">
        <f t="shared" si="2"/>
        <v>155.405672</v>
      </c>
      <c r="I9" s="29"/>
      <c r="J9" s="29"/>
      <c r="K9" s="29">
        <f t="shared" si="2"/>
        <v>18.72</v>
      </c>
      <c r="L9" s="29">
        <f t="shared" si="2"/>
        <v>74.530047</v>
      </c>
    </row>
    <row r="10" ht="22.8" customHeight="1" spans="1:12">
      <c r="A10" s="37" t="s">
        <v>171</v>
      </c>
      <c r="B10" s="37" t="s">
        <v>172</v>
      </c>
      <c r="C10" s="37" t="s">
        <v>172</v>
      </c>
      <c r="D10" s="33" t="s">
        <v>239</v>
      </c>
      <c r="E10" s="21" t="s">
        <v>174</v>
      </c>
      <c r="F10" s="22">
        <f>G10+K10+L10</f>
        <v>14.034048</v>
      </c>
      <c r="G10" s="22">
        <f>H10+I10+J10</f>
        <v>14.034048</v>
      </c>
      <c r="H10" s="35">
        <v>14.034048</v>
      </c>
      <c r="I10" s="35"/>
      <c r="J10" s="35"/>
      <c r="K10" s="35"/>
      <c r="L10" s="35"/>
    </row>
    <row r="11" ht="22.8" customHeight="1" spans="1:12">
      <c r="A11" s="37" t="s">
        <v>171</v>
      </c>
      <c r="B11" s="37" t="s">
        <v>175</v>
      </c>
      <c r="C11" s="37" t="s">
        <v>175</v>
      </c>
      <c r="D11" s="33" t="s">
        <v>240</v>
      </c>
      <c r="E11" s="21" t="s">
        <v>177</v>
      </c>
      <c r="F11" s="22">
        <f t="shared" ref="F11:F16" si="3">G11+K11+L11</f>
        <v>0.877128</v>
      </c>
      <c r="G11" s="22">
        <f t="shared" ref="G11:G16" si="4">H11+I11+J11</f>
        <v>0.877128</v>
      </c>
      <c r="H11" s="35">
        <v>0.877128</v>
      </c>
      <c r="I11" s="35"/>
      <c r="J11" s="35"/>
      <c r="K11" s="35"/>
      <c r="L11" s="35"/>
    </row>
    <row r="12" ht="22.8" customHeight="1" spans="1:12">
      <c r="A12" s="37" t="s">
        <v>178</v>
      </c>
      <c r="B12" s="37" t="s">
        <v>179</v>
      </c>
      <c r="C12" s="37" t="s">
        <v>180</v>
      </c>
      <c r="D12" s="33" t="s">
        <v>241</v>
      </c>
      <c r="E12" s="21" t="s">
        <v>182</v>
      </c>
      <c r="F12" s="22">
        <f t="shared" si="3"/>
        <v>8.332716</v>
      </c>
      <c r="G12" s="22">
        <f t="shared" si="4"/>
        <v>8.332716</v>
      </c>
      <c r="H12" s="35">
        <v>8.332716</v>
      </c>
      <c r="I12" s="35"/>
      <c r="J12" s="35"/>
      <c r="K12" s="35"/>
      <c r="L12" s="35"/>
    </row>
    <row r="13" ht="22.8" customHeight="1" spans="1:12">
      <c r="A13" s="37" t="s">
        <v>183</v>
      </c>
      <c r="B13" s="37" t="s">
        <v>184</v>
      </c>
      <c r="C13" s="37" t="s">
        <v>184</v>
      </c>
      <c r="D13" s="33" t="s">
        <v>242</v>
      </c>
      <c r="E13" s="21" t="s">
        <v>186</v>
      </c>
      <c r="F13" s="22">
        <f>G13+L13</f>
        <v>201.569</v>
      </c>
      <c r="G13" s="22">
        <f>H13+I13+J13+K13</f>
        <v>127.039</v>
      </c>
      <c r="H13" s="35">
        <v>108.319</v>
      </c>
      <c r="I13" s="35"/>
      <c r="J13" s="35"/>
      <c r="K13" s="35">
        <v>18.72</v>
      </c>
      <c r="L13" s="35">
        <v>74.53</v>
      </c>
    </row>
    <row r="14" ht="22.8" customHeight="1" spans="1:12">
      <c r="A14" s="37" t="s">
        <v>187</v>
      </c>
      <c r="B14" s="37" t="s">
        <v>180</v>
      </c>
      <c r="C14" s="37" t="s">
        <v>184</v>
      </c>
      <c r="D14" s="33" t="s">
        <v>243</v>
      </c>
      <c r="E14" s="21" t="s">
        <v>189</v>
      </c>
      <c r="F14" s="22">
        <f t="shared" si="3"/>
        <v>10.525536</v>
      </c>
      <c r="G14" s="22">
        <f t="shared" si="4"/>
        <v>10.525536</v>
      </c>
      <c r="H14" s="35">
        <v>10.525536</v>
      </c>
      <c r="I14" s="35"/>
      <c r="J14" s="35"/>
      <c r="K14" s="35"/>
      <c r="L14" s="35"/>
    </row>
    <row r="15" ht="24" customHeight="1" spans="1:12">
      <c r="A15" s="42">
        <v>214</v>
      </c>
      <c r="B15" s="42" t="s">
        <v>184</v>
      </c>
      <c r="C15" s="42">
        <v>12</v>
      </c>
      <c r="D15" s="43" t="s">
        <v>244</v>
      </c>
      <c r="E15" s="21" t="s">
        <v>191</v>
      </c>
      <c r="F15" s="35">
        <f t="shared" si="3"/>
        <v>5.667291</v>
      </c>
      <c r="G15" s="35">
        <f t="shared" si="4"/>
        <v>5.667244</v>
      </c>
      <c r="H15" s="35">
        <v>5.667244</v>
      </c>
      <c r="I15" s="35"/>
      <c r="J15" s="35"/>
      <c r="K15" s="35"/>
      <c r="L15" s="35">
        <v>4.7e-5</v>
      </c>
    </row>
    <row r="16" ht="22" customHeight="1" spans="1:12">
      <c r="A16" s="42">
        <v>201</v>
      </c>
      <c r="B16" s="42" t="s">
        <v>245</v>
      </c>
      <c r="C16" s="42">
        <v>99</v>
      </c>
      <c r="D16" s="43" t="s">
        <v>246</v>
      </c>
      <c r="E16" s="21" t="s">
        <v>193</v>
      </c>
      <c r="F16" s="35">
        <f t="shared" si="3"/>
        <v>7.65</v>
      </c>
      <c r="G16" s="35">
        <f t="shared" si="4"/>
        <v>7.65</v>
      </c>
      <c r="H16" s="35">
        <v>7.65</v>
      </c>
      <c r="I16" s="35"/>
      <c r="J16" s="35"/>
      <c r="K16" s="35"/>
      <c r="L16" s="35"/>
    </row>
  </sheetData>
  <mergeCells count="12">
    <mergeCell ref="A2:L2"/>
    <mergeCell ref="A3:J3"/>
    <mergeCell ref="K3:L3"/>
    <mergeCell ref="G4:K4"/>
    <mergeCell ref="H5:J5"/>
    <mergeCell ref="D4:D6"/>
    <mergeCell ref="E4:E6"/>
    <mergeCell ref="F4:F6"/>
    <mergeCell ref="G5:G6"/>
    <mergeCell ref="K5:K6"/>
    <mergeCell ref="L4:L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 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8工资福利(政府预算)</vt:lpstr>
      <vt:lpstr>9工资福利</vt:lpstr>
      <vt:lpstr>10个人家庭(政府预算)</vt:lpstr>
      <vt:lpstr>11个人家庭</vt:lpstr>
      <vt:lpstr>12商品服务(政府预算)</vt:lpstr>
      <vt:lpstr>13商品服务</vt:lpstr>
      <vt:lpstr>14三公</vt:lpstr>
      <vt:lpstr>15政府性基金</vt:lpstr>
      <vt:lpstr>16政府性基金(政府预算)</vt:lpstr>
      <vt:lpstr>17政府性基金（部门预算）</vt:lpstr>
      <vt:lpstr>18国有资本经营预算</vt:lpstr>
      <vt:lpstr>19财政专户管理资金</vt:lpstr>
      <vt:lpstr>20专项清单</vt:lpstr>
      <vt:lpstr>21项目支出绩效目标表</vt:lpstr>
      <vt:lpstr>22整体支出绩效目标表</vt:lpstr>
      <vt:lpstr>23其他资金绩效目标表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2023-02-10T19:03:00Z</dcterms:created>
  <dcterms:modified xsi:type="dcterms:W3CDTF">2023-02-14T00:20:39Z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E59DD5BE64224C08BB7D297D9FD84CBB</vt:lpwstr>
  </property>
  <property fmtid="{D5CDD505-2E9C-101B-9397-08002B2CF9AE}" pid="3" name="KSOProductBuildVer">
    <vt:lpwstr>2052-11.1.0.12763</vt:lpwstr>
  </property>
</Properties>
</file>