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580" windowHeight="10130"/>
  </bookViews>
  <sheets>
    <sheet name="预算支出绩效评价共性指标体系" sheetId="1" r:id="rId1"/>
    <sheet name="明细表" sheetId="2" r:id="rId2"/>
  </sheets>
  <calcPr calcId="144525"/>
</workbook>
</file>

<file path=xl/sharedStrings.xml><?xml version="1.0" encoding="utf-8"?>
<sst xmlns="http://schemas.openxmlformats.org/spreadsheetml/2006/main" count="170" uniqueCount="141">
  <si>
    <t>岳阳县城南小学建设及设备采购项目绩效评价指标体系表</t>
  </si>
  <si>
    <t>一级指标</t>
  </si>
  <si>
    <t>二级指标</t>
  </si>
  <si>
    <t>分值</t>
  </si>
  <si>
    <t>三级指标</t>
  </si>
  <si>
    <t>指标解释</t>
  </si>
  <si>
    <t>指标说明</t>
  </si>
  <si>
    <t>得分</t>
  </si>
  <si>
    <t>项
目
决
策
（20分）</t>
  </si>
  <si>
    <t>项目立项</t>
  </si>
  <si>
    <t>项目立项依据充分性</t>
  </si>
  <si>
    <t>5分</t>
  </si>
  <si>
    <t>项目支出决策、项目立项是否符合法律法规、相关政策、发展规划以及部门职责，用以反映和考核决策、立项的依据情况。</t>
  </si>
  <si>
    <t>评价要点：</t>
  </si>
  <si>
    <t>①决策、立项是否符合国家相关法律法规、国民经济发展规划和相关政策；（1分）</t>
  </si>
  <si>
    <t>②决策、立项是否符合行业发展规划和政策要求；（1分）</t>
  </si>
  <si>
    <t>③决策、立项是否与部门职责范围相符，属于部门履职所需；（1分）</t>
  </si>
  <si>
    <t>④项目支出是否属于公共财政支持范围，是否符合中央、地方事权支出责任划分原则；（1分）</t>
  </si>
  <si>
    <t>⑤项目支出是否与相关部门同类预算支出或部门内部相关预算支出重复。（1分）</t>
  </si>
  <si>
    <t>决策、立项程序规范性</t>
  </si>
  <si>
    <t>3分</t>
  </si>
  <si>
    <t>项目支出申请、设立过程是否符合相关要求，用以反映和考核决策、立项的规范情况。</t>
  </si>
  <si>
    <t>①预算支出是否按照规定的程序申请设立；（1分）</t>
  </si>
  <si>
    <t>②审批文件、材料是否符合相关要求；（1分）</t>
  </si>
  <si>
    <t>③事前是否已经过必要的可行性研究、专家论证、风险评估、绩效评估、集体决策。（1分）</t>
  </si>
  <si>
    <t>绩效目标</t>
  </si>
  <si>
    <t>绩效目标合理性</t>
  </si>
  <si>
    <t>项目支出所设定的绩效目标是否依据充分，是否符合客观实际，用以反映和考核预算支出绩效目标与预算支出实施的相符情况。</t>
  </si>
  <si>
    <t>①项目支出是否有绩效目标；（1分）</t>
  </si>
  <si>
    <t>②项目支出绩效目标与实际工作内容是否具有相关性；（1分）</t>
  </si>
  <si>
    <t>③项目支出预期产出效益和效果是否符合正常的业绩水平；是否与预算确定的预算支出投资额或资金量相匹配。（1分）</t>
  </si>
  <si>
    <t>绩效指标</t>
  </si>
  <si>
    <t>依据绩效目标设定的绩效指标是否清晰、细化、可衡量等，用以反映和考核预算支出绩效目标的明细化情况。</t>
  </si>
  <si>
    <t>①是否将项目支出绩效目标细化分解为具体的绩效指标；（1分）</t>
  </si>
  <si>
    <t>②是否通过清晰、可衡量的指标值予以体现；（1分）</t>
  </si>
  <si>
    <t>③是否与预算支出目标任务数或计划数相对应。（1分）</t>
  </si>
  <si>
    <t>资金投入</t>
  </si>
  <si>
    <t>预算编制科学性</t>
  </si>
  <si>
    <t>4分</t>
  </si>
  <si>
    <t>预算编制是否经过科学论证、有明确标准，资金额度与年度目标是否相适应，用以反映和考核预算支出预算编制的科学性、合理性情况。</t>
  </si>
  <si>
    <t>①预算编制是否经过科学论证；（1分）</t>
  </si>
  <si>
    <t>②预算内容与支出内容是否匹配；（1分）</t>
  </si>
  <si>
    <t>③预算额度测算依据是否充分，是否按照标准编制；（1分）</t>
  </si>
  <si>
    <t>④预算确定的预算支出投资额或资金量是否与工作任务相匹配。（1分）</t>
  </si>
  <si>
    <t>资金分配合理性</t>
  </si>
  <si>
    <t>2分</t>
  </si>
  <si>
    <t>预算资金分配是否有测算依据，与补助单位或地方实际是否相适应，用以反映和考核预算支出预算资金分配的科学性、合理性情况。</t>
  </si>
  <si>
    <t>①预算资金分配依据是否充分；（1分）</t>
  </si>
  <si>
    <t>②资金分配额度是否合理，与项目实施单位或地方实际是否相适应。（1分）</t>
  </si>
  <si>
    <t>过程（24分）</t>
  </si>
  <si>
    <t>资金管理</t>
  </si>
  <si>
    <t>资金到位率</t>
  </si>
  <si>
    <t>实际到位资金与预算资金的比率，用以反映和考核资金落实情况对预算支出实施的总体保障程度。</t>
  </si>
  <si>
    <t>资金到位率=（实际到位资金/预算资金）×100%。（4分）</t>
  </si>
  <si>
    <t>实际到位资金：一定时期（本年度或预算支出期）内落实到具体预算支出的资金。</t>
  </si>
  <si>
    <t>预算资金：一定时期（本年度或预算支出期）内预算安排到具体预算支出的资金。</t>
  </si>
  <si>
    <t>预算执行率</t>
  </si>
  <si>
    <t>预算资金是否按照计划执行，用以反映或考核预算支出预算执行情况。</t>
  </si>
  <si>
    <t>预算执行率=（实际支出资金/实际到位资金）×100%。（2分）</t>
  </si>
  <si>
    <t>实际支出资金：一定时期（本年度或预算支出期）内预算支出实际拨付的资金。</t>
  </si>
  <si>
    <t>资金使用合规性</t>
  </si>
  <si>
    <t>项目资金使用是否符合相关的财务管理制度规定，用以反映和考核预算资金的规范运行情况。</t>
  </si>
  <si>
    <t>①是否符合国家财经法规和财务管理制度以及有关专项资金管理办法的规定；（1分）</t>
  </si>
  <si>
    <t>②资金的拨付是否有完整的审批程序和手续；（1分）</t>
  </si>
  <si>
    <t>③是否符合预算支出预算批复或合同规定的用途；（1分）</t>
  </si>
  <si>
    <t>④是否存在截留、挤占、挪用、虐列支出等情况。（1分）</t>
  </si>
  <si>
    <t>组织实施</t>
  </si>
  <si>
    <t>管理制度健全性</t>
  </si>
  <si>
    <t>6分</t>
  </si>
  <si>
    <t>预算支出实施单位的财务和业务管理制度是否健全，用以反映和考核财务和业务管理制度对预算支出顺利实施的保障情况。</t>
  </si>
  <si>
    <t>①是否已制定或具有相应的业务管理制度；（3分）</t>
  </si>
  <si>
    <t>②财务和业务管理制度是否合法、合规、完整。（3分）</t>
  </si>
  <si>
    <t>制度执行有效性</t>
  </si>
  <si>
    <t>8分</t>
  </si>
  <si>
    <t>项目支出实施是否符合相关业务管理规定，用以反映和考核业务管理制度的有效执行情况。</t>
  </si>
  <si>
    <t>①是否遵守相关法律法规和相关管理规定；（2分）</t>
  </si>
  <si>
    <t>②预算支出调整及支出调整手续是否完备；（2分）</t>
  </si>
  <si>
    <t>③预算支出合同书、验收报告、技术鉴定等资料是否齐全并及时归档；（2分）</t>
  </si>
  <si>
    <t>④预算支出实施的人员条件、场地设备、信息支撑等是否落实到位。（2分）</t>
  </si>
  <si>
    <t>产
出
（24分）</t>
  </si>
  <si>
    <t>产出数量</t>
  </si>
  <si>
    <t>实际完成率</t>
  </si>
  <si>
    <t>项目支出实施的实际产出数与计划产出数的比率，用以反映和考核预算支出产出数量目标的实现程度。</t>
  </si>
  <si>
    <t>实际完成率=（实际产出数/计划产出数）×100%。
实际产出数：一定时期（本年度或预算支出期）内预算支出实际产出的产品或提供的服务数量。
计划产出数：预算支出绩效目标确定的在一定时期（本年度或预算支出期）内计划产出的产品或提供的服务数量。
学校建设完工率=目标完成数/预定目标数×100%。完成绩效目标100%得6分，未完成100%的同比例扣减。</t>
  </si>
  <si>
    <t>产出质量</t>
  </si>
  <si>
    <t>质量达标率</t>
  </si>
  <si>
    <t>项目支出完成的质量达标产出数与实际产出数的比率，用以反映和考核预算支出产出质量目标的实现程度。</t>
  </si>
  <si>
    <t>质量达标率=（质量达标产出数/实际产出数）×100%。（5分）
质量达标产出数：一定时期（本年度或预算支出期）内实际达到既定质量标准的产品或服务数量。既定质量标准是指预算支出实施单位设立绩效目标时依据计划标准、行业标准、历史标准或其他标准而设定的绩效指标值。
①主体工程验收合格（3分）
②基础工程验收合格（3分）</t>
  </si>
  <si>
    <t>产出时效</t>
  </si>
  <si>
    <t>完成及时性</t>
  </si>
  <si>
    <t>项目支出实际完成时间与计划完成时间的比较，用以反映和考核预算支出产出时效目标的实现程度。</t>
  </si>
  <si>
    <t>实际完成时间：预算支出实施单位完成该预算支出实际所耗用的时间。（6分）
计划完成时间：按照预算支出实施计划或相关规定完成该预算支出所需的时间。
按合同工期如期完成工程建设，得6分，未完成100%的同比例扣减。</t>
  </si>
  <si>
    <t>产出成本</t>
  </si>
  <si>
    <t>成本节约率</t>
  </si>
  <si>
    <t>完成预算支出计划工作目标的实际节约成本与计划成本的比率，用以反映和考核预算支出的成本节约程度。</t>
  </si>
  <si>
    <t>成本节约率=[（计划成本-实际成本）/计划成本]×100%。（6分）
实际成本：预算支出实施单位如期、保质、保量完成既定工作目标实际所耗费的支出。
计划成本：预算支出实施单位为完成工作目标计划安排的支出，一般以预算支出预算为参考。
项目成本控制在预算内，得6分，未控制在预算内的得0分。</t>
  </si>
  <si>
    <t>效
果
（32分）</t>
  </si>
  <si>
    <t>效益</t>
  </si>
  <si>
    <t>社会效益</t>
  </si>
  <si>
    <t>12分</t>
  </si>
  <si>
    <t>项目实施对社会发展所带来的直接或间接影响情况。</t>
  </si>
  <si>
    <t>①优化城区学校布局，得4分；
②化解城区大班额，得4分；
③推进教育均衡发展，得4分。</t>
  </si>
  <si>
    <t>可持续影响</t>
  </si>
  <si>
    <t>项目后续运行及成效发挥的可持续影响情况。</t>
  </si>
  <si>
    <t>项目后续运行效果显著、成效发挥可持续性强得12分，项目后续运行效果、成效发挥可持续性较好得8分，项目后续运行效果、成效发挥可持续性一般得4分，运行效果差、不具有可持续性不得分</t>
  </si>
  <si>
    <t>社会公众或服务对象满意度</t>
  </si>
  <si>
    <t>社会公众或服务对象对预算支出实施效果的满意程度。</t>
  </si>
  <si>
    <t>满意率达90%（含）以上的得8分，80%（含）-90%得6分，70%（含）-80%得4分，60%（含）-70%得2分，60%以下不得分。</t>
  </si>
  <si>
    <t>项目名称</t>
  </si>
  <si>
    <t>预算金额</t>
  </si>
  <si>
    <t>实际到位资金</t>
  </si>
  <si>
    <t>实际支出资金</t>
  </si>
  <si>
    <t>结余资金</t>
  </si>
  <si>
    <t>主体工程</t>
  </si>
  <si>
    <t>附属工程</t>
  </si>
  <si>
    <t>增加架空层工程</t>
  </si>
  <si>
    <t>挡土墙工程</t>
  </si>
  <si>
    <t>校区城南河及周边景观工程</t>
  </si>
  <si>
    <t>专业设备采购</t>
  </si>
  <si>
    <t>土地补偿及征拆费用</t>
  </si>
  <si>
    <t>合计</t>
  </si>
  <si>
    <t>预算资金</t>
  </si>
  <si>
    <t>实际拨付资金</t>
  </si>
  <si>
    <t>备注</t>
  </si>
  <si>
    <t>前期费用</t>
  </si>
  <si>
    <t>安全文明措施费</t>
  </si>
  <si>
    <t>专家及咨询费用</t>
  </si>
  <si>
    <t>设计及勘测费用</t>
  </si>
  <si>
    <t>监理及检测费用</t>
  </si>
  <si>
    <t>建筑工程费</t>
  </si>
  <si>
    <t>征拆及其他费用</t>
  </si>
  <si>
    <t>质保金</t>
  </si>
  <si>
    <t>可研批复</t>
  </si>
  <si>
    <t>合同金额</t>
  </si>
  <si>
    <t>建设工程勘察合同</t>
  </si>
  <si>
    <t>建设工程监理合同</t>
  </si>
  <si>
    <t>建设工程设计合同</t>
  </si>
  <si>
    <t>供水安装工程协议</t>
  </si>
  <si>
    <t>规划设计合同</t>
  </si>
  <si>
    <t>技术服务合同</t>
  </si>
  <si>
    <t>建设工程造价咨询合同</t>
  </si>
</sst>
</file>

<file path=xl/styles.xml><?xml version="1.0" encoding="utf-8"?>
<styleSheet xmlns="http://schemas.openxmlformats.org/spreadsheetml/2006/main">
  <numFmts count="5">
    <numFmt numFmtId="176" formatCode="0_);[Red]\(0\)"/>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3">
    <font>
      <sz val="11"/>
      <color theme="1"/>
      <name val="宋体"/>
      <charset val="134"/>
      <scheme val="minor"/>
    </font>
    <font>
      <sz val="18"/>
      <color theme="1"/>
      <name val="方正小标宋_GBK"/>
      <charset val="134"/>
    </font>
    <font>
      <b/>
      <sz val="10.5"/>
      <color theme="1"/>
      <name val="仿宋_GB2312"/>
      <charset val="134"/>
    </font>
    <font>
      <sz val="10.5"/>
      <color theme="1"/>
      <name val="仿宋_GB2312"/>
      <charset val="134"/>
    </font>
    <font>
      <sz val="11"/>
      <color theme="0"/>
      <name val="宋体"/>
      <charset val="0"/>
      <scheme val="minor"/>
    </font>
    <font>
      <sz val="11"/>
      <color theme="1"/>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b/>
      <sz val="11"/>
      <color theme="1"/>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b/>
      <sz val="13"/>
      <color theme="3"/>
      <name val="宋体"/>
      <charset val="134"/>
      <scheme val="minor"/>
    </font>
    <font>
      <sz val="11"/>
      <color rgb="FFFF0000"/>
      <name val="宋体"/>
      <charset val="0"/>
      <scheme val="minor"/>
    </font>
    <font>
      <b/>
      <sz val="11"/>
      <color rgb="FFFFFFFF"/>
      <name val="宋体"/>
      <charset val="0"/>
      <scheme val="minor"/>
    </font>
    <font>
      <sz val="11"/>
      <color rgb="FF3F3F76"/>
      <name val="宋体"/>
      <charset val="0"/>
      <scheme val="minor"/>
    </font>
    <font>
      <sz val="11"/>
      <color rgb="FFFA7D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5"/>
        <bgColor indexed="64"/>
      </patternFill>
    </fill>
    <fill>
      <patternFill patternType="solid">
        <fgColor theme="8"/>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theme="9"/>
        <bgColor indexed="64"/>
      </patternFill>
    </fill>
    <fill>
      <patternFill patternType="solid">
        <fgColor rgb="FFC6EFCE"/>
        <bgColor indexed="64"/>
      </patternFill>
    </fill>
    <fill>
      <patternFill patternType="solid">
        <fgColor theme="5" tint="0.399975585192419"/>
        <bgColor indexed="64"/>
      </patternFill>
    </fill>
    <fill>
      <patternFill patternType="solid">
        <fgColor rgb="FFFFC7CE"/>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6"/>
        <bgColor indexed="64"/>
      </patternFill>
    </fill>
    <fill>
      <patternFill patternType="solid">
        <fgColor rgb="FFA5A5A5"/>
        <bgColor indexed="64"/>
      </patternFill>
    </fill>
    <fill>
      <patternFill patternType="solid">
        <fgColor rgb="FFFFCC99"/>
        <bgColor indexed="64"/>
      </patternFill>
    </fill>
    <fill>
      <patternFill patternType="solid">
        <fgColor theme="8" tint="0.399975585192419"/>
        <bgColor indexed="64"/>
      </patternFill>
    </fill>
    <fill>
      <patternFill patternType="solid">
        <fgColor theme="7"/>
        <bgColor indexed="64"/>
      </patternFill>
    </fill>
    <fill>
      <patternFill patternType="solid">
        <fgColor theme="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bottom/>
      <diagonal/>
    </border>
    <border>
      <left style="thin">
        <color auto="1"/>
      </left>
      <right/>
      <top style="thin">
        <color auto="1"/>
      </top>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9" borderId="0" applyNumberFormat="0" applyBorder="0" applyAlignment="0" applyProtection="0">
      <alignment vertical="center"/>
    </xf>
    <xf numFmtId="0" fontId="20" fillId="25"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3" borderId="0" applyNumberFormat="0" applyBorder="0" applyAlignment="0" applyProtection="0">
      <alignment vertical="center"/>
    </xf>
    <xf numFmtId="0" fontId="12" fillId="11" borderId="0" applyNumberFormat="0" applyBorder="0" applyAlignment="0" applyProtection="0">
      <alignment vertical="center"/>
    </xf>
    <xf numFmtId="43" fontId="0" fillId="0" borderId="0" applyFont="0" applyFill="0" applyBorder="0" applyAlignment="0" applyProtection="0">
      <alignment vertical="center"/>
    </xf>
    <xf numFmtId="0" fontId="4" fillId="1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6" borderId="10" applyNumberFormat="0" applyFont="0" applyAlignment="0" applyProtection="0">
      <alignment vertical="center"/>
    </xf>
    <xf numFmtId="0" fontId="4" fillId="10" borderId="0" applyNumberFormat="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 fillId="0" borderId="9" applyNumberFormat="0" applyFill="0" applyAlignment="0" applyProtection="0">
      <alignment vertical="center"/>
    </xf>
    <xf numFmtId="0" fontId="17" fillId="0" borderId="9" applyNumberFormat="0" applyFill="0" applyAlignment="0" applyProtection="0">
      <alignment vertical="center"/>
    </xf>
    <xf numFmtId="0" fontId="4" fillId="32" borderId="0" applyNumberFormat="0" applyBorder="0" applyAlignment="0" applyProtection="0">
      <alignment vertical="center"/>
    </xf>
    <xf numFmtId="0" fontId="9" fillId="0" borderId="11" applyNumberFormat="0" applyFill="0" applyAlignment="0" applyProtection="0">
      <alignment vertical="center"/>
    </xf>
    <xf numFmtId="0" fontId="4" fillId="21" borderId="0" applyNumberFormat="0" applyBorder="0" applyAlignment="0" applyProtection="0">
      <alignment vertical="center"/>
    </xf>
    <xf numFmtId="0" fontId="22" fillId="5" borderId="15" applyNumberFormat="0" applyAlignment="0" applyProtection="0">
      <alignment vertical="center"/>
    </xf>
    <xf numFmtId="0" fontId="6" fillId="5" borderId="8" applyNumberFormat="0" applyAlignment="0" applyProtection="0">
      <alignment vertical="center"/>
    </xf>
    <xf numFmtId="0" fontId="19" fillId="24" borderId="13" applyNumberFormat="0" applyAlignment="0" applyProtection="0">
      <alignment vertical="center"/>
    </xf>
    <xf numFmtId="0" fontId="5" fillId="12" borderId="0" applyNumberFormat="0" applyBorder="0" applyAlignment="0" applyProtection="0">
      <alignment vertical="center"/>
    </xf>
    <xf numFmtId="0" fontId="4" fillId="2" borderId="0" applyNumberFormat="0" applyBorder="0" applyAlignment="0" applyProtection="0">
      <alignment vertical="center"/>
    </xf>
    <xf numFmtId="0" fontId="21" fillId="0" borderId="14" applyNumberFormat="0" applyFill="0" applyAlignment="0" applyProtection="0">
      <alignment vertical="center"/>
    </xf>
    <xf numFmtId="0" fontId="13" fillId="0" borderId="12" applyNumberFormat="0" applyFill="0" applyAlignment="0" applyProtection="0">
      <alignment vertical="center"/>
    </xf>
    <xf numFmtId="0" fontId="8" fillId="9" borderId="0" applyNumberFormat="0" applyBorder="0" applyAlignment="0" applyProtection="0">
      <alignment vertical="center"/>
    </xf>
    <xf numFmtId="0" fontId="14" fillId="15" borderId="0" applyNumberFormat="0" applyBorder="0" applyAlignment="0" applyProtection="0">
      <alignment vertical="center"/>
    </xf>
    <xf numFmtId="0" fontId="5" fillId="4" borderId="0" applyNumberFormat="0" applyBorder="0" applyAlignment="0" applyProtection="0">
      <alignment vertical="center"/>
    </xf>
    <xf numFmtId="0" fontId="4" fillId="28" borderId="0" applyNumberFormat="0" applyBorder="0" applyAlignment="0" applyProtection="0">
      <alignment vertical="center"/>
    </xf>
    <xf numFmtId="0" fontId="5" fillId="20" borderId="0" applyNumberFormat="0" applyBorder="0" applyAlignment="0" applyProtection="0">
      <alignment vertical="center"/>
    </xf>
    <xf numFmtId="0" fontId="5" fillId="19" borderId="0" applyNumberFormat="0" applyBorder="0" applyAlignment="0" applyProtection="0">
      <alignment vertical="center"/>
    </xf>
    <xf numFmtId="0" fontId="5" fillId="14" borderId="0" applyNumberFormat="0" applyBorder="0" applyAlignment="0" applyProtection="0">
      <alignment vertical="center"/>
    </xf>
    <xf numFmtId="0" fontId="5" fillId="18" borderId="0" applyNumberFormat="0" applyBorder="0" applyAlignment="0" applyProtection="0">
      <alignment vertical="center"/>
    </xf>
    <xf numFmtId="0" fontId="4" fillId="23" borderId="0" applyNumberFormat="0" applyBorder="0" applyAlignment="0" applyProtection="0">
      <alignment vertical="center"/>
    </xf>
    <xf numFmtId="0" fontId="4" fillId="27" borderId="0" applyNumberFormat="0" applyBorder="0" applyAlignment="0" applyProtection="0">
      <alignment vertical="center"/>
    </xf>
    <xf numFmtId="0" fontId="5" fillId="17" borderId="0" applyNumberFormat="0" applyBorder="0" applyAlignment="0" applyProtection="0">
      <alignment vertical="center"/>
    </xf>
    <xf numFmtId="0" fontId="5" fillId="31" borderId="0" applyNumberFormat="0" applyBorder="0" applyAlignment="0" applyProtection="0">
      <alignment vertical="center"/>
    </xf>
    <xf numFmtId="0" fontId="4" fillId="3" borderId="0" applyNumberFormat="0" applyBorder="0" applyAlignment="0" applyProtection="0">
      <alignment vertical="center"/>
    </xf>
    <xf numFmtId="0" fontId="5" fillId="30" borderId="0" applyNumberFormat="0" applyBorder="0" applyAlignment="0" applyProtection="0">
      <alignment vertical="center"/>
    </xf>
    <xf numFmtId="0" fontId="4" fillId="26" borderId="0" applyNumberFormat="0" applyBorder="0" applyAlignment="0" applyProtection="0">
      <alignment vertical="center"/>
    </xf>
    <xf numFmtId="0" fontId="4" fillId="8" borderId="0" applyNumberFormat="0" applyBorder="0" applyAlignment="0" applyProtection="0">
      <alignment vertical="center"/>
    </xf>
    <xf numFmtId="0" fontId="5" fillId="22" borderId="0" applyNumberFormat="0" applyBorder="0" applyAlignment="0" applyProtection="0">
      <alignment vertical="center"/>
    </xf>
    <xf numFmtId="0" fontId="4" fillId="7" borderId="0" applyNumberFormat="0" applyBorder="0" applyAlignment="0" applyProtection="0">
      <alignment vertical="center"/>
    </xf>
  </cellStyleXfs>
  <cellXfs count="31">
    <xf numFmtId="0" fontId="0" fillId="0" borderId="0" xfId="0">
      <alignment vertical="center"/>
    </xf>
    <xf numFmtId="0" fontId="0" fillId="2" borderId="0" xfId="0" applyFill="1">
      <alignment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xf>
    <xf numFmtId="0" fontId="0" fillId="0" borderId="0" xfId="0" applyFill="1">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5"/>
  <sheetViews>
    <sheetView tabSelected="1" workbookViewId="0">
      <pane xSplit="6" ySplit="3" topLeftCell="G4" activePane="bottomRight" state="frozen"/>
      <selection/>
      <selection pane="topRight"/>
      <selection pane="bottomLeft"/>
      <selection pane="bottomRight" activeCell="F10" sqref="F10:F13"/>
    </sheetView>
  </sheetViews>
  <sheetFormatPr defaultColWidth="8.89090909090909" defaultRowHeight="14"/>
  <cols>
    <col min="1" max="1" width="6.10909090909091" customWidth="1"/>
    <col min="2" max="2" width="12.7818181818182" customWidth="1"/>
    <col min="3" max="3" width="7" customWidth="1"/>
    <col min="4" max="4" width="7.33636363636364" customWidth="1"/>
    <col min="5" max="5" width="5.44545454545455" customWidth="1"/>
    <col min="6" max="6" width="41.4454545454545" customWidth="1"/>
    <col min="7" max="7" width="59.1090909090909" customWidth="1"/>
    <col min="8" max="8" width="8" customWidth="1"/>
    <col min="9" max="9" width="8" hidden="1" customWidth="1"/>
    <col min="10" max="10" width="9.54545454545454"/>
  </cols>
  <sheetData>
    <row r="1" ht="23" spans="1:9">
      <c r="A1" s="6" t="s">
        <v>0</v>
      </c>
      <c r="B1" s="6"/>
      <c r="C1" s="6"/>
      <c r="D1" s="6"/>
      <c r="E1" s="6"/>
      <c r="F1" s="6"/>
      <c r="G1" s="6"/>
      <c r="H1" s="6"/>
      <c r="I1" s="6"/>
    </row>
    <row r="2" spans="1:9">
      <c r="A2" s="7" t="s">
        <v>1</v>
      </c>
      <c r="B2" s="7" t="s">
        <v>2</v>
      </c>
      <c r="C2" s="7" t="s">
        <v>3</v>
      </c>
      <c r="D2" s="7" t="s">
        <v>4</v>
      </c>
      <c r="E2" s="7" t="s">
        <v>3</v>
      </c>
      <c r="F2" s="7" t="s">
        <v>5</v>
      </c>
      <c r="G2" s="7" t="s">
        <v>6</v>
      </c>
      <c r="H2" s="7" t="s">
        <v>7</v>
      </c>
      <c r="I2" s="24" t="s">
        <v>7</v>
      </c>
    </row>
    <row r="3" spans="1:9">
      <c r="A3" s="7"/>
      <c r="B3" s="7"/>
      <c r="C3" s="7"/>
      <c r="D3" s="7"/>
      <c r="E3" s="7"/>
      <c r="F3" s="7"/>
      <c r="G3" s="7"/>
      <c r="H3" s="7"/>
      <c r="I3" s="25"/>
    </row>
    <row r="4" spans="1:9">
      <c r="A4" s="8" t="s">
        <v>8</v>
      </c>
      <c r="B4" s="8" t="s">
        <v>9</v>
      </c>
      <c r="C4" s="8">
        <v>8</v>
      </c>
      <c r="D4" s="8" t="s">
        <v>10</v>
      </c>
      <c r="E4" s="8" t="s">
        <v>11</v>
      </c>
      <c r="F4" s="9" t="s">
        <v>12</v>
      </c>
      <c r="G4" s="9" t="s">
        <v>13</v>
      </c>
      <c r="H4" s="10">
        <v>5</v>
      </c>
      <c r="I4" s="10"/>
    </row>
    <row r="5" ht="27" spans="1:9">
      <c r="A5" s="11"/>
      <c r="B5" s="8"/>
      <c r="C5" s="8"/>
      <c r="D5" s="8"/>
      <c r="E5" s="8"/>
      <c r="F5" s="9"/>
      <c r="G5" s="9" t="s">
        <v>14</v>
      </c>
      <c r="H5" s="12"/>
      <c r="I5" s="12">
        <v>1</v>
      </c>
    </row>
    <row r="6" spans="1:9">
      <c r="A6" s="11"/>
      <c r="B6" s="8"/>
      <c r="C6" s="8"/>
      <c r="D6" s="8"/>
      <c r="E6" s="8"/>
      <c r="F6" s="9"/>
      <c r="G6" s="9" t="s">
        <v>15</v>
      </c>
      <c r="H6" s="12"/>
      <c r="I6" s="12">
        <v>1</v>
      </c>
    </row>
    <row r="7" spans="1:9">
      <c r="A7" s="11"/>
      <c r="B7" s="8"/>
      <c r="C7" s="8"/>
      <c r="D7" s="8"/>
      <c r="E7" s="8"/>
      <c r="F7" s="9"/>
      <c r="G7" s="9" t="s">
        <v>16</v>
      </c>
      <c r="H7" s="12"/>
      <c r="I7" s="12">
        <v>1</v>
      </c>
    </row>
    <row r="8" ht="27" spans="1:9">
      <c r="A8" s="11"/>
      <c r="B8" s="8"/>
      <c r="C8" s="8"/>
      <c r="D8" s="8"/>
      <c r="E8" s="8"/>
      <c r="F8" s="9"/>
      <c r="G8" s="9" t="s">
        <v>17</v>
      </c>
      <c r="H8" s="12"/>
      <c r="I8" s="12">
        <v>1</v>
      </c>
    </row>
    <row r="9" ht="27" spans="1:9">
      <c r="A9" s="11"/>
      <c r="B9" s="8"/>
      <c r="C9" s="8"/>
      <c r="D9" s="8"/>
      <c r="E9" s="8"/>
      <c r="F9" s="9"/>
      <c r="G9" s="9" t="s">
        <v>18</v>
      </c>
      <c r="H9" s="13"/>
      <c r="I9" s="13">
        <v>1</v>
      </c>
    </row>
    <row r="10" spans="1:9">
      <c r="A10" s="11"/>
      <c r="B10" s="8"/>
      <c r="C10" s="8"/>
      <c r="D10" s="8" t="s">
        <v>19</v>
      </c>
      <c r="E10" s="8" t="s">
        <v>20</v>
      </c>
      <c r="F10" s="9" t="s">
        <v>21</v>
      </c>
      <c r="G10" s="9" t="s">
        <v>13</v>
      </c>
      <c r="H10" s="10">
        <v>3</v>
      </c>
      <c r="I10" s="10"/>
    </row>
    <row r="11" spans="1:9">
      <c r="A11" s="11"/>
      <c r="B11" s="8"/>
      <c r="C11" s="8"/>
      <c r="D11" s="8"/>
      <c r="E11" s="8"/>
      <c r="F11" s="9"/>
      <c r="G11" s="9" t="s">
        <v>22</v>
      </c>
      <c r="H11" s="12"/>
      <c r="I11" s="12">
        <v>1</v>
      </c>
    </row>
    <row r="12" spans="1:9">
      <c r="A12" s="11"/>
      <c r="B12" s="8"/>
      <c r="C12" s="8"/>
      <c r="D12" s="8"/>
      <c r="E12" s="8"/>
      <c r="F12" s="9"/>
      <c r="G12" s="9" t="s">
        <v>23</v>
      </c>
      <c r="H12" s="12"/>
      <c r="I12" s="12">
        <v>1</v>
      </c>
    </row>
    <row r="13" ht="27" spans="1:9">
      <c r="A13" s="11"/>
      <c r="B13" s="8"/>
      <c r="C13" s="8"/>
      <c r="D13" s="8"/>
      <c r="E13" s="8"/>
      <c r="F13" s="9"/>
      <c r="G13" s="9" t="s">
        <v>24</v>
      </c>
      <c r="H13" s="13"/>
      <c r="I13" s="13">
        <v>1</v>
      </c>
    </row>
    <row r="14" ht="16" customHeight="1" spans="1:9">
      <c r="A14" s="11"/>
      <c r="B14" s="8" t="s">
        <v>25</v>
      </c>
      <c r="C14" s="8">
        <v>6</v>
      </c>
      <c r="D14" s="8" t="s">
        <v>26</v>
      </c>
      <c r="E14" s="8" t="s">
        <v>20</v>
      </c>
      <c r="F14" s="9" t="s">
        <v>27</v>
      </c>
      <c r="G14" s="9" t="s">
        <v>13</v>
      </c>
      <c r="H14" s="10">
        <f>SUM(I14:I17)</f>
        <v>1.5</v>
      </c>
      <c r="I14" s="26"/>
    </row>
    <row r="15" ht="16" customHeight="1" spans="1:9">
      <c r="A15" s="11"/>
      <c r="B15" s="8"/>
      <c r="C15" s="8"/>
      <c r="D15" s="8"/>
      <c r="E15" s="8"/>
      <c r="F15" s="9"/>
      <c r="G15" s="9" t="s">
        <v>28</v>
      </c>
      <c r="H15" s="12"/>
      <c r="I15" s="27">
        <v>0.5</v>
      </c>
    </row>
    <row r="16" ht="16" customHeight="1" spans="1:9">
      <c r="A16" s="11"/>
      <c r="B16" s="8"/>
      <c r="C16" s="8"/>
      <c r="D16" s="8"/>
      <c r="E16" s="8"/>
      <c r="F16" s="9"/>
      <c r="G16" s="9" t="s">
        <v>29</v>
      </c>
      <c r="H16" s="12"/>
      <c r="I16" s="27">
        <v>0.5</v>
      </c>
    </row>
    <row r="17" ht="27" spans="1:9">
      <c r="A17" s="11"/>
      <c r="B17" s="8"/>
      <c r="C17" s="8"/>
      <c r="D17" s="8"/>
      <c r="E17" s="8"/>
      <c r="F17" s="9"/>
      <c r="G17" s="9" t="s">
        <v>30</v>
      </c>
      <c r="H17" s="13"/>
      <c r="I17" s="27">
        <v>0.5</v>
      </c>
    </row>
    <row r="18" spans="1:9">
      <c r="A18" s="11"/>
      <c r="B18" s="8"/>
      <c r="C18" s="8"/>
      <c r="D18" s="8" t="s">
        <v>31</v>
      </c>
      <c r="E18" s="8" t="s">
        <v>20</v>
      </c>
      <c r="F18" s="9" t="s">
        <v>32</v>
      </c>
      <c r="G18" s="9" t="s">
        <v>13</v>
      </c>
      <c r="H18" s="10">
        <f>SUM(I18:I21)</f>
        <v>0</v>
      </c>
      <c r="I18" s="10"/>
    </row>
    <row r="19" ht="19" customHeight="1" spans="1:9">
      <c r="A19" s="11"/>
      <c r="B19" s="8"/>
      <c r="C19" s="8"/>
      <c r="D19" s="8"/>
      <c r="E19" s="8"/>
      <c r="F19" s="9"/>
      <c r="G19" s="9" t="s">
        <v>33</v>
      </c>
      <c r="H19" s="12"/>
      <c r="I19" s="27">
        <v>0</v>
      </c>
    </row>
    <row r="20" ht="17" customHeight="1" spans="1:9">
      <c r="A20" s="11"/>
      <c r="B20" s="8"/>
      <c r="C20" s="8"/>
      <c r="D20" s="8"/>
      <c r="E20" s="8"/>
      <c r="F20" s="9"/>
      <c r="G20" s="9" t="s">
        <v>34</v>
      </c>
      <c r="H20" s="12"/>
      <c r="I20" s="27">
        <v>0</v>
      </c>
    </row>
    <row r="21" ht="17" customHeight="1" spans="1:9">
      <c r="A21" s="11"/>
      <c r="B21" s="8"/>
      <c r="C21" s="8"/>
      <c r="D21" s="8"/>
      <c r="E21" s="8"/>
      <c r="F21" s="9"/>
      <c r="G21" s="9" t="s">
        <v>35</v>
      </c>
      <c r="H21" s="13"/>
      <c r="I21" s="27">
        <v>0</v>
      </c>
    </row>
    <row r="22" ht="21" customHeight="1" spans="1:9">
      <c r="A22" s="11"/>
      <c r="B22" s="8" t="s">
        <v>36</v>
      </c>
      <c r="C22" s="8">
        <v>6</v>
      </c>
      <c r="D22" s="8" t="s">
        <v>37</v>
      </c>
      <c r="E22" s="8" t="s">
        <v>38</v>
      </c>
      <c r="F22" s="9" t="s">
        <v>39</v>
      </c>
      <c r="G22" s="9" t="s">
        <v>13</v>
      </c>
      <c r="H22" s="10">
        <f>SUM(I22:I26)</f>
        <v>4</v>
      </c>
      <c r="I22" s="10"/>
    </row>
    <row r="23" spans="1:9">
      <c r="A23" s="11"/>
      <c r="B23" s="8"/>
      <c r="C23" s="8"/>
      <c r="D23" s="8"/>
      <c r="E23" s="8"/>
      <c r="F23" s="9"/>
      <c r="G23" s="9" t="s">
        <v>40</v>
      </c>
      <c r="H23" s="12"/>
      <c r="I23" s="12">
        <v>1</v>
      </c>
    </row>
    <row r="24" spans="1:9">
      <c r="A24" s="11"/>
      <c r="B24" s="8"/>
      <c r="C24" s="8"/>
      <c r="D24" s="8"/>
      <c r="E24" s="8"/>
      <c r="F24" s="9"/>
      <c r="G24" s="9" t="s">
        <v>41</v>
      </c>
      <c r="H24" s="12"/>
      <c r="I24" s="12">
        <v>1</v>
      </c>
    </row>
    <row r="25" spans="1:9">
      <c r="A25" s="11"/>
      <c r="B25" s="8"/>
      <c r="C25" s="8"/>
      <c r="D25" s="8"/>
      <c r="E25" s="8"/>
      <c r="F25" s="9"/>
      <c r="G25" s="9" t="s">
        <v>42</v>
      </c>
      <c r="H25" s="12"/>
      <c r="I25" s="12">
        <v>1</v>
      </c>
    </row>
    <row r="26" ht="27" spans="1:9">
      <c r="A26" s="11"/>
      <c r="B26" s="8"/>
      <c r="C26" s="8"/>
      <c r="D26" s="8"/>
      <c r="E26" s="8"/>
      <c r="F26" s="9"/>
      <c r="G26" s="9" t="s">
        <v>43</v>
      </c>
      <c r="H26" s="13"/>
      <c r="I26" s="13">
        <v>1</v>
      </c>
    </row>
    <row r="27" ht="19" customHeight="1" spans="1:9">
      <c r="A27" s="11"/>
      <c r="B27" s="8"/>
      <c r="C27" s="8"/>
      <c r="D27" s="8" t="s">
        <v>44</v>
      </c>
      <c r="E27" s="8" t="s">
        <v>45</v>
      </c>
      <c r="F27" s="9" t="s">
        <v>46</v>
      </c>
      <c r="G27" s="9" t="s">
        <v>13</v>
      </c>
      <c r="H27" s="10">
        <f>SUM(I27:I29)</f>
        <v>2</v>
      </c>
      <c r="I27" s="10"/>
    </row>
    <row r="28" spans="1:9">
      <c r="A28" s="11"/>
      <c r="B28" s="8"/>
      <c r="C28" s="8"/>
      <c r="D28" s="8"/>
      <c r="E28" s="8"/>
      <c r="F28" s="9"/>
      <c r="G28" s="9" t="s">
        <v>47</v>
      </c>
      <c r="H28" s="12"/>
      <c r="I28" s="12">
        <v>1</v>
      </c>
    </row>
    <row r="29" ht="27" spans="1:9">
      <c r="A29" s="11"/>
      <c r="B29" s="8"/>
      <c r="C29" s="8"/>
      <c r="D29" s="8"/>
      <c r="E29" s="8"/>
      <c r="F29" s="9"/>
      <c r="G29" s="9" t="s">
        <v>48</v>
      </c>
      <c r="H29" s="13"/>
      <c r="I29" s="13">
        <v>1</v>
      </c>
    </row>
    <row r="30" spans="1:9">
      <c r="A30" s="14" t="s">
        <v>49</v>
      </c>
      <c r="B30" s="8" t="s">
        <v>50</v>
      </c>
      <c r="C30" s="8">
        <v>10</v>
      </c>
      <c r="D30" s="8" t="s">
        <v>51</v>
      </c>
      <c r="E30" s="8" t="s">
        <v>38</v>
      </c>
      <c r="F30" s="9" t="s">
        <v>52</v>
      </c>
      <c r="G30" s="9" t="s">
        <v>53</v>
      </c>
      <c r="H30" s="3">
        <f>I30</f>
        <v>3.28</v>
      </c>
      <c r="I30" s="28">
        <v>3.28</v>
      </c>
    </row>
    <row r="31" ht="27" spans="1:9">
      <c r="A31" s="14"/>
      <c r="B31" s="8"/>
      <c r="C31" s="8"/>
      <c r="D31" s="8"/>
      <c r="E31" s="8"/>
      <c r="F31" s="9"/>
      <c r="G31" s="9" t="s">
        <v>54</v>
      </c>
      <c r="H31" s="3"/>
      <c r="I31" s="29"/>
    </row>
    <row r="32" ht="27" spans="1:9">
      <c r="A32" s="14"/>
      <c r="B32" s="8"/>
      <c r="C32" s="8"/>
      <c r="D32" s="8"/>
      <c r="E32" s="8"/>
      <c r="F32" s="9"/>
      <c r="G32" s="9" t="s">
        <v>55</v>
      </c>
      <c r="H32" s="3"/>
      <c r="I32" s="30"/>
    </row>
    <row r="33" spans="1:9">
      <c r="A33" s="14"/>
      <c r="B33" s="8"/>
      <c r="C33" s="8"/>
      <c r="D33" s="8" t="s">
        <v>56</v>
      </c>
      <c r="E33" s="8" t="s">
        <v>45</v>
      </c>
      <c r="F33" s="9" t="s">
        <v>57</v>
      </c>
      <c r="G33" s="9" t="s">
        <v>58</v>
      </c>
      <c r="H33" s="10">
        <f>I33</f>
        <v>1.97</v>
      </c>
      <c r="I33" s="10">
        <v>1.97</v>
      </c>
    </row>
    <row r="34" ht="27" spans="1:9">
      <c r="A34" s="14"/>
      <c r="B34" s="8"/>
      <c r="C34" s="8"/>
      <c r="D34" s="8"/>
      <c r="E34" s="8"/>
      <c r="F34" s="9"/>
      <c r="G34" s="9" t="s">
        <v>59</v>
      </c>
      <c r="H34" s="13"/>
      <c r="I34" s="13"/>
    </row>
    <row r="35" spans="1:9">
      <c r="A35" s="14"/>
      <c r="B35" s="8"/>
      <c r="C35" s="8"/>
      <c r="D35" s="8" t="s">
        <v>60</v>
      </c>
      <c r="E35" s="8" t="s">
        <v>38</v>
      </c>
      <c r="F35" s="9" t="s">
        <v>61</v>
      </c>
      <c r="G35" s="9" t="s">
        <v>13</v>
      </c>
      <c r="H35" s="10">
        <f>SUM(I35:I39)</f>
        <v>3.5</v>
      </c>
      <c r="I35" s="10"/>
    </row>
    <row r="36" ht="27" spans="1:9">
      <c r="A36" s="14"/>
      <c r="B36" s="8"/>
      <c r="C36" s="8"/>
      <c r="D36" s="8"/>
      <c r="E36" s="8"/>
      <c r="F36" s="9"/>
      <c r="G36" s="9" t="s">
        <v>62</v>
      </c>
      <c r="H36" s="12"/>
      <c r="I36" s="12">
        <v>1</v>
      </c>
    </row>
    <row r="37" spans="1:9">
      <c r="A37" s="14"/>
      <c r="B37" s="8"/>
      <c r="C37" s="8"/>
      <c r="D37" s="8"/>
      <c r="E37" s="8"/>
      <c r="F37" s="9"/>
      <c r="G37" s="9" t="s">
        <v>63</v>
      </c>
      <c r="H37" s="12"/>
      <c r="I37" s="12">
        <v>0.5</v>
      </c>
    </row>
    <row r="38" spans="1:9">
      <c r="A38" s="14"/>
      <c r="B38" s="8"/>
      <c r="C38" s="8"/>
      <c r="D38" s="8"/>
      <c r="E38" s="8"/>
      <c r="F38" s="9"/>
      <c r="G38" s="9" t="s">
        <v>64</v>
      </c>
      <c r="H38" s="12"/>
      <c r="I38" s="12">
        <v>1</v>
      </c>
    </row>
    <row r="39" spans="1:9">
      <c r="A39" s="14"/>
      <c r="B39" s="8"/>
      <c r="C39" s="8"/>
      <c r="D39" s="8"/>
      <c r="E39" s="8"/>
      <c r="F39" s="9"/>
      <c r="G39" s="9" t="s">
        <v>65</v>
      </c>
      <c r="H39" s="13"/>
      <c r="I39" s="13">
        <v>1</v>
      </c>
    </row>
    <row r="40" spans="1:9">
      <c r="A40" s="14"/>
      <c r="B40" s="8" t="s">
        <v>66</v>
      </c>
      <c r="C40" s="8">
        <v>14</v>
      </c>
      <c r="D40" s="8" t="s">
        <v>67</v>
      </c>
      <c r="E40" s="8" t="s">
        <v>68</v>
      </c>
      <c r="F40" s="9" t="s">
        <v>69</v>
      </c>
      <c r="G40" s="9" t="s">
        <v>13</v>
      </c>
      <c r="H40" s="10">
        <f>SUM(I40:I42)</f>
        <v>3</v>
      </c>
      <c r="I40" s="10"/>
    </row>
    <row r="41" spans="1:9">
      <c r="A41" s="14"/>
      <c r="B41" s="8"/>
      <c r="C41" s="8"/>
      <c r="D41" s="8"/>
      <c r="E41" s="8"/>
      <c r="F41" s="9"/>
      <c r="G41" s="9" t="s">
        <v>70</v>
      </c>
      <c r="H41" s="12"/>
      <c r="I41" s="12">
        <v>0</v>
      </c>
    </row>
    <row r="42" spans="1:9">
      <c r="A42" s="14"/>
      <c r="B42" s="8"/>
      <c r="C42" s="8"/>
      <c r="D42" s="8"/>
      <c r="E42" s="8"/>
      <c r="F42" s="9"/>
      <c r="G42" s="9" t="s">
        <v>71</v>
      </c>
      <c r="H42" s="13"/>
      <c r="I42" s="13">
        <v>3</v>
      </c>
    </row>
    <row r="43" spans="1:9">
      <c r="A43" s="14"/>
      <c r="B43" s="8"/>
      <c r="C43" s="8"/>
      <c r="D43" s="8" t="s">
        <v>72</v>
      </c>
      <c r="E43" s="8" t="s">
        <v>73</v>
      </c>
      <c r="F43" s="9" t="s">
        <v>74</v>
      </c>
      <c r="G43" s="9" t="s">
        <v>13</v>
      </c>
      <c r="H43" s="10">
        <f>SUM(I44:I47)</f>
        <v>7</v>
      </c>
      <c r="I43" s="10"/>
    </row>
    <row r="44" spans="1:9">
      <c r="A44" s="14"/>
      <c r="B44" s="8"/>
      <c r="C44" s="8"/>
      <c r="D44" s="8"/>
      <c r="E44" s="8"/>
      <c r="F44" s="9"/>
      <c r="G44" s="9" t="s">
        <v>75</v>
      </c>
      <c r="H44" s="12"/>
      <c r="I44" s="12">
        <v>2</v>
      </c>
    </row>
    <row r="45" spans="1:9">
      <c r="A45" s="14"/>
      <c r="B45" s="8"/>
      <c r="C45" s="8"/>
      <c r="D45" s="8"/>
      <c r="E45" s="8"/>
      <c r="F45" s="9"/>
      <c r="G45" s="9" t="s">
        <v>76</v>
      </c>
      <c r="H45" s="12"/>
      <c r="I45" s="12">
        <v>2</v>
      </c>
    </row>
    <row r="46" ht="27" spans="1:9">
      <c r="A46" s="14"/>
      <c r="B46" s="8"/>
      <c r="C46" s="8"/>
      <c r="D46" s="8"/>
      <c r="E46" s="8"/>
      <c r="F46" s="9"/>
      <c r="G46" s="9" t="s">
        <v>77</v>
      </c>
      <c r="H46" s="12"/>
      <c r="I46" s="12">
        <v>1</v>
      </c>
    </row>
    <row r="47" ht="27" spans="1:9">
      <c r="A47" s="14"/>
      <c r="B47" s="8"/>
      <c r="C47" s="8"/>
      <c r="D47" s="8"/>
      <c r="E47" s="8"/>
      <c r="F47" s="9"/>
      <c r="G47" s="9" t="s">
        <v>78</v>
      </c>
      <c r="H47" s="13"/>
      <c r="I47" s="13">
        <v>2</v>
      </c>
    </row>
    <row r="48" ht="94.5" spans="1:9">
      <c r="A48" s="8" t="s">
        <v>79</v>
      </c>
      <c r="B48" s="8" t="s">
        <v>80</v>
      </c>
      <c r="C48" s="8">
        <v>24</v>
      </c>
      <c r="D48" s="8" t="s">
        <v>81</v>
      </c>
      <c r="E48" s="8" t="s">
        <v>68</v>
      </c>
      <c r="F48" s="9" t="s">
        <v>82</v>
      </c>
      <c r="G48" s="9" t="s">
        <v>83</v>
      </c>
      <c r="H48" s="10">
        <f>I48</f>
        <v>6</v>
      </c>
      <c r="I48" s="10">
        <v>6</v>
      </c>
    </row>
    <row r="49" ht="115" customHeight="1" spans="1:9">
      <c r="A49" s="11"/>
      <c r="B49" s="8" t="s">
        <v>84</v>
      </c>
      <c r="C49" s="8"/>
      <c r="D49" s="8" t="s">
        <v>85</v>
      </c>
      <c r="E49" s="8" t="s">
        <v>68</v>
      </c>
      <c r="F49" s="9" t="s">
        <v>86</v>
      </c>
      <c r="G49" s="9" t="s">
        <v>87</v>
      </c>
      <c r="H49" s="8">
        <v>0</v>
      </c>
      <c r="I49" s="8">
        <v>0</v>
      </c>
    </row>
    <row r="50" ht="76" customHeight="1" spans="1:9">
      <c r="A50" s="11"/>
      <c r="B50" s="8" t="s">
        <v>88</v>
      </c>
      <c r="C50" s="8"/>
      <c r="D50" s="8" t="s">
        <v>89</v>
      </c>
      <c r="E50" s="8" t="s">
        <v>68</v>
      </c>
      <c r="F50" s="9" t="s">
        <v>90</v>
      </c>
      <c r="G50" s="9" t="s">
        <v>91</v>
      </c>
      <c r="H50" s="10">
        <v>0</v>
      </c>
      <c r="I50" s="10">
        <v>0</v>
      </c>
    </row>
    <row r="51" ht="100" customHeight="1" spans="1:9">
      <c r="A51" s="11"/>
      <c r="B51" s="8" t="s">
        <v>92</v>
      </c>
      <c r="C51" s="8"/>
      <c r="D51" s="10" t="s">
        <v>93</v>
      </c>
      <c r="E51" s="8" t="s">
        <v>68</v>
      </c>
      <c r="F51" s="9" t="s">
        <v>94</v>
      </c>
      <c r="G51" s="9" t="s">
        <v>95</v>
      </c>
      <c r="H51" s="10">
        <v>6</v>
      </c>
      <c r="I51" s="10"/>
    </row>
    <row r="52" s="5" customFormat="1" ht="40.5" spans="1:9">
      <c r="A52" s="15" t="s">
        <v>96</v>
      </c>
      <c r="B52" s="15" t="s">
        <v>97</v>
      </c>
      <c r="C52" s="16">
        <v>24</v>
      </c>
      <c r="D52" s="17" t="s">
        <v>98</v>
      </c>
      <c r="E52" s="17" t="s">
        <v>99</v>
      </c>
      <c r="F52" s="18" t="s">
        <v>100</v>
      </c>
      <c r="G52" s="18" t="s">
        <v>101</v>
      </c>
      <c r="H52" s="17">
        <v>12</v>
      </c>
      <c r="I52" s="17"/>
    </row>
    <row r="53" s="5" customFormat="1" ht="40.5" spans="1:9">
      <c r="A53" s="19"/>
      <c r="B53" s="20"/>
      <c r="C53" s="21"/>
      <c r="D53" s="22" t="s">
        <v>102</v>
      </c>
      <c r="E53" s="17" t="s">
        <v>99</v>
      </c>
      <c r="F53" s="18" t="s">
        <v>103</v>
      </c>
      <c r="G53" s="18" t="s">
        <v>104</v>
      </c>
      <c r="H53" s="17">
        <v>12</v>
      </c>
      <c r="I53" s="17"/>
    </row>
    <row r="54" s="5" customFormat="1" ht="51" customHeight="1" spans="1:9">
      <c r="A54" s="23"/>
      <c r="B54" s="22"/>
      <c r="C54" s="17">
        <v>8</v>
      </c>
      <c r="D54" s="17" t="s">
        <v>105</v>
      </c>
      <c r="E54" s="17" t="s">
        <v>73</v>
      </c>
      <c r="F54" s="18" t="s">
        <v>106</v>
      </c>
      <c r="G54" s="18" t="s">
        <v>107</v>
      </c>
      <c r="H54" s="17">
        <v>8</v>
      </c>
      <c r="I54" s="17"/>
    </row>
    <row r="55" spans="3:8">
      <c r="C55">
        <f>SUM(C4:C54)</f>
        <v>100</v>
      </c>
      <c r="H55">
        <f>SUM(H4:H54)</f>
        <v>78.25</v>
      </c>
    </row>
  </sheetData>
  <mergeCells count="71">
    <mergeCell ref="A1:G1"/>
    <mergeCell ref="A2:A3"/>
    <mergeCell ref="A4:A29"/>
    <mergeCell ref="A30:A47"/>
    <mergeCell ref="A48:A51"/>
    <mergeCell ref="A52:A54"/>
    <mergeCell ref="B2:B3"/>
    <mergeCell ref="B4:B13"/>
    <mergeCell ref="B14:B21"/>
    <mergeCell ref="B22:B29"/>
    <mergeCell ref="B30:B39"/>
    <mergeCell ref="B40:B47"/>
    <mergeCell ref="B52:B54"/>
    <mergeCell ref="C2:C3"/>
    <mergeCell ref="C4:C13"/>
    <mergeCell ref="C14:C21"/>
    <mergeCell ref="C22:C29"/>
    <mergeCell ref="C30:C39"/>
    <mergeCell ref="C40:C47"/>
    <mergeCell ref="C48:C51"/>
    <mergeCell ref="C52:C53"/>
    <mergeCell ref="D2:D3"/>
    <mergeCell ref="D4:D9"/>
    <mergeCell ref="D10:D13"/>
    <mergeCell ref="D14:D17"/>
    <mergeCell ref="D18:D21"/>
    <mergeCell ref="D22:D26"/>
    <mergeCell ref="D27:D29"/>
    <mergeCell ref="D30:D32"/>
    <mergeCell ref="D33:D34"/>
    <mergeCell ref="D35:D39"/>
    <mergeCell ref="D40:D42"/>
    <mergeCell ref="D43:D47"/>
    <mergeCell ref="E2:E3"/>
    <mergeCell ref="E4:E9"/>
    <mergeCell ref="E10:E13"/>
    <mergeCell ref="E14:E17"/>
    <mergeCell ref="E18:E21"/>
    <mergeCell ref="E22:E26"/>
    <mergeCell ref="E27:E29"/>
    <mergeCell ref="E30:E32"/>
    <mergeCell ref="E33:E34"/>
    <mergeCell ref="E35:E39"/>
    <mergeCell ref="E40:E42"/>
    <mergeCell ref="E43:E47"/>
    <mergeCell ref="F2:F3"/>
    <mergeCell ref="F4:F9"/>
    <mergeCell ref="F10:F13"/>
    <mergeCell ref="F14:F17"/>
    <mergeCell ref="F18:F21"/>
    <mergeCell ref="F22:F26"/>
    <mergeCell ref="F27:F29"/>
    <mergeCell ref="F30:F32"/>
    <mergeCell ref="F33:F34"/>
    <mergeCell ref="F35:F39"/>
    <mergeCell ref="F40:F42"/>
    <mergeCell ref="F43:F47"/>
    <mergeCell ref="G2:G3"/>
    <mergeCell ref="H2:H3"/>
    <mergeCell ref="H4:H9"/>
    <mergeCell ref="H10:H13"/>
    <mergeCell ref="H14:H17"/>
    <mergeCell ref="H18:H21"/>
    <mergeCell ref="H22:H26"/>
    <mergeCell ref="H27:H29"/>
    <mergeCell ref="H30:H32"/>
    <mergeCell ref="H33:H34"/>
    <mergeCell ref="H35:H39"/>
    <mergeCell ref="H40:H42"/>
    <mergeCell ref="H43:H47"/>
    <mergeCell ref="I2:I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topLeftCell="A13" workbookViewId="0">
      <selection activeCell="D19" sqref="D19:D21"/>
    </sheetView>
  </sheetViews>
  <sheetFormatPr defaultColWidth="8.72727272727273" defaultRowHeight="14"/>
  <cols>
    <col min="1" max="3" width="17.7272727272727" customWidth="1"/>
    <col min="4" max="4" width="13.5454545454545" customWidth="1"/>
    <col min="5" max="5" width="11.7272727272727"/>
    <col min="6" max="6" width="10.5454545454545"/>
    <col min="7" max="8" width="12.8181818181818"/>
    <col min="9" max="10" width="10.5454545454545"/>
  </cols>
  <sheetData>
    <row r="1" spans="3:7">
      <c r="C1" t="s">
        <v>108</v>
      </c>
      <c r="D1" t="s">
        <v>109</v>
      </c>
      <c r="E1" t="s">
        <v>110</v>
      </c>
      <c r="F1" t="s">
        <v>111</v>
      </c>
      <c r="G1" t="s">
        <v>112</v>
      </c>
    </row>
    <row r="2" spans="3:5">
      <c r="C2" t="s">
        <v>113</v>
      </c>
      <c r="D2" s="1">
        <f>4025.39</f>
        <v>4025.39</v>
      </c>
      <c r="E2">
        <f>(41660061+1335532.17+1031006.83)/10000</f>
        <v>4402.66</v>
      </c>
    </row>
    <row r="3" spans="3:4">
      <c r="C3" t="s">
        <v>114</v>
      </c>
      <c r="D3" s="1">
        <v>1237.4</v>
      </c>
    </row>
    <row r="4" spans="3:4">
      <c r="C4" t="s">
        <v>115</v>
      </c>
      <c r="D4" s="1">
        <v>229.62</v>
      </c>
    </row>
    <row r="5" spans="3:4">
      <c r="C5" t="s">
        <v>116</v>
      </c>
      <c r="D5" s="1">
        <v>134.65</v>
      </c>
    </row>
    <row r="6" spans="3:4">
      <c r="C6" t="s">
        <v>117</v>
      </c>
      <c r="D6">
        <v>800</v>
      </c>
    </row>
    <row r="7" spans="3:5">
      <c r="C7" t="s">
        <v>118</v>
      </c>
      <c r="D7">
        <v>1000</v>
      </c>
      <c r="E7">
        <v>1000</v>
      </c>
    </row>
    <row r="8" spans="3:7">
      <c r="C8" t="s">
        <v>119</v>
      </c>
      <c r="D8">
        <v>4864.35</v>
      </c>
      <c r="E8">
        <v>4864.35</v>
      </c>
      <c r="F8">
        <v>4855.94</v>
      </c>
      <c r="G8">
        <v>8.41</v>
      </c>
    </row>
    <row r="9" spans="3:7">
      <c r="C9" t="s">
        <v>120</v>
      </c>
      <c r="D9">
        <f>SUM(D2:D7)</f>
        <v>7427.06</v>
      </c>
      <c r="E9">
        <f>SUM(E2:E7)</f>
        <v>5402.66</v>
      </c>
      <c r="G9">
        <f>E9/D9</f>
        <v>0.727429157701702</v>
      </c>
    </row>
    <row r="14" spans="4:4">
      <c r="D14">
        <f>D5+D4+D3+D2+B24/10000+B23/10000+1000</f>
        <v>11853.8804</v>
      </c>
    </row>
    <row r="15" spans="8:8">
      <c r="H15">
        <f>D2+D3+D4+D5+B23/10000</f>
        <v>5989.5304</v>
      </c>
    </row>
    <row r="16" spans="1:7">
      <c r="A16" s="2" t="s">
        <v>108</v>
      </c>
      <c r="B16" s="2" t="s">
        <v>121</v>
      </c>
      <c r="C16" s="2" t="s">
        <v>110</v>
      </c>
      <c r="D16" s="2" t="s">
        <v>122</v>
      </c>
      <c r="E16" s="2" t="s">
        <v>112</v>
      </c>
      <c r="G16" t="s">
        <v>123</v>
      </c>
    </row>
    <row r="17" spans="1:5">
      <c r="A17" s="2" t="s">
        <v>124</v>
      </c>
      <c r="B17" s="3">
        <v>62810000</v>
      </c>
      <c r="C17" s="4">
        <f>4402.66*10000</f>
        <v>44026600</v>
      </c>
      <c r="D17" s="2">
        <v>1029158</v>
      </c>
      <c r="E17" s="3">
        <f>C17-D17-D18-D19-D20-D21-D22-D23</f>
        <v>1335532.17</v>
      </c>
    </row>
    <row r="18" spans="1:5">
      <c r="A18" s="2" t="s">
        <v>125</v>
      </c>
      <c r="B18" s="3"/>
      <c r="C18" s="4"/>
      <c r="D18" s="2">
        <v>1031006.83</v>
      </c>
      <c r="E18" s="3"/>
    </row>
    <row r="19" spans="1:5">
      <c r="A19" s="2" t="s">
        <v>126</v>
      </c>
      <c r="B19" s="3"/>
      <c r="C19" s="4"/>
      <c r="D19" s="2">
        <v>50000</v>
      </c>
      <c r="E19" s="3"/>
    </row>
    <row r="20" spans="1:5">
      <c r="A20" s="2" t="s">
        <v>127</v>
      </c>
      <c r="B20" s="3"/>
      <c r="C20" s="4"/>
      <c r="D20" s="2">
        <v>1295600</v>
      </c>
      <c r="E20" s="3"/>
    </row>
    <row r="21" spans="1:7">
      <c r="A21" s="2" t="s">
        <v>128</v>
      </c>
      <c r="B21" s="3"/>
      <c r="C21" s="4"/>
      <c r="D21" s="2">
        <v>1095000</v>
      </c>
      <c r="E21" s="3"/>
      <c r="G21">
        <f>C17-D23</f>
        <v>40836297</v>
      </c>
    </row>
    <row r="22" spans="1:5">
      <c r="A22" s="2" t="s">
        <v>129</v>
      </c>
      <c r="B22" s="3"/>
      <c r="C22" s="4"/>
      <c r="D22" s="2">
        <v>35000000</v>
      </c>
      <c r="E22" s="3"/>
    </row>
    <row r="23" spans="1:5">
      <c r="A23" s="2" t="s">
        <v>130</v>
      </c>
      <c r="B23" s="2">
        <v>3624704</v>
      </c>
      <c r="C23" s="4">
        <v>3190303</v>
      </c>
      <c r="D23" s="2">
        <v>3190303</v>
      </c>
      <c r="E23" s="3"/>
    </row>
    <row r="24" spans="1:10">
      <c r="A24" s="2" t="s">
        <v>119</v>
      </c>
      <c r="B24" s="2">
        <v>48643500</v>
      </c>
      <c r="C24" s="2">
        <v>48643500</v>
      </c>
      <c r="D24" s="2">
        <f>42706811.2+5852562</f>
        <v>48559373.2</v>
      </c>
      <c r="E24" s="2">
        <f>C24-D24</f>
        <v>84126.799999997</v>
      </c>
      <c r="I24">
        <f>C24+D23</f>
        <v>51833803</v>
      </c>
      <c r="J24">
        <f>D23/10000+F8</f>
        <v>5174.9703</v>
      </c>
    </row>
    <row r="25" spans="1:7">
      <c r="A25" s="2" t="s">
        <v>118</v>
      </c>
      <c r="B25" s="2">
        <v>10000000</v>
      </c>
      <c r="C25" s="2">
        <v>10000000</v>
      </c>
      <c r="D25" s="2">
        <v>9693377</v>
      </c>
      <c r="E25" s="2">
        <f>C25-D25</f>
        <v>306623</v>
      </c>
      <c r="G25" t="s">
        <v>131</v>
      </c>
    </row>
    <row r="26" spans="1:9">
      <c r="A26" s="2" t="s">
        <v>120</v>
      </c>
      <c r="B26" s="2">
        <f>SUM(B17:B25)</f>
        <v>125078204</v>
      </c>
      <c r="C26" s="2">
        <f>SUM(C17:C25)</f>
        <v>105860403</v>
      </c>
      <c r="D26" s="2">
        <f>SUM(D17:D25)</f>
        <v>100943818.03</v>
      </c>
      <c r="E26" s="2">
        <f>SUM(E17:E25)</f>
        <v>1726281.97</v>
      </c>
      <c r="I26">
        <f>B23/10000+D8</f>
        <v>5226.8204</v>
      </c>
    </row>
    <row r="29" spans="1:8">
      <c r="A29" t="s">
        <v>132</v>
      </c>
      <c r="C29">
        <v>6281</v>
      </c>
      <c r="D29">
        <f>C29+D8+362.4704+1000</f>
        <v>12507.8204</v>
      </c>
      <c r="E29">
        <f>D8+C17/10000+C25/10000</f>
        <v>10267.01</v>
      </c>
      <c r="F29">
        <f>D29-E29</f>
        <v>2240.8104</v>
      </c>
      <c r="G29">
        <f>C26/B26</f>
        <v>0.846353718030681</v>
      </c>
      <c r="H29">
        <f>D26/C26</f>
        <v>0.953555958312382</v>
      </c>
    </row>
    <row r="31" spans="3:3">
      <c r="C31" t="s">
        <v>133</v>
      </c>
    </row>
    <row r="32" spans="1:3">
      <c r="A32" t="s">
        <v>134</v>
      </c>
      <c r="C32">
        <v>80000</v>
      </c>
    </row>
    <row r="33" spans="1:3">
      <c r="A33" t="s">
        <v>135</v>
      </c>
      <c r="C33">
        <v>910000</v>
      </c>
    </row>
    <row r="34" spans="1:3">
      <c r="A34" t="s">
        <v>136</v>
      </c>
      <c r="C34">
        <v>49200</v>
      </c>
    </row>
    <row r="35" spans="1:3">
      <c r="A35" t="s">
        <v>137</v>
      </c>
      <c r="C35">
        <v>50000</v>
      </c>
    </row>
    <row r="36" spans="1:3">
      <c r="A36" t="s">
        <v>138</v>
      </c>
      <c r="C36">
        <v>238900</v>
      </c>
    </row>
    <row r="37" spans="1:3">
      <c r="A37" t="s">
        <v>136</v>
      </c>
      <c r="C37">
        <v>976000</v>
      </c>
    </row>
    <row r="38" spans="1:3">
      <c r="A38" t="s">
        <v>139</v>
      </c>
      <c r="C38">
        <v>65000</v>
      </c>
    </row>
    <row r="39" spans="1:3">
      <c r="A39" t="s">
        <v>140</v>
      </c>
      <c r="C39">
        <v>97600</v>
      </c>
    </row>
    <row r="40" spans="1:3">
      <c r="A40" t="s">
        <v>140</v>
      </c>
      <c r="C40">
        <v>44600</v>
      </c>
    </row>
    <row r="41" spans="3:3">
      <c r="C41">
        <v>55097100</v>
      </c>
    </row>
  </sheetData>
  <mergeCells count="2">
    <mergeCell ref="B17:B22"/>
    <mergeCell ref="E17:E2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预算支出绩效评价共性指标体系</vt:lpstr>
      <vt:lpstr>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十四</cp:lastModifiedBy>
  <dcterms:created xsi:type="dcterms:W3CDTF">2020-08-19T03:13:00Z</dcterms:created>
  <dcterms:modified xsi:type="dcterms:W3CDTF">2020-12-10T08:13:49Z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2052-11.1.0.10116</vt:lpwstr>
  </property>
</Properties>
</file>