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67" windowHeight="8518" tabRatio="897" activeTab="2"/>
  </bookViews>
  <sheets>
    <sheet name="1、部门收支总表" sheetId="1" r:id="rId1"/>
    <sheet name="2、部门收入总表" sheetId="2" r:id="rId2"/>
    <sheet name="3、部门支出总表 " sheetId="3" r:id="rId3"/>
    <sheet name="4、部门支出总表（分类）" sheetId="4" r:id="rId4"/>
    <sheet name="5、支出分类(政府预算)" sheetId="5" r:id="rId5"/>
    <sheet name="6、基本-工资福利" sheetId="6" r:id="rId6"/>
    <sheet name="7、工资福利(政府预算)" sheetId="7" r:id="rId7"/>
    <sheet name="8、基本-一般商品服务" sheetId="8" r:id="rId8"/>
    <sheet name="9、商品服务(政府预算)" sheetId="9" r:id="rId9"/>
    <sheet name="10、基本-个人和家庭" sheetId="10" r:id="rId10"/>
    <sheet name="11、个人家庭(政府预算)" sheetId="11" r:id="rId11"/>
    <sheet name="12、财政拨款收支总表" sheetId="12" r:id="rId12"/>
    <sheet name="13、一般预算支出" sheetId="13" r:id="rId13"/>
    <sheet name="14、一般预算基本支出表" sheetId="14" r:id="rId14"/>
    <sheet name="15、一般-工资福利" sheetId="15" r:id="rId15"/>
    <sheet name="16、工资福利(政府预算)(2)" sheetId="16" r:id="rId16"/>
    <sheet name="17、一般-商品和服务" sheetId="17" r:id="rId17"/>
    <sheet name="18、商品服务(政府预算)(2)" sheetId="18" r:id="rId18"/>
    <sheet name="19、一般-个人和家庭" sheetId="19" r:id="rId19"/>
    <sheet name="20、个人家庭(政府预算)(2)" sheetId="20" r:id="rId20"/>
    <sheet name="21、项目明细表" sheetId="21" r:id="rId21"/>
    <sheet name="22、政府性基金" sheetId="22" r:id="rId22"/>
    <sheet name="23、政府性基金(政府预算)" sheetId="23" r:id="rId23"/>
    <sheet name="24、专户" sheetId="24" r:id="rId24"/>
    <sheet name="25、专户(政府预算)" sheetId="25" r:id="rId25"/>
    <sheet name="26、经费拨款" sheetId="26" r:id="rId26"/>
    <sheet name="27、经费拨款(政府预算)" sheetId="27" r:id="rId27"/>
    <sheet name="28、三公" sheetId="28" r:id="rId28"/>
    <sheet name="29、整体绩效" sheetId="29" r:id="rId29"/>
    <sheet name="30、项目绩效" sheetId="30" r:id="rId30"/>
  </sheets>
  <definedNames>
    <definedName name="_xlnm.Print_Area" localSheetId="1">'2、部门收入总表'!$A$1:$M$7</definedName>
    <definedName name="_xlnm.Print_Area" localSheetId="0">'1、部门收支总表'!$A$1:$H$28</definedName>
    <definedName name="_xlnm.Print_Area" localSheetId="2">'3、部门支出总表 '!$A$1:$P$29</definedName>
    <definedName name="_xlnm.Print_Area" localSheetId="3">'4、部门支出总表（分类）'!$A$1:$U$30</definedName>
    <definedName name="_xlnm.Print_Area" localSheetId="11">'12、财政拨款收支总表'!$A$1:$F$26</definedName>
    <definedName name="_xlnm.Print_Area" localSheetId="10">'11、个人家庭(政府预算)'!$A$1:$K$12</definedName>
    <definedName name="_xlnm.Print_Area" localSheetId="19">'20、个人家庭(政府预算)(2)'!$A$1:$K$12</definedName>
    <definedName name="_xlnm.Print_Area" localSheetId="6">'7、工资福利(政府预算)'!$A$1:$N$12</definedName>
    <definedName name="_xlnm.Print_Area" localSheetId="15">'16、工资福利(政府预算)(2)'!$A$1:$N$7</definedName>
    <definedName name="_xlnm.Print_Area" localSheetId="9">'10、基本-个人和家庭'!$A$1:$L$13</definedName>
    <definedName name="_xlnm.Print_Area" localSheetId="5">'6、基本-工资福利'!$A$1:$AA$11</definedName>
    <definedName name="_xlnm.Print_Area" localSheetId="7">'8、基本-一般商品服务'!$A$1:$Z$13</definedName>
    <definedName name="_xlnm.Print_Area" localSheetId="25">'26、经费拨款'!$A$1:$V$27</definedName>
    <definedName name="_xlnm.Print_Area" localSheetId="26">'27、经费拨款(政府预算)'!$A$1:$U$20</definedName>
    <definedName name="_xlnm.Print_Area" localSheetId="27">'28、三公'!$A$1:$O$8</definedName>
    <definedName name="_xlnm.Print_Area" localSheetId="8">'9、商品服务(政府预算)'!$A$1:$T$12</definedName>
    <definedName name="_xlnm.Print_Area" localSheetId="17">'18、商品服务(政府预算)(2)'!$A$1:$T$6</definedName>
    <definedName name="_xlnm.Print_Area" localSheetId="29">'30、项目绩效'!$A$1:$N$8</definedName>
    <definedName name="_xlnm.Print_Area" localSheetId="20">'21、项目明细表'!$A$1:$N$28</definedName>
    <definedName name="_xlnm.Print_Area" localSheetId="18">'19、一般-个人和家庭'!$A$1:$L$7</definedName>
    <definedName name="_xlnm.Print_Area" localSheetId="14">'15、一般-工资福利'!$A$1:$AA$13</definedName>
    <definedName name="_xlnm.Print_Area" localSheetId="16">'17、一般-商品和服务'!$A$1:$Z$7</definedName>
    <definedName name="_xlnm.Print_Area" localSheetId="13">'14、一般预算基本支出表'!$A$1:$H$13</definedName>
    <definedName name="_xlnm.Print_Area" localSheetId="12">'13、一般预算支出'!$A$1:$R$27</definedName>
    <definedName name="_xlnm.Print_Area" localSheetId="28">'29、整体绩效'!$A$1:$I$6</definedName>
    <definedName name="_xlnm.Print_Area" localSheetId="21">'22、政府性基金'!$A$1:$U$11</definedName>
    <definedName name="_xlnm.Print_Area" localSheetId="22">'23、政府性基金(政府预算)'!$A$1:$U$10</definedName>
    <definedName name="_xlnm.Print_Area" localSheetId="4">'5、支出分类(政府预算)'!$1:$29</definedName>
    <definedName name="_xlnm.Print_Area" localSheetId="23">'24、专户'!$A$1:$U$8</definedName>
    <definedName name="_xlnm.Print_Area" localSheetId="24">'25、专户(政府预算)'!$A$1:$U$7</definedName>
    <definedName name="_xlnm.Print_Area">#N/A</definedName>
    <definedName name="_xlnm.Print_Titles" localSheetId="1">'2、部门收入总表'!$1:$6</definedName>
    <definedName name="_xlnm.Print_Titles" localSheetId="0">'1、部门收支总表'!$1:$5</definedName>
    <definedName name="_xlnm.Print_Titles" localSheetId="11">'12、财政拨款收支总表'!$1:$5</definedName>
    <definedName name="_xlnm.Print_Titles" localSheetId="10">'11、个人家庭(政府预算)'!$1:$6</definedName>
    <definedName name="_xlnm.Print_Titles" localSheetId="19">'20、个人家庭(政府预算)(2)'!$1:$6</definedName>
    <definedName name="_xlnm.Print_Titles" localSheetId="6">'7、工资福利(政府预算)'!$1:$6</definedName>
    <definedName name="_xlnm.Print_Titles" localSheetId="15">'16、工资福利(政府预算)(2)'!$1:$6</definedName>
    <definedName name="_xlnm.Print_Titles" localSheetId="26">'27、经费拨款(政府预算)'!$1:$6</definedName>
    <definedName name="_xlnm.Print_Titles" localSheetId="8">'9、商品服务(政府预算)'!$1:$6</definedName>
    <definedName name="_xlnm.Print_Titles" localSheetId="17">'18、商品服务(政府预算)(2)'!$1:$6</definedName>
    <definedName name="_xlnm.Print_Titles" localSheetId="22">'23、政府性基金(政府预算)'!$1:$6</definedName>
    <definedName name="_xlnm.Print_Titles" localSheetId="4">'5、支出分类(政府预算)'!$1:$6</definedName>
    <definedName name="_xlnm.Print_Titles" localSheetId="24">'25、专户(政府预算)'!$2:$6</definedName>
    <definedName name="_xlnm.Print_Titles">#N/A</definedName>
  </definedNames>
  <calcPr fullCalcOnLoad="1"/>
</workbook>
</file>

<file path=xl/sharedStrings.xml><?xml version="1.0" encoding="utf-8"?>
<sst xmlns="http://schemas.openxmlformats.org/spreadsheetml/2006/main" count="1730" uniqueCount="365">
  <si>
    <t>表-01</t>
  </si>
  <si>
    <t>部门收支总表</t>
  </si>
  <si>
    <t>单位名称：岳阳县民政局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</si>
  <si>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</si>
  <si>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</si>
  <si>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</si>
  <si>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</si>
  <si>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</si>
  <si>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</si>
  <si>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</si>
  <si>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</si>
  <si>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</si>
  <si>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</si>
  <si>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</si>
  <si>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</si>
  <si>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</si>
  <si>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</si>
  <si>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</si>
  <si>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</si>
  <si>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</si>
  <si>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</si>
  <si>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</si>
  <si>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</si>
  <si>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</si>
  <si>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</si>
  <si>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</si>
  <si>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</si>
  <si>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</si>
  <si>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</si>
  <si>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</si>
  <si>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</si>
  <si>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</si>
  <si>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</si>
  <si>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</si>
  <si>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</si>
  <si>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</si>
  <si>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</si>
  <si>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</si>
  <si>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</si>
  <si>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</si>
  <si>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</si>
  <si>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</si>
  <si>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</si>
  <si>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</si>
  <si>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</si>
  <si>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</si>
  <si>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</si>
  <si>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</si>
  <si>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</si>
  <si>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</si>
  <si>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</si>
  <si>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</si>
  <si>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</si>
  <si>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</si>
  <si>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</si>
  <si>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</si>
  <si>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</si>
  <si>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</si>
  <si>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</si>
  <si>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</si>
  <si>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</si>
  <si>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</si>
  <si>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</si>
  <si>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</si>
  <si>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</si>
  <si>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</si>
  <si>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</si>
  <si>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</si>
  <si>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</si>
  <si>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</si>
  <si>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</si>
  <si>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</si>
  <si>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</si>
  <si>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</si>
  <si>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</si>
  <si>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</si>
  <si>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</si>
  <si>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</si>
  <si>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</si>
  <si>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</si>
  <si>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</si>
  <si>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</si>
  <si>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</si>
  <si>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</si>
  <si>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</si>
  <si>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</si>
  <si>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</si>
  <si>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</si>
  <si>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</si>
  <si>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</si>
  <si>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</si>
  <si>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</si>
  <si>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</si>
  <si>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072001</t>
  </si>
  <si>
    <t>岳阳县民政局</t>
  </si>
  <si>
    <t>表-03</t>
  </si>
  <si>
    <t>部门支出总表</t>
  </si>
  <si>
    <t>科目编码</t>
  </si>
  <si>
    <t>单位名称（功能科目）</t>
  </si>
  <si>
    <t>总  计</t>
  </si>
  <si>
    <t>类</t>
  </si>
  <si>
    <t>款</t>
  </si>
  <si>
    <t>项</t>
  </si>
  <si>
    <t>208</t>
  </si>
  <si>
    <t>社会保障和就业支出</t>
  </si>
  <si>
    <t>02</t>
  </si>
  <si>
    <t xml:space="preserve">  民政管理事务</t>
  </si>
  <si>
    <t>01</t>
  </si>
  <si>
    <t>行政运行</t>
  </si>
  <si>
    <t>07</t>
  </si>
  <si>
    <t>行政区划和地名管理</t>
  </si>
  <si>
    <t>99</t>
  </si>
  <si>
    <t>其他民政管理事务支出</t>
  </si>
  <si>
    <t>10</t>
  </si>
  <si>
    <t xml:space="preserve">  社会福利</t>
  </si>
  <si>
    <t>儿童福利</t>
  </si>
  <si>
    <t>老年福利</t>
  </si>
  <si>
    <t>05</t>
  </si>
  <si>
    <t>社会福利事业单位</t>
  </si>
  <si>
    <t>19</t>
  </si>
  <si>
    <t xml:space="preserve">  最低生活保障</t>
  </si>
  <si>
    <t>城市最低生活保障金支出</t>
  </si>
  <si>
    <t>农村最低生活保障金支出</t>
  </si>
  <si>
    <t>20</t>
  </si>
  <si>
    <t xml:space="preserve">  临时救助</t>
  </si>
  <si>
    <t>临时救助支出</t>
  </si>
  <si>
    <t>流浪乞讨人员救助支出</t>
  </si>
  <si>
    <t>21</t>
  </si>
  <si>
    <t xml:space="preserve">  特困人员救助供养</t>
  </si>
  <si>
    <t>农村特困人员救助供养支出</t>
  </si>
  <si>
    <t>25</t>
  </si>
  <si>
    <t xml:space="preserve">  其他生活救助</t>
  </si>
  <si>
    <t>其他农村生活救助</t>
  </si>
  <si>
    <t>229</t>
  </si>
  <si>
    <t>其他支出</t>
  </si>
  <si>
    <t>08</t>
  </si>
  <si>
    <t xml:space="preserve">  彩票发行销售机构业务费安排支出</t>
  </si>
  <si>
    <t>用于社会福利的彩票公益金支出</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</si>
  <si>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</si>
  <si>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</si>
  <si>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</si>
  <si>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</si>
  <si>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</si>
  <si>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</si>
  <si>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</si>
  <si>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</si>
  <si>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</si>
  <si>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</si>
  <si>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</si>
  <si>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</si>
  <si>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</si>
  <si>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</si>
  <si>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</si>
  <si>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</si>
  <si>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</si>
  <si>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</si>
  <si>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</si>
  <si>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</si>
  <si>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</si>
  <si>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</si>
  <si>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</si>
  <si>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</si>
  <si>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</si>
  <si>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</si>
  <si>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</si>
  <si>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</si>
  <si>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</si>
  <si>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</si>
  <si>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</si>
  <si>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</si>
  <si>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</si>
  <si>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</si>
  <si>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</si>
  <si>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</si>
  <si>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</si>
  <si>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</si>
  <si>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</si>
  <si>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</si>
  <si>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</si>
  <si>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</si>
  <si>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</si>
  <si>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</si>
  <si>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</si>
  <si>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</si>
  <si>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</si>
  <si>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</si>
  <si>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</si>
  <si>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</si>
  <si>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</si>
  <si>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</si>
  <si>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</si>
  <si>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</si>
  <si>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岳阳县民政局（社会保障和就业支出）</t>
  </si>
  <si>
    <t xml:space="preserve">  岳阳县民政局（民政管理事务）</t>
  </si>
  <si>
    <t xml:space="preserve">     岳阳县民政局（行政运行)</t>
  </si>
  <si>
    <t xml:space="preserve">  岳阳县民政局（社会福利)</t>
  </si>
  <si>
    <t xml:space="preserve">    岳阳县民政局（社会福利事业单位)</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</si>
  <si>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</si>
  <si>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</si>
  <si>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</si>
  <si>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</si>
  <si>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</si>
  <si>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</si>
  <si>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</si>
  <si>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</si>
  <si>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</si>
  <si>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</si>
  <si>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</si>
  <si>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</si>
  <si>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</si>
  <si>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</si>
  <si>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</si>
  <si>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</si>
  <si>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</si>
  <si>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</si>
  <si>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</si>
  <si>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</si>
  <si>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</si>
  <si>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</si>
  <si>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</si>
  <si>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</si>
  <si>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</si>
  <si>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</si>
  <si>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</si>
  <si>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</si>
  <si>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</si>
  <si>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</si>
  <si>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</si>
  <si>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</si>
  <si>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</si>
  <si>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</si>
  <si>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</si>
  <si>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</si>
  <si>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</si>
  <si>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</si>
  <si>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</si>
  <si>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</si>
  <si>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</si>
  <si>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</si>
  <si>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</si>
  <si>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</si>
  <si>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</si>
  <si>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</si>
  <si>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</si>
  <si>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</si>
  <si>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</si>
  <si>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</si>
  <si>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</si>
  <si>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</si>
  <si>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</si>
  <si>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</si>
  <si>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</si>
  <si>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</si>
  <si>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</si>
  <si>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</si>
  <si>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</si>
  <si>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</si>
  <si>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</si>
  <si>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</si>
  <si>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</si>
  <si>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</si>
  <si>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</si>
  <si>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</si>
  <si>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岳阳县民政局（汇总）</t>
  </si>
  <si>
    <t>岳阳县民政局（机关）</t>
  </si>
  <si>
    <t>岳阳县民政局（二级单位）</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</si>
  <si>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</si>
  <si>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</si>
  <si>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</si>
  <si>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</si>
  <si>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</si>
  <si>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</si>
  <si>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</si>
  <si>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</si>
  <si>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</si>
  <si>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</si>
  <si>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</si>
  <si>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</si>
  <si>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2080207</t>
  </si>
  <si>
    <t>2080299</t>
  </si>
  <si>
    <t>20810</t>
  </si>
  <si>
    <t>2081001</t>
  </si>
  <si>
    <t>2081002</t>
  </si>
  <si>
    <t>2081005</t>
  </si>
  <si>
    <t>20819</t>
  </si>
  <si>
    <t>2081901</t>
  </si>
  <si>
    <t>2081902</t>
  </si>
  <si>
    <t>20820</t>
  </si>
  <si>
    <t>2082001</t>
  </si>
  <si>
    <t>2082002</t>
  </si>
  <si>
    <t>20821</t>
  </si>
  <si>
    <t>2082101</t>
  </si>
  <si>
    <t>20825</t>
  </si>
  <si>
    <t>2082502</t>
  </si>
  <si>
    <t>22960</t>
  </si>
  <si>
    <t>2296002</t>
  </si>
  <si>
    <t>表-22</t>
  </si>
  <si>
    <t>政府性基金拨款支出预算表</t>
  </si>
  <si>
    <t>072002</t>
  </si>
  <si>
    <t>60</t>
  </si>
  <si>
    <t>表-23</t>
  </si>
  <si>
    <t>政府性基金拨款支出预算表(按政府预算经济分类)</t>
  </si>
  <si>
    <t>表-24</t>
  </si>
  <si>
    <t>纳入专户管理的非税收入拨款支出预算表</t>
  </si>
  <si>
    <t>说明：本单位2020年无纳入专户管理的非税收入拨款支出预算安排，故此表无数据。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</si>
  <si>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</si>
  <si>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</si>
  <si>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</si>
  <si>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</si>
  <si>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</si>
  <si>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</si>
  <si>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</si>
  <si>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</si>
  <si>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t>
  </si>
  <si>
    <t>表-27</t>
  </si>
  <si>
    <t>经费拨款支出预算表(按政府预算经济分类)</t>
  </si>
  <si>
    <t>表-28</t>
  </si>
  <si>
    <t>“三公”经费预算公开表</t>
  </si>
  <si>
    <t xml:space="preserve">单位名称
</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</si>
  <si>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</si>
  <si>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</si>
  <si>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</si>
  <si>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</si>
  <si>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</si>
  <si>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</si>
  <si>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</si>
  <si>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</si>
  <si>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</si>
  <si>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</si>
  <si>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</si>
  <si>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</si>
  <si>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</si>
  <si>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</si>
  <si>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本单位主要负责城乡居民最低生活保障、流浪乞讨及生活无着落人员救助工作；负责全县社团和县内组织的跨县社团和民办非企业的登记和年度检查、监督管理；负责社团基金会的审批和监督工作；负责研究提出加强和改进基层政权建设的意见和建议，指导村民委员会和居民委员会民主选举、民主决策、民主管理和民主监督工作；负责全县婚姻登记管理和儿童收养工作；负责全县殡葬工作；负责全县行政区划工作；负责地名管理工作；负责老人、孤儿、五保户等特殊困难群体权益的行政管理工作；负责民政工作对象的来信来访等工作。</t>
  </si>
  <si>
    <t xml:space="preserve">目标1：建设120个村级公益性公墓                                                            目标2：新建一栋4000平方米的残废人康复托养中心，完成配套设施建设                                                                   </t>
  </si>
  <si>
    <t>1、“三公经费”变动率小于100%。2、政府采购执行率100%。3、公务卡刷卡率大于95%.</t>
  </si>
  <si>
    <t>集中供养能力进一步提高；城乡低保实现阳光操作；流浪乞讨人员得到有效救助。救助对象满意率进一步提高；弱势群体幸福指数提升。</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</si>
  <si>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</si>
  <si>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</si>
  <si>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</si>
  <si>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</si>
  <si>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</si>
  <si>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</si>
  <si>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</si>
  <si>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</si>
  <si>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</si>
  <si>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</si>
  <si>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</si>
  <si>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</si>
  <si>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</si>
  <si>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</si>
  <si>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城市低保</t>
  </si>
  <si>
    <t>延续项目</t>
  </si>
  <si>
    <t>依据国发[2012]45号、民发[2012]220号精神，实现“应保尽保、应退尽退”目标。</t>
  </si>
  <si>
    <t>1、城市低保年度审核；2、关于开展2020年城市低保专项治理实施方案的通知；</t>
  </si>
  <si>
    <t>按月发放</t>
  </si>
  <si>
    <t>应保尽保，应退尽退,确保精准。</t>
  </si>
  <si>
    <t>月均保障人数7006人，月保障金340元/月</t>
  </si>
  <si>
    <t>业务工作经费</t>
  </si>
  <si>
    <t>围绕民政局的重点工作，确保各项专项业务工作顺利开展，设此专项。</t>
  </si>
  <si>
    <t>按进度支付</t>
  </si>
  <si>
    <t>确保各项专项业务工作能按照县委、县政府的部署顺利完成。</t>
  </si>
  <si>
    <t>各项专项业务工作能完成年度计划。</t>
  </si>
  <si>
    <t>运行维护经费</t>
  </si>
  <si>
    <t>根据“三定”方案，围绕民政局的重点工作，确保各项业务工作顺利开展，设此专项。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</si>
</sst>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 #,##0.00;* \-#,##0.00;* &quot;&quot;??;@"/>
    <numFmt numFmtId="179" formatCode="#,##0.0000"/>
    <numFmt numFmtId="180" formatCode="#,##0.00_);[Red]\(#,##0.00\)"/>
    <numFmt numFmtId="181" formatCode="00"/>
    <numFmt numFmtId="182" formatCode="0000"/>
  </numFmts>
  <fonts count="37">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b/>
      <sz val="12"/>
      <name val="宋体"/>
      <family val="0"/>
    </font>
    <font>
      <b/>
      <sz val="9"/>
      <name val="宋体"/>
      <family val="0"/>
    </font>
    <font>
      <b/>
      <sz val="10"/>
      <color indexed="8"/>
      <name val="宋体"/>
      <family val="0"/>
    </font>
    <font>
      <sz val="10"/>
      <color indexed="8"/>
      <name val="宋体"/>
      <family val="0"/>
    </font>
    <font>
      <sz val="16"/>
      <name val="黑体"/>
      <family val="3"/>
    </font>
    <font>
      <sz val="18"/>
      <name val="方正小标宋_GBK"/>
      <family val="0"/>
    </font>
    <font>
      <sz val="11"/>
      <color indexed="8"/>
      <name val="宋体"/>
      <family val="0"/>
    </font>
    <font>
      <sz val="11"/>
      <color indexed="17"/>
      <name val="宋体"/>
      <family val="0"/>
    </font>
    <font>
      <sz val="11"/>
      <color indexed="9"/>
      <name val="宋体"/>
      <family val="0"/>
    </font>
    <font>
      <sz val="11"/>
      <color indexed="62"/>
      <name val="宋体"/>
      <family val="0"/>
    </font>
    <font>
      <b/>
      <sz val="11"/>
      <color indexed="9"/>
      <name val="宋体"/>
      <family val="0"/>
    </font>
    <font>
      <b/>
      <sz val="13"/>
      <color indexed="62"/>
      <name val="宋体"/>
      <family val="0"/>
    </font>
    <font>
      <b/>
      <sz val="18"/>
      <color indexed="62"/>
      <name val="宋体"/>
      <family val="0"/>
    </font>
    <font>
      <sz val="11"/>
      <color indexed="10"/>
      <name val="宋体"/>
      <family val="0"/>
    </font>
    <font>
      <sz val="11"/>
      <color indexed="16"/>
      <name val="宋体"/>
      <family val="0"/>
    </font>
    <font>
      <b/>
      <sz val="11"/>
      <color indexed="63"/>
      <name val="宋体"/>
      <family val="0"/>
    </font>
    <font>
      <u val="single"/>
      <sz val="11"/>
      <color indexed="12"/>
      <name val="宋体"/>
      <family val="0"/>
    </font>
    <font>
      <sz val="11"/>
      <color indexed="19"/>
      <name val="宋体"/>
      <family val="0"/>
    </font>
    <font>
      <b/>
      <sz val="11"/>
      <color indexed="8"/>
      <name val="宋体"/>
      <family val="0"/>
    </font>
    <font>
      <b/>
      <sz val="11"/>
      <color indexed="62"/>
      <name val="宋体"/>
      <family val="0"/>
    </font>
    <font>
      <u val="single"/>
      <sz val="11"/>
      <color indexed="20"/>
      <name val="宋体"/>
      <family val="0"/>
    </font>
    <font>
      <i/>
      <sz val="11"/>
      <color indexed="23"/>
      <name val="宋体"/>
      <family val="0"/>
    </font>
    <font>
      <b/>
      <sz val="15"/>
      <color indexed="62"/>
      <name val="宋体"/>
      <family val="0"/>
    </font>
    <font>
      <sz val="11"/>
      <color indexed="53"/>
      <name val="宋体"/>
      <family val="0"/>
    </font>
    <font>
      <b/>
      <sz val="11"/>
      <color indexed="53"/>
      <name val="宋体"/>
      <family val="0"/>
    </font>
    <font>
      <sz val="10"/>
      <name val="Calibri"/>
      <family val="0"/>
    </font>
    <font>
      <b/>
      <sz val="10"/>
      <name val="Calibri"/>
      <family val="0"/>
    </font>
    <font>
      <b/>
      <sz val="10"/>
      <color theme="1"/>
      <name val="Calibri"/>
      <family val="0"/>
    </font>
    <font>
      <sz val="10"/>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top style="thin"/>
      <bottom style="thin"/>
    </border>
    <border>
      <left style="thin"/>
      <right>
        <color indexed="63"/>
      </right>
      <top style="thin"/>
      <bottom>
        <color indexed="63"/>
      </bottom>
    </border>
    <border>
      <left style="thin"/>
      <right/>
      <top style="thin"/>
      <bottom>
        <color indexed="63"/>
      </bottom>
    </border>
    <border>
      <left/>
      <right/>
      <top style="thin"/>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4"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4"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28" fillId="0" borderId="0" applyNumberFormat="0" applyFill="0" applyBorder="0" applyAlignment="0" applyProtection="0"/>
    <xf numFmtId="0" fontId="14" fillId="2" borderId="2" applyNumberFormat="0" applyFont="0" applyAlignment="0" applyProtection="0"/>
    <xf numFmtId="0" fontId="16" fillId="7" borderId="0" applyNumberFormat="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19" fillId="0" borderId="3" applyNumberFormat="0" applyFill="0" applyAlignment="0" applyProtection="0"/>
    <xf numFmtId="0" fontId="16" fillId="6" borderId="0" applyNumberFormat="0" applyBorder="0" applyAlignment="0" applyProtection="0"/>
    <xf numFmtId="0" fontId="2" fillId="0" borderId="0">
      <alignment vertical="center"/>
      <protection/>
    </xf>
    <xf numFmtId="0" fontId="27" fillId="0" borderId="4" applyNumberFormat="0" applyFill="0" applyAlignment="0" applyProtection="0"/>
    <xf numFmtId="0" fontId="16" fillId="6" borderId="0" applyNumberFormat="0" applyBorder="0" applyAlignment="0" applyProtection="0"/>
    <xf numFmtId="0" fontId="23" fillId="8" borderId="5" applyNumberFormat="0" applyAlignment="0" applyProtection="0"/>
    <xf numFmtId="0" fontId="32" fillId="8" borderId="1" applyNumberFormat="0" applyAlignment="0" applyProtection="0"/>
    <xf numFmtId="0" fontId="2" fillId="0" borderId="0">
      <alignment vertical="center"/>
      <protection/>
    </xf>
    <xf numFmtId="0" fontId="18" fillId="9" borderId="6" applyNumberFormat="0" applyAlignment="0" applyProtection="0"/>
    <xf numFmtId="0" fontId="14" fillId="2"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26" fillId="0" borderId="8" applyNumberFormat="0" applyFill="0" applyAlignment="0" applyProtection="0"/>
    <xf numFmtId="0" fontId="15" fillId="4" borderId="0" applyNumberFormat="0" applyBorder="0" applyAlignment="0" applyProtection="0"/>
    <xf numFmtId="0" fontId="25"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2" fillId="0" borderId="0">
      <alignment vertical="center"/>
      <protection/>
    </xf>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2" fillId="0" borderId="0">
      <alignment vertical="center"/>
      <protection/>
    </xf>
    <xf numFmtId="0" fontId="2" fillId="0" borderId="0">
      <alignment vertical="center"/>
      <protection/>
    </xf>
    <xf numFmtId="0" fontId="14" fillId="14" borderId="0" applyNumberFormat="0" applyBorder="0" applyAlignment="0" applyProtection="0"/>
    <xf numFmtId="0" fontId="14" fillId="6" borderId="0" applyNumberFormat="0" applyBorder="0" applyAlignment="0" applyProtection="0"/>
    <xf numFmtId="0" fontId="16" fillId="16" borderId="0" applyNumberFormat="0" applyBorder="0" applyAlignment="0" applyProtection="0"/>
    <xf numFmtId="0" fontId="14"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4" fillId="3" borderId="0" applyNumberFormat="0" applyBorder="0" applyAlignment="0" applyProtection="0"/>
    <xf numFmtId="0" fontId="16"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0" fillId="0" borderId="0">
      <alignment vertical="center"/>
      <protection/>
    </xf>
    <xf numFmtId="0" fontId="0" fillId="0" borderId="0">
      <alignment vertical="center"/>
      <protection/>
    </xf>
  </cellStyleXfs>
  <cellXfs count="624">
    <xf numFmtId="0" fontId="0" fillId="0" borderId="0" xfId="0" applyAlignment="1">
      <alignment/>
    </xf>
    <xf numFmtId="0" fontId="0" fillId="0" borderId="0" xfId="0" applyFill="1" applyAlignment="1">
      <alignment/>
    </xf>
    <xf numFmtId="0" fontId="2" fillId="0" borderId="0" xfId="79" applyFill="1">
      <alignment/>
      <protection/>
    </xf>
    <xf numFmtId="0" fontId="2" fillId="0" borderId="0" xfId="79">
      <alignment/>
      <protection/>
    </xf>
    <xf numFmtId="0" fontId="3" fillId="0" borderId="0" xfId="79" applyFont="1" applyAlignment="1">
      <alignment horizontal="center" vertical="center"/>
      <protection/>
    </xf>
    <xf numFmtId="0" fontId="3" fillId="0" borderId="0" xfId="79" applyNumberFormat="1" applyFont="1" applyAlignment="1">
      <alignment horizontal="center" vertical="center"/>
      <protection/>
    </xf>
    <xf numFmtId="0" fontId="4" fillId="0" borderId="0" xfId="79" applyNumberFormat="1" applyFont="1" applyFill="1" applyAlignment="1" applyProtection="1">
      <alignment horizontal="center" vertical="center"/>
      <protection/>
    </xf>
    <xf numFmtId="0" fontId="3" fillId="0" borderId="0" xfId="79" applyFont="1">
      <alignment/>
      <protection/>
    </xf>
    <xf numFmtId="0" fontId="5" fillId="8" borderId="9" xfId="79" applyNumberFormat="1" applyFont="1" applyFill="1" applyBorder="1" applyAlignment="1" applyProtection="1">
      <alignment horizontal="center" vertical="center" wrapText="1"/>
      <protection/>
    </xf>
    <xf numFmtId="0" fontId="5" fillId="8" borderId="9" xfId="79" applyNumberFormat="1" applyFont="1" applyFill="1" applyBorder="1" applyAlignment="1" applyProtection="1">
      <alignment vertical="center" wrapText="1"/>
      <protection/>
    </xf>
    <xf numFmtId="49" fontId="3" fillId="0" borderId="9" xfId="44" applyNumberFormat="1" applyFont="1" applyFill="1" applyBorder="1" applyAlignment="1" applyProtection="1">
      <alignment horizontal="left" vertical="center" wrapText="1"/>
      <protection/>
    </xf>
    <xf numFmtId="49" fontId="3" fillId="0" borderId="9" xfId="72" applyNumberFormat="1" applyFont="1" applyFill="1" applyBorder="1" applyAlignment="1" applyProtection="1">
      <alignment vertical="center" wrapText="1"/>
      <protection/>
    </xf>
    <xf numFmtId="0" fontId="3" fillId="0" borderId="9" xfId="79" applyFont="1" applyFill="1" applyBorder="1" applyAlignment="1">
      <alignment horizontal="center" vertical="center"/>
      <protection/>
    </xf>
    <xf numFmtId="176" fontId="3" fillId="0" borderId="9" xfId="79" applyNumberFormat="1" applyFont="1" applyFill="1" applyBorder="1" applyAlignment="1">
      <alignment horizontal="center" vertical="center"/>
      <protection/>
    </xf>
    <xf numFmtId="0" fontId="3" fillId="0" borderId="9" xfId="79" applyNumberFormat="1" applyFont="1" applyFill="1" applyBorder="1" applyAlignment="1">
      <alignment horizontal="center" vertical="center" wrapText="1"/>
      <protection/>
    </xf>
    <xf numFmtId="0" fontId="3" fillId="0" borderId="9" xfId="79" applyFont="1" applyFill="1" applyBorder="1" applyAlignment="1">
      <alignment horizontal="center" vertical="center" wrapText="1"/>
      <protection/>
    </xf>
    <xf numFmtId="0" fontId="3" fillId="0" borderId="0" xfId="79" applyFont="1" applyFill="1" applyAlignment="1">
      <alignment horizontal="center" vertical="center"/>
      <protection/>
    </xf>
    <xf numFmtId="0" fontId="3" fillId="0" borderId="0" xfId="79" applyNumberFormat="1" applyFont="1" applyFill="1" applyAlignment="1">
      <alignment horizontal="center" vertical="center"/>
      <protection/>
    </xf>
    <xf numFmtId="0" fontId="2" fillId="0" borderId="0" xfId="79" applyAlignment="1">
      <alignment horizontal="center"/>
      <protection/>
    </xf>
    <xf numFmtId="0" fontId="3" fillId="0" borderId="0" xfId="79" applyFont="1" applyFill="1" applyAlignment="1">
      <alignment horizontal="center" vertical="center"/>
      <protection/>
    </xf>
    <xf numFmtId="0" fontId="0" fillId="0" borderId="0" xfId="0" applyFill="1" applyAlignment="1">
      <alignment/>
    </xf>
    <xf numFmtId="0" fontId="2" fillId="0" borderId="0" xfId="19">
      <alignment/>
      <protection/>
    </xf>
    <xf numFmtId="0" fontId="3" fillId="0" borderId="0" xfId="19" applyFont="1" applyAlignment="1">
      <alignment horizontal="center" vertical="center"/>
      <protection/>
    </xf>
    <xf numFmtId="0" fontId="3" fillId="0" borderId="0" xfId="19" applyNumberFormat="1" applyFont="1" applyAlignment="1">
      <alignment horizontal="center" vertical="center"/>
      <protection/>
    </xf>
    <xf numFmtId="0" fontId="4" fillId="0" borderId="0" xfId="19" applyFont="1" applyAlignment="1">
      <alignment horizontal="center" vertical="center"/>
      <protection/>
    </xf>
    <xf numFmtId="0" fontId="3" fillId="0" borderId="0" xfId="19" applyFont="1">
      <alignment/>
      <protection/>
    </xf>
    <xf numFmtId="0" fontId="5" fillId="8" borderId="9" xfId="19" applyNumberFormat="1" applyFont="1" applyFill="1" applyBorder="1" applyAlignment="1" applyProtection="1">
      <alignment horizontal="center" vertical="center" wrapText="1"/>
      <protection/>
    </xf>
    <xf numFmtId="0" fontId="5" fillId="8" borderId="10" xfId="19" applyNumberFormat="1" applyFont="1" applyFill="1" applyBorder="1" applyAlignment="1" applyProtection="1">
      <alignment horizontal="center" vertical="center" wrapText="1"/>
      <protection/>
    </xf>
    <xf numFmtId="0" fontId="5" fillId="8" borderId="10" xfId="19" applyNumberFormat="1" applyFont="1" applyFill="1" applyBorder="1" applyAlignment="1" applyProtection="1">
      <alignment horizontal="center" vertical="center"/>
      <protection/>
    </xf>
    <xf numFmtId="0" fontId="5" fillId="8" borderId="9" xfId="19" applyNumberFormat="1" applyFont="1" applyFill="1" applyBorder="1" applyAlignment="1" applyProtection="1">
      <alignment horizontal="center" vertical="center"/>
      <protection/>
    </xf>
    <xf numFmtId="0" fontId="5" fillId="8" borderId="11" xfId="19" applyNumberFormat="1" applyFont="1" applyFill="1" applyBorder="1" applyAlignment="1" applyProtection="1">
      <alignment horizontal="center" vertical="center"/>
      <protection/>
    </xf>
    <xf numFmtId="0" fontId="5" fillId="8" borderId="12" xfId="19" applyNumberFormat="1" applyFont="1" applyFill="1" applyBorder="1" applyAlignment="1" applyProtection="1">
      <alignment horizontal="center" vertical="center" wrapText="1"/>
      <protection/>
    </xf>
    <xf numFmtId="0" fontId="5" fillId="8" borderId="13" xfId="19" applyNumberFormat="1" applyFont="1" applyFill="1" applyBorder="1" applyAlignment="1" applyProtection="1">
      <alignment horizontal="center" vertical="center"/>
      <protection/>
    </xf>
    <xf numFmtId="0" fontId="5" fillId="8" borderId="14" xfId="19" applyNumberFormat="1" applyFont="1" applyFill="1" applyBorder="1" applyAlignment="1" applyProtection="1">
      <alignment horizontal="center" vertical="center"/>
      <protection/>
    </xf>
    <xf numFmtId="0" fontId="5" fillId="8" borderId="0" xfId="19" applyNumberFormat="1" applyFont="1" applyFill="1" applyAlignment="1" applyProtection="1">
      <alignment horizontal="center" vertical="center" wrapText="1"/>
      <protection/>
    </xf>
    <xf numFmtId="176" fontId="3" fillId="0" borderId="9" xfId="0" applyNumberFormat="1" applyFont="1" applyFill="1" applyBorder="1" applyAlignment="1" applyProtection="1">
      <alignment horizontal="right" vertical="center" wrapText="1"/>
      <protection/>
    </xf>
    <xf numFmtId="176" fontId="33" fillId="0" borderId="9" xfId="0" applyNumberFormat="1" applyFont="1" applyFill="1" applyBorder="1" applyAlignment="1">
      <alignment horizontal="right" vertical="center" wrapText="1"/>
    </xf>
    <xf numFmtId="176" fontId="3" fillId="0" borderId="11" xfId="19" applyNumberFormat="1" applyFont="1" applyFill="1" applyBorder="1" applyAlignment="1" applyProtection="1">
      <alignment horizontal="right" vertical="center" wrapText="1"/>
      <protection/>
    </xf>
    <xf numFmtId="49" fontId="3" fillId="0" borderId="11" xfId="19" applyNumberFormat="1" applyFont="1" applyFill="1" applyBorder="1" applyAlignment="1" applyProtection="1">
      <alignment horizontal="left" vertical="center" wrapText="1"/>
      <protection/>
    </xf>
    <xf numFmtId="0" fontId="3" fillId="0" borderId="0" xfId="19" applyFont="1" applyFill="1" applyAlignment="1">
      <alignment horizontal="center" vertical="center"/>
      <protection/>
    </xf>
    <xf numFmtId="0" fontId="3" fillId="0" borderId="0" xfId="19" applyNumberFormat="1" applyFont="1" applyFill="1" applyAlignment="1">
      <alignment horizontal="center" vertical="center"/>
      <protection/>
    </xf>
    <xf numFmtId="0" fontId="2" fillId="0" borderId="0" xfId="19" applyAlignment="1">
      <alignment horizontal="center"/>
      <protection/>
    </xf>
    <xf numFmtId="0" fontId="5" fillId="8" borderId="15" xfId="19" applyNumberFormat="1" applyFont="1" applyFill="1" applyBorder="1" applyAlignment="1" applyProtection="1">
      <alignment horizontal="center" vertical="center"/>
      <protection/>
    </xf>
    <xf numFmtId="49" fontId="3" fillId="0" borderId="9" xfId="19" applyNumberFormat="1" applyFont="1" applyFill="1" applyBorder="1" applyAlignment="1" applyProtection="1">
      <alignment horizontal="left" vertical="center" wrapText="1"/>
      <protection/>
    </xf>
    <xf numFmtId="0" fontId="2" fillId="0" borderId="0" xfId="72" applyFill="1">
      <alignment vertical="center"/>
      <protection/>
    </xf>
    <xf numFmtId="0" fontId="2" fillId="0" borderId="0" xfId="72">
      <alignment vertical="center"/>
      <protection/>
    </xf>
    <xf numFmtId="0" fontId="6" fillId="0" borderId="0" xfId="72" applyNumberFormat="1" applyFont="1" applyFill="1" applyAlignment="1" applyProtection="1">
      <alignment horizontal="center" vertical="center"/>
      <protection/>
    </xf>
    <xf numFmtId="0" fontId="3" fillId="0" borderId="0" xfId="72" applyFont="1" applyAlignment="1">
      <alignment horizontal="center" vertical="center"/>
      <protection/>
    </xf>
    <xf numFmtId="0" fontId="2" fillId="0" borderId="0" xfId="72" applyAlignment="1">
      <alignment horizontal="center" vertical="center"/>
      <protection/>
    </xf>
    <xf numFmtId="0" fontId="2" fillId="0" borderId="11" xfId="72" applyNumberFormat="1" applyFont="1" applyFill="1" applyBorder="1" applyAlignment="1" applyProtection="1">
      <alignment horizontal="center" vertical="center" wrapText="1"/>
      <protection/>
    </xf>
    <xf numFmtId="0" fontId="2" fillId="0" borderId="9" xfId="72" applyNumberFormat="1" applyFont="1" applyFill="1" applyBorder="1" applyAlignment="1" applyProtection="1">
      <alignment horizontal="center" vertical="center" wrapText="1"/>
      <protection/>
    </xf>
    <xf numFmtId="0" fontId="3" fillId="8" borderId="16" xfId="72" applyNumberFormat="1" applyFont="1" applyFill="1" applyBorder="1" applyAlignment="1" applyProtection="1">
      <alignment horizontal="center" vertical="center" wrapText="1"/>
      <protection/>
    </xf>
    <xf numFmtId="0" fontId="3" fillId="8" borderId="15" xfId="72" applyNumberFormat="1" applyFont="1" applyFill="1" applyBorder="1" applyAlignment="1" applyProtection="1">
      <alignment horizontal="center" vertical="center" wrapText="1"/>
      <protection/>
    </xf>
    <xf numFmtId="0" fontId="3" fillId="8" borderId="17" xfId="72" applyNumberFormat="1" applyFont="1" applyFill="1" applyBorder="1" applyAlignment="1" applyProtection="1">
      <alignment horizontal="center" vertical="center" wrapText="1"/>
      <protection/>
    </xf>
    <xf numFmtId="0" fontId="3" fillId="8" borderId="18" xfId="72" applyNumberFormat="1" applyFont="1" applyFill="1" applyBorder="1" applyAlignment="1" applyProtection="1">
      <alignment horizontal="center" vertical="center" wrapText="1"/>
      <protection/>
    </xf>
    <xf numFmtId="0" fontId="3" fillId="8" borderId="11" xfId="72" applyNumberFormat="1" applyFont="1" applyFill="1" applyBorder="1" applyAlignment="1" applyProtection="1">
      <alignment horizontal="center" vertical="center" wrapText="1"/>
      <protection/>
    </xf>
    <xf numFmtId="0" fontId="3" fillId="8" borderId="9" xfId="72" applyNumberFormat="1" applyFont="1" applyFill="1" applyBorder="1" applyAlignment="1" applyProtection="1">
      <alignment horizontal="center" vertical="center" wrapText="1"/>
      <protection/>
    </xf>
    <xf numFmtId="0" fontId="3" fillId="8" borderId="10" xfId="72" applyNumberFormat="1" applyFont="1" applyFill="1" applyBorder="1" applyAlignment="1" applyProtection="1">
      <alignment horizontal="center" vertical="center" wrapText="1"/>
      <protection/>
    </xf>
    <xf numFmtId="0" fontId="3" fillId="8" borderId="19" xfId="72" applyNumberFormat="1" applyFont="1" applyFill="1" applyBorder="1" applyAlignment="1" applyProtection="1">
      <alignment horizontal="center" vertical="center" wrapText="1"/>
      <protection/>
    </xf>
    <xf numFmtId="0" fontId="2" fillId="8" borderId="20" xfId="72" applyFill="1" applyBorder="1" applyAlignment="1">
      <alignment horizontal="center" vertical="center" wrapText="1"/>
      <protection/>
    </xf>
    <xf numFmtId="0" fontId="2" fillId="8" borderId="13" xfId="72" applyFill="1" applyBorder="1" applyAlignment="1">
      <alignment horizontal="center" vertical="center" wrapText="1"/>
      <protection/>
    </xf>
    <xf numFmtId="176" fontId="3" fillId="0" borderId="11" xfId="72" applyNumberFormat="1" applyFont="1" applyFill="1" applyBorder="1" applyAlignment="1" applyProtection="1">
      <alignment horizontal="right" vertical="center" wrapText="1"/>
      <protection/>
    </xf>
    <xf numFmtId="176" fontId="3" fillId="0" borderId="9" xfId="72" applyNumberFormat="1" applyFont="1" applyFill="1" applyBorder="1" applyAlignment="1" applyProtection="1">
      <alignment horizontal="right" vertical="center" wrapText="1"/>
      <protection/>
    </xf>
    <xf numFmtId="0" fontId="2" fillId="0" borderId="0" xfId="72" applyFont="1" applyAlignment="1">
      <alignment horizontal="right" vertical="center"/>
      <protection/>
    </xf>
    <xf numFmtId="0" fontId="2" fillId="0" borderId="21" xfId="72" applyNumberFormat="1" applyFont="1" applyFill="1" applyBorder="1" applyAlignment="1" applyProtection="1">
      <alignment horizontal="center" vertical="center" wrapText="1"/>
      <protection/>
    </xf>
    <xf numFmtId="0" fontId="2" fillId="0" borderId="20" xfId="72" applyNumberFormat="1" applyFont="1" applyFill="1" applyBorder="1" applyAlignment="1" applyProtection="1">
      <alignment horizontal="center" vertical="center" wrapText="1"/>
      <protection/>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8" borderId="20" xfId="78" applyFont="1" applyFill="1" applyBorder="1" applyAlignment="1">
      <alignment horizontal="center" vertical="center" wrapText="1"/>
      <protection/>
    </xf>
    <xf numFmtId="176" fontId="34" fillId="0" borderId="9" xfId="0" applyNumberFormat="1" applyFont="1" applyFill="1" applyBorder="1" applyAlignment="1">
      <alignment horizontal="center" vertical="center" wrapText="1"/>
    </xf>
    <xf numFmtId="49" fontId="5" fillId="0" borderId="9" xfId="82" applyNumberFormat="1" applyFont="1" applyFill="1" applyBorder="1" applyAlignment="1">
      <alignment horizontal="center" vertical="center"/>
      <protection/>
    </xf>
    <xf numFmtId="0" fontId="5" fillId="8" borderId="20" xfId="78" applyFont="1" applyFill="1" applyBorder="1" applyAlignment="1">
      <alignment horizontal="center" vertical="center" wrapText="1"/>
      <protection/>
    </xf>
    <xf numFmtId="49" fontId="5" fillId="0" borderId="9" xfId="44" applyNumberFormat="1" applyFont="1" applyFill="1" applyBorder="1" applyAlignment="1" applyProtection="1">
      <alignment horizontal="left" vertical="center" wrapText="1"/>
      <protection/>
    </xf>
    <xf numFmtId="177" fontId="5" fillId="8" borderId="9" xfId="0" applyNumberFormat="1" applyFont="1" applyFill="1" applyBorder="1" applyAlignment="1">
      <alignment horizontal="left" vertical="center"/>
    </xf>
    <xf numFmtId="49" fontId="3" fillId="0" borderId="9" xfId="82" applyNumberFormat="1" applyFont="1" applyFill="1" applyBorder="1" applyAlignment="1">
      <alignment horizontal="center" vertical="center"/>
      <protection/>
    </xf>
    <xf numFmtId="0" fontId="3" fillId="18" borderId="9" xfId="0" applyNumberFormat="1" applyFont="1" applyFill="1" applyBorder="1" applyAlignment="1" applyProtection="1">
      <alignment horizontal="left" vertical="center"/>
      <protection/>
    </xf>
    <xf numFmtId="176" fontId="33" fillId="0" borderId="9" xfId="0" applyNumberFormat="1" applyFont="1" applyFill="1" applyBorder="1" applyAlignment="1">
      <alignment horizontal="center" vertical="center" wrapText="1"/>
    </xf>
    <xf numFmtId="176" fontId="3" fillId="0" borderId="9" xfId="73" applyNumberFormat="1" applyFont="1" applyFill="1" applyBorder="1" applyAlignment="1" applyProtection="1">
      <alignment horizontal="right" vertical="center" wrapText="1"/>
      <protection/>
    </xf>
    <xf numFmtId="0" fontId="3" fillId="18" borderId="9" xfId="0" applyNumberFormat="1" applyFont="1" applyFill="1" applyBorder="1" applyAlignment="1" applyProtection="1">
      <alignment horizontal="left" vertical="center" wrapText="1"/>
      <protection/>
    </xf>
    <xf numFmtId="176" fontId="3" fillId="0" borderId="9" xfId="0" applyNumberFormat="1" applyFont="1" applyFill="1" applyBorder="1" applyAlignment="1">
      <alignment horizontal="right" vertical="center" wrapText="1"/>
    </xf>
    <xf numFmtId="0" fontId="5" fillId="8" borderId="9" xfId="0" applyNumberFormat="1" applyFont="1" applyFill="1" applyBorder="1" applyAlignment="1" applyProtection="1">
      <alignment horizontal="left" vertical="center" wrapText="1"/>
      <protection/>
    </xf>
    <xf numFmtId="0" fontId="3" fillId="18" borderId="22" xfId="0" applyNumberFormat="1" applyFont="1" applyFill="1" applyBorder="1" applyAlignment="1" applyProtection="1">
      <alignment horizontal="left" vertical="center" wrapText="1"/>
      <protection/>
    </xf>
    <xf numFmtId="176" fontId="3" fillId="8" borderId="9" xfId="77" applyNumberFormat="1" applyFont="1" applyFill="1" applyBorder="1" applyAlignment="1">
      <alignment horizontal="right" vertical="center" wrapText="1"/>
      <protection/>
    </xf>
    <xf numFmtId="176" fontId="0" fillId="0" borderId="9" xfId="0" applyNumberFormat="1" applyBorder="1" applyAlignment="1">
      <alignment horizontal="right"/>
    </xf>
    <xf numFmtId="176" fontId="3" fillId="0" borderId="9" xfId="82" applyNumberFormat="1" applyFont="1" applyBorder="1" applyAlignment="1">
      <alignment horizontal="right" vertical="center"/>
      <protection/>
    </xf>
    <xf numFmtId="176" fontId="3" fillId="0" borderId="9" xfId="82" applyNumberFormat="1" applyFont="1" applyFill="1" applyBorder="1" applyAlignment="1">
      <alignment horizontal="right" vertical="center"/>
      <protection/>
    </xf>
    <xf numFmtId="0" fontId="3" fillId="0" borderId="18" xfId="0" applyFont="1" applyBorder="1" applyAlignment="1">
      <alignment horizontal="center" vertical="center"/>
    </xf>
    <xf numFmtId="176" fontId="3" fillId="0" borderId="9" xfId="21" applyNumberFormat="1" applyFont="1" applyFill="1" applyBorder="1" applyAlignment="1" applyProtection="1">
      <alignment horizontal="right" vertical="center" wrapText="1"/>
      <protection/>
    </xf>
    <xf numFmtId="0" fontId="3" fillId="8" borderId="0" xfId="20" applyFont="1" applyFill="1" applyAlignment="1">
      <alignment vertical="center"/>
      <protection/>
    </xf>
    <xf numFmtId="0" fontId="2" fillId="0" borderId="0" xfId="20" applyFill="1" applyAlignment="1">
      <alignment vertical="center"/>
      <protection/>
    </xf>
    <xf numFmtId="0" fontId="2" fillId="0" borderId="0" xfId="20" applyAlignment="1">
      <alignment horizontal="center" vertical="center" wrapText="1"/>
      <protection/>
    </xf>
    <xf numFmtId="0" fontId="2" fillId="0" borderId="0" xfId="20">
      <alignment vertical="center"/>
      <protection/>
    </xf>
    <xf numFmtId="0" fontId="7" fillId="0" borderId="0" xfId="20" applyNumberFormat="1" applyFont="1" applyFill="1" applyAlignment="1" applyProtection="1">
      <alignment horizontal="center" vertical="center" wrapText="1"/>
      <protection/>
    </xf>
    <xf numFmtId="0" fontId="2" fillId="0" borderId="0" xfId="20" applyNumberFormat="1" applyFont="1" applyFill="1" applyAlignment="1" applyProtection="1">
      <alignment vertical="center"/>
      <protection/>
    </xf>
    <xf numFmtId="0" fontId="3" fillId="0" borderId="0" xfId="20" applyNumberFormat="1" applyFont="1" applyFill="1" applyAlignment="1" applyProtection="1">
      <alignment vertical="center"/>
      <protection/>
    </xf>
    <xf numFmtId="0" fontId="3" fillId="8" borderId="9" xfId="20" applyFont="1" applyFill="1" applyBorder="1" applyAlignment="1">
      <alignment horizontal="centerContinuous" vertical="center"/>
      <protection/>
    </xf>
    <xf numFmtId="0" fontId="3" fillId="8" borderId="9" xfId="20" applyNumberFormat="1" applyFont="1" applyFill="1" applyBorder="1" applyAlignment="1" applyProtection="1">
      <alignment horizontal="center" vertical="center" wrapText="1"/>
      <protection/>
    </xf>
    <xf numFmtId="0" fontId="3" fillId="0" borderId="9" xfId="20" applyNumberFormat="1" applyFont="1" applyFill="1" applyBorder="1" applyAlignment="1" applyProtection="1">
      <alignment horizontal="center" vertical="center" wrapText="1"/>
      <protection/>
    </xf>
    <xf numFmtId="0" fontId="3" fillId="8" borderId="9" xfId="20" applyNumberFormat="1" applyFont="1" applyFill="1" applyBorder="1" applyAlignment="1" applyProtection="1">
      <alignment horizontal="centerContinuous" vertical="center"/>
      <protection/>
    </xf>
    <xf numFmtId="0" fontId="3" fillId="8" borderId="9" xfId="20" applyNumberFormat="1" applyFont="1" applyFill="1" applyBorder="1" applyAlignment="1" applyProtection="1">
      <alignment horizontal="center" vertical="center"/>
      <protection/>
    </xf>
    <xf numFmtId="0" fontId="3" fillId="8" borderId="9" xfId="20" applyFont="1" applyFill="1" applyBorder="1" applyAlignment="1">
      <alignment horizontal="center" vertical="center" wrapText="1"/>
      <protection/>
    </xf>
    <xf numFmtId="176" fontId="5" fillId="8" borderId="20" xfId="74" applyNumberFormat="1" applyFont="1" applyFill="1" applyBorder="1" applyAlignment="1">
      <alignment horizontal="center" vertical="center" wrapText="1"/>
      <protection/>
    </xf>
    <xf numFmtId="176" fontId="5" fillId="8" borderId="9" xfId="77" applyNumberFormat="1" applyFont="1" applyFill="1" applyBorder="1" applyAlignment="1">
      <alignment horizontal="center" vertical="center" wrapText="1"/>
      <protection/>
    </xf>
    <xf numFmtId="176" fontId="3" fillId="8" borderId="9" xfId="77" applyNumberFormat="1" applyFont="1" applyFill="1" applyBorder="1" applyAlignment="1">
      <alignment horizontal="center" vertical="center" wrapText="1"/>
      <protection/>
    </xf>
    <xf numFmtId="176" fontId="0" fillId="0" borderId="9" xfId="0" applyNumberFormat="1" applyBorder="1" applyAlignment="1">
      <alignment/>
    </xf>
    <xf numFmtId="176" fontId="5" fillId="8" borderId="9" xfId="77" applyNumberFormat="1" applyFont="1" applyFill="1" applyBorder="1" applyAlignment="1">
      <alignment horizontal="right" vertical="center" wrapText="1"/>
      <protection/>
    </xf>
    <xf numFmtId="0" fontId="3" fillId="0" borderId="9" xfId="20" applyFont="1" applyFill="1" applyBorder="1" applyAlignment="1">
      <alignment horizontal="center" vertical="center" wrapText="1"/>
      <protection/>
    </xf>
    <xf numFmtId="176" fontId="0" fillId="0" borderId="9" xfId="0" applyNumberFormat="1" applyBorder="1" applyAlignment="1">
      <alignment horizontal="right"/>
    </xf>
    <xf numFmtId="176" fontId="3" fillId="0" borderId="9" xfId="82" applyNumberFormat="1" applyFont="1" applyFill="1" applyBorder="1" applyAlignment="1">
      <alignment horizontal="right" vertical="center"/>
      <protection/>
    </xf>
    <xf numFmtId="176" fontId="0" fillId="0" borderId="9" xfId="0" applyNumberFormat="1" applyFont="1" applyBorder="1" applyAlignment="1">
      <alignment horizontal="right"/>
    </xf>
    <xf numFmtId="176" fontId="5" fillId="0" borderId="9" xfId="82" applyNumberFormat="1" applyFont="1" applyBorder="1" applyAlignment="1">
      <alignment horizontal="right" vertical="center"/>
      <protection/>
    </xf>
    <xf numFmtId="176" fontId="3" fillId="0" borderId="9" xfId="82" applyNumberFormat="1" applyFont="1" applyFill="1" applyBorder="1" applyAlignment="1">
      <alignment horizontal="right" vertical="center"/>
      <protection/>
    </xf>
    <xf numFmtId="176" fontId="5" fillId="0" borderId="9" xfId="82" applyNumberFormat="1" applyFont="1" applyFill="1" applyBorder="1" applyAlignment="1">
      <alignment horizontal="right" vertical="center"/>
      <protection/>
    </xf>
    <xf numFmtId="176" fontId="8" fillId="0" borderId="9" xfId="0" applyNumberFormat="1" applyFont="1" applyBorder="1" applyAlignment="1">
      <alignment horizontal="right"/>
    </xf>
    <xf numFmtId="0" fontId="2" fillId="0" borderId="0" xfId="20" applyNumberFormat="1" applyFont="1" applyFill="1" applyAlignment="1" applyProtection="1">
      <alignment horizontal="center" vertical="center" wrapText="1"/>
      <protection/>
    </xf>
    <xf numFmtId="0" fontId="2" fillId="0" borderId="18" xfId="20" applyBorder="1" applyAlignment="1">
      <alignment horizontal="right" vertical="center"/>
      <protection/>
    </xf>
    <xf numFmtId="0" fontId="2" fillId="0" borderId="18" xfId="20" applyFont="1" applyBorder="1" applyAlignment="1">
      <alignment horizontal="right" vertical="center"/>
      <protection/>
    </xf>
    <xf numFmtId="0" fontId="3" fillId="8" borderId="0" xfId="20" applyFont="1" applyFill="1" applyAlignment="1">
      <alignment horizontal="center" vertical="center"/>
      <protection/>
    </xf>
    <xf numFmtId="176" fontId="5" fillId="0" borderId="9" xfId="20" applyNumberFormat="1" applyFont="1" applyFill="1" applyBorder="1" applyAlignment="1">
      <alignment horizontal="center" vertical="center" wrapText="1"/>
      <protection/>
    </xf>
    <xf numFmtId="176" fontId="3" fillId="0" borderId="9" xfId="20" applyNumberFormat="1" applyFont="1" applyFill="1" applyBorder="1" applyAlignment="1">
      <alignment horizontal="center" vertical="center" wrapText="1"/>
      <protection/>
    </xf>
    <xf numFmtId="176" fontId="3" fillId="8" borderId="9" xfId="20" applyNumberFormat="1" applyFont="1" applyFill="1" applyBorder="1" applyAlignment="1">
      <alignment horizontal="center" vertical="center" wrapText="1"/>
      <protection/>
    </xf>
    <xf numFmtId="176" fontId="3" fillId="8" borderId="20" xfId="74" applyNumberFormat="1" applyFont="1" applyFill="1" applyBorder="1" applyAlignment="1">
      <alignment horizontal="center" vertical="center" wrapText="1"/>
      <protection/>
    </xf>
    <xf numFmtId="176" fontId="2" fillId="0" borderId="9" xfId="20" applyNumberFormat="1" applyFill="1" applyBorder="1" applyAlignment="1">
      <alignment horizontal="right" vertical="center" wrapText="1"/>
      <protection/>
    </xf>
    <xf numFmtId="176" fontId="2" fillId="0" borderId="9" xfId="20" applyNumberFormat="1" applyBorder="1" applyAlignment="1">
      <alignment horizontal="center" vertical="center" wrapText="1"/>
      <protection/>
    </xf>
    <xf numFmtId="176" fontId="3" fillId="8" borderId="9" xfId="74" applyNumberFormat="1" applyFont="1" applyFill="1" applyBorder="1" applyAlignment="1">
      <alignment horizontal="center" vertical="center" wrapText="1"/>
      <protection/>
    </xf>
    <xf numFmtId="0" fontId="2" fillId="0" borderId="0" xfId="20" applyFill="1" applyAlignment="1">
      <alignment horizontal="center" vertical="center" wrapText="1"/>
      <protection/>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wrapText="1"/>
    </xf>
    <xf numFmtId="0" fontId="3" fillId="0" borderId="0" xfId="0" applyFont="1" applyAlignment="1">
      <alignment/>
    </xf>
    <xf numFmtId="0" fontId="3" fillId="0" borderId="0" xfId="0" applyFont="1" applyAlignment="1">
      <alignment/>
    </xf>
    <xf numFmtId="0" fontId="2" fillId="0" borderId="0" xfId="27" applyFill="1">
      <alignment vertical="center"/>
      <protection/>
    </xf>
    <xf numFmtId="0" fontId="2" fillId="0" borderId="0" xfId="27">
      <alignment vertical="center"/>
      <protection/>
    </xf>
    <xf numFmtId="0" fontId="3" fillId="0" borderId="0" xfId="27" applyFont="1" applyAlignment="1">
      <alignment horizontal="center" vertical="center" wrapText="1"/>
      <protection/>
    </xf>
    <xf numFmtId="0" fontId="6" fillId="0" borderId="0" xfId="27" applyNumberFormat="1" applyFont="1" applyFill="1" applyAlignment="1" applyProtection="1">
      <alignment horizontal="center" vertical="center"/>
      <protection/>
    </xf>
    <xf numFmtId="49" fontId="3" fillId="8" borderId="0" xfId="27" applyNumberFormat="1" applyFont="1" applyFill="1" applyAlignment="1">
      <alignment vertical="center"/>
      <protection/>
    </xf>
    <xf numFmtId="0" fontId="3" fillId="0" borderId="0" xfId="27" applyFont="1" applyFill="1" applyAlignment="1">
      <alignment horizontal="centerContinuous" vertical="center"/>
      <protection/>
    </xf>
    <xf numFmtId="0" fontId="3" fillId="0" borderId="0" xfId="27" applyFont="1" applyAlignment="1">
      <alignment horizontal="centerContinuous" vertical="center"/>
      <protection/>
    </xf>
    <xf numFmtId="0" fontId="3" fillId="8" borderId="9" xfId="27" applyNumberFormat="1" applyFont="1" applyFill="1" applyBorder="1" applyAlignment="1" applyProtection="1">
      <alignment horizontal="center" vertical="center" wrapText="1"/>
      <protection/>
    </xf>
    <xf numFmtId="0" fontId="3" fillId="8" borderId="19" xfId="27" applyNumberFormat="1" applyFont="1" applyFill="1" applyBorder="1" applyAlignment="1" applyProtection="1">
      <alignment horizontal="center" vertical="center" wrapText="1"/>
      <protection/>
    </xf>
    <xf numFmtId="0" fontId="3" fillId="8" borderId="11" xfId="27" applyNumberFormat="1" applyFont="1" applyFill="1" applyBorder="1" applyAlignment="1" applyProtection="1">
      <alignment horizontal="center" vertical="center" wrapText="1"/>
      <protection/>
    </xf>
    <xf numFmtId="0" fontId="3" fillId="8" borderId="16" xfId="27" applyNumberFormat="1" applyFont="1" applyFill="1" applyBorder="1" applyAlignment="1" applyProtection="1">
      <alignment horizontal="center" vertical="center" wrapText="1"/>
      <protection/>
    </xf>
    <xf numFmtId="0" fontId="3" fillId="8" borderId="18" xfId="27" applyFont="1" applyFill="1" applyBorder="1" applyAlignment="1">
      <alignment horizontal="center" vertical="center" wrapText="1"/>
      <protection/>
    </xf>
    <xf numFmtId="0" fontId="3" fillId="8" borderId="13" xfId="27" applyFont="1" applyFill="1" applyBorder="1" applyAlignment="1">
      <alignment horizontal="center" vertical="center" wrapText="1"/>
      <protection/>
    </xf>
    <xf numFmtId="0" fontId="3" fillId="8" borderId="20" xfId="27" applyFont="1" applyFill="1" applyBorder="1" applyAlignment="1">
      <alignment horizontal="center" vertical="center" wrapText="1"/>
      <protection/>
    </xf>
    <xf numFmtId="49" fontId="3" fillId="0" borderId="11" xfId="27" applyNumberFormat="1" applyFont="1" applyFill="1" applyBorder="1" applyAlignment="1" applyProtection="1">
      <alignment horizontal="center" vertical="center" wrapText="1"/>
      <protection/>
    </xf>
    <xf numFmtId="49" fontId="3" fillId="0" borderId="9" xfId="27" applyNumberFormat="1" applyFont="1" applyFill="1" applyBorder="1" applyAlignment="1" applyProtection="1">
      <alignment horizontal="center" vertical="center" wrapText="1"/>
      <protection/>
    </xf>
    <xf numFmtId="49" fontId="3" fillId="0" borderId="19" xfId="27" applyNumberFormat="1" applyFont="1" applyFill="1" applyBorder="1" applyAlignment="1" applyProtection="1">
      <alignment horizontal="left" vertical="center" wrapText="1"/>
      <protection/>
    </xf>
    <xf numFmtId="0" fontId="3" fillId="0" borderId="11" xfId="27" applyNumberFormat="1" applyFont="1" applyFill="1" applyBorder="1" applyAlignment="1" applyProtection="1">
      <alignment horizontal="left" vertical="center" wrapText="1"/>
      <protection/>
    </xf>
    <xf numFmtId="176" fontId="3" fillId="0" borderId="9" xfId="27" applyNumberFormat="1" applyFont="1" applyFill="1" applyBorder="1" applyAlignment="1" applyProtection="1">
      <alignment horizontal="right" vertical="center" wrapText="1"/>
      <protection/>
    </xf>
    <xf numFmtId="176" fontId="3" fillId="0" borderId="19" xfId="27" applyNumberFormat="1" applyFont="1" applyFill="1" applyBorder="1" applyAlignment="1" applyProtection="1">
      <alignment horizontal="right" vertical="center" wrapText="1"/>
      <protection/>
    </xf>
    <xf numFmtId="176" fontId="3" fillId="0" borderId="11" xfId="27" applyNumberFormat="1" applyFont="1" applyFill="1" applyBorder="1" applyAlignment="1" applyProtection="1">
      <alignment horizontal="right" vertical="center" wrapText="1"/>
      <protection/>
    </xf>
    <xf numFmtId="49" fontId="3" fillId="0" borderId="0" xfId="27" applyNumberFormat="1" applyFont="1" applyFill="1" applyAlignment="1">
      <alignment horizontal="left" vertical="center"/>
      <protection/>
    </xf>
    <xf numFmtId="49" fontId="3" fillId="0" borderId="0" xfId="27" applyNumberFormat="1" applyFont="1" applyFill="1" applyAlignment="1">
      <alignment horizontal="center" vertical="center"/>
      <protection/>
    </xf>
    <xf numFmtId="0" fontId="3" fillId="0" borderId="0" xfId="27" applyFont="1" applyFill="1" applyAlignment="1">
      <alignment horizontal="left" vertical="center"/>
      <protection/>
    </xf>
    <xf numFmtId="178" fontId="3" fillId="0" borderId="0" xfId="27" applyNumberFormat="1" applyFont="1" applyFill="1" applyAlignment="1">
      <alignment horizontal="center" vertical="center"/>
      <protection/>
    </xf>
    <xf numFmtId="49" fontId="3" fillId="8" borderId="0" xfId="27" applyNumberFormat="1" applyFont="1" applyFill="1" applyAlignment="1">
      <alignment horizontal="center" vertical="center"/>
      <protection/>
    </xf>
    <xf numFmtId="178" fontId="3" fillId="8" borderId="0" xfId="27" applyNumberFormat="1" applyFont="1" applyFill="1" applyAlignment="1">
      <alignment horizontal="center" vertical="center"/>
      <protection/>
    </xf>
    <xf numFmtId="0" fontId="3" fillId="8" borderId="0" xfId="27" applyFont="1" applyFill="1" applyAlignment="1">
      <alignment horizontal="left" vertical="center"/>
      <protection/>
    </xf>
    <xf numFmtId="0" fontId="3" fillId="8" borderId="15" xfId="27" applyNumberFormat="1" applyFont="1" applyFill="1" applyBorder="1" applyAlignment="1" applyProtection="1">
      <alignment horizontal="center" vertical="center" wrapText="1"/>
      <protection/>
    </xf>
    <xf numFmtId="0" fontId="3" fillId="8" borderId="18" xfId="27" applyNumberFormat="1" applyFont="1" applyFill="1" applyBorder="1" applyAlignment="1" applyProtection="1">
      <alignment horizontal="center" vertical="center" wrapText="1"/>
      <protection/>
    </xf>
    <xf numFmtId="0" fontId="3" fillId="8" borderId="9" xfId="74" applyNumberFormat="1" applyFont="1" applyFill="1" applyBorder="1" applyAlignment="1" applyProtection="1">
      <alignment horizontal="center" vertical="center" wrapText="1"/>
      <protection/>
    </xf>
    <xf numFmtId="0" fontId="2" fillId="0" borderId="0" xfId="27" applyFont="1" applyAlignment="1">
      <alignment horizontal="right" vertical="center" wrapText="1"/>
      <protection/>
    </xf>
    <xf numFmtId="178" fontId="3" fillId="8" borderId="0" xfId="27" applyNumberFormat="1" applyFont="1" applyFill="1" applyAlignment="1">
      <alignment vertical="center"/>
      <protection/>
    </xf>
    <xf numFmtId="0" fontId="2" fillId="0" borderId="18" xfId="27" applyFont="1" applyBorder="1" applyAlignment="1">
      <alignment horizontal="left" vertical="center" wrapText="1"/>
      <protection/>
    </xf>
    <xf numFmtId="0" fontId="3" fillId="0" borderId="18" xfId="27" applyNumberFormat="1" applyFont="1" applyFill="1" applyBorder="1" applyAlignment="1" applyProtection="1">
      <alignment horizontal="right" vertical="center"/>
      <protection/>
    </xf>
    <xf numFmtId="0" fontId="3" fillId="8" borderId="0" xfId="27" applyFont="1" applyFill="1" applyAlignment="1">
      <alignment vertical="center"/>
      <protection/>
    </xf>
    <xf numFmtId="0" fontId="3" fillId="8" borderId="10" xfId="27" applyNumberFormat="1" applyFont="1" applyFill="1" applyBorder="1" applyAlignment="1" applyProtection="1">
      <alignment horizontal="center" vertical="center" wrapText="1"/>
      <protection/>
    </xf>
    <xf numFmtId="0" fontId="2" fillId="8" borderId="10" xfId="27" applyFont="1" applyFill="1" applyBorder="1" applyAlignment="1">
      <alignment horizontal="center" vertical="center" wrapText="1"/>
      <protection/>
    </xf>
    <xf numFmtId="0" fontId="2" fillId="8" borderId="9" xfId="27" applyFont="1" applyFill="1" applyBorder="1" applyAlignment="1">
      <alignment horizontal="center" vertical="center" wrapText="1"/>
      <protection/>
    </xf>
    <xf numFmtId="176" fontId="2" fillId="0" borderId="11" xfId="27" applyNumberFormat="1" applyFont="1" applyFill="1" applyBorder="1" applyAlignment="1" applyProtection="1">
      <alignment horizontal="right" vertical="center" wrapText="1"/>
      <protection/>
    </xf>
    <xf numFmtId="176" fontId="2" fillId="0" borderId="9" xfId="27" applyNumberFormat="1" applyFont="1" applyFill="1" applyBorder="1" applyAlignment="1" applyProtection="1">
      <alignment horizontal="right" vertical="center" wrapText="1"/>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176" fontId="5" fillId="0" borderId="11" xfId="62" applyNumberFormat="1" applyFont="1" applyFill="1" applyBorder="1" applyAlignment="1" applyProtection="1">
      <alignment horizontal="right" vertical="center" wrapText="1"/>
      <protection/>
    </xf>
    <xf numFmtId="176" fontId="3" fillId="0" borderId="9" xfId="0" applyNumberFormat="1" applyFont="1" applyFill="1" applyBorder="1" applyAlignment="1">
      <alignment horizontal="right" wrapText="1"/>
    </xf>
    <xf numFmtId="0" fontId="3" fillId="0" borderId="9" xfId="78" applyFont="1" applyFill="1" applyBorder="1" applyAlignment="1">
      <alignment vertical="center"/>
      <protection/>
    </xf>
    <xf numFmtId="176" fontId="3" fillId="0" borderId="11" xfId="62" applyNumberFormat="1" applyFont="1" applyFill="1" applyBorder="1" applyAlignment="1" applyProtection="1">
      <alignment horizontal="right" vertical="center" wrapText="1"/>
      <protection/>
    </xf>
    <xf numFmtId="176" fontId="5" fillId="0" borderId="9" xfId="62" applyNumberFormat="1" applyFont="1" applyFill="1" applyBorder="1" applyAlignment="1" applyProtection="1">
      <alignment horizontal="right" vertical="center" wrapText="1"/>
      <protection/>
    </xf>
    <xf numFmtId="176" fontId="3" fillId="0" borderId="9" xfId="62" applyNumberFormat="1" applyFont="1" applyFill="1" applyBorder="1" applyAlignment="1" applyProtection="1">
      <alignment horizontal="right" vertical="center" wrapText="1"/>
      <protection/>
    </xf>
    <xf numFmtId="0" fontId="2" fillId="0" borderId="0" xfId="62" applyFill="1">
      <alignment vertical="center"/>
      <protection/>
    </xf>
    <xf numFmtId="0" fontId="2" fillId="0" borderId="0" xfId="62">
      <alignment vertical="center"/>
      <protection/>
    </xf>
    <xf numFmtId="0" fontId="3" fillId="0" borderId="0" xfId="62" applyFont="1" applyAlignment="1">
      <alignment horizontal="center" vertical="center" wrapText="1"/>
      <protection/>
    </xf>
    <xf numFmtId="0" fontId="6" fillId="0" borderId="0" xfId="62" applyNumberFormat="1" applyFont="1" applyFill="1" applyAlignment="1" applyProtection="1">
      <alignment horizontal="center" vertical="center"/>
      <protection/>
    </xf>
    <xf numFmtId="49" fontId="3" fillId="8" borderId="0" xfId="62" applyNumberFormat="1" applyFont="1" applyFill="1" applyAlignment="1">
      <alignment vertical="center"/>
      <protection/>
    </xf>
    <xf numFmtId="0" fontId="3" fillId="0" borderId="0" xfId="62" applyFont="1" applyFill="1" applyAlignment="1">
      <alignment horizontal="centerContinuous" vertical="center"/>
      <protection/>
    </xf>
    <xf numFmtId="0" fontId="3" fillId="0" borderId="0" xfId="62" applyFont="1" applyAlignment="1">
      <alignment horizontal="centerContinuous" vertical="center"/>
      <protection/>
    </xf>
    <xf numFmtId="0" fontId="3" fillId="8" borderId="20" xfId="62" applyFont="1" applyFill="1" applyBorder="1" applyAlignment="1">
      <alignment horizontal="centerContinuous" vertical="center"/>
      <protection/>
    </xf>
    <xf numFmtId="0" fontId="3" fillId="8" borderId="23" xfId="62" applyFont="1" applyFill="1" applyBorder="1" applyAlignment="1">
      <alignment horizontal="centerContinuous" vertical="center"/>
      <protection/>
    </xf>
    <xf numFmtId="0" fontId="3" fillId="8" borderId="11" xfId="62" applyNumberFormat="1" applyFont="1" applyFill="1" applyBorder="1" applyAlignment="1" applyProtection="1">
      <alignment horizontal="center" vertical="center" wrapText="1"/>
      <protection/>
    </xf>
    <xf numFmtId="0" fontId="3" fillId="8" borderId="9" xfId="62" applyNumberFormat="1" applyFont="1" applyFill="1" applyBorder="1" applyAlignment="1" applyProtection="1">
      <alignment horizontal="center" vertical="center" wrapText="1"/>
      <protection/>
    </xf>
    <xf numFmtId="0" fontId="3" fillId="8" borderId="21" xfId="62" applyFont="1" applyFill="1" applyBorder="1" applyAlignment="1">
      <alignment horizontal="centerContinuous" vertical="center"/>
      <protection/>
    </xf>
    <xf numFmtId="0" fontId="3" fillId="8" borderId="11" xfId="62" applyNumberFormat="1" applyFont="1" applyFill="1" applyBorder="1" applyAlignment="1" applyProtection="1">
      <alignment horizontal="center" vertical="center"/>
      <protection/>
    </xf>
    <xf numFmtId="0" fontId="3" fillId="8" borderId="18" xfId="62" applyFont="1" applyFill="1" applyBorder="1" applyAlignment="1">
      <alignment horizontal="center" vertical="center" wrapText="1"/>
      <protection/>
    </xf>
    <xf numFmtId="0" fontId="3" fillId="8" borderId="13" xfId="62" applyFont="1" applyFill="1" applyBorder="1" applyAlignment="1">
      <alignment horizontal="center" vertical="center" wrapText="1"/>
      <protection/>
    </xf>
    <xf numFmtId="0" fontId="3" fillId="8" borderId="20" xfId="62" applyFont="1" applyFill="1" applyBorder="1" applyAlignment="1">
      <alignment horizontal="center" vertical="center" wrapText="1"/>
      <protection/>
    </xf>
    <xf numFmtId="49" fontId="3" fillId="0" borderId="0" xfId="62" applyNumberFormat="1" applyFont="1" applyFill="1" applyAlignment="1">
      <alignment horizontal="center" vertical="center"/>
      <protection/>
    </xf>
    <xf numFmtId="0" fontId="3" fillId="0" borderId="0" xfId="62" applyFont="1" applyFill="1" applyAlignment="1">
      <alignment horizontal="left" vertical="center"/>
      <protection/>
    </xf>
    <xf numFmtId="178" fontId="3" fillId="0" borderId="0" xfId="62" applyNumberFormat="1" applyFont="1" applyFill="1" applyAlignment="1">
      <alignment horizontal="center" vertical="center"/>
      <protection/>
    </xf>
    <xf numFmtId="178" fontId="3" fillId="8" borderId="0" xfId="62" applyNumberFormat="1" applyFont="1" applyFill="1" applyAlignment="1">
      <alignment horizontal="center" vertical="center"/>
      <protection/>
    </xf>
    <xf numFmtId="49" fontId="3" fillId="8" borderId="0" xfId="62" applyNumberFormat="1" applyFont="1" applyFill="1" applyAlignment="1">
      <alignment horizontal="center" vertical="center"/>
      <protection/>
    </xf>
    <xf numFmtId="0" fontId="3" fillId="8" borderId="0" xfId="62" applyFont="1" applyFill="1" applyAlignment="1">
      <alignment horizontal="left" vertical="center"/>
      <protection/>
    </xf>
    <xf numFmtId="0" fontId="3" fillId="8" borderId="19" xfId="62" applyNumberFormat="1" applyFont="1" applyFill="1" applyBorder="1" applyAlignment="1" applyProtection="1">
      <alignment horizontal="center" vertical="center"/>
      <protection/>
    </xf>
    <xf numFmtId="0" fontId="3" fillId="8" borderId="18" xfId="62" applyNumberFormat="1" applyFont="1" applyFill="1" applyBorder="1" applyAlignment="1" applyProtection="1">
      <alignment horizontal="center" vertical="center" wrapText="1"/>
      <protection/>
    </xf>
    <xf numFmtId="0" fontId="3" fillId="8" borderId="19" xfId="62" applyNumberFormat="1" applyFont="1" applyFill="1" applyBorder="1" applyAlignment="1" applyProtection="1">
      <alignment horizontal="center" vertical="center" wrapText="1"/>
      <protection/>
    </xf>
    <xf numFmtId="0" fontId="2" fillId="0" borderId="0" xfId="62" applyFont="1" applyAlignment="1">
      <alignment horizontal="right" vertical="center" wrapText="1"/>
      <protection/>
    </xf>
    <xf numFmtId="178" fontId="3" fillId="8" borderId="0" xfId="62" applyNumberFormat="1" applyFont="1" applyFill="1" applyAlignment="1">
      <alignment vertical="center"/>
      <protection/>
    </xf>
    <xf numFmtId="0" fontId="2" fillId="0" borderId="18" xfId="62" applyFont="1" applyBorder="1" applyAlignment="1">
      <alignment horizontal="left" vertical="center" wrapText="1"/>
      <protection/>
    </xf>
    <xf numFmtId="0" fontId="3" fillId="0" borderId="18" xfId="62" applyNumberFormat="1" applyFont="1" applyFill="1" applyBorder="1" applyAlignment="1" applyProtection="1">
      <alignment horizontal="right" vertical="center"/>
      <protection/>
    </xf>
    <xf numFmtId="0" fontId="3" fillId="8" borderId="0" xfId="62" applyFont="1" applyFill="1" applyAlignment="1">
      <alignment vertical="center"/>
      <protection/>
    </xf>
    <xf numFmtId="0" fontId="3" fillId="8" borderId="10" xfId="62" applyNumberFormat="1" applyFont="1" applyFill="1" applyBorder="1" applyAlignment="1" applyProtection="1">
      <alignment horizontal="center" vertical="center"/>
      <protection/>
    </xf>
    <xf numFmtId="0" fontId="2" fillId="8" borderId="21" xfId="62" applyFont="1" applyFill="1" applyBorder="1" applyAlignment="1">
      <alignment horizontal="center" vertical="center" wrapText="1"/>
      <protection/>
    </xf>
    <xf numFmtId="0" fontId="2" fillId="8" borderId="9" xfId="62" applyFont="1" applyFill="1" applyBorder="1" applyAlignment="1">
      <alignment horizontal="center" vertical="center" wrapText="1"/>
      <protection/>
    </xf>
    <xf numFmtId="0" fontId="2" fillId="8" borderId="12" xfId="62" applyFont="1" applyFill="1" applyBorder="1" applyAlignment="1" applyProtection="1">
      <alignment horizontal="center" vertical="center" wrapText="1"/>
      <protection locked="0"/>
    </xf>
    <xf numFmtId="0" fontId="2" fillId="8" borderId="17" xfId="62" applyFont="1" applyFill="1" applyBorder="1" applyAlignment="1">
      <alignment horizontal="center" vertical="center" wrapText="1"/>
      <protection/>
    </xf>
    <xf numFmtId="0" fontId="3" fillId="8" borderId="9" xfId="62" applyFont="1" applyFill="1" applyBorder="1" applyAlignment="1">
      <alignment horizontal="center" vertical="center" wrapText="1"/>
      <protection/>
    </xf>
    <xf numFmtId="0" fontId="3" fillId="8" borderId="23" xfId="62" applyFont="1" applyFill="1" applyBorder="1" applyAlignment="1">
      <alignment horizontal="center" vertical="center" wrapText="1"/>
      <protection/>
    </xf>
    <xf numFmtId="0" fontId="3" fillId="8" borderId="20" xfId="62" applyFont="1" applyFill="1" applyBorder="1" applyAlignment="1">
      <alignment horizontal="center" vertical="center" wrapText="1"/>
      <protection/>
    </xf>
    <xf numFmtId="176" fontId="2" fillId="0" borderId="11" xfId="62" applyNumberFormat="1" applyFont="1" applyFill="1" applyBorder="1" applyAlignment="1" applyProtection="1">
      <alignment horizontal="right" vertical="center" wrapText="1"/>
      <protection/>
    </xf>
    <xf numFmtId="176" fontId="2" fillId="0" borderId="9" xfId="62" applyNumberFormat="1" applyFont="1" applyFill="1" applyBorder="1" applyAlignment="1" applyProtection="1">
      <alignment horizontal="right" vertical="center" wrapText="1"/>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9" fillId="0" borderId="0" xfId="76" applyFont="1">
      <alignment vertical="center"/>
      <protection/>
    </xf>
    <xf numFmtId="0" fontId="2" fillId="0" borderId="0" xfId="76">
      <alignment vertical="center"/>
      <protection/>
    </xf>
    <xf numFmtId="0" fontId="3" fillId="0" borderId="0" xfId="76" applyFont="1" applyAlignment="1">
      <alignment horizontal="right" vertical="center" wrapText="1"/>
      <protection/>
    </xf>
    <xf numFmtId="0" fontId="6" fillId="0" borderId="0" xfId="76" applyNumberFormat="1" applyFont="1" applyFill="1" applyAlignment="1" applyProtection="1">
      <alignment horizontal="center" vertical="center" wrapText="1"/>
      <protection/>
    </xf>
    <xf numFmtId="0" fontId="3" fillId="0" borderId="0" xfId="76" applyFont="1" applyAlignment="1">
      <alignment horizontal="left" vertical="center" wrapText="1"/>
      <protection/>
    </xf>
    <xf numFmtId="0" fontId="3" fillId="0" borderId="18" xfId="76" applyFont="1" applyBorder="1" applyAlignment="1">
      <alignment horizontal="left" vertical="center" wrapText="1"/>
      <protection/>
    </xf>
    <xf numFmtId="0" fontId="3" fillId="8" borderId="9" xfId="76" applyFont="1" applyFill="1" applyBorder="1" applyAlignment="1">
      <alignment horizontal="center" vertical="center" wrapText="1"/>
      <protection/>
    </xf>
    <xf numFmtId="49" fontId="3" fillId="8" borderId="9" xfId="76" applyNumberFormat="1" applyFont="1" applyFill="1" applyBorder="1" applyAlignment="1" applyProtection="1">
      <alignment horizontal="center" vertical="center" wrapText="1"/>
      <protection/>
    </xf>
    <xf numFmtId="0" fontId="3" fillId="8" borderId="11" xfId="76" applyFont="1" applyFill="1" applyBorder="1" applyAlignment="1">
      <alignment horizontal="center" vertical="center" wrapText="1"/>
      <protection/>
    </xf>
    <xf numFmtId="0" fontId="3" fillId="8" borderId="9" xfId="76" applyNumberFormat="1" applyFont="1" applyFill="1" applyBorder="1" applyAlignment="1" applyProtection="1">
      <alignment horizontal="center" vertical="center" wrapText="1"/>
      <protection/>
    </xf>
    <xf numFmtId="0" fontId="3" fillId="8" borderId="10" xfId="76" applyFont="1" applyFill="1" applyBorder="1" applyAlignment="1">
      <alignment horizontal="center" vertical="center" wrapText="1"/>
      <protection/>
    </xf>
    <xf numFmtId="0" fontId="3" fillId="8" borderId="15" xfId="76" applyFont="1" applyFill="1" applyBorder="1" applyAlignment="1">
      <alignment horizontal="center" vertical="center" wrapText="1"/>
      <protection/>
    </xf>
    <xf numFmtId="0" fontId="3" fillId="8" borderId="20" xfId="76" applyFont="1" applyFill="1" applyBorder="1" applyAlignment="1">
      <alignment horizontal="center" vertical="center" wrapText="1"/>
      <protection/>
    </xf>
    <xf numFmtId="0" fontId="3" fillId="8" borderId="20" xfId="76" applyFont="1" applyFill="1" applyBorder="1" applyAlignment="1">
      <alignment horizontal="center" vertical="center" wrapText="1"/>
      <protection/>
    </xf>
    <xf numFmtId="0" fontId="3" fillId="8" borderId="24" xfId="78" applyFont="1" applyFill="1" applyBorder="1" applyAlignment="1">
      <alignment horizontal="center" vertical="center" wrapText="1"/>
      <protection/>
    </xf>
    <xf numFmtId="0" fontId="3" fillId="0" borderId="9" xfId="76" applyFont="1" applyFill="1" applyBorder="1">
      <alignment vertical="center"/>
      <protection/>
    </xf>
    <xf numFmtId="176" fontId="5" fillId="8" borderId="23" xfId="76" applyNumberFormat="1" applyFont="1" applyFill="1" applyBorder="1" applyAlignment="1">
      <alignment horizontal="center" vertical="center" wrapText="1"/>
      <protection/>
    </xf>
    <xf numFmtId="0" fontId="5" fillId="8" borderId="20" xfId="76" applyFont="1" applyFill="1" applyBorder="1" applyAlignment="1">
      <alignment horizontal="center" vertical="center" wrapText="1"/>
      <protection/>
    </xf>
    <xf numFmtId="177" fontId="5" fillId="8" borderId="22" xfId="0" applyNumberFormat="1" applyFont="1" applyFill="1" applyBorder="1" applyAlignment="1">
      <alignment horizontal="left" vertical="center"/>
    </xf>
    <xf numFmtId="0" fontId="5" fillId="0" borderId="9" xfId="76" applyFont="1" applyFill="1" applyBorder="1">
      <alignment vertical="center"/>
      <protection/>
    </xf>
    <xf numFmtId="49" fontId="3" fillId="8" borderId="9" xfId="0" applyNumberFormat="1" applyFont="1" applyFill="1" applyBorder="1" applyAlignment="1">
      <alignment vertical="center"/>
    </xf>
    <xf numFmtId="176" fontId="33" fillId="0" borderId="22" xfId="82" applyNumberFormat="1" applyFont="1" applyFill="1" applyBorder="1" applyAlignment="1">
      <alignment horizontal="right" vertical="center" wrapText="1"/>
      <protection/>
    </xf>
    <xf numFmtId="176" fontId="33" fillId="0" borderId="22" xfId="82" applyNumberFormat="1" applyFont="1" applyFill="1" applyBorder="1" applyAlignment="1">
      <alignment horizontal="center" vertical="center" wrapText="1"/>
      <protection/>
    </xf>
    <xf numFmtId="176" fontId="3" fillId="0" borderId="9" xfId="76" applyNumberFormat="1" applyFont="1" applyFill="1" applyBorder="1" applyAlignment="1">
      <alignment horizontal="centerContinuous" vertical="center"/>
      <protection/>
    </xf>
    <xf numFmtId="49" fontId="3" fillId="8" borderId="9" xfId="0" applyNumberFormat="1" applyFont="1" applyFill="1" applyBorder="1" applyAlignment="1">
      <alignment vertical="center"/>
    </xf>
    <xf numFmtId="176" fontId="3" fillId="0" borderId="9" xfId="82" applyNumberFormat="1" applyFont="1" applyBorder="1" applyAlignment="1">
      <alignment horizontal="center" vertical="center"/>
      <protection/>
    </xf>
    <xf numFmtId="49" fontId="5" fillId="8" borderId="9" xfId="0" applyNumberFormat="1" applyFont="1" applyFill="1" applyBorder="1" applyAlignment="1">
      <alignment vertical="center"/>
    </xf>
    <xf numFmtId="0" fontId="5" fillId="8" borderId="22" xfId="0" applyNumberFormat="1" applyFont="1" applyFill="1" applyBorder="1" applyAlignment="1" applyProtection="1">
      <alignment horizontal="left" vertical="center" wrapText="1"/>
      <protection/>
    </xf>
    <xf numFmtId="176" fontId="34" fillId="0" borderId="22" xfId="82" applyNumberFormat="1" applyFont="1" applyFill="1" applyBorder="1" applyAlignment="1">
      <alignment horizontal="center" vertical="center" wrapText="1"/>
      <protection/>
    </xf>
    <xf numFmtId="0" fontId="3" fillId="18" borderId="22" xfId="0" applyNumberFormat="1" applyFont="1" applyFill="1" applyBorder="1" applyAlignment="1" applyProtection="1">
      <alignment horizontal="left" vertical="center"/>
      <protection/>
    </xf>
    <xf numFmtId="176" fontId="3" fillId="0" borderId="9" xfId="76" applyNumberFormat="1" applyFont="1" applyBorder="1">
      <alignment vertical="center"/>
      <protection/>
    </xf>
    <xf numFmtId="176" fontId="5" fillId="0" borderId="9" xfId="76" applyNumberFormat="1" applyFont="1" applyBorder="1">
      <alignment vertical="center"/>
      <protection/>
    </xf>
    <xf numFmtId="176" fontId="3" fillId="0" borderId="9" xfId="82" applyNumberFormat="1" applyFont="1" applyFill="1" applyBorder="1" applyAlignment="1">
      <alignment horizontal="center" vertical="center"/>
      <protection/>
    </xf>
    <xf numFmtId="176" fontId="5" fillId="0" borderId="9" xfId="76" applyNumberFormat="1" applyFont="1" applyBorder="1" applyAlignment="1">
      <alignment horizontal="center" vertical="center"/>
      <protection/>
    </xf>
    <xf numFmtId="0" fontId="3" fillId="0" borderId="22" xfId="78" applyFont="1" applyFill="1" applyBorder="1" applyAlignment="1">
      <alignment vertical="center"/>
      <protection/>
    </xf>
    <xf numFmtId="176" fontId="3" fillId="0" borderId="9" xfId="76" applyNumberFormat="1" applyFont="1" applyBorder="1" applyAlignment="1">
      <alignment horizontal="center" vertical="center"/>
      <protection/>
    </xf>
    <xf numFmtId="0" fontId="3" fillId="0" borderId="0" xfId="76" applyFont="1" applyAlignment="1">
      <alignment horizontal="centerContinuous" vertical="center"/>
      <protection/>
    </xf>
    <xf numFmtId="0" fontId="3" fillId="0" borderId="0" xfId="76" applyNumberFormat="1" applyFont="1" applyFill="1" applyAlignment="1" applyProtection="1">
      <alignment vertical="center" wrapText="1"/>
      <protection/>
    </xf>
    <xf numFmtId="0" fontId="3" fillId="0" borderId="0" xfId="76" applyNumberFormat="1" applyFont="1" applyFill="1" applyAlignment="1" applyProtection="1">
      <alignment horizontal="right" vertical="center"/>
      <protection/>
    </xf>
    <xf numFmtId="0" fontId="3" fillId="0" borderId="18" xfId="76" applyNumberFormat="1" applyFont="1" applyFill="1" applyBorder="1" applyAlignment="1" applyProtection="1">
      <alignment wrapText="1"/>
      <protection/>
    </xf>
    <xf numFmtId="0" fontId="3" fillId="0" borderId="18" xfId="76" applyNumberFormat="1" applyFont="1" applyFill="1" applyBorder="1" applyAlignment="1" applyProtection="1">
      <alignment horizontal="right" vertical="center" wrapText="1"/>
      <protection/>
    </xf>
    <xf numFmtId="0" fontId="3" fillId="8" borderId="16" xfId="76" applyFont="1" applyFill="1" applyBorder="1" applyAlignment="1">
      <alignment horizontal="center" vertical="center" wrapText="1"/>
      <protection/>
    </xf>
    <xf numFmtId="0" fontId="3" fillId="8" borderId="11" xfId="76" applyNumberFormat="1" applyFont="1" applyFill="1" applyBorder="1" applyAlignment="1" applyProtection="1">
      <alignment horizontal="center" vertical="center" wrapText="1"/>
      <protection/>
    </xf>
    <xf numFmtId="0" fontId="3" fillId="8" borderId="9" xfId="76" applyNumberFormat="1" applyFont="1" applyFill="1" applyBorder="1" applyAlignment="1" applyProtection="1">
      <alignment horizontal="center" vertical="center"/>
      <protection/>
    </xf>
    <xf numFmtId="0" fontId="2" fillId="8" borderId="20" xfId="76" applyFill="1" applyBorder="1" applyAlignment="1">
      <alignment horizontal="center" vertical="center"/>
      <protection/>
    </xf>
    <xf numFmtId="0" fontId="3" fillId="8" borderId="9" xfId="76" applyFont="1" applyFill="1" applyBorder="1" applyAlignment="1">
      <alignment horizontal="center" vertical="center"/>
      <protection/>
    </xf>
    <xf numFmtId="176" fontId="5" fillId="8" borderId="9" xfId="76" applyNumberFormat="1" applyFont="1" applyFill="1" applyBorder="1" applyAlignment="1">
      <alignment horizontal="center" vertical="center" wrapText="1"/>
      <protection/>
    </xf>
    <xf numFmtId="0" fontId="8" fillId="0" borderId="0" xfId="0" applyFont="1" applyAlignment="1">
      <alignment/>
    </xf>
    <xf numFmtId="176" fontId="33" fillId="0" borderId="9" xfId="82" applyNumberFormat="1" applyFont="1" applyFill="1" applyBorder="1" applyAlignment="1">
      <alignment horizontal="right" vertical="center" wrapText="1"/>
      <protection/>
    </xf>
    <xf numFmtId="176" fontId="3" fillId="0" borderId="9" xfId="76" applyNumberFormat="1" applyFont="1" applyBorder="1" applyAlignment="1">
      <alignment horizontal="centerContinuous" vertical="center"/>
      <protection/>
    </xf>
    <xf numFmtId="0" fontId="3" fillId="0" borderId="9" xfId="0" applyFont="1" applyBorder="1" applyAlignment="1">
      <alignment horizontal="center" vertical="center"/>
    </xf>
    <xf numFmtId="0" fontId="3" fillId="8" borderId="9" xfId="61" applyFont="1" applyFill="1" applyBorder="1" applyAlignment="1">
      <alignment horizontal="center" vertical="center" wrapText="1"/>
      <protection/>
    </xf>
    <xf numFmtId="176" fontId="3" fillId="8" borderId="9" xfId="75" applyNumberFormat="1" applyFont="1" applyFill="1" applyBorder="1" applyAlignment="1">
      <alignment horizontal="center" vertical="center" wrapText="1"/>
      <protection/>
    </xf>
    <xf numFmtId="176" fontId="5" fillId="8" borderId="9" xfId="75" applyNumberFormat="1" applyFont="1" applyFill="1" applyBorder="1" applyAlignment="1">
      <alignment horizontal="center" vertical="center" wrapText="1"/>
      <protection/>
    </xf>
    <xf numFmtId="176" fontId="5" fillId="0" borderId="11" xfId="75" applyNumberFormat="1" applyFont="1" applyFill="1" applyBorder="1" applyAlignment="1" applyProtection="1">
      <alignment horizontal="center" vertical="center" wrapText="1"/>
      <protection/>
    </xf>
    <xf numFmtId="176" fontId="5" fillId="0" borderId="9" xfId="0" applyNumberFormat="1" applyFont="1" applyFill="1" applyBorder="1" applyAlignment="1">
      <alignment horizontal="center" vertical="center" wrapText="1"/>
    </xf>
    <xf numFmtId="176" fontId="3" fillId="0" borderId="11" xfId="75" applyNumberFormat="1" applyFont="1" applyFill="1" applyBorder="1" applyAlignment="1" applyProtection="1">
      <alignment horizontal="center" vertical="center" wrapText="1"/>
      <protection/>
    </xf>
    <xf numFmtId="176" fontId="3" fillId="0" borderId="9" xfId="0" applyNumberFormat="1" applyFont="1" applyFill="1" applyBorder="1" applyAlignment="1">
      <alignment horizontal="center" vertical="center" wrapText="1"/>
    </xf>
    <xf numFmtId="176" fontId="5" fillId="0" borderId="9" xfId="75" applyNumberFormat="1" applyFont="1" applyFill="1" applyBorder="1" applyAlignment="1">
      <alignment horizontal="center" vertical="center"/>
      <protection/>
    </xf>
    <xf numFmtId="176" fontId="3" fillId="0" borderId="9" xfId="75" applyNumberFormat="1" applyFont="1" applyFill="1" applyBorder="1" applyAlignment="1">
      <alignment horizontal="center" vertical="center"/>
      <protection/>
    </xf>
    <xf numFmtId="176" fontId="0" fillId="0" borderId="9" xfId="0" applyNumberFormat="1" applyBorder="1" applyAlignment="1">
      <alignment horizontal="center"/>
    </xf>
    <xf numFmtId="0" fontId="0" fillId="0" borderId="18" xfId="0" applyBorder="1" applyAlignment="1">
      <alignment horizontal="center"/>
    </xf>
    <xf numFmtId="176" fontId="0" fillId="0" borderId="9" xfId="0" applyNumberFormat="1" applyFill="1" applyBorder="1" applyAlignment="1">
      <alignment/>
    </xf>
    <xf numFmtId="176" fontId="0" fillId="0" borderId="9" xfId="0" applyNumberFormat="1" applyBorder="1" applyAlignment="1">
      <alignment/>
    </xf>
    <xf numFmtId="176" fontId="3" fillId="0" borderId="9" xfId="0" applyNumberFormat="1" applyFont="1" applyBorder="1" applyAlignment="1">
      <alignment horizontal="center" vertical="center"/>
    </xf>
    <xf numFmtId="0" fontId="3" fillId="0" borderId="0" xfId="54" applyFont="1" applyAlignment="1">
      <alignment horizontal="center" vertical="center"/>
      <protection/>
    </xf>
    <xf numFmtId="0" fontId="3" fillId="0" borderId="0" xfId="54" applyFont="1" applyAlignment="1">
      <alignment horizontal="centerContinuous" vertical="center"/>
      <protection/>
    </xf>
    <xf numFmtId="0" fontId="2" fillId="0" borderId="0" xfId="54">
      <alignment vertical="center"/>
      <protection/>
    </xf>
    <xf numFmtId="0" fontId="6" fillId="0" borderId="0" xfId="54" applyNumberFormat="1" applyFont="1" applyFill="1" applyAlignment="1" applyProtection="1">
      <alignment horizontal="center" vertical="center"/>
      <protection/>
    </xf>
    <xf numFmtId="0" fontId="3" fillId="0" borderId="0" xfId="54" applyFont="1" applyAlignment="1">
      <alignment horizontal="left" vertical="center"/>
      <protection/>
    </xf>
    <xf numFmtId="0" fontId="3" fillId="0" borderId="0" xfId="54" applyFont="1" applyFill="1" applyAlignment="1">
      <alignment horizontal="center" vertical="center"/>
      <protection/>
    </xf>
    <xf numFmtId="0" fontId="3" fillId="8" borderId="9" xfId="54" applyFont="1" applyFill="1" applyBorder="1" applyAlignment="1">
      <alignment horizontal="center" vertical="center" wrapText="1"/>
      <protection/>
    </xf>
    <xf numFmtId="0" fontId="3" fillId="8" borderId="9" xfId="54" applyNumberFormat="1" applyFont="1" applyFill="1" applyBorder="1" applyAlignment="1" applyProtection="1">
      <alignment horizontal="center" vertical="center" wrapText="1"/>
      <protection/>
    </xf>
    <xf numFmtId="0" fontId="3" fillId="8" borderId="9" xfId="54" applyNumberFormat="1" applyFont="1" applyFill="1" applyBorder="1" applyAlignment="1" applyProtection="1">
      <alignment horizontal="center" vertical="center"/>
      <protection/>
    </xf>
    <xf numFmtId="0" fontId="3" fillId="8" borderId="20" xfId="54" applyFont="1" applyFill="1" applyBorder="1" applyAlignment="1">
      <alignment horizontal="center" vertical="center" wrapText="1"/>
      <protection/>
    </xf>
    <xf numFmtId="176" fontId="5" fillId="0" borderId="11" xfId="75" applyNumberFormat="1" applyFont="1" applyFill="1" applyBorder="1" applyAlignment="1" applyProtection="1">
      <alignment horizontal="right" vertical="center" wrapText="1"/>
      <protection/>
    </xf>
    <xf numFmtId="176" fontId="3" fillId="0" borderId="11" xfId="75" applyNumberFormat="1" applyFont="1" applyFill="1" applyBorder="1" applyAlignment="1" applyProtection="1">
      <alignment horizontal="right" vertical="center" wrapText="1"/>
      <protection/>
    </xf>
    <xf numFmtId="0" fontId="3" fillId="0" borderId="18" xfId="54" applyNumberFormat="1" applyFont="1" applyFill="1" applyBorder="1" applyAlignment="1" applyProtection="1">
      <alignment horizontal="right" vertical="center"/>
      <protection/>
    </xf>
    <xf numFmtId="176" fontId="3" fillId="0" borderId="9" xfId="54" applyNumberFormat="1" applyFont="1" applyBorder="1" applyAlignment="1">
      <alignment horizontal="center" vertical="center"/>
      <protection/>
    </xf>
    <xf numFmtId="0" fontId="3" fillId="0" borderId="0" xfId="54" applyFont="1" applyBorder="1" applyAlignment="1">
      <alignment horizontal="center" vertical="center"/>
      <protection/>
    </xf>
    <xf numFmtId="176" fontId="5" fillId="0" borderId="9" xfId="75" applyNumberFormat="1" applyFont="1" applyFill="1" applyBorder="1" applyAlignment="1" applyProtection="1">
      <alignment horizontal="center" vertical="center" wrapText="1"/>
      <protection/>
    </xf>
    <xf numFmtId="176" fontId="3" fillId="0" borderId="9" xfId="75"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9" xfId="0" applyNumberFormat="1" applyFont="1" applyFill="1" applyBorder="1" applyAlignment="1">
      <alignment horizontal="right" vertical="center" wrapText="1"/>
    </xf>
    <xf numFmtId="176" fontId="5" fillId="0" borderId="9" xfId="73" applyNumberFormat="1" applyFont="1" applyFill="1" applyBorder="1" applyAlignment="1" applyProtection="1">
      <alignment horizontal="right" vertical="center" wrapText="1"/>
      <protection/>
    </xf>
    <xf numFmtId="176" fontId="5" fillId="0" borderId="9"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5" fillId="0" borderId="9" xfId="73" applyNumberFormat="1" applyFont="1" applyFill="1" applyBorder="1" applyAlignment="1" applyProtection="1">
      <alignment horizontal="right" vertical="center" wrapText="1"/>
      <protection/>
    </xf>
    <xf numFmtId="176" fontId="3" fillId="0" borderId="9" xfId="73" applyNumberFormat="1" applyFont="1" applyFill="1" applyBorder="1" applyAlignment="1" applyProtection="1">
      <alignment horizontal="right" vertical="center" wrapText="1"/>
      <protection/>
    </xf>
    <xf numFmtId="176" fontId="5" fillId="0" borderId="9" xfId="0" applyNumberFormat="1" applyFont="1" applyFill="1" applyBorder="1" applyAlignment="1">
      <alignment horizontal="right" vertical="center" wrapText="1"/>
    </xf>
    <xf numFmtId="176" fontId="3" fillId="0" borderId="9" xfId="0" applyNumberFormat="1" applyFont="1" applyBorder="1" applyAlignment="1">
      <alignment horizontal="right" vertical="center"/>
    </xf>
    <xf numFmtId="0" fontId="3" fillId="0" borderId="0" xfId="71" applyFont="1" applyAlignment="1">
      <alignment horizontal="centerContinuous" vertical="center"/>
      <protection/>
    </xf>
    <xf numFmtId="0" fontId="3" fillId="0" borderId="0" xfId="71" applyFont="1" applyAlignment="1">
      <alignment horizontal="right" vertical="center" wrapText="1"/>
      <protection/>
    </xf>
    <xf numFmtId="0" fontId="6" fillId="0" borderId="0" xfId="71" applyNumberFormat="1" applyFont="1" applyFill="1" applyAlignment="1" applyProtection="1">
      <alignment horizontal="center" vertical="center"/>
      <protection/>
    </xf>
    <xf numFmtId="0" fontId="3" fillId="0" borderId="0" xfId="71" applyFont="1" applyAlignment="1">
      <alignment horizontal="left" vertical="center" wrapText="1"/>
      <protection/>
    </xf>
    <xf numFmtId="0" fontId="3" fillId="8" borderId="9" xfId="71" applyFont="1" applyFill="1" applyBorder="1" applyAlignment="1">
      <alignment horizontal="center" vertical="center" wrapText="1"/>
      <protection/>
    </xf>
    <xf numFmtId="0" fontId="3" fillId="8" borderId="9" xfId="71" applyNumberFormat="1" applyFont="1" applyFill="1" applyBorder="1" applyAlignment="1" applyProtection="1">
      <alignment horizontal="center" vertical="center" wrapText="1"/>
      <protection/>
    </xf>
    <xf numFmtId="176" fontId="3" fillId="8" borderId="9" xfId="73" applyNumberFormat="1" applyFont="1" applyFill="1" applyBorder="1" applyAlignment="1">
      <alignment horizontal="center" vertical="center" wrapText="1"/>
      <protection/>
    </xf>
    <xf numFmtId="176" fontId="5" fillId="8" borderId="9" xfId="73" applyNumberFormat="1" applyFont="1" applyFill="1" applyBorder="1" applyAlignment="1">
      <alignment horizontal="center" vertical="center" wrapText="1"/>
      <protection/>
    </xf>
    <xf numFmtId="0" fontId="3" fillId="0" borderId="0" xfId="71" applyNumberFormat="1" applyFont="1" applyFill="1" applyAlignment="1" applyProtection="1">
      <alignment horizontal="right" vertical="center" wrapText="1"/>
      <protection/>
    </xf>
    <xf numFmtId="0" fontId="3" fillId="0" borderId="18" xfId="71" applyNumberFormat="1" applyFont="1" applyFill="1" applyBorder="1" applyAlignment="1" applyProtection="1">
      <alignment horizontal="right" vertical="center" wrapText="1"/>
      <protection/>
    </xf>
    <xf numFmtId="0" fontId="3" fillId="8" borderId="9" xfId="73" applyFont="1" applyFill="1" applyBorder="1" applyAlignment="1">
      <alignment horizontal="center" vertical="center" wrapText="1"/>
      <protection/>
    </xf>
    <xf numFmtId="0" fontId="5" fillId="8" borderId="9" xfId="73" applyFont="1" applyFill="1" applyBorder="1" applyAlignment="1">
      <alignment horizontal="center" vertical="center" wrapText="1"/>
      <protection/>
    </xf>
    <xf numFmtId="177" fontId="5" fillId="0" borderId="9" xfId="73" applyNumberFormat="1" applyFont="1" applyFill="1" applyBorder="1" applyAlignment="1" applyProtection="1">
      <alignment horizontal="right" vertical="center" wrapText="1"/>
      <protection/>
    </xf>
    <xf numFmtId="177" fontId="3" fillId="0" borderId="9" xfId="73" applyNumberFormat="1" applyFont="1" applyFill="1" applyBorder="1" applyAlignment="1" applyProtection="1">
      <alignment horizontal="right" vertical="center" wrapText="1"/>
      <protection/>
    </xf>
    <xf numFmtId="0" fontId="6" fillId="0" borderId="0" xfId="0" applyFont="1" applyAlignment="1">
      <alignment horizontal="center"/>
    </xf>
    <xf numFmtId="176" fontId="35" fillId="18" borderId="9" xfId="21" applyNumberFormat="1" applyFont="1" applyFill="1" applyBorder="1" applyAlignment="1">
      <alignment horizontal="center" vertical="center" wrapText="1"/>
    </xf>
    <xf numFmtId="176" fontId="36" fillId="18" borderId="9" xfId="21" applyNumberFormat="1" applyFont="1" applyFill="1" applyBorder="1" applyAlignment="1">
      <alignment horizontal="center" vertical="center" wrapText="1"/>
    </xf>
    <xf numFmtId="176" fontId="3" fillId="0" borderId="9" xfId="61" applyNumberFormat="1" applyFont="1" applyFill="1" applyBorder="1" applyAlignment="1" applyProtection="1">
      <alignment horizontal="right" vertical="center" wrapText="1"/>
      <protection/>
    </xf>
    <xf numFmtId="176" fontId="3" fillId="0" borderId="9" xfId="82" applyNumberFormat="1" applyFont="1" applyFill="1" applyBorder="1" applyAlignment="1">
      <alignment horizontal="right" vertical="center" wrapText="1"/>
      <protection/>
    </xf>
    <xf numFmtId="0" fontId="3" fillId="0" borderId="0" xfId="39" applyFont="1" applyAlignment="1">
      <alignment horizontal="centerContinuous" vertical="center"/>
      <protection/>
    </xf>
    <xf numFmtId="0" fontId="2" fillId="0" borderId="0" xfId="39">
      <alignment vertical="center"/>
      <protection/>
    </xf>
    <xf numFmtId="0" fontId="3" fillId="0" borderId="0" xfId="39" applyFont="1" applyAlignment="1">
      <alignment horizontal="right" vertical="center" wrapText="1"/>
      <protection/>
    </xf>
    <xf numFmtId="0" fontId="6" fillId="0" borderId="0" xfId="39" applyNumberFormat="1" applyFont="1" applyFill="1" applyAlignment="1" applyProtection="1">
      <alignment horizontal="center" vertical="center" wrapText="1"/>
      <protection/>
    </xf>
    <xf numFmtId="0" fontId="3" fillId="0" borderId="0" xfId="39" applyFont="1" applyAlignment="1">
      <alignment horizontal="left" vertical="center" wrapText="1"/>
      <protection/>
    </xf>
    <xf numFmtId="0" fontId="3" fillId="8" borderId="9" xfId="39" applyFont="1" applyFill="1" applyBorder="1" applyAlignment="1">
      <alignment horizontal="center" vertical="center" wrapText="1"/>
      <protection/>
    </xf>
    <xf numFmtId="0" fontId="3" fillId="8" borderId="9" xfId="39" applyNumberFormat="1" applyFont="1" applyFill="1" applyBorder="1" applyAlignment="1" applyProtection="1">
      <alignment horizontal="center" vertical="center" wrapText="1"/>
      <protection/>
    </xf>
    <xf numFmtId="0" fontId="3" fillId="8" borderId="9" xfId="39" applyNumberFormat="1" applyFont="1" applyFill="1" applyBorder="1" applyAlignment="1" applyProtection="1">
      <alignment horizontal="center" vertical="center"/>
      <protection/>
    </xf>
    <xf numFmtId="176" fontId="5" fillId="8" borderId="9" xfId="39" applyNumberFormat="1" applyFont="1" applyFill="1" applyBorder="1" applyAlignment="1">
      <alignment horizontal="center" vertical="center" wrapText="1"/>
      <protection/>
    </xf>
    <xf numFmtId="176" fontId="5" fillId="0" borderId="9" xfId="61" applyNumberFormat="1" applyFont="1" applyFill="1" applyBorder="1" applyAlignment="1" applyProtection="1">
      <alignment horizontal="right" vertical="center" wrapText="1"/>
      <protection/>
    </xf>
    <xf numFmtId="176" fontId="34" fillId="0" borderId="9" xfId="82" applyNumberFormat="1" applyFont="1" applyFill="1" applyBorder="1" applyAlignment="1">
      <alignment horizontal="right" vertical="center" wrapText="1"/>
      <protection/>
    </xf>
    <xf numFmtId="49" fontId="3" fillId="0" borderId="9" xfId="82" applyNumberFormat="1" applyFont="1" applyFill="1" applyBorder="1" applyAlignment="1">
      <alignment horizontal="center" vertical="center"/>
      <protection/>
    </xf>
    <xf numFmtId="176" fontId="5" fillId="0" borderId="9" xfId="61" applyNumberFormat="1" applyFont="1" applyFill="1" applyBorder="1" applyAlignment="1">
      <alignment horizontal="right" vertical="center"/>
      <protection/>
    </xf>
    <xf numFmtId="0" fontId="3" fillId="0" borderId="9" xfId="39" applyFont="1" applyFill="1" applyBorder="1" applyAlignment="1">
      <alignment horizontal="centerContinuous" vertical="center"/>
      <protection/>
    </xf>
    <xf numFmtId="176" fontId="3" fillId="0" borderId="9" xfId="61" applyNumberFormat="1" applyFont="1" applyFill="1" applyBorder="1" applyAlignment="1">
      <alignment horizontal="right" vertical="center"/>
      <protection/>
    </xf>
    <xf numFmtId="0" fontId="3" fillId="0" borderId="0" xfId="39" applyFont="1" applyFill="1" applyAlignment="1">
      <alignment horizontal="centerContinuous" vertical="center"/>
      <protection/>
    </xf>
    <xf numFmtId="179" fontId="3" fillId="0" borderId="0" xfId="39" applyNumberFormat="1" applyFont="1" applyFill="1" applyAlignment="1">
      <alignment horizontal="centerContinuous" vertical="center"/>
      <protection/>
    </xf>
    <xf numFmtId="0" fontId="2" fillId="8" borderId="9" xfId="81" applyFont="1" applyFill="1" applyBorder="1" applyAlignment="1">
      <alignment horizontal="center" vertical="center" wrapText="1"/>
      <protection/>
    </xf>
    <xf numFmtId="176" fontId="9" fillId="0" borderId="9" xfId="61" applyNumberFormat="1" applyFont="1" applyFill="1" applyBorder="1" applyAlignment="1" applyProtection="1">
      <alignment horizontal="right" vertical="center" wrapText="1"/>
      <protection/>
    </xf>
    <xf numFmtId="176" fontId="2" fillId="0" borderId="9" xfId="61" applyNumberFormat="1" applyFont="1" applyFill="1" applyBorder="1" applyAlignment="1" applyProtection="1">
      <alignment horizontal="right" vertical="center" wrapText="1"/>
      <protection/>
    </xf>
    <xf numFmtId="176" fontId="9" fillId="0" borderId="9" xfId="61" applyNumberFormat="1" applyFont="1" applyFill="1" applyBorder="1" applyAlignment="1">
      <alignment horizontal="right" vertical="center"/>
      <protection/>
    </xf>
    <xf numFmtId="176" fontId="5" fillId="0" borderId="11" xfId="61" applyNumberFormat="1" applyFont="1" applyFill="1" applyBorder="1" applyAlignment="1">
      <alignment horizontal="right" vertical="center"/>
      <protection/>
    </xf>
    <xf numFmtId="176" fontId="2" fillId="0" borderId="9" xfId="61" applyNumberFormat="1" applyFont="1" applyFill="1" applyBorder="1" applyAlignment="1">
      <alignment horizontal="right" vertical="center"/>
      <protection/>
    </xf>
    <xf numFmtId="176" fontId="3" fillId="0" borderId="11" xfId="61" applyNumberFormat="1" applyFont="1" applyFill="1" applyBorder="1" applyAlignment="1">
      <alignment horizontal="right" vertical="center"/>
      <protection/>
    </xf>
    <xf numFmtId="0" fontId="2" fillId="8" borderId="20" xfId="81" applyFont="1" applyFill="1" applyBorder="1" applyAlignment="1">
      <alignment horizontal="center" vertical="center" wrapText="1"/>
      <protection/>
    </xf>
    <xf numFmtId="0" fontId="2" fillId="8" borderId="13" xfId="81" applyFont="1" applyFill="1" applyBorder="1" applyAlignment="1">
      <alignment horizontal="center" vertical="center" wrapText="1"/>
      <protection/>
    </xf>
    <xf numFmtId="0" fontId="2" fillId="8" borderId="15" xfId="81" applyFont="1" applyFill="1" applyBorder="1" applyAlignment="1">
      <alignment horizontal="center" vertical="center" wrapText="1"/>
      <protection/>
    </xf>
    <xf numFmtId="176" fontId="5" fillId="0" borderId="9" xfId="82" applyNumberFormat="1" applyFont="1" applyFill="1" applyBorder="1" applyAlignment="1">
      <alignment horizontal="right" vertical="center" wrapText="1"/>
      <protection/>
    </xf>
    <xf numFmtId="176" fontId="3" fillId="0" borderId="9" xfId="82" applyNumberFormat="1" applyFont="1" applyFill="1" applyBorder="1" applyAlignment="1">
      <alignment horizontal="right" vertical="center" wrapText="1"/>
      <protection/>
    </xf>
    <xf numFmtId="176" fontId="5" fillId="0" borderId="10" xfId="61" applyNumberFormat="1" applyFont="1" applyFill="1" applyBorder="1" applyAlignment="1">
      <alignment horizontal="right" vertical="center"/>
      <protection/>
    </xf>
    <xf numFmtId="176" fontId="3" fillId="0" borderId="10" xfId="61" applyNumberFormat="1" applyFont="1" applyFill="1" applyBorder="1" applyAlignment="1">
      <alignment horizontal="right" vertical="center"/>
      <protection/>
    </xf>
    <xf numFmtId="0" fontId="3" fillId="0" borderId="0" xfId="39" applyNumberFormat="1" applyFont="1" applyFill="1" applyAlignment="1" applyProtection="1">
      <alignment horizontal="right" vertical="center" wrapText="1"/>
      <protection/>
    </xf>
    <xf numFmtId="0" fontId="3" fillId="0" borderId="0" xfId="39" applyNumberFormat="1" applyFont="1" applyFill="1" applyAlignment="1" applyProtection="1">
      <alignment vertical="center" wrapText="1"/>
      <protection/>
    </xf>
    <xf numFmtId="0" fontId="3" fillId="0" borderId="18" xfId="39" applyNumberFormat="1" applyFont="1" applyFill="1" applyBorder="1" applyAlignment="1" applyProtection="1">
      <alignment horizontal="right" vertical="center" wrapText="1"/>
      <protection/>
    </xf>
    <xf numFmtId="0" fontId="3" fillId="0" borderId="0" xfId="39" applyNumberFormat="1" applyFont="1" applyFill="1" applyAlignment="1" applyProtection="1">
      <alignment horizontal="center" wrapText="1"/>
      <protection/>
    </xf>
    <xf numFmtId="180" fontId="3" fillId="0" borderId="0" xfId="39" applyNumberFormat="1" applyFont="1" applyFill="1" applyAlignment="1">
      <alignment horizontal="right" vertical="center"/>
      <protection/>
    </xf>
    <xf numFmtId="0" fontId="3" fillId="8" borderId="0" xfId="74" applyFont="1" applyFill="1" applyAlignment="1">
      <alignment vertical="center"/>
      <protection/>
    </xf>
    <xf numFmtId="0" fontId="2" fillId="0" borderId="0" xfId="74" applyFill="1" applyAlignment="1">
      <alignment vertical="center"/>
      <protection/>
    </xf>
    <xf numFmtId="181" fontId="3" fillId="8" borderId="0" xfId="74" applyNumberFormat="1" applyFont="1" applyFill="1" applyAlignment="1">
      <alignment horizontal="center" vertical="center"/>
      <protection/>
    </xf>
    <xf numFmtId="182" fontId="3" fillId="8" borderId="0" xfId="74" applyNumberFormat="1" applyFont="1" applyFill="1" applyAlignment="1">
      <alignment horizontal="center" vertical="center"/>
      <protection/>
    </xf>
    <xf numFmtId="49" fontId="3" fillId="8" borderId="0" xfId="74" applyNumberFormat="1" applyFont="1" applyFill="1" applyAlignment="1">
      <alignment horizontal="center" vertical="center"/>
      <protection/>
    </xf>
    <xf numFmtId="0" fontId="3" fillId="8" borderId="0" xfId="74" applyFont="1" applyFill="1" applyAlignment="1">
      <alignment horizontal="left" vertical="center"/>
      <protection/>
    </xf>
    <xf numFmtId="178" fontId="3" fillId="8" borderId="0" xfId="74" applyNumberFormat="1" applyFont="1" applyFill="1" applyAlignment="1">
      <alignment horizontal="center" vertical="center"/>
      <protection/>
    </xf>
    <xf numFmtId="0" fontId="3" fillId="8" borderId="0" xfId="74" applyFont="1" applyFill="1" applyAlignment="1">
      <alignment horizontal="center" vertical="center"/>
      <protection/>
    </xf>
    <xf numFmtId="0" fontId="2" fillId="0" borderId="0" xfId="74">
      <alignment vertical="center"/>
      <protection/>
    </xf>
    <xf numFmtId="0" fontId="3" fillId="0" borderId="0" xfId="74" applyFont="1" applyAlignment="1">
      <alignment horizontal="center" vertical="center" wrapText="1"/>
      <protection/>
    </xf>
    <xf numFmtId="0" fontId="6" fillId="0" borderId="0" xfId="74" applyNumberFormat="1" applyFont="1" applyFill="1" applyAlignment="1" applyProtection="1">
      <alignment horizontal="center" vertical="center"/>
      <protection/>
    </xf>
    <xf numFmtId="181" fontId="3" fillId="8" borderId="0" xfId="74" applyNumberFormat="1" applyFont="1" applyFill="1" applyAlignment="1">
      <alignment vertical="center"/>
      <protection/>
    </xf>
    <xf numFmtId="0" fontId="3" fillId="0" borderId="0" xfId="74" applyFont="1" applyFill="1" applyAlignment="1">
      <alignment horizontal="centerContinuous" vertical="center"/>
      <protection/>
    </xf>
    <xf numFmtId="0" fontId="3" fillId="8" borderId="9" xfId="74" applyFont="1" applyFill="1" applyBorder="1" applyAlignment="1">
      <alignment horizontal="centerContinuous" vertical="center"/>
      <protection/>
    </xf>
    <xf numFmtId="0" fontId="3" fillId="8" borderId="9" xfId="74" applyNumberFormat="1" applyFont="1" applyFill="1" applyBorder="1" applyAlignment="1" applyProtection="1">
      <alignment horizontal="centerContinuous" vertical="center"/>
      <protection/>
    </xf>
    <xf numFmtId="0" fontId="3" fillId="0" borderId="20" xfId="74" applyFont="1" applyFill="1" applyBorder="1" applyAlignment="1">
      <alignment horizontal="center" vertical="center" wrapText="1"/>
      <protection/>
    </xf>
    <xf numFmtId="0" fontId="3" fillId="8" borderId="20" xfId="74" applyFont="1" applyFill="1" applyBorder="1" applyAlignment="1">
      <alignment horizontal="center" vertical="center" wrapText="1"/>
      <protection/>
    </xf>
    <xf numFmtId="0" fontId="3" fillId="0" borderId="9" xfId="74" applyFont="1" applyFill="1" applyBorder="1" applyAlignment="1">
      <alignment horizontal="center" vertical="center" wrapText="1"/>
      <protection/>
    </xf>
    <xf numFmtId="176" fontId="34" fillId="0" borderId="9" xfId="0" applyNumberFormat="1" applyFont="1" applyFill="1" applyBorder="1" applyAlignment="1">
      <alignment horizontal="right" vertical="center" wrapText="1"/>
    </xf>
    <xf numFmtId="176" fontId="5" fillId="0" borderId="9" xfId="0" applyNumberFormat="1" applyFont="1" applyFill="1" applyBorder="1" applyAlignment="1" applyProtection="1">
      <alignment horizontal="right" vertical="center" wrapText="1"/>
      <protection/>
    </xf>
    <xf numFmtId="181" fontId="3" fillId="0" borderId="0" xfId="74" applyNumberFormat="1" applyFont="1" applyFill="1" applyAlignment="1">
      <alignment horizontal="center" vertical="center"/>
      <protection/>
    </xf>
    <xf numFmtId="182" fontId="3" fillId="0" borderId="0" xfId="74" applyNumberFormat="1" applyFont="1" applyFill="1" applyAlignment="1">
      <alignment horizontal="center" vertical="center"/>
      <protection/>
    </xf>
    <xf numFmtId="49" fontId="3" fillId="0" borderId="0" xfId="74" applyNumberFormat="1" applyFont="1" applyFill="1" applyAlignment="1">
      <alignment horizontal="center" vertical="center"/>
      <protection/>
    </xf>
    <xf numFmtId="0" fontId="3" fillId="0" borderId="0" xfId="74" applyFont="1" applyFill="1" applyAlignment="1">
      <alignment horizontal="left" vertical="center"/>
      <protection/>
    </xf>
    <xf numFmtId="178" fontId="3" fillId="0" borderId="0" xfId="74" applyNumberFormat="1" applyFont="1" applyFill="1" applyAlignment="1">
      <alignment horizontal="center" vertical="center"/>
      <protection/>
    </xf>
    <xf numFmtId="0" fontId="3" fillId="0" borderId="0" xfId="74" applyFont="1" applyFill="1" applyAlignment="1">
      <alignment horizontal="center" vertical="center"/>
      <protection/>
    </xf>
    <xf numFmtId="0" fontId="3" fillId="8" borderId="20" xfId="74" applyNumberFormat="1" applyFont="1" applyFill="1" applyBorder="1" applyAlignment="1" applyProtection="1">
      <alignment horizontal="center" vertical="center" wrapText="1"/>
      <protection/>
    </xf>
    <xf numFmtId="0" fontId="3" fillId="8" borderId="13" xfId="74" applyNumberFormat="1" applyFont="1" applyFill="1" applyBorder="1" applyAlignment="1" applyProtection="1">
      <alignment horizontal="center" vertical="center" wrapText="1"/>
      <protection/>
    </xf>
    <xf numFmtId="0" fontId="3" fillId="8" borderId="15" xfId="74" applyNumberFormat="1" applyFont="1" applyFill="1" applyBorder="1" applyAlignment="1" applyProtection="1">
      <alignment horizontal="center" vertical="center" wrapText="1"/>
      <protection/>
    </xf>
    <xf numFmtId="0" fontId="3" fillId="0" borderId="20" xfId="74" applyFont="1" applyFill="1" applyBorder="1" applyAlignment="1">
      <alignment horizontal="center" vertical="center" wrapText="1"/>
      <protection/>
    </xf>
    <xf numFmtId="0" fontId="3" fillId="8" borderId="20" xfId="74" applyFont="1" applyFill="1" applyBorder="1" applyAlignment="1">
      <alignment horizontal="center" vertical="center" wrapText="1"/>
      <protection/>
    </xf>
    <xf numFmtId="0" fontId="3" fillId="8" borderId="9" xfId="74" applyFont="1" applyFill="1" applyBorder="1" applyAlignment="1">
      <alignment horizontal="center" vertical="center" wrapText="1"/>
      <protection/>
    </xf>
    <xf numFmtId="0" fontId="3" fillId="0" borderId="18" xfId="74" applyNumberFormat="1" applyFont="1" applyFill="1" applyBorder="1" applyAlignment="1" applyProtection="1">
      <alignment vertical="center"/>
      <protection/>
    </xf>
    <xf numFmtId="0" fontId="3" fillId="8" borderId="9" xfId="74" applyFont="1" applyFill="1" applyBorder="1" applyAlignment="1">
      <alignment horizontal="center" vertical="center"/>
      <protection/>
    </xf>
    <xf numFmtId="176" fontId="3" fillId="8" borderId="9" xfId="74" applyNumberFormat="1" applyFont="1" applyFill="1" applyBorder="1" applyAlignment="1">
      <alignment horizontal="center" vertical="center"/>
      <protection/>
    </xf>
    <xf numFmtId="0" fontId="12"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13" fillId="0" borderId="0" xfId="0" applyNumberFormat="1" applyFont="1" applyFill="1" applyAlignment="1" applyProtection="1">
      <alignment horizontal="center" vertical="center"/>
      <protection/>
    </xf>
    <xf numFmtId="0" fontId="3" fillId="0" borderId="18"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8" borderId="9" xfId="0" applyNumberFormat="1" applyFont="1" applyFill="1" applyBorder="1" applyAlignment="1" applyProtection="1">
      <alignment horizontal="centerContinuous" vertical="center"/>
      <protection/>
    </xf>
    <xf numFmtId="0" fontId="5" fillId="8" borderId="9" xfId="0" applyNumberFormat="1" applyFont="1" applyFill="1" applyBorder="1" applyAlignment="1" applyProtection="1">
      <alignment horizontal="center" vertical="center" wrapText="1"/>
      <protection/>
    </xf>
    <xf numFmtId="0" fontId="5" fillId="8"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0" borderId="9" xfId="0" applyFont="1" applyFill="1" applyBorder="1" applyAlignment="1">
      <alignment vertical="center"/>
    </xf>
    <xf numFmtId="176" fontId="0" fillId="0" borderId="0" xfId="0" applyNumberFormat="1" applyFill="1" applyAlignment="1">
      <alignment/>
    </xf>
    <xf numFmtId="0" fontId="0" fillId="0" borderId="9" xfId="0" applyFill="1" applyBorder="1" applyAlignment="1">
      <alignment/>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left"/>
      <protection/>
    </xf>
    <xf numFmtId="0" fontId="3" fillId="0" borderId="0" xfId="44" applyFont="1" applyAlignment="1">
      <alignment vertical="center"/>
      <protection/>
    </xf>
    <xf numFmtId="176" fontId="5" fillId="0" borderId="9" xfId="75" applyNumberFormat="1" applyFont="1" applyFill="1" applyBorder="1" applyAlignment="1">
      <alignment horizontal="right" vertical="center"/>
      <protection/>
    </xf>
    <xf numFmtId="176" fontId="3" fillId="0" borderId="9" xfId="75" applyNumberFormat="1" applyFont="1" applyFill="1" applyBorder="1" applyAlignment="1">
      <alignment horizontal="right" vertical="center"/>
      <protection/>
    </xf>
    <xf numFmtId="0" fontId="2" fillId="0" borderId="0" xfId="75" applyFill="1" applyAlignment="1">
      <alignment vertical="center"/>
      <protection/>
    </xf>
    <xf numFmtId="0" fontId="9" fillId="0" borderId="0" xfId="75" applyFont="1" applyFill="1" applyAlignment="1">
      <alignment vertical="center"/>
      <protection/>
    </xf>
    <xf numFmtId="0" fontId="3" fillId="0" borderId="0" xfId="75" applyFont="1" applyAlignment="1">
      <alignment horizontal="center" vertical="center"/>
      <protection/>
    </xf>
    <xf numFmtId="0" fontId="3" fillId="0" borderId="0" xfId="75" applyFont="1" applyAlignment="1">
      <alignment horizontal="centerContinuous" vertical="center"/>
      <protection/>
    </xf>
    <xf numFmtId="0" fontId="2" fillId="0" borderId="0" xfId="75">
      <alignment vertical="center"/>
      <protection/>
    </xf>
    <xf numFmtId="0" fontId="6" fillId="0" borderId="0" xfId="75" applyNumberFormat="1" applyFont="1" applyFill="1" applyAlignment="1" applyProtection="1">
      <alignment horizontal="center" vertical="center"/>
      <protection/>
    </xf>
    <xf numFmtId="0" fontId="3" fillId="8" borderId="20" xfId="75" applyFont="1" applyFill="1" applyBorder="1" applyAlignment="1">
      <alignment horizontal="center" vertical="center" wrapText="1"/>
      <protection/>
    </xf>
    <xf numFmtId="0" fontId="3" fillId="8" borderId="23" xfId="75" applyFont="1" applyFill="1" applyBorder="1" applyAlignment="1">
      <alignment horizontal="center" vertical="center" wrapText="1"/>
      <protection/>
    </xf>
    <xf numFmtId="0" fontId="3" fillId="8" borderId="9" xfId="75" applyNumberFormat="1" applyFont="1" applyFill="1" applyBorder="1" applyAlignment="1" applyProtection="1">
      <alignment horizontal="center" vertical="center" wrapText="1"/>
      <protection/>
    </xf>
    <xf numFmtId="0" fontId="3" fillId="8" borderId="19" xfId="75" applyNumberFormat="1" applyFont="1" applyFill="1" applyBorder="1" applyAlignment="1" applyProtection="1">
      <alignment horizontal="center" vertical="center" wrapText="1"/>
      <protection/>
    </xf>
    <xf numFmtId="0" fontId="3" fillId="8" borderId="9" xfId="75" applyNumberFormat="1" applyFont="1" applyFill="1" applyBorder="1" applyAlignment="1" applyProtection="1">
      <alignment horizontal="center" vertical="center"/>
      <protection/>
    </xf>
    <xf numFmtId="0" fontId="3" fillId="8" borderId="10" xfId="75" applyNumberFormat="1" applyFont="1" applyFill="1" applyBorder="1" applyAlignment="1" applyProtection="1">
      <alignment horizontal="center" vertical="center" wrapText="1"/>
      <protection/>
    </xf>
    <xf numFmtId="0" fontId="3" fillId="8" borderId="13" xfId="75" applyFont="1" applyFill="1" applyBorder="1" applyAlignment="1">
      <alignment horizontal="center" vertical="center" wrapText="1"/>
      <protection/>
    </xf>
    <xf numFmtId="0" fontId="3" fillId="8" borderId="9" xfId="75" applyFont="1" applyFill="1" applyBorder="1" applyAlignment="1">
      <alignment horizontal="center" vertical="center" wrapText="1"/>
      <protection/>
    </xf>
    <xf numFmtId="0" fontId="5" fillId="8" borderId="9" xfId="75" applyFont="1" applyFill="1" applyBorder="1" applyAlignment="1">
      <alignment horizontal="center" vertical="center" wrapText="1"/>
      <protection/>
    </xf>
    <xf numFmtId="176" fontId="5" fillId="0" borderId="9" xfId="75" applyNumberFormat="1" applyFont="1" applyFill="1" applyBorder="1" applyAlignment="1" applyProtection="1">
      <alignment horizontal="right" vertical="center" wrapText="1"/>
      <protection/>
    </xf>
    <xf numFmtId="176" fontId="3" fillId="0" borderId="9" xfId="75" applyNumberFormat="1" applyFont="1" applyFill="1" applyBorder="1" applyAlignment="1" applyProtection="1">
      <alignment horizontal="right" vertical="center" wrapText="1"/>
      <protection/>
    </xf>
    <xf numFmtId="177" fontId="5" fillId="0" borderId="9" xfId="75" applyNumberFormat="1" applyFont="1" applyFill="1" applyBorder="1" applyAlignment="1">
      <alignment horizontal="right" vertical="center"/>
      <protection/>
    </xf>
    <xf numFmtId="177" fontId="3" fillId="0" borderId="9" xfId="75" applyNumberFormat="1" applyFont="1" applyFill="1" applyBorder="1" applyAlignment="1">
      <alignment horizontal="right" vertical="center"/>
      <protection/>
    </xf>
    <xf numFmtId="0" fontId="3" fillId="0" borderId="0" xfId="75" applyFont="1" applyFill="1" applyAlignment="1">
      <alignment horizontal="center" vertical="center"/>
      <protection/>
    </xf>
    <xf numFmtId="0" fontId="3" fillId="0" borderId="18" xfId="75" applyNumberFormat="1" applyFont="1" applyFill="1" applyBorder="1" applyAlignment="1" applyProtection="1">
      <alignment horizontal="right" vertical="center"/>
      <protection/>
    </xf>
    <xf numFmtId="0" fontId="3" fillId="0" borderId="0" xfId="75" applyFont="1" applyBorder="1" applyAlignment="1">
      <alignment horizontal="center" vertical="center"/>
      <protection/>
    </xf>
    <xf numFmtId="0" fontId="5" fillId="0" borderId="0" xfId="75" applyFont="1" applyFill="1" applyAlignment="1">
      <alignment horizontal="center" vertical="center"/>
      <protection/>
    </xf>
    <xf numFmtId="0" fontId="5" fillId="0" borderId="0" xfId="75" applyFont="1" applyBorder="1" applyAlignment="1">
      <alignment horizontal="center" vertical="center"/>
      <protection/>
    </xf>
    <xf numFmtId="0" fontId="5" fillId="0" borderId="0" xfId="75" applyFont="1" applyAlignment="1">
      <alignment horizontal="center" vertical="center"/>
      <protection/>
    </xf>
    <xf numFmtId="0" fontId="3" fillId="0" borderId="0" xfId="75" applyFont="1" applyFill="1" applyBorder="1" applyAlignment="1">
      <alignment horizontal="center" vertical="center"/>
      <protection/>
    </xf>
    <xf numFmtId="0" fontId="5" fillId="0" borderId="0" xfId="75" applyFont="1" applyAlignment="1">
      <alignment horizontal="centerContinuous" vertical="center"/>
      <protection/>
    </xf>
    <xf numFmtId="0" fontId="3" fillId="0" borderId="0" xfId="75" applyFont="1" applyFill="1" applyAlignment="1">
      <alignment horizontal="centerContinuous" vertical="center"/>
      <protection/>
    </xf>
    <xf numFmtId="0" fontId="5" fillId="0" borderId="0" xfId="75" applyFont="1" applyFill="1" applyAlignment="1">
      <alignment horizontal="centerContinuous" vertical="center"/>
      <protection/>
    </xf>
    <xf numFmtId="0" fontId="9" fillId="0" borderId="0" xfId="75" applyFont="1">
      <alignment vertical="center"/>
      <protection/>
    </xf>
    <xf numFmtId="0" fontId="8" fillId="0" borderId="0" xfId="0" applyFont="1" applyFill="1" applyAlignment="1">
      <alignment/>
    </xf>
    <xf numFmtId="0" fontId="0" fillId="0" borderId="18" xfId="0" applyBorder="1" applyAlignment="1">
      <alignment horizontal="right"/>
    </xf>
    <xf numFmtId="0" fontId="3" fillId="0" borderId="0" xfId="73" applyFont="1" applyAlignment="1">
      <alignment horizontal="centerContinuous" vertical="center"/>
      <protection/>
    </xf>
    <xf numFmtId="0" fontId="3" fillId="0" borderId="0" xfId="73" applyFont="1" applyAlignment="1">
      <alignment horizontal="right" vertical="center" wrapText="1"/>
      <protection/>
    </xf>
    <xf numFmtId="0" fontId="6" fillId="0" borderId="0" xfId="73" applyNumberFormat="1" applyFont="1" applyFill="1" applyAlignment="1" applyProtection="1">
      <alignment horizontal="center" vertical="center" wrapText="1"/>
      <protection/>
    </xf>
    <xf numFmtId="0" fontId="3" fillId="0" borderId="18" xfId="73" applyFont="1" applyBorder="1" applyAlignment="1">
      <alignment horizontal="centerContinuous" vertical="center" wrapText="1"/>
      <protection/>
    </xf>
    <xf numFmtId="0" fontId="3" fillId="0" borderId="0" xfId="73" applyFont="1" applyAlignment="1">
      <alignment horizontal="left" vertical="center" wrapText="1"/>
      <protection/>
    </xf>
    <xf numFmtId="0" fontId="3" fillId="8" borderId="9" xfId="73" applyNumberFormat="1" applyFont="1" applyFill="1" applyBorder="1" applyAlignment="1" applyProtection="1">
      <alignment horizontal="center" vertical="center" wrapText="1"/>
      <protection/>
    </xf>
    <xf numFmtId="0" fontId="3" fillId="0" borderId="0" xfId="73" applyFont="1" applyFill="1" applyAlignment="1">
      <alignment horizontal="centerContinuous" vertical="center"/>
      <protection/>
    </xf>
    <xf numFmtId="0" fontId="3" fillId="0" borderId="0" xfId="73" applyNumberFormat="1" applyFont="1" applyFill="1" applyAlignment="1" applyProtection="1">
      <alignment vertical="center" wrapText="1"/>
      <protection/>
    </xf>
    <xf numFmtId="0" fontId="2" fillId="0" borderId="18" xfId="73" applyNumberFormat="1" applyFont="1" applyFill="1" applyBorder="1" applyAlignment="1" applyProtection="1">
      <alignment vertical="center"/>
      <protection/>
    </xf>
    <xf numFmtId="0" fontId="3" fillId="0" borderId="0" xfId="73" applyNumberFormat="1" applyFont="1" applyFill="1" applyAlignment="1" applyProtection="1">
      <alignment horizontal="center" vertical="center" wrapText="1"/>
      <protection/>
    </xf>
    <xf numFmtId="0" fontId="2" fillId="0" borderId="18" xfId="73" applyNumberFormat="1" applyFont="1" applyFill="1" applyBorder="1" applyAlignment="1" applyProtection="1">
      <alignment horizontal="center" vertical="center"/>
      <protection/>
    </xf>
    <xf numFmtId="0" fontId="2" fillId="8" borderId="9" xfId="73" applyNumberFormat="1" applyFont="1" applyFill="1" applyBorder="1" applyAlignment="1" applyProtection="1">
      <alignment horizontal="center" vertical="center"/>
      <protection/>
    </xf>
    <xf numFmtId="176" fontId="34" fillId="18" borderId="9" xfId="21" applyNumberFormat="1" applyFont="1" applyFill="1" applyBorder="1" applyAlignment="1">
      <alignment horizontal="center" vertical="center" wrapText="1"/>
    </xf>
    <xf numFmtId="176" fontId="5" fillId="0" borderId="9" xfId="61" applyNumberFormat="1" applyFont="1" applyFill="1" applyBorder="1" applyAlignment="1">
      <alignment vertical="center"/>
      <protection/>
    </xf>
    <xf numFmtId="176" fontId="33" fillId="18" borderId="9" xfId="21" applyNumberFormat="1" applyFont="1" applyFill="1" applyBorder="1" applyAlignment="1">
      <alignment horizontal="center" vertical="center" wrapText="1"/>
    </xf>
    <xf numFmtId="176" fontId="3" fillId="0" borderId="9" xfId="61" applyNumberFormat="1" applyFont="1" applyFill="1" applyBorder="1" applyAlignment="1">
      <alignment vertical="center"/>
      <protection/>
    </xf>
    <xf numFmtId="0" fontId="3" fillId="0" borderId="0" xfId="77" applyFont="1" applyAlignment="1">
      <alignment horizontal="center" vertical="center" wrapText="1"/>
      <protection/>
    </xf>
    <xf numFmtId="176" fontId="5" fillId="0" borderId="9" xfId="61" applyNumberFormat="1" applyFont="1" applyFill="1" applyBorder="1" applyAlignment="1">
      <alignment horizontal="centerContinuous" vertical="center"/>
      <protection/>
    </xf>
    <xf numFmtId="176" fontId="3" fillId="0" borderId="9" xfId="61" applyNumberFormat="1" applyFont="1" applyFill="1" applyBorder="1" applyAlignment="1">
      <alignment horizontal="centerContinuous" vertical="center"/>
      <protection/>
    </xf>
    <xf numFmtId="0" fontId="3" fillId="0" borderId="0" xfId="61" applyFont="1" applyAlignment="1">
      <alignment horizontal="centerContinuous" vertical="center"/>
      <protection/>
    </xf>
    <xf numFmtId="0" fontId="2" fillId="0" borderId="0" xfId="61">
      <alignment vertical="center"/>
      <protection/>
    </xf>
    <xf numFmtId="0" fontId="3" fillId="0" borderId="0" xfId="61" applyFont="1" applyAlignment="1">
      <alignment horizontal="right" vertical="center" wrapText="1"/>
      <protection/>
    </xf>
    <xf numFmtId="0" fontId="6" fillId="0" borderId="0" xfId="61" applyNumberFormat="1" applyFont="1" applyFill="1" applyAlignment="1" applyProtection="1">
      <alignment horizontal="center" vertical="center" wrapText="1"/>
      <protection/>
    </xf>
    <xf numFmtId="0" fontId="3" fillId="0" borderId="18" xfId="61" applyFont="1" applyBorder="1" applyAlignment="1">
      <alignment horizontal="centerContinuous" vertical="center" wrapText="1"/>
      <protection/>
    </xf>
    <xf numFmtId="0" fontId="3" fillId="0" borderId="0" xfId="61" applyFont="1" applyAlignment="1">
      <alignment horizontal="left" vertical="center" wrapText="1"/>
      <protection/>
    </xf>
    <xf numFmtId="0" fontId="3" fillId="8" borderId="9" xfId="61" applyNumberFormat="1" applyFont="1" applyFill="1" applyBorder="1" applyAlignment="1" applyProtection="1">
      <alignment horizontal="center" vertical="center" wrapText="1"/>
      <protection/>
    </xf>
    <xf numFmtId="0" fontId="3" fillId="8" borderId="9" xfId="61" applyNumberFormat="1" applyFont="1" applyFill="1" applyBorder="1" applyAlignment="1" applyProtection="1">
      <alignment horizontal="center" vertical="center"/>
      <protection/>
    </xf>
    <xf numFmtId="0" fontId="3" fillId="0" borderId="0" xfId="61" applyFont="1" applyFill="1" applyAlignment="1">
      <alignment horizontal="centerContinuous" vertical="center"/>
      <protection/>
    </xf>
    <xf numFmtId="0" fontId="3" fillId="0" borderId="0" xfId="61" applyNumberFormat="1" applyFont="1" applyFill="1" applyAlignment="1" applyProtection="1">
      <alignment horizontal="right" vertical="center" wrapText="1"/>
      <protection/>
    </xf>
    <xf numFmtId="0" fontId="3" fillId="0" borderId="0" xfId="61" applyNumberFormat="1" applyFont="1" applyFill="1" applyAlignment="1" applyProtection="1">
      <alignment vertical="center" wrapText="1"/>
      <protection/>
    </xf>
    <xf numFmtId="0" fontId="3" fillId="0" borderId="18" xfId="61" applyNumberFormat="1" applyFont="1" applyFill="1" applyBorder="1" applyAlignment="1" applyProtection="1">
      <alignment horizontal="right" vertical="center" wrapText="1"/>
      <protection/>
    </xf>
    <xf numFmtId="0" fontId="3" fillId="0" borderId="0" xfId="61" applyNumberFormat="1" applyFont="1" applyFill="1" applyAlignment="1" applyProtection="1">
      <alignment horizontal="center" wrapText="1"/>
      <protection/>
    </xf>
    <xf numFmtId="0" fontId="5" fillId="0" borderId="0" xfId="61" applyFont="1" applyAlignment="1">
      <alignment horizontal="centerContinuous" vertical="center"/>
      <protection/>
    </xf>
    <xf numFmtId="180" fontId="3" fillId="0" borderId="0" xfId="61" applyNumberFormat="1" applyFont="1" applyFill="1" applyAlignment="1">
      <alignment horizontal="right" vertical="center"/>
      <protection/>
    </xf>
    <xf numFmtId="180" fontId="5" fillId="0" borderId="0" xfId="61" applyNumberFormat="1" applyFont="1" applyFill="1" applyAlignment="1">
      <alignment horizontal="right" vertical="center"/>
      <protection/>
    </xf>
    <xf numFmtId="49" fontId="5" fillId="0" borderId="9" xfId="82" applyNumberFormat="1" applyFont="1" applyFill="1" applyBorder="1" applyAlignment="1">
      <alignment horizontal="center" vertical="center"/>
      <protection/>
    </xf>
    <xf numFmtId="0" fontId="3" fillId="0" borderId="9" xfId="78" applyFont="1" applyFill="1" applyBorder="1" applyAlignment="1">
      <alignment horizontal="centerContinuous" vertical="center"/>
      <protection/>
    </xf>
    <xf numFmtId="49" fontId="3" fillId="0" borderId="9" xfId="78" applyNumberFormat="1" applyFont="1" applyFill="1" applyBorder="1" applyAlignment="1">
      <alignment vertical="center"/>
      <protection/>
    </xf>
    <xf numFmtId="0" fontId="3" fillId="0" borderId="18" xfId="0" applyFont="1" applyBorder="1" applyAlignment="1">
      <alignment horizontal="right" vertical="center"/>
    </xf>
    <xf numFmtId="176" fontId="3" fillId="0" borderId="9" xfId="0" applyNumberFormat="1" applyFont="1" applyBorder="1" applyAlignment="1">
      <alignment horizontal="right" vertical="center"/>
    </xf>
    <xf numFmtId="0" fontId="3" fillId="8" borderId="0" xfId="77" applyFont="1" applyFill="1" applyAlignment="1">
      <alignment vertical="center"/>
      <protection/>
    </xf>
    <xf numFmtId="0" fontId="0" fillId="0" borderId="0" xfId="0" applyBorder="1" applyAlignment="1">
      <alignment/>
    </xf>
    <xf numFmtId="0" fontId="8" fillId="0" borderId="0" xfId="0" applyFont="1" applyBorder="1" applyAlignment="1">
      <alignment/>
    </xf>
    <xf numFmtId="49" fontId="3" fillId="8" borderId="0" xfId="77" applyNumberFormat="1" applyFont="1" applyFill="1" applyAlignment="1">
      <alignment horizontal="center" vertical="center"/>
      <protection/>
    </xf>
    <xf numFmtId="0" fontId="3" fillId="8" borderId="0" xfId="77" applyFont="1" applyFill="1" applyAlignment="1">
      <alignment horizontal="left" vertical="center"/>
      <protection/>
    </xf>
    <xf numFmtId="178" fontId="3" fillId="8" borderId="0" xfId="77" applyNumberFormat="1" applyFont="1" applyFill="1" applyAlignment="1">
      <alignment horizontal="center" vertical="center"/>
      <protection/>
    </xf>
    <xf numFmtId="0" fontId="2" fillId="0" borderId="0" xfId="77">
      <alignment vertical="center"/>
      <protection/>
    </xf>
    <xf numFmtId="0" fontId="2" fillId="0" borderId="0" xfId="77" applyFont="1" applyAlignment="1">
      <alignment horizontal="centerContinuous" vertical="center"/>
      <protection/>
    </xf>
    <xf numFmtId="0" fontId="6" fillId="0" borderId="0" xfId="77" applyNumberFormat="1" applyFont="1" applyFill="1" applyAlignment="1" applyProtection="1">
      <alignment horizontal="center" vertical="center"/>
      <protection/>
    </xf>
    <xf numFmtId="0" fontId="3" fillId="0" borderId="0" xfId="77" applyFont="1" applyFill="1" applyAlignment="1">
      <alignment horizontal="centerContinuous" vertical="center"/>
      <protection/>
    </xf>
    <xf numFmtId="0" fontId="3" fillId="0" borderId="0" xfId="77" applyFont="1" applyAlignment="1">
      <alignment horizontal="centerContinuous" vertical="center"/>
      <protection/>
    </xf>
    <xf numFmtId="0" fontId="3" fillId="8" borderId="20" xfId="77" applyFont="1" applyFill="1" applyBorder="1" applyAlignment="1">
      <alignment horizontal="centerContinuous" vertical="center"/>
      <protection/>
    </xf>
    <xf numFmtId="0" fontId="3" fillId="8" borderId="23" xfId="77" applyFont="1" applyFill="1" applyBorder="1" applyAlignment="1">
      <alignment horizontal="centerContinuous" vertical="center"/>
      <protection/>
    </xf>
    <xf numFmtId="0" fontId="3" fillId="8" borderId="11" xfId="77" applyNumberFormat="1" applyFont="1" applyFill="1" applyBorder="1" applyAlignment="1" applyProtection="1">
      <alignment horizontal="center" vertical="center" wrapText="1"/>
      <protection/>
    </xf>
    <xf numFmtId="0" fontId="3" fillId="0" borderId="11" xfId="77" applyNumberFormat="1" applyFont="1" applyFill="1" applyBorder="1" applyAlignment="1" applyProtection="1">
      <alignment horizontal="center" vertical="center" wrapText="1"/>
      <protection/>
    </xf>
    <xf numFmtId="0" fontId="3" fillId="8" borderId="9" xfId="77" applyNumberFormat="1" applyFont="1" applyFill="1" applyBorder="1" applyAlignment="1" applyProtection="1">
      <alignment horizontal="center" vertical="center" wrapText="1"/>
      <protection/>
    </xf>
    <xf numFmtId="0" fontId="3" fillId="8" borderId="21" xfId="77" applyFont="1" applyFill="1" applyBorder="1" applyAlignment="1">
      <alignment horizontal="centerContinuous" vertical="center"/>
      <protection/>
    </xf>
    <xf numFmtId="0" fontId="3" fillId="8" borderId="11" xfId="77" applyNumberFormat="1" applyFont="1" applyFill="1" applyBorder="1" applyAlignment="1" applyProtection="1">
      <alignment horizontal="center" vertical="center"/>
      <protection/>
    </xf>
    <xf numFmtId="0" fontId="3" fillId="0" borderId="9" xfId="77" applyNumberFormat="1" applyFont="1" applyFill="1" applyBorder="1" applyAlignment="1" applyProtection="1">
      <alignment horizontal="center" vertical="center" wrapText="1"/>
      <protection/>
    </xf>
    <xf numFmtId="0" fontId="3" fillId="8" borderId="18" xfId="77" applyFont="1" applyFill="1" applyBorder="1" applyAlignment="1">
      <alignment horizontal="center" vertical="center" wrapText="1"/>
      <protection/>
    </xf>
    <xf numFmtId="0" fontId="3" fillId="8" borderId="9" xfId="77" applyFont="1" applyFill="1" applyBorder="1" applyAlignment="1">
      <alignment horizontal="center" vertical="center" wrapText="1"/>
      <protection/>
    </xf>
    <xf numFmtId="49" fontId="3" fillId="0" borderId="0" xfId="77" applyNumberFormat="1" applyFont="1" applyFill="1" applyAlignment="1">
      <alignment horizontal="center" vertical="center"/>
      <protection/>
    </xf>
    <xf numFmtId="0" fontId="3" fillId="0" borderId="0" xfId="77" applyFont="1" applyFill="1" applyAlignment="1">
      <alignment horizontal="left" vertical="center"/>
      <protection/>
    </xf>
    <xf numFmtId="178" fontId="3" fillId="0" borderId="0" xfId="77" applyNumberFormat="1" applyFont="1" applyFill="1" applyAlignment="1">
      <alignment horizontal="center" vertical="center"/>
      <protection/>
    </xf>
    <xf numFmtId="178" fontId="3" fillId="8" borderId="0" xfId="77" applyNumberFormat="1" applyFont="1" applyFill="1" applyAlignment="1">
      <alignment vertical="center"/>
      <protection/>
    </xf>
    <xf numFmtId="0" fontId="3" fillId="8" borderId="9" xfId="77" applyNumberFormat="1" applyFont="1" applyFill="1" applyBorder="1" applyAlignment="1" applyProtection="1">
      <alignment horizontal="center" vertical="center"/>
      <protection/>
    </xf>
    <xf numFmtId="0" fontId="3" fillId="8" borderId="15" xfId="77" applyNumberFormat="1" applyFont="1" applyFill="1" applyBorder="1" applyAlignment="1" applyProtection="1">
      <alignment horizontal="center" vertical="center" wrapText="1"/>
      <protection/>
    </xf>
    <xf numFmtId="178" fontId="3" fillId="8" borderId="15" xfId="77" applyNumberFormat="1" applyFont="1" applyFill="1" applyBorder="1" applyAlignment="1" applyProtection="1">
      <alignment horizontal="center" vertical="center" wrapText="1"/>
      <protection/>
    </xf>
    <xf numFmtId="0" fontId="3" fillId="8" borderId="20" xfId="77" applyNumberFormat="1" applyFont="1" applyFill="1" applyBorder="1" applyAlignment="1" applyProtection="1">
      <alignment horizontal="center" vertical="center" wrapText="1"/>
      <protection/>
    </xf>
    <xf numFmtId="178" fontId="3" fillId="8" borderId="9" xfId="77" applyNumberFormat="1" applyFont="1" applyFill="1" applyBorder="1" applyAlignment="1" applyProtection="1">
      <alignment horizontal="center" vertical="center" wrapText="1"/>
      <protection/>
    </xf>
    <xf numFmtId="0" fontId="2" fillId="0" borderId="0" xfId="77" applyFont="1" applyAlignment="1">
      <alignment horizontal="right" vertical="center" wrapText="1"/>
      <protection/>
    </xf>
    <xf numFmtId="0" fontId="2" fillId="0" borderId="18" xfId="77" applyFont="1" applyBorder="1" applyAlignment="1">
      <alignment horizontal="left" vertical="center" wrapText="1"/>
      <protection/>
    </xf>
    <xf numFmtId="0" fontId="3" fillId="8" borderId="18" xfId="77" applyNumberFormat="1" applyFont="1" applyFill="1" applyBorder="1" applyAlignment="1" applyProtection="1">
      <alignment horizontal="right" vertical="center"/>
      <protection/>
    </xf>
    <xf numFmtId="0" fontId="2" fillId="8" borderId="10" xfId="77" applyFont="1" applyFill="1" applyBorder="1" applyAlignment="1">
      <alignment horizontal="center" vertical="center" wrapText="1"/>
      <protection/>
    </xf>
    <xf numFmtId="0" fontId="2" fillId="8" borderId="15" xfId="77" applyFont="1" applyFill="1" applyBorder="1" applyAlignment="1">
      <alignment horizontal="center" vertical="center" wrapText="1"/>
      <protection/>
    </xf>
    <xf numFmtId="0" fontId="2" fillId="8" borderId="10" xfId="77" applyFont="1" applyFill="1" applyBorder="1" applyAlignment="1" applyProtection="1">
      <alignment horizontal="center" vertical="center" wrapText="1"/>
      <protection locked="0"/>
    </xf>
    <xf numFmtId="0" fontId="2" fillId="8" borderId="9" xfId="77" applyFont="1" applyFill="1" applyBorder="1" applyAlignment="1">
      <alignment horizontal="center" vertical="center" wrapText="1"/>
      <protection/>
    </xf>
    <xf numFmtId="0" fontId="5" fillId="8" borderId="9" xfId="77" applyFont="1" applyFill="1" applyBorder="1" applyAlignment="1">
      <alignment horizontal="center" vertical="center" wrapText="1"/>
      <protection/>
    </xf>
    <xf numFmtId="177" fontId="3" fillId="8" borderId="9" xfId="77" applyNumberFormat="1" applyFont="1" applyFill="1" applyBorder="1" applyAlignment="1">
      <alignment horizontal="right" vertical="center" wrapText="1"/>
      <protection/>
    </xf>
    <xf numFmtId="177" fontId="5" fillId="8" borderId="9" xfId="77" applyNumberFormat="1" applyFont="1" applyFill="1" applyBorder="1" applyAlignment="1">
      <alignment horizontal="right" vertical="center" wrapText="1"/>
      <protection/>
    </xf>
    <xf numFmtId="176" fontId="5" fillId="0" borderId="9" xfId="0" applyNumberFormat="1" applyFont="1" applyBorder="1" applyAlignment="1">
      <alignment horizontal="right" vertical="center"/>
    </xf>
    <xf numFmtId="176" fontId="3" fillId="0" borderId="9" xfId="0" applyNumberFormat="1" applyFont="1" applyBorder="1" applyAlignment="1">
      <alignment horizontal="right" vertical="center"/>
    </xf>
    <xf numFmtId="0" fontId="2" fillId="0" borderId="0" xfId="77" applyFill="1">
      <alignment vertical="center"/>
      <protection/>
    </xf>
    <xf numFmtId="0" fontId="2" fillId="0" borderId="0" xfId="77" applyFont="1" applyFill="1" applyAlignment="1">
      <alignment horizontal="centerContinuous" vertical="center"/>
      <protection/>
    </xf>
    <xf numFmtId="0" fontId="9" fillId="0" borderId="0" xfId="78" applyFont="1" applyFill="1">
      <alignment vertical="center"/>
      <protection/>
    </xf>
    <xf numFmtId="0" fontId="2" fillId="0" borderId="0" xfId="78" applyFill="1">
      <alignment vertical="center"/>
      <protection/>
    </xf>
    <xf numFmtId="0" fontId="3" fillId="0" borderId="0" xfId="78" applyFont="1" applyAlignment="1">
      <alignment horizontal="centerContinuous" vertical="center"/>
      <protection/>
    </xf>
    <xf numFmtId="0" fontId="2" fillId="0" borderId="0" xfId="78">
      <alignment vertical="center"/>
      <protection/>
    </xf>
    <xf numFmtId="0" fontId="3" fillId="0" borderId="0" xfId="78" applyFont="1" applyAlignment="1">
      <alignment horizontal="right" vertical="center" wrapText="1"/>
      <protection/>
    </xf>
    <xf numFmtId="0" fontId="6" fillId="0" borderId="0" xfId="78" applyNumberFormat="1" applyFont="1" applyFill="1" applyAlignment="1" applyProtection="1">
      <alignment horizontal="center" vertical="center"/>
      <protection/>
    </xf>
    <xf numFmtId="0" fontId="3" fillId="0" borderId="18" xfId="78" applyFont="1" applyBorder="1" applyAlignment="1">
      <alignment vertical="center" wrapText="1"/>
      <protection/>
    </xf>
    <xf numFmtId="0" fontId="3" fillId="0" borderId="0" xfId="78" applyFont="1" applyFill="1" applyAlignment="1">
      <alignment horizontal="left" vertical="center" wrapText="1"/>
      <protection/>
    </xf>
    <xf numFmtId="0" fontId="3" fillId="0" borderId="18" xfId="78" applyFont="1" applyBorder="1" applyAlignment="1">
      <alignment horizontal="left" vertical="center" wrapText="1"/>
      <protection/>
    </xf>
    <xf numFmtId="0" fontId="3" fillId="0" borderId="0" xfId="78" applyFont="1" applyAlignment="1">
      <alignment horizontal="left" vertical="center" wrapText="1"/>
      <protection/>
    </xf>
    <xf numFmtId="0" fontId="3" fillId="0" borderId="9" xfId="78" applyFont="1" applyFill="1" applyBorder="1" applyAlignment="1">
      <alignment horizontal="center" vertical="center" wrapText="1"/>
      <protection/>
    </xf>
    <xf numFmtId="0" fontId="3" fillId="8" borderId="9" xfId="78" applyFont="1" applyFill="1" applyBorder="1" applyAlignment="1">
      <alignment horizontal="center" vertical="center" wrapText="1"/>
      <protection/>
    </xf>
    <xf numFmtId="49" fontId="3" fillId="8" borderId="9" xfId="78" applyNumberFormat="1" applyFont="1" applyFill="1" applyBorder="1" applyAlignment="1" applyProtection="1">
      <alignment horizontal="center" vertical="center" wrapText="1"/>
      <protection/>
    </xf>
    <xf numFmtId="0" fontId="3" fillId="8" borderId="11" xfId="78" applyFont="1" applyFill="1" applyBorder="1" applyAlignment="1">
      <alignment horizontal="center" vertical="center" wrapText="1"/>
      <protection/>
    </xf>
    <xf numFmtId="0" fontId="3" fillId="8" borderId="9" xfId="78" applyNumberFormat="1" applyFont="1" applyFill="1" applyBorder="1" applyAlignment="1" applyProtection="1">
      <alignment horizontal="center" vertical="center" wrapText="1"/>
      <protection/>
    </xf>
    <xf numFmtId="0" fontId="3" fillId="8" borderId="20" xfId="78" applyFont="1" applyFill="1" applyBorder="1" applyAlignment="1">
      <alignment horizontal="center" vertical="center" wrapText="1"/>
      <protection/>
    </xf>
    <xf numFmtId="176" fontId="5" fillId="8" borderId="20" xfId="78" applyNumberFormat="1" applyFont="1" applyFill="1" applyBorder="1" applyAlignment="1">
      <alignment horizontal="center" vertical="center" wrapText="1"/>
      <protection/>
    </xf>
    <xf numFmtId="0" fontId="5" fillId="8" borderId="9" xfId="78" applyFont="1" applyFill="1" applyBorder="1" applyAlignment="1">
      <alignment horizontal="center" vertical="center" wrapText="1"/>
      <protection/>
    </xf>
    <xf numFmtId="176" fontId="5" fillId="8" borderId="9" xfId="78" applyNumberFormat="1" applyFont="1" applyFill="1" applyBorder="1" applyAlignment="1">
      <alignment horizontal="center" vertical="center" wrapText="1"/>
      <protection/>
    </xf>
    <xf numFmtId="176" fontId="5" fillId="0" borderId="9" xfId="78" applyNumberFormat="1" applyFont="1" applyFill="1" applyBorder="1" applyAlignment="1" applyProtection="1">
      <alignment horizontal="right" vertical="center" wrapText="1"/>
      <protection/>
    </xf>
    <xf numFmtId="176" fontId="5" fillId="0" borderId="9" xfId="82" applyNumberFormat="1" applyFont="1" applyFill="1" applyBorder="1" applyAlignment="1">
      <alignment horizontal="right" vertical="center"/>
      <protection/>
    </xf>
    <xf numFmtId="176" fontId="3" fillId="0" borderId="9" xfId="78" applyNumberFormat="1" applyFont="1" applyFill="1" applyBorder="1" applyAlignment="1" applyProtection="1">
      <alignment horizontal="right" vertical="center" wrapText="1"/>
      <protection/>
    </xf>
    <xf numFmtId="176" fontId="3" fillId="0" borderId="9" xfId="82" applyNumberFormat="1" applyFont="1" applyFill="1" applyBorder="1" applyAlignment="1">
      <alignment horizontal="right" vertical="center"/>
      <protection/>
    </xf>
    <xf numFmtId="176" fontId="3" fillId="0" borderId="9" xfId="78" applyNumberFormat="1" applyFont="1" applyFill="1" applyBorder="1" applyAlignment="1">
      <alignment horizontal="right" vertical="center"/>
      <protection/>
    </xf>
    <xf numFmtId="0" fontId="3" fillId="0" borderId="0" xfId="78" applyFont="1" applyFill="1" applyAlignment="1">
      <alignment horizontal="centerContinuous" vertical="center"/>
      <protection/>
    </xf>
    <xf numFmtId="0" fontId="3" fillId="0" borderId="0" xfId="78" applyFont="1" applyAlignment="1">
      <alignment horizontal="right" vertical="top"/>
      <protection/>
    </xf>
    <xf numFmtId="0" fontId="3" fillId="0" borderId="18" xfId="78" applyNumberFormat="1" applyFont="1" applyFill="1" applyBorder="1" applyAlignment="1" applyProtection="1">
      <alignment horizontal="right" vertical="center"/>
      <protection/>
    </xf>
    <xf numFmtId="0" fontId="3" fillId="8" borderId="16" xfId="78" applyNumberFormat="1" applyFont="1" applyFill="1" applyBorder="1" applyAlignment="1" applyProtection="1">
      <alignment horizontal="center" vertical="center"/>
      <protection/>
    </xf>
    <xf numFmtId="0" fontId="3" fillId="8" borderId="15" xfId="78" applyNumberFormat="1" applyFont="1" applyFill="1" applyBorder="1" applyAlignment="1" applyProtection="1">
      <alignment horizontal="center" vertical="center"/>
      <protection/>
    </xf>
    <xf numFmtId="0" fontId="3" fillId="8" borderId="11" xfId="78" applyNumberFormat="1" applyFont="1" applyFill="1" applyBorder="1" applyAlignment="1" applyProtection="1">
      <alignment horizontal="center" vertical="center"/>
      <protection/>
    </xf>
    <xf numFmtId="0" fontId="3" fillId="8" borderId="9" xfId="78" applyNumberFormat="1" applyFont="1" applyFill="1" applyBorder="1" applyAlignment="1" applyProtection="1">
      <alignment horizontal="center" vertical="center"/>
      <protection/>
    </xf>
    <xf numFmtId="0" fontId="2" fillId="8" borderId="20" xfId="78" applyFill="1" applyBorder="1" applyAlignment="1">
      <alignment horizontal="center" vertical="center"/>
      <protection/>
    </xf>
    <xf numFmtId="0" fontId="3" fillId="8" borderId="13" xfId="78" applyFont="1" applyFill="1" applyBorder="1" applyAlignment="1">
      <alignment horizontal="center" vertical="center"/>
      <protection/>
    </xf>
    <xf numFmtId="176" fontId="3" fillId="8" borderId="9" xfId="78" applyNumberFormat="1" applyFont="1" applyFill="1" applyBorder="1" applyAlignment="1">
      <alignment horizontal="center" vertical="center" wrapText="1"/>
      <protection/>
    </xf>
    <xf numFmtId="176" fontId="3" fillId="8" borderId="9" xfId="78" applyNumberFormat="1" applyFont="1" applyFill="1" applyBorder="1" applyAlignment="1">
      <alignment horizontal="center" vertical="center"/>
      <protection/>
    </xf>
    <xf numFmtId="176" fontId="3" fillId="8" borderId="9" xfId="78" applyNumberFormat="1" applyFont="1" applyFill="1" applyBorder="1" applyAlignment="1">
      <alignment horizontal="center" vertical="center"/>
      <protection/>
    </xf>
    <xf numFmtId="176" fontId="3" fillId="8" borderId="9" xfId="78" applyNumberFormat="1" applyFont="1" applyFill="1" applyBorder="1" applyAlignment="1">
      <alignment horizontal="right" vertical="center" wrapText="1"/>
      <protection/>
    </xf>
    <xf numFmtId="176" fontId="5" fillId="8" borderId="9" xfId="78" applyNumberFormat="1" applyFont="1" applyFill="1" applyBorder="1" applyAlignment="1">
      <alignment horizontal="right" vertical="center" wrapText="1"/>
      <protection/>
    </xf>
    <xf numFmtId="176" fontId="5" fillId="8" borderId="9" xfId="78" applyNumberFormat="1" applyFont="1" applyFill="1" applyBorder="1" applyAlignment="1">
      <alignment horizontal="center" vertical="center"/>
      <protection/>
    </xf>
    <xf numFmtId="176" fontId="5" fillId="8" borderId="9" xfId="78" applyNumberFormat="1" applyFont="1" applyFill="1" applyBorder="1" applyAlignment="1">
      <alignment horizontal="center" vertical="center"/>
      <protection/>
    </xf>
    <xf numFmtId="176" fontId="3" fillId="0" borderId="9" xfId="78" applyNumberFormat="1" applyFont="1" applyFill="1" applyBorder="1" applyAlignment="1">
      <alignment vertical="center"/>
      <protection/>
    </xf>
    <xf numFmtId="0" fontId="3" fillId="0" borderId="0" xfId="78" applyFont="1" applyAlignment="1">
      <alignment horizontal="center" vertical="center" wrapText="1"/>
      <protection/>
    </xf>
    <xf numFmtId="0" fontId="5" fillId="0" borderId="0" xfId="78" applyFont="1" applyAlignment="1">
      <alignment horizontal="centerContinuous" vertical="center"/>
      <protection/>
    </xf>
    <xf numFmtId="0" fontId="5" fillId="0" borderId="0" xfId="78" applyFont="1" applyFill="1" applyAlignment="1">
      <alignment horizontal="centerContinuous" vertical="center"/>
      <protection/>
    </xf>
    <xf numFmtId="0" fontId="9" fillId="0" borderId="0" xfId="78" applyFont="1">
      <alignment vertical="center"/>
      <protection/>
    </xf>
    <xf numFmtId="0" fontId="2" fillId="0" borderId="0" xfId="44" applyFill="1">
      <alignment vertical="center"/>
      <protection/>
    </xf>
    <xf numFmtId="0" fontId="3" fillId="0" borderId="0" xfId="44" applyFont="1" applyAlignment="1">
      <alignment horizontal="centerContinuous" vertical="center"/>
      <protection/>
    </xf>
    <xf numFmtId="0" fontId="2" fillId="0" borderId="0" xfId="44">
      <alignment vertical="center"/>
      <protection/>
    </xf>
    <xf numFmtId="0" fontId="3" fillId="0" borderId="0" xfId="44" applyFont="1" applyAlignment="1">
      <alignment horizontal="right" vertical="center"/>
      <protection/>
    </xf>
    <xf numFmtId="0" fontId="6" fillId="0" borderId="0" xfId="44" applyNumberFormat="1" applyFont="1" applyFill="1" applyAlignment="1" applyProtection="1">
      <alignment horizontal="center" vertical="center"/>
      <protection/>
    </xf>
    <xf numFmtId="0" fontId="3" fillId="0" borderId="0" xfId="44" applyFont="1" applyAlignment="1">
      <alignment horizontal="left" vertical="center"/>
      <protection/>
    </xf>
    <xf numFmtId="0" fontId="3" fillId="0" borderId="18" xfId="44" applyFont="1" applyBorder="1" applyAlignment="1">
      <alignment horizontal="left" vertical="center" wrapText="1"/>
      <protection/>
    </xf>
    <xf numFmtId="0" fontId="3" fillId="0" borderId="0" xfId="44" applyFont="1" applyAlignment="1">
      <alignment horizontal="left" vertical="center" wrapText="1"/>
      <protection/>
    </xf>
    <xf numFmtId="0" fontId="3" fillId="8" borderId="9" xfId="44" applyFont="1" applyFill="1" applyBorder="1" applyAlignment="1">
      <alignment horizontal="center" vertical="center" wrapText="1"/>
      <protection/>
    </xf>
    <xf numFmtId="0" fontId="3" fillId="8" borderId="11" xfId="44" applyFont="1" applyFill="1" applyBorder="1" applyAlignment="1">
      <alignment horizontal="center" vertical="center" wrapText="1"/>
      <protection/>
    </xf>
    <xf numFmtId="0" fontId="3" fillId="8" borderId="9" xfId="44" applyNumberFormat="1" applyFont="1" applyFill="1" applyBorder="1" applyAlignment="1" applyProtection="1">
      <alignment horizontal="center" vertical="center" wrapText="1"/>
      <protection/>
    </xf>
    <xf numFmtId="0" fontId="3" fillId="8" borderId="20" xfId="44" applyFont="1" applyFill="1" applyBorder="1" applyAlignment="1">
      <alignment horizontal="center" vertical="center" wrapText="1"/>
      <protection/>
    </xf>
    <xf numFmtId="176" fontId="3" fillId="0" borderId="9" xfId="44" applyNumberFormat="1" applyFont="1" applyFill="1" applyBorder="1" applyAlignment="1" applyProtection="1">
      <alignment horizontal="right" vertical="center" wrapText="1"/>
      <protection/>
    </xf>
    <xf numFmtId="176" fontId="3" fillId="0" borderId="11" xfId="44" applyNumberFormat="1" applyFont="1" applyFill="1" applyBorder="1" applyAlignment="1" applyProtection="1">
      <alignment horizontal="right" vertical="center" wrapText="1"/>
      <protection/>
    </xf>
    <xf numFmtId="0" fontId="3" fillId="0" borderId="0" xfId="44" applyFont="1" applyFill="1" applyAlignment="1">
      <alignment horizontal="centerContinuous" vertical="center"/>
      <protection/>
    </xf>
    <xf numFmtId="0" fontId="3" fillId="0" borderId="0" xfId="44" applyFont="1" applyFill="1" applyAlignment="1">
      <alignment horizontal="center" vertical="center"/>
      <protection/>
    </xf>
    <xf numFmtId="49" fontId="2" fillId="0" borderId="0" xfId="0" applyNumberFormat="1" applyFont="1" applyFill="1" applyAlignment="1" applyProtection="1">
      <alignment horizontal="right" vertical="top"/>
      <protection/>
    </xf>
    <xf numFmtId="0" fontId="3" fillId="0" borderId="18" xfId="44" applyNumberFormat="1" applyFont="1" applyFill="1" applyBorder="1" applyAlignment="1" applyProtection="1">
      <alignment horizontal="right" vertical="center" wrapText="1"/>
      <protection/>
    </xf>
    <xf numFmtId="0" fontId="3" fillId="8" borderId="15" xfId="44" applyFont="1" applyFill="1" applyBorder="1" applyAlignment="1">
      <alignment horizontal="center" vertical="center" wrapText="1"/>
      <protection/>
    </xf>
    <xf numFmtId="0" fontId="2" fillId="0" borderId="15" xfId="44" applyNumberFormat="1" applyFont="1" applyFill="1" applyBorder="1" applyAlignment="1" applyProtection="1">
      <alignment vertical="center"/>
      <protection/>
    </xf>
    <xf numFmtId="0" fontId="2" fillId="0" borderId="9" xfId="44" applyNumberFormat="1" applyFont="1" applyFill="1" applyBorder="1" applyAlignment="1" applyProtection="1">
      <alignment vertical="center"/>
      <protection/>
    </xf>
    <xf numFmtId="0" fontId="3" fillId="8" borderId="20" xfId="44" applyFont="1" applyFill="1" applyBorder="1" applyAlignment="1">
      <alignment horizontal="center" vertical="center"/>
      <protection/>
    </xf>
    <xf numFmtId="177" fontId="3" fillId="0" borderId="11" xfId="44" applyNumberFormat="1" applyFont="1" applyFill="1" applyBorder="1" applyAlignment="1" applyProtection="1">
      <alignment horizontal="right" vertical="center" wrapText="1"/>
      <protection/>
    </xf>
    <xf numFmtId="177" fontId="3" fillId="0" borderId="9" xfId="44" applyNumberFormat="1" applyFont="1" applyFill="1" applyBorder="1" applyAlignment="1" applyProtection="1">
      <alignment horizontal="right" vertical="center" wrapText="1"/>
      <protection/>
    </xf>
    <xf numFmtId="180" fontId="3" fillId="0" borderId="9" xfId="0" applyNumberFormat="1" applyFont="1" applyFill="1" applyBorder="1" applyAlignment="1" applyProtection="1">
      <alignment horizontal="right" vertical="center" wrapText="1"/>
      <protection/>
    </xf>
    <xf numFmtId="0" fontId="3" fillId="0" borderId="9" xfId="80" applyFont="1" applyFill="1" applyBorder="1">
      <alignment vertical="center"/>
      <protection/>
    </xf>
    <xf numFmtId="0" fontId="3" fillId="0" borderId="9" xfId="0" applyFont="1" applyFill="1" applyBorder="1" applyAlignment="1">
      <alignment horizontal="center" vertical="center"/>
    </xf>
    <xf numFmtId="0" fontId="2" fillId="0" borderId="25" xfId="0" applyNumberFormat="1" applyFont="1" applyFill="1" applyBorder="1" applyAlignment="1" applyProtection="1">
      <alignment horizontal="left" vertical="center"/>
      <protection/>
    </xf>
  </cellXfs>
  <cellStyles count="70">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 name="常规 4" xfId="82"/>
    <cellStyle name="常规_事业单位部门决算报表（讨论稿）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2">
      <selection activeCell="A3" sqref="A3:C3"/>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415"/>
      <c r="B1" s="416"/>
      <c r="C1" s="416"/>
      <c r="D1" s="416"/>
      <c r="E1" s="416"/>
      <c r="H1" s="612" t="s">
        <v>0</v>
      </c>
    </row>
    <row r="2" spans="1:8" ht="20.25" customHeight="1">
      <c r="A2" s="418" t="s">
        <v>1</v>
      </c>
      <c r="B2" s="418"/>
      <c r="C2" s="418"/>
      <c r="D2" s="418"/>
      <c r="E2" s="418"/>
      <c r="F2" s="418"/>
      <c r="G2" s="418"/>
      <c r="H2" s="418"/>
    </row>
    <row r="3" spans="1:8" ht="16.5" customHeight="1">
      <c r="A3" s="419" t="s">
        <v>2</v>
      </c>
      <c r="B3" s="419"/>
      <c r="C3" s="419"/>
      <c r="D3" s="420"/>
      <c r="E3" s="420"/>
      <c r="H3" s="421" t="s">
        <v>3</v>
      </c>
    </row>
    <row r="4" spans="1:8" ht="16.5" customHeight="1">
      <c r="A4" s="422" t="s">
        <v>4</v>
      </c>
      <c r="B4" s="422"/>
      <c r="C4" s="424" t="s">
        <v>5</v>
      </c>
      <c r="D4" s="424"/>
      <c r="E4" s="424"/>
      <c r="F4" s="424"/>
      <c r="G4" s="424"/>
      <c r="H4" s="424"/>
    </row>
    <row r="5" spans="1:8" ht="15" customHeight="1">
      <c r="A5" s="423" t="s">
        <v>6</v>
      </c>
      <c r="B5" s="423" t="s">
        <v>7</v>
      </c>
      <c r="C5" s="424" t="s">
        <v>8</v>
      </c>
      <c r="D5" s="423" t="s">
        <v>7</v>
      </c>
      <c r="E5" s="424" t="s">
        <v>9</v>
      </c>
      <c r="F5" s="423" t="s">
        <v>7</v>
      </c>
      <c r="G5" s="424" t="s">
        <v>10</v>
      </c>
      <c r="H5" s="423" t="s">
        <v>7</v>
      </c>
    </row>
    <row r="6" spans="1:8" s="20" customFormat="1" ht="15" customHeight="1">
      <c r="A6" s="425" t="s">
        <v>11</v>
      </c>
      <c r="B6" s="620">
        <v>12377.8</v>
      </c>
      <c r="C6" s="425" t="s">
        <v>12</v>
      </c>
      <c r="D6" s="620"/>
      <c r="E6" s="425" t="s">
        <v>13</v>
      </c>
      <c r="F6" s="36">
        <f>SUM(F7:F9)</f>
        <v>1011</v>
      </c>
      <c r="G6" s="426" t="s">
        <v>14</v>
      </c>
      <c r="H6" s="35">
        <v>841.7</v>
      </c>
    </row>
    <row r="7" spans="1:8" s="20" customFormat="1" ht="15" customHeight="1">
      <c r="A7" s="425" t="s">
        <v>15</v>
      </c>
      <c r="B7" s="620">
        <v>12377.8</v>
      </c>
      <c r="C7" s="426" t="s">
        <v>16</v>
      </c>
      <c r="D7" s="620"/>
      <c r="E7" s="425" t="s">
        <v>17</v>
      </c>
      <c r="F7" s="35">
        <v>841.7</v>
      </c>
      <c r="G7" s="426" t="s">
        <v>18</v>
      </c>
      <c r="H7" s="87">
        <v>952.7</v>
      </c>
    </row>
    <row r="8" spans="1:8" s="20" customFormat="1" ht="15" customHeight="1">
      <c r="A8" s="425" t="s">
        <v>19</v>
      </c>
      <c r="B8" s="620"/>
      <c r="C8" s="425" t="s">
        <v>20</v>
      </c>
      <c r="D8" s="620"/>
      <c r="E8" s="425" t="s">
        <v>21</v>
      </c>
      <c r="F8" s="87">
        <v>100.3</v>
      </c>
      <c r="G8" s="426" t="s">
        <v>22</v>
      </c>
      <c r="H8" s="35"/>
    </row>
    <row r="9" spans="1:8" s="20" customFormat="1" ht="15" customHeight="1">
      <c r="A9" s="425" t="s">
        <v>23</v>
      </c>
      <c r="B9" s="620"/>
      <c r="C9" s="425" t="s">
        <v>24</v>
      </c>
      <c r="D9" s="620"/>
      <c r="E9" s="425" t="s">
        <v>25</v>
      </c>
      <c r="F9" s="35">
        <v>69</v>
      </c>
      <c r="G9" s="426" t="s">
        <v>26</v>
      </c>
      <c r="H9" s="35">
        <v>97.4</v>
      </c>
    </row>
    <row r="10" spans="1:8" s="20" customFormat="1" ht="15" customHeight="1">
      <c r="A10" s="425" t="s">
        <v>27</v>
      </c>
      <c r="B10" s="620">
        <v>200</v>
      </c>
      <c r="C10" s="425" t="s">
        <v>28</v>
      </c>
      <c r="D10" s="620"/>
      <c r="E10" s="425" t="s">
        <v>29</v>
      </c>
      <c r="F10" s="35">
        <f>SUM(F11:F17)</f>
        <v>11566.8</v>
      </c>
      <c r="G10" s="426" t="s">
        <v>30</v>
      </c>
      <c r="H10" s="89"/>
    </row>
    <row r="11" spans="1:8" s="20" customFormat="1" ht="15" customHeight="1">
      <c r="A11" s="425" t="s">
        <v>31</v>
      </c>
      <c r="B11" s="620"/>
      <c r="C11" s="425" t="s">
        <v>32</v>
      </c>
      <c r="D11" s="620"/>
      <c r="E11" s="621" t="s">
        <v>33</v>
      </c>
      <c r="F11" s="35">
        <v>852.4</v>
      </c>
      <c r="G11" s="426" t="s">
        <v>34</v>
      </c>
      <c r="H11" s="89"/>
    </row>
    <row r="12" spans="1:8" s="20" customFormat="1" ht="15" customHeight="1">
      <c r="A12" s="425" t="s">
        <v>35</v>
      </c>
      <c r="B12" s="620"/>
      <c r="C12" s="425" t="s">
        <v>36</v>
      </c>
      <c r="D12" s="620">
        <v>12377.8</v>
      </c>
      <c r="E12" s="621" t="s">
        <v>37</v>
      </c>
      <c r="F12" s="35"/>
      <c r="G12" s="426" t="s">
        <v>38</v>
      </c>
      <c r="H12" s="89"/>
    </row>
    <row r="13" spans="1:8" s="20" customFormat="1" ht="15" customHeight="1">
      <c r="A13" s="425" t="s">
        <v>39</v>
      </c>
      <c r="B13" s="620"/>
      <c r="C13" s="425" t="s">
        <v>40</v>
      </c>
      <c r="D13" s="620"/>
      <c r="E13" s="621" t="s">
        <v>41</v>
      </c>
      <c r="F13" s="35"/>
      <c r="G13" s="426" t="s">
        <v>42</v>
      </c>
      <c r="H13" s="89"/>
    </row>
    <row r="14" spans="1:8" s="20" customFormat="1" ht="15" customHeight="1">
      <c r="A14" s="425" t="s">
        <v>43</v>
      </c>
      <c r="B14" s="620"/>
      <c r="C14" s="425" t="s">
        <v>44</v>
      </c>
      <c r="D14" s="620"/>
      <c r="E14" s="621" t="s">
        <v>45</v>
      </c>
      <c r="F14" s="35"/>
      <c r="G14" s="426" t="s">
        <v>46</v>
      </c>
      <c r="H14" s="35">
        <v>69</v>
      </c>
    </row>
    <row r="15" spans="1:8" s="20" customFormat="1" ht="15" customHeight="1">
      <c r="A15" s="425"/>
      <c r="B15" s="620"/>
      <c r="C15" s="425" t="s">
        <v>47</v>
      </c>
      <c r="D15" s="620"/>
      <c r="E15" s="621" t="s">
        <v>48</v>
      </c>
      <c r="F15" s="35"/>
      <c r="G15" s="426" t="s">
        <v>49</v>
      </c>
      <c r="H15" s="89"/>
    </row>
    <row r="16" spans="1:8" s="20" customFormat="1" ht="15" customHeight="1">
      <c r="A16" s="428"/>
      <c r="B16" s="620"/>
      <c r="C16" s="425" t="s">
        <v>50</v>
      </c>
      <c r="D16" s="620"/>
      <c r="E16" s="621" t="s">
        <v>51</v>
      </c>
      <c r="F16" s="35">
        <v>97.4</v>
      </c>
      <c r="G16" s="426" t="s">
        <v>52</v>
      </c>
      <c r="H16" s="89"/>
    </row>
    <row r="17" spans="1:8" s="20" customFormat="1" ht="15" customHeight="1">
      <c r="A17" s="425"/>
      <c r="B17" s="620"/>
      <c r="C17" s="425" t="s">
        <v>53</v>
      </c>
      <c r="D17" s="620"/>
      <c r="E17" s="621" t="s">
        <v>54</v>
      </c>
      <c r="F17" s="35">
        <v>10617</v>
      </c>
      <c r="G17" s="426" t="s">
        <v>55</v>
      </c>
      <c r="H17" s="89"/>
    </row>
    <row r="18" spans="1:8" s="20" customFormat="1" ht="15" customHeight="1">
      <c r="A18" s="425"/>
      <c r="B18" s="620"/>
      <c r="C18" s="429" t="s">
        <v>56</v>
      </c>
      <c r="D18" s="620"/>
      <c r="E18" s="425" t="s">
        <v>57</v>
      </c>
      <c r="F18" s="35"/>
      <c r="G18" s="426" t="s">
        <v>58</v>
      </c>
      <c r="H18" s="89"/>
    </row>
    <row r="19" spans="1:8" s="20" customFormat="1" ht="15" customHeight="1">
      <c r="A19" s="428"/>
      <c r="B19" s="620"/>
      <c r="C19" s="429" t="s">
        <v>59</v>
      </c>
      <c r="D19" s="620"/>
      <c r="E19" s="425" t="s">
        <v>60</v>
      </c>
      <c r="F19" s="35"/>
      <c r="G19" s="426" t="s">
        <v>61</v>
      </c>
      <c r="H19" s="89"/>
    </row>
    <row r="20" spans="1:8" s="20" customFormat="1" ht="15" customHeight="1">
      <c r="A20" s="428"/>
      <c r="B20" s="620"/>
      <c r="C20" s="429" t="s">
        <v>62</v>
      </c>
      <c r="D20" s="620"/>
      <c r="E20" s="425" t="s">
        <v>63</v>
      </c>
      <c r="F20" s="35"/>
      <c r="G20" s="426" t="s">
        <v>64</v>
      </c>
      <c r="H20" s="35">
        <v>10617</v>
      </c>
    </row>
    <row r="21" spans="1:8" s="20" customFormat="1" ht="15" customHeight="1">
      <c r="A21" s="425"/>
      <c r="B21" s="620"/>
      <c r="C21" s="429" t="s">
        <v>65</v>
      </c>
      <c r="D21" s="620"/>
      <c r="E21" s="425"/>
      <c r="F21" s="35"/>
      <c r="G21" s="426"/>
      <c r="H21" s="89"/>
    </row>
    <row r="22" spans="1:8" s="20" customFormat="1" ht="15" customHeight="1">
      <c r="A22" s="425"/>
      <c r="B22" s="620"/>
      <c r="C22" s="429" t="s">
        <v>66</v>
      </c>
      <c r="D22" s="620"/>
      <c r="E22" s="425"/>
      <c r="F22" s="35"/>
      <c r="G22" s="426"/>
      <c r="H22" s="89"/>
    </row>
    <row r="23" spans="1:8" s="20" customFormat="1" ht="15" customHeight="1">
      <c r="A23" s="425"/>
      <c r="B23" s="620"/>
      <c r="C23" s="429" t="s">
        <v>67</v>
      </c>
      <c r="D23" s="620"/>
      <c r="E23" s="425"/>
      <c r="F23" s="35"/>
      <c r="G23" s="426"/>
      <c r="H23" s="89"/>
    </row>
    <row r="24" spans="1:8" s="20" customFormat="1" ht="15" customHeight="1">
      <c r="A24" s="425"/>
      <c r="B24" s="620"/>
      <c r="C24" s="429" t="s">
        <v>68</v>
      </c>
      <c r="D24" s="620">
        <v>200</v>
      </c>
      <c r="E24" s="425"/>
      <c r="F24" s="35"/>
      <c r="G24" s="426"/>
      <c r="H24" s="89"/>
    </row>
    <row r="25" spans="1:8" s="20" customFormat="1" ht="15" customHeight="1">
      <c r="A25" s="425"/>
      <c r="B25" s="620"/>
      <c r="C25" s="429" t="s">
        <v>69</v>
      </c>
      <c r="D25" s="620"/>
      <c r="E25" s="425"/>
      <c r="F25" s="35"/>
      <c r="G25" s="426"/>
      <c r="H25" s="89"/>
    </row>
    <row r="26" spans="1:8" s="20" customFormat="1" ht="15" customHeight="1">
      <c r="A26" s="430" t="s">
        <v>70</v>
      </c>
      <c r="B26" s="620">
        <f>SUM(B7:B25)</f>
        <v>12577.8</v>
      </c>
      <c r="C26" s="430" t="s">
        <v>71</v>
      </c>
      <c r="D26" s="620">
        <f>SUM(D6:D25)</f>
        <v>12577.8</v>
      </c>
      <c r="E26" s="430" t="s">
        <v>71</v>
      </c>
      <c r="F26" s="35">
        <v>12577.8</v>
      </c>
      <c r="G26" s="622" t="s">
        <v>72</v>
      </c>
      <c r="H26" s="89">
        <f>SUM(H6:H25)</f>
        <v>12577.8</v>
      </c>
    </row>
    <row r="27" spans="1:8" s="20" customFormat="1" ht="15" customHeight="1">
      <c r="A27" s="425" t="s">
        <v>73</v>
      </c>
      <c r="B27" s="620"/>
      <c r="C27" s="425"/>
      <c r="D27" s="620"/>
      <c r="E27" s="425"/>
      <c r="F27" s="35"/>
      <c r="G27" s="622"/>
      <c r="H27" s="89"/>
    </row>
    <row r="28" spans="1:8" s="20" customFormat="1" ht="13.5" customHeight="1">
      <c r="A28" s="430" t="s">
        <v>74</v>
      </c>
      <c r="B28" s="620">
        <f aca="true" t="shared" si="0" ref="B28:F28">B26+B27</f>
        <v>12577.8</v>
      </c>
      <c r="C28" s="430" t="s">
        <v>75</v>
      </c>
      <c r="D28" s="620">
        <f t="shared" si="0"/>
        <v>12577.8</v>
      </c>
      <c r="E28" s="430" t="s">
        <v>75</v>
      </c>
      <c r="F28" s="35">
        <f t="shared" si="0"/>
        <v>12577.8</v>
      </c>
      <c r="G28" s="622" t="s">
        <v>75</v>
      </c>
      <c r="H28" s="35">
        <f>H26+H27</f>
        <v>12577.8</v>
      </c>
    </row>
    <row r="29" spans="1:6" ht="14.25" customHeight="1">
      <c r="A29" s="623"/>
      <c r="B29" s="623"/>
      <c r="C29" s="623"/>
      <c r="D29" s="623"/>
      <c r="E29" s="623"/>
      <c r="F29" s="623"/>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30"/>
  <sheetViews>
    <sheetView showGridLines="0" showZeros="0" workbookViewId="0" topLeftCell="A1">
      <selection activeCell="A3" sqref="A3"/>
    </sheetView>
  </sheetViews>
  <sheetFormatPr defaultColWidth="6.875" defaultRowHeight="22.5" customHeight="1"/>
  <cols>
    <col min="1" max="3" width="3.625" style="437" customWidth="1"/>
    <col min="4" max="4" width="10.375" style="437" customWidth="1"/>
    <col min="5" max="5" width="37.25390625" style="437" customWidth="1"/>
    <col min="6" max="6" width="12.125" style="437" customWidth="1"/>
    <col min="7" max="12" width="10.375" style="437" customWidth="1"/>
    <col min="13" max="246" width="6.75390625" style="437" customWidth="1"/>
    <col min="247" max="251" width="6.75390625" style="438" customWidth="1"/>
    <col min="252" max="252" width="6.875" style="439" customWidth="1"/>
    <col min="253" max="16384" width="6.875" style="439" customWidth="1"/>
  </cols>
  <sheetData>
    <row r="1" spans="12:252" ht="22.5" customHeight="1">
      <c r="L1" s="437" t="s">
        <v>235</v>
      </c>
      <c r="IR1"/>
    </row>
    <row r="2" spans="1:252" ht="22.5" customHeight="1">
      <c r="A2" s="440" t="s">
        <v>236</v>
      </c>
      <c r="B2" s="440"/>
      <c r="C2" s="440"/>
      <c r="D2" s="440"/>
      <c r="E2" s="440"/>
      <c r="F2" s="440"/>
      <c r="G2" s="440"/>
      <c r="H2" s="440"/>
      <c r="I2" s="440"/>
      <c r="J2" s="440"/>
      <c r="K2" s="440"/>
      <c r="L2" s="440"/>
      <c r="IR2"/>
    </row>
    <row r="3" spans="1:252" ht="22.5" customHeight="1">
      <c r="A3" s="432" t="s">
        <v>2</v>
      </c>
      <c r="K3" s="455" t="s">
        <v>78</v>
      </c>
      <c r="L3" s="455"/>
      <c r="IR3"/>
    </row>
    <row r="4" spans="1:252" ht="22.5" customHeight="1">
      <c r="A4" s="441" t="s">
        <v>97</v>
      </c>
      <c r="B4" s="441"/>
      <c r="C4" s="442"/>
      <c r="D4" s="443" t="s">
        <v>158</v>
      </c>
      <c r="E4" s="444" t="s">
        <v>98</v>
      </c>
      <c r="F4" s="443" t="s">
        <v>204</v>
      </c>
      <c r="G4" s="445" t="s">
        <v>237</v>
      </c>
      <c r="H4" s="443" t="s">
        <v>238</v>
      </c>
      <c r="I4" s="443" t="s">
        <v>239</v>
      </c>
      <c r="J4" s="443" t="s">
        <v>240</v>
      </c>
      <c r="K4" s="443" t="s">
        <v>241</v>
      </c>
      <c r="L4" s="443" t="s">
        <v>224</v>
      </c>
      <c r="IR4"/>
    </row>
    <row r="5" spans="1:252" ht="18" customHeight="1">
      <c r="A5" s="443" t="s">
        <v>100</v>
      </c>
      <c r="B5" s="446" t="s">
        <v>101</v>
      </c>
      <c r="C5" s="444" t="s">
        <v>102</v>
      </c>
      <c r="D5" s="443"/>
      <c r="E5" s="444"/>
      <c r="F5" s="443"/>
      <c r="G5" s="445"/>
      <c r="H5" s="443"/>
      <c r="I5" s="443"/>
      <c r="J5" s="443"/>
      <c r="K5" s="443"/>
      <c r="L5" s="443"/>
      <c r="IR5"/>
    </row>
    <row r="6" spans="1:252" ht="18" customHeight="1">
      <c r="A6" s="443"/>
      <c r="B6" s="446"/>
      <c r="C6" s="444"/>
      <c r="D6" s="443"/>
      <c r="E6" s="444"/>
      <c r="F6" s="443"/>
      <c r="G6" s="445"/>
      <c r="H6" s="443"/>
      <c r="I6" s="443"/>
      <c r="J6" s="443"/>
      <c r="K6" s="443"/>
      <c r="L6" s="443"/>
      <c r="IR6"/>
    </row>
    <row r="7" spans="1:252" ht="22.5" customHeight="1">
      <c r="A7" s="447"/>
      <c r="B7" s="447"/>
      <c r="C7" s="447"/>
      <c r="D7" s="447"/>
      <c r="E7" s="447"/>
      <c r="F7" s="447">
        <v>1</v>
      </c>
      <c r="G7" s="447">
        <v>2</v>
      </c>
      <c r="H7" s="447">
        <v>3</v>
      </c>
      <c r="I7" s="447">
        <v>4</v>
      </c>
      <c r="J7" s="447">
        <v>5</v>
      </c>
      <c r="K7" s="447">
        <v>6</v>
      </c>
      <c r="L7" s="447">
        <v>7</v>
      </c>
      <c r="M7" s="454"/>
      <c r="N7" s="456"/>
      <c r="IR7"/>
    </row>
    <row r="8" spans="1:14" ht="22.5" customHeight="1">
      <c r="A8" s="283"/>
      <c r="B8" s="283"/>
      <c r="C8" s="283"/>
      <c r="D8" s="283"/>
      <c r="E8" s="78" t="s">
        <v>81</v>
      </c>
      <c r="F8" s="285">
        <f>F9</f>
        <v>69</v>
      </c>
      <c r="G8" s="285">
        <f>G9</f>
        <v>69</v>
      </c>
      <c r="H8" s="448"/>
      <c r="I8" s="448"/>
      <c r="J8" s="448"/>
      <c r="K8" s="448"/>
      <c r="L8" s="448"/>
      <c r="M8" s="454"/>
      <c r="N8" s="456"/>
    </row>
    <row r="9" spans="1:256" s="279" customFormat="1" ht="22.5" customHeight="1">
      <c r="A9" s="80" t="s">
        <v>103</v>
      </c>
      <c r="B9" s="81"/>
      <c r="C9" s="81"/>
      <c r="D9" s="82" t="s">
        <v>93</v>
      </c>
      <c r="E9" s="83" t="s">
        <v>192</v>
      </c>
      <c r="F9" s="285">
        <f>F10+F12</f>
        <v>69</v>
      </c>
      <c r="G9" s="285">
        <f>G10+G12</f>
        <v>69</v>
      </c>
      <c r="H9" s="449"/>
      <c r="I9" s="449"/>
      <c r="J9" s="449"/>
      <c r="K9" s="449"/>
      <c r="L9" s="449"/>
      <c r="M9" s="457"/>
      <c r="N9" s="458"/>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c r="FQ9" s="459"/>
      <c r="FR9" s="459"/>
      <c r="FS9" s="459"/>
      <c r="FT9" s="459"/>
      <c r="FU9" s="459"/>
      <c r="FV9" s="459"/>
      <c r="FW9" s="459"/>
      <c r="FX9" s="459"/>
      <c r="FY9" s="459"/>
      <c r="FZ9" s="459"/>
      <c r="GA9" s="459"/>
      <c r="GB9" s="459"/>
      <c r="GC9" s="459"/>
      <c r="GD9" s="459"/>
      <c r="GE9" s="459"/>
      <c r="GF9" s="459"/>
      <c r="GG9" s="459"/>
      <c r="GH9" s="459"/>
      <c r="GI9" s="459"/>
      <c r="GJ9" s="459"/>
      <c r="GK9" s="459"/>
      <c r="GL9" s="459"/>
      <c r="GM9" s="459"/>
      <c r="GN9" s="459"/>
      <c r="GO9" s="459"/>
      <c r="GP9" s="459"/>
      <c r="GQ9" s="459"/>
      <c r="GR9" s="459"/>
      <c r="GS9" s="459"/>
      <c r="GT9" s="459"/>
      <c r="GU9" s="459"/>
      <c r="GV9" s="459"/>
      <c r="GW9" s="459"/>
      <c r="GX9" s="459"/>
      <c r="GY9" s="459"/>
      <c r="GZ9" s="459"/>
      <c r="HA9" s="459"/>
      <c r="HB9" s="459"/>
      <c r="HC9" s="459"/>
      <c r="HD9" s="459"/>
      <c r="HE9" s="459"/>
      <c r="HF9" s="459"/>
      <c r="HG9" s="459"/>
      <c r="HH9" s="459"/>
      <c r="HI9" s="459"/>
      <c r="HJ9" s="459"/>
      <c r="HK9" s="459"/>
      <c r="HL9" s="459"/>
      <c r="HM9" s="459"/>
      <c r="HN9" s="459"/>
      <c r="HO9" s="459"/>
      <c r="HP9" s="459"/>
      <c r="HQ9" s="459"/>
      <c r="HR9" s="459"/>
      <c r="HS9" s="459"/>
      <c r="HT9" s="459"/>
      <c r="HU9" s="459"/>
      <c r="HV9" s="459"/>
      <c r="HW9" s="459"/>
      <c r="HX9" s="459"/>
      <c r="HY9" s="459"/>
      <c r="HZ9" s="459"/>
      <c r="IA9" s="459"/>
      <c r="IB9" s="459"/>
      <c r="IC9" s="459"/>
      <c r="ID9" s="459"/>
      <c r="IE9" s="459"/>
      <c r="IF9" s="459"/>
      <c r="IG9" s="459"/>
      <c r="IH9" s="459"/>
      <c r="II9" s="459"/>
      <c r="IJ9" s="459"/>
      <c r="IK9" s="459"/>
      <c r="IL9" s="459"/>
      <c r="IM9" s="461"/>
      <c r="IN9" s="461"/>
      <c r="IO9" s="461"/>
      <c r="IP9" s="461"/>
      <c r="IQ9" s="461"/>
      <c r="IR9" s="464"/>
      <c r="IS9" s="464"/>
      <c r="IT9" s="464"/>
      <c r="IU9" s="464"/>
      <c r="IV9" s="464"/>
    </row>
    <row r="10" spans="1:256" s="279" customFormat="1" ht="22.5" customHeight="1">
      <c r="A10" s="80" t="s">
        <v>103</v>
      </c>
      <c r="B10" s="80" t="s">
        <v>105</v>
      </c>
      <c r="C10" s="81"/>
      <c r="D10" s="82" t="s">
        <v>93</v>
      </c>
      <c r="E10" s="83" t="s">
        <v>193</v>
      </c>
      <c r="F10" s="307">
        <v>52.2</v>
      </c>
      <c r="G10" s="307">
        <v>52.2</v>
      </c>
      <c r="H10" s="450"/>
      <c r="I10" s="307"/>
      <c r="J10" s="307"/>
      <c r="K10" s="307"/>
      <c r="L10" s="450"/>
      <c r="M10" s="457"/>
      <c r="N10" s="458"/>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c r="FQ10" s="459"/>
      <c r="FR10" s="459"/>
      <c r="FS10" s="459"/>
      <c r="FT10" s="459"/>
      <c r="FU10" s="459"/>
      <c r="FV10" s="459"/>
      <c r="FW10" s="459"/>
      <c r="FX10" s="459"/>
      <c r="FY10" s="459"/>
      <c r="FZ10" s="459"/>
      <c r="GA10" s="459"/>
      <c r="GB10" s="459"/>
      <c r="GC10" s="459"/>
      <c r="GD10" s="459"/>
      <c r="GE10" s="459"/>
      <c r="GF10" s="459"/>
      <c r="GG10" s="459"/>
      <c r="GH10" s="459"/>
      <c r="GI10" s="459"/>
      <c r="GJ10" s="459"/>
      <c r="GK10" s="459"/>
      <c r="GL10" s="459"/>
      <c r="GM10" s="459"/>
      <c r="GN10" s="459"/>
      <c r="GO10" s="459"/>
      <c r="GP10" s="459"/>
      <c r="GQ10" s="459"/>
      <c r="GR10" s="459"/>
      <c r="GS10" s="459"/>
      <c r="GT10" s="459"/>
      <c r="GU10" s="459"/>
      <c r="GV10" s="459"/>
      <c r="GW10" s="459"/>
      <c r="GX10" s="459"/>
      <c r="GY10" s="459"/>
      <c r="GZ10" s="459"/>
      <c r="HA10" s="459"/>
      <c r="HB10" s="459"/>
      <c r="HC10" s="459"/>
      <c r="HD10" s="459"/>
      <c r="HE10" s="459"/>
      <c r="HF10" s="459"/>
      <c r="HG10" s="459"/>
      <c r="HH10" s="459"/>
      <c r="HI10" s="459"/>
      <c r="HJ10" s="459"/>
      <c r="HK10" s="459"/>
      <c r="HL10" s="459"/>
      <c r="HM10" s="459"/>
      <c r="HN10" s="459"/>
      <c r="HO10" s="459"/>
      <c r="HP10" s="459"/>
      <c r="HQ10" s="459"/>
      <c r="HR10" s="459"/>
      <c r="HS10" s="459"/>
      <c r="HT10" s="459"/>
      <c r="HU10" s="459"/>
      <c r="HV10" s="459"/>
      <c r="HW10" s="459"/>
      <c r="HX10" s="459"/>
      <c r="HY10" s="459"/>
      <c r="HZ10" s="459"/>
      <c r="IA10" s="459"/>
      <c r="IB10" s="459"/>
      <c r="IC10" s="459"/>
      <c r="ID10" s="459"/>
      <c r="IE10" s="459"/>
      <c r="IF10" s="459"/>
      <c r="IG10" s="459"/>
      <c r="IH10" s="459"/>
      <c r="II10" s="459"/>
      <c r="IJ10" s="459"/>
      <c r="IK10" s="459"/>
      <c r="IL10" s="459"/>
      <c r="IM10" s="461"/>
      <c r="IN10" s="461"/>
      <c r="IO10" s="461"/>
      <c r="IP10" s="461"/>
      <c r="IQ10" s="461"/>
      <c r="IR10" s="464"/>
      <c r="IS10" s="464"/>
      <c r="IT10" s="464"/>
      <c r="IU10" s="464"/>
      <c r="IV10" s="464"/>
    </row>
    <row r="11" spans="1:252" s="435" customFormat="1" ht="23.25" customHeight="1">
      <c r="A11" s="84" t="s">
        <v>103</v>
      </c>
      <c r="B11" s="84" t="s">
        <v>105</v>
      </c>
      <c r="C11" s="84" t="s">
        <v>107</v>
      </c>
      <c r="D11" s="10" t="s">
        <v>93</v>
      </c>
      <c r="E11" s="85" t="s">
        <v>194</v>
      </c>
      <c r="F11" s="308">
        <v>52.2</v>
      </c>
      <c r="G11" s="308">
        <v>52.2</v>
      </c>
      <c r="H11" s="451"/>
      <c r="I11" s="308"/>
      <c r="J11" s="308"/>
      <c r="K11" s="308"/>
      <c r="L11" s="451"/>
      <c r="M11" s="454"/>
      <c r="N11" s="460"/>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454"/>
      <c r="GT11" s="454"/>
      <c r="GU11" s="454"/>
      <c r="GV11" s="454"/>
      <c r="GW11" s="454"/>
      <c r="GX11" s="454"/>
      <c r="GY11" s="454"/>
      <c r="GZ11" s="454"/>
      <c r="HA11" s="454"/>
      <c r="HB11" s="454"/>
      <c r="HC11" s="454"/>
      <c r="HD11" s="454"/>
      <c r="HE11" s="454"/>
      <c r="HF11" s="454"/>
      <c r="HG11" s="454"/>
      <c r="HH11" s="454"/>
      <c r="HI11" s="454"/>
      <c r="HJ11" s="454"/>
      <c r="HK11" s="454"/>
      <c r="HL11" s="454"/>
      <c r="HM11" s="454"/>
      <c r="HN11" s="454"/>
      <c r="HO11" s="454"/>
      <c r="HP11" s="454"/>
      <c r="HQ11" s="454"/>
      <c r="HR11" s="454"/>
      <c r="HS11" s="454"/>
      <c r="HT11" s="454"/>
      <c r="HU11" s="454"/>
      <c r="HV11" s="454"/>
      <c r="HW11" s="454"/>
      <c r="HX11" s="454"/>
      <c r="HY11" s="454"/>
      <c r="HZ11" s="454"/>
      <c r="IA11" s="454"/>
      <c r="IB11" s="454"/>
      <c r="IC11" s="454"/>
      <c r="ID11" s="454"/>
      <c r="IE11" s="454"/>
      <c r="IF11" s="454"/>
      <c r="IG11" s="454"/>
      <c r="IH11" s="454"/>
      <c r="II11" s="454"/>
      <c r="IJ11" s="454"/>
      <c r="IK11" s="454"/>
      <c r="IL11" s="454"/>
      <c r="IM11" s="462"/>
      <c r="IN11" s="462"/>
      <c r="IO11" s="462"/>
      <c r="IP11" s="462"/>
      <c r="IQ11" s="462"/>
      <c r="IR11" s="20"/>
    </row>
    <row r="12" spans="1:256" s="436" customFormat="1" ht="23.25" customHeight="1">
      <c r="A12" s="80" t="s">
        <v>103</v>
      </c>
      <c r="B12" s="80" t="s">
        <v>113</v>
      </c>
      <c r="C12" s="80"/>
      <c r="D12" s="82" t="s">
        <v>93</v>
      </c>
      <c r="E12" s="90" t="s">
        <v>195</v>
      </c>
      <c r="F12" s="433">
        <v>16.8</v>
      </c>
      <c r="G12" s="433">
        <v>16.8</v>
      </c>
      <c r="H12" s="452"/>
      <c r="I12" s="452"/>
      <c r="J12" s="452"/>
      <c r="K12" s="452"/>
      <c r="L12" s="452"/>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457"/>
      <c r="CH12" s="457"/>
      <c r="CI12" s="457"/>
      <c r="CJ12" s="457"/>
      <c r="CK12" s="457"/>
      <c r="CL12" s="457"/>
      <c r="CM12" s="457"/>
      <c r="CN12" s="457"/>
      <c r="CO12" s="457"/>
      <c r="CP12" s="457"/>
      <c r="CQ12" s="457"/>
      <c r="CR12" s="457"/>
      <c r="CS12" s="457"/>
      <c r="CT12" s="457"/>
      <c r="CU12" s="457"/>
      <c r="CV12" s="457"/>
      <c r="CW12" s="457"/>
      <c r="CX12" s="457"/>
      <c r="CY12" s="457"/>
      <c r="CZ12" s="457"/>
      <c r="DA12" s="457"/>
      <c r="DB12" s="457"/>
      <c r="DC12" s="457"/>
      <c r="DD12" s="457"/>
      <c r="DE12" s="457"/>
      <c r="DF12" s="457"/>
      <c r="DG12" s="457"/>
      <c r="DH12" s="457"/>
      <c r="DI12" s="457"/>
      <c r="DJ12" s="457"/>
      <c r="DK12" s="457"/>
      <c r="DL12" s="457"/>
      <c r="DM12" s="457"/>
      <c r="DN12" s="457"/>
      <c r="DO12" s="457"/>
      <c r="DP12" s="457"/>
      <c r="DQ12" s="457"/>
      <c r="DR12" s="457"/>
      <c r="DS12" s="457"/>
      <c r="DT12" s="457"/>
      <c r="DU12" s="457"/>
      <c r="DV12" s="457"/>
      <c r="DW12" s="457"/>
      <c r="DX12" s="457"/>
      <c r="DY12" s="457"/>
      <c r="DZ12" s="457"/>
      <c r="EA12" s="457"/>
      <c r="EB12" s="457"/>
      <c r="EC12" s="457"/>
      <c r="ED12" s="457"/>
      <c r="EE12" s="457"/>
      <c r="EF12" s="457"/>
      <c r="EG12" s="457"/>
      <c r="EH12" s="457"/>
      <c r="EI12" s="457"/>
      <c r="EJ12" s="457"/>
      <c r="EK12" s="457"/>
      <c r="EL12" s="457"/>
      <c r="EM12" s="457"/>
      <c r="EN12" s="457"/>
      <c r="EO12" s="457"/>
      <c r="EP12" s="457"/>
      <c r="EQ12" s="457"/>
      <c r="ER12" s="457"/>
      <c r="ES12" s="457"/>
      <c r="ET12" s="457"/>
      <c r="EU12" s="457"/>
      <c r="EV12" s="457"/>
      <c r="EW12" s="457"/>
      <c r="EX12" s="457"/>
      <c r="EY12" s="457"/>
      <c r="EZ12" s="457"/>
      <c r="FA12" s="457"/>
      <c r="FB12" s="457"/>
      <c r="FC12" s="457"/>
      <c r="FD12" s="457"/>
      <c r="FE12" s="457"/>
      <c r="FF12" s="457"/>
      <c r="FG12" s="457"/>
      <c r="FH12" s="457"/>
      <c r="FI12" s="457"/>
      <c r="FJ12" s="457"/>
      <c r="FK12" s="457"/>
      <c r="FL12" s="457"/>
      <c r="FM12" s="457"/>
      <c r="FN12" s="457"/>
      <c r="FO12" s="457"/>
      <c r="FP12" s="457"/>
      <c r="FQ12" s="457"/>
      <c r="FR12" s="457"/>
      <c r="FS12" s="457"/>
      <c r="FT12" s="457"/>
      <c r="FU12" s="457"/>
      <c r="FV12" s="457"/>
      <c r="FW12" s="457"/>
      <c r="FX12" s="457"/>
      <c r="FY12" s="457"/>
      <c r="FZ12" s="457"/>
      <c r="GA12" s="457"/>
      <c r="GB12" s="457"/>
      <c r="GC12" s="457"/>
      <c r="GD12" s="457"/>
      <c r="GE12" s="457"/>
      <c r="GF12" s="457"/>
      <c r="GG12" s="457"/>
      <c r="GH12" s="457"/>
      <c r="GI12" s="457"/>
      <c r="GJ12" s="457"/>
      <c r="GK12" s="457"/>
      <c r="GL12" s="457"/>
      <c r="GM12" s="457"/>
      <c r="GN12" s="457"/>
      <c r="GO12" s="457"/>
      <c r="GP12" s="457"/>
      <c r="GQ12" s="457"/>
      <c r="GR12" s="457"/>
      <c r="GS12" s="457"/>
      <c r="GT12" s="457"/>
      <c r="GU12" s="457"/>
      <c r="GV12" s="457"/>
      <c r="GW12" s="457"/>
      <c r="GX12" s="457"/>
      <c r="GY12" s="457"/>
      <c r="GZ12" s="457"/>
      <c r="HA12" s="457"/>
      <c r="HB12" s="457"/>
      <c r="HC12" s="457"/>
      <c r="HD12" s="457"/>
      <c r="HE12" s="457"/>
      <c r="HF12" s="457"/>
      <c r="HG12" s="457"/>
      <c r="HH12" s="457"/>
      <c r="HI12" s="457"/>
      <c r="HJ12" s="457"/>
      <c r="HK12" s="457"/>
      <c r="HL12" s="457"/>
      <c r="HM12" s="457"/>
      <c r="HN12" s="457"/>
      <c r="HO12" s="457"/>
      <c r="HP12" s="457"/>
      <c r="HQ12" s="457"/>
      <c r="HR12" s="457"/>
      <c r="HS12" s="457"/>
      <c r="HT12" s="457"/>
      <c r="HU12" s="457"/>
      <c r="HV12" s="457"/>
      <c r="HW12" s="457"/>
      <c r="HX12" s="457"/>
      <c r="HY12" s="457"/>
      <c r="HZ12" s="457"/>
      <c r="IA12" s="457"/>
      <c r="IB12" s="457"/>
      <c r="IC12" s="457"/>
      <c r="ID12" s="457"/>
      <c r="IE12" s="457"/>
      <c r="IF12" s="457"/>
      <c r="IG12" s="457"/>
      <c r="IH12" s="457"/>
      <c r="II12" s="457"/>
      <c r="IJ12" s="457"/>
      <c r="IK12" s="457"/>
      <c r="IL12" s="457"/>
      <c r="IM12" s="463"/>
      <c r="IN12" s="463"/>
      <c r="IO12" s="463"/>
      <c r="IP12" s="463"/>
      <c r="IQ12" s="463"/>
      <c r="IR12" s="465"/>
      <c r="IS12" s="464"/>
      <c r="IT12" s="464"/>
      <c r="IU12" s="464"/>
      <c r="IV12" s="464"/>
    </row>
    <row r="13" spans="1:252" ht="27.75" customHeight="1">
      <c r="A13" s="84" t="s">
        <v>103</v>
      </c>
      <c r="B13" s="84" t="s">
        <v>113</v>
      </c>
      <c r="C13" s="84" t="s">
        <v>117</v>
      </c>
      <c r="D13" s="10" t="s">
        <v>93</v>
      </c>
      <c r="E13" s="88" t="s">
        <v>196</v>
      </c>
      <c r="F13" s="434">
        <v>16.8</v>
      </c>
      <c r="G13" s="434">
        <v>16.8</v>
      </c>
      <c r="H13" s="453"/>
      <c r="I13" s="453"/>
      <c r="J13" s="453"/>
      <c r="K13" s="453"/>
      <c r="L13" s="453"/>
      <c r="M13" s="454"/>
      <c r="IR13"/>
    </row>
    <row r="14" spans="1:252" ht="22.5" customHeight="1">
      <c r="A14" s="454"/>
      <c r="B14" s="454"/>
      <c r="C14" s="454"/>
      <c r="D14" s="454"/>
      <c r="E14" s="454"/>
      <c r="F14" s="454"/>
      <c r="H14" s="454"/>
      <c r="I14" s="454"/>
      <c r="J14" s="454"/>
      <c r="K14" s="454"/>
      <c r="L14" s="454"/>
      <c r="M14" s="460"/>
      <c r="IR14"/>
    </row>
    <row r="15" spans="1:252" ht="22.5" customHeight="1">
      <c r="A15" s="454"/>
      <c r="B15" s="454"/>
      <c r="C15" s="454"/>
      <c r="D15" s="454"/>
      <c r="E15" s="454"/>
      <c r="F15" s="454"/>
      <c r="H15" s="454"/>
      <c r="I15" s="454"/>
      <c r="J15" s="454"/>
      <c r="K15" s="454"/>
      <c r="L15" s="454"/>
      <c r="M15" s="456"/>
      <c r="IR15"/>
    </row>
    <row r="16" spans="1:252" ht="22.5" customHeight="1">
      <c r="A16" s="454"/>
      <c r="B16" s="454"/>
      <c r="C16" s="454"/>
      <c r="D16" s="454"/>
      <c r="E16" s="454"/>
      <c r="F16" s="454"/>
      <c r="H16" s="454"/>
      <c r="I16" s="454"/>
      <c r="J16" s="454"/>
      <c r="K16" s="454"/>
      <c r="L16" s="454"/>
      <c r="M16" s="456"/>
      <c r="IR16"/>
    </row>
    <row r="17" spans="1:252" ht="22.5" customHeight="1">
      <c r="A17" s="454"/>
      <c r="E17" s="454"/>
      <c r="F17" s="454"/>
      <c r="H17" s="454"/>
      <c r="I17" s="454"/>
      <c r="J17" s="454"/>
      <c r="K17" s="454"/>
      <c r="L17" s="454"/>
      <c r="M17" s="456"/>
      <c r="IR17"/>
    </row>
    <row r="18" spans="1:252" ht="22.5" customHeight="1">
      <c r="A18" s="454"/>
      <c r="H18" s="454"/>
      <c r="I18" s="454"/>
      <c r="J18" s="454"/>
      <c r="K18" s="454"/>
      <c r="L18" s="454"/>
      <c r="M18" s="456"/>
      <c r="IR18"/>
    </row>
    <row r="19" spans="8:252" ht="22.5" customHeight="1">
      <c r="H19" s="454"/>
      <c r="I19" s="454"/>
      <c r="J19" s="454"/>
      <c r="K19" s="454"/>
      <c r="L19" s="454"/>
      <c r="M19" s="456"/>
      <c r="IR19"/>
    </row>
    <row r="20" spans="8:252" ht="22.5" customHeight="1">
      <c r="H20" s="454"/>
      <c r="I20" s="454"/>
      <c r="J20" s="454"/>
      <c r="K20" s="454"/>
      <c r="M20" s="456"/>
      <c r="IR20"/>
    </row>
    <row r="21" spans="1:252" ht="22.5" customHeight="1">
      <c r="A21"/>
      <c r="B21"/>
      <c r="C21"/>
      <c r="D21"/>
      <c r="E21"/>
      <c r="F21"/>
      <c r="G21"/>
      <c r="H21" s="454"/>
      <c r="M21" s="45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45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45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456"/>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456"/>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45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45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45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2.5" customHeight="1">
      <c r="A29"/>
      <c r="B29"/>
      <c r="C29"/>
      <c r="D29"/>
      <c r="E29"/>
      <c r="F29"/>
      <c r="G29"/>
      <c r="M29" s="456"/>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ht="22.5" customHeight="1">
      <c r="A30"/>
      <c r="B30"/>
      <c r="C30"/>
      <c r="D30"/>
      <c r="E30"/>
      <c r="F30"/>
      <c r="G30"/>
      <c r="M30" s="456"/>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2"/>
  <sheetViews>
    <sheetView showGridLines="0" showZeros="0" workbookViewId="0" topLeftCell="A1">
      <selection activeCell="A8" sqref="A8:E12"/>
    </sheetView>
  </sheetViews>
  <sheetFormatPr defaultColWidth="9.00390625" defaultRowHeight="14.25"/>
  <cols>
    <col min="1" max="3" width="5.875" style="0" customWidth="1"/>
    <col min="5" max="5" width="22.00390625" style="0" customWidth="1"/>
    <col min="6" max="6" width="10.375" style="0" customWidth="1"/>
  </cols>
  <sheetData>
    <row r="1" ht="14.25" customHeight="1">
      <c r="K1" t="s">
        <v>242</v>
      </c>
    </row>
    <row r="2" spans="1:11" ht="24" customHeight="1">
      <c r="A2" s="67" t="s">
        <v>243</v>
      </c>
      <c r="B2" s="67"/>
      <c r="C2" s="67"/>
      <c r="D2" s="67"/>
      <c r="E2" s="67"/>
      <c r="F2" s="67"/>
      <c r="G2" s="67"/>
      <c r="H2" s="67"/>
      <c r="I2" s="67"/>
      <c r="J2" s="67"/>
      <c r="K2" s="67"/>
    </row>
    <row r="3" spans="1:11" ht="14.25" customHeight="1">
      <c r="A3" s="432" t="s">
        <v>2</v>
      </c>
      <c r="J3" s="293" t="s">
        <v>78</v>
      </c>
      <c r="K3" s="293"/>
    </row>
    <row r="4" spans="1:11" ht="22.5" customHeight="1">
      <c r="A4" s="282" t="s">
        <v>97</v>
      </c>
      <c r="B4" s="282"/>
      <c r="C4" s="282"/>
      <c r="D4" s="73" t="s">
        <v>227</v>
      </c>
      <c r="E4" s="73" t="s">
        <v>159</v>
      </c>
      <c r="F4" s="73" t="s">
        <v>149</v>
      </c>
      <c r="G4" s="73"/>
      <c r="H4" s="73"/>
      <c r="I4" s="73"/>
      <c r="J4" s="73"/>
      <c r="K4" s="73"/>
    </row>
    <row r="5" spans="1:11" ht="14.25" customHeight="1">
      <c r="A5" s="73" t="s">
        <v>100</v>
      </c>
      <c r="B5" s="73" t="s">
        <v>101</v>
      </c>
      <c r="C5" s="73" t="s">
        <v>102</v>
      </c>
      <c r="D5" s="73"/>
      <c r="E5" s="73"/>
      <c r="F5" s="73" t="s">
        <v>90</v>
      </c>
      <c r="G5" s="73" t="s">
        <v>244</v>
      </c>
      <c r="H5" s="73" t="s">
        <v>241</v>
      </c>
      <c r="I5" s="73" t="s">
        <v>245</v>
      </c>
      <c r="J5" s="73" t="s">
        <v>237</v>
      </c>
      <c r="K5" s="73" t="s">
        <v>246</v>
      </c>
    </row>
    <row r="6" spans="1:11" ht="21" customHeight="1">
      <c r="A6" s="73"/>
      <c r="B6" s="73"/>
      <c r="C6" s="73"/>
      <c r="D6" s="73"/>
      <c r="E6" s="73"/>
      <c r="F6" s="73"/>
      <c r="G6" s="73"/>
      <c r="H6" s="73"/>
      <c r="I6" s="73"/>
      <c r="J6" s="73"/>
      <c r="K6" s="73"/>
    </row>
    <row r="7" spans="1:11" ht="21" customHeight="1">
      <c r="A7" s="283"/>
      <c r="B7" s="283"/>
      <c r="C7" s="283"/>
      <c r="D7" s="283"/>
      <c r="E7" s="78" t="s">
        <v>81</v>
      </c>
      <c r="F7" s="284">
        <f>F8</f>
        <v>69</v>
      </c>
      <c r="G7" s="284">
        <f>G8</f>
        <v>0</v>
      </c>
      <c r="H7" s="284">
        <f>H8</f>
        <v>0</v>
      </c>
      <c r="I7" s="284">
        <f>I8</f>
        <v>0</v>
      </c>
      <c r="J7" s="284">
        <f>J8</f>
        <v>69</v>
      </c>
      <c r="K7" s="289"/>
    </row>
    <row r="8" spans="1:11" s="279" customFormat="1" ht="21" customHeight="1">
      <c r="A8" s="80" t="s">
        <v>103</v>
      </c>
      <c r="B8" s="81"/>
      <c r="C8" s="81"/>
      <c r="D8" s="82" t="s">
        <v>93</v>
      </c>
      <c r="E8" s="83" t="s">
        <v>104</v>
      </c>
      <c r="F8" s="285">
        <f>F9+F11</f>
        <v>69</v>
      </c>
      <c r="G8" s="285">
        <f>G9+G11</f>
        <v>0</v>
      </c>
      <c r="H8" s="285">
        <f>H9+H11</f>
        <v>0</v>
      </c>
      <c r="I8" s="285">
        <f>I9+I11</f>
        <v>0</v>
      </c>
      <c r="J8" s="285">
        <f>J9+J11</f>
        <v>69</v>
      </c>
      <c r="K8" s="287"/>
    </row>
    <row r="9" spans="1:11" s="279" customFormat="1" ht="21" customHeight="1">
      <c r="A9" s="80" t="s">
        <v>103</v>
      </c>
      <c r="B9" s="80" t="s">
        <v>105</v>
      </c>
      <c r="C9" s="81"/>
      <c r="D9" s="82" t="s">
        <v>93</v>
      </c>
      <c r="E9" s="83" t="s">
        <v>106</v>
      </c>
      <c r="F9" s="307">
        <v>52.2</v>
      </c>
      <c r="G9" s="287"/>
      <c r="H9" s="287"/>
      <c r="I9" s="287"/>
      <c r="J9" s="307">
        <v>52.2</v>
      </c>
      <c r="K9" s="287"/>
    </row>
    <row r="10" spans="1:11" ht="21" customHeight="1">
      <c r="A10" s="84" t="s">
        <v>103</v>
      </c>
      <c r="B10" s="84" t="s">
        <v>105</v>
      </c>
      <c r="C10" s="84" t="s">
        <v>107</v>
      </c>
      <c r="D10" s="10" t="s">
        <v>93</v>
      </c>
      <c r="E10" s="85" t="s">
        <v>108</v>
      </c>
      <c r="F10" s="308">
        <v>52.2</v>
      </c>
      <c r="G10" s="289"/>
      <c r="H10" s="289"/>
      <c r="I10" s="289"/>
      <c r="J10" s="308">
        <v>52.2</v>
      </c>
      <c r="K10" s="289"/>
    </row>
    <row r="11" spans="1:11" s="279" customFormat="1" ht="22.5" customHeight="1">
      <c r="A11" s="80" t="s">
        <v>103</v>
      </c>
      <c r="B11" s="80" t="s">
        <v>113</v>
      </c>
      <c r="C11" s="80"/>
      <c r="D11" s="82" t="s">
        <v>93</v>
      </c>
      <c r="E11" s="90" t="s">
        <v>114</v>
      </c>
      <c r="F11" s="433">
        <v>16.8</v>
      </c>
      <c r="G11" s="287"/>
      <c r="H11" s="287"/>
      <c r="I11" s="287"/>
      <c r="J11" s="433">
        <v>16.8</v>
      </c>
      <c r="K11" s="287"/>
    </row>
    <row r="12" spans="1:11" ht="22.5" customHeight="1">
      <c r="A12" s="84" t="s">
        <v>103</v>
      </c>
      <c r="B12" s="84" t="s">
        <v>113</v>
      </c>
      <c r="C12" s="84" t="s">
        <v>117</v>
      </c>
      <c r="D12" s="10" t="s">
        <v>93</v>
      </c>
      <c r="E12" s="88" t="s">
        <v>118</v>
      </c>
      <c r="F12" s="434">
        <v>16.8</v>
      </c>
      <c r="G12" s="289"/>
      <c r="H12" s="292"/>
      <c r="I12" s="292"/>
      <c r="J12" s="434">
        <v>16.8</v>
      </c>
      <c r="K12" s="296"/>
    </row>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5902777777777778"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B9" sqref="B9"/>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415"/>
      <c r="B1" s="416"/>
      <c r="C1" s="416"/>
      <c r="D1" s="416"/>
      <c r="E1" s="416"/>
      <c r="F1" s="417" t="s">
        <v>247</v>
      </c>
    </row>
    <row r="2" spans="1:6" ht="24" customHeight="1">
      <c r="A2" s="418" t="s">
        <v>248</v>
      </c>
      <c r="B2" s="418"/>
      <c r="C2" s="418"/>
      <c r="D2" s="418"/>
      <c r="E2" s="418"/>
      <c r="F2" s="418"/>
    </row>
    <row r="3" spans="1:6" ht="14.25" customHeight="1">
      <c r="A3" s="419" t="s">
        <v>2</v>
      </c>
      <c r="B3" s="419"/>
      <c r="C3" s="419"/>
      <c r="D3" s="420"/>
      <c r="E3" s="420"/>
      <c r="F3" s="421" t="s">
        <v>3</v>
      </c>
    </row>
    <row r="4" spans="1:6" ht="17.25" customHeight="1">
      <c r="A4" s="422" t="s">
        <v>4</v>
      </c>
      <c r="B4" s="422"/>
      <c r="C4" s="422" t="s">
        <v>5</v>
      </c>
      <c r="D4" s="422"/>
      <c r="E4" s="422"/>
      <c r="F4" s="422"/>
    </row>
    <row r="5" spans="1:6" ht="17.25" customHeight="1">
      <c r="A5" s="423" t="s">
        <v>6</v>
      </c>
      <c r="B5" s="423" t="s">
        <v>7</v>
      </c>
      <c r="C5" s="424" t="s">
        <v>6</v>
      </c>
      <c r="D5" s="423" t="s">
        <v>81</v>
      </c>
      <c r="E5" s="424" t="s">
        <v>249</v>
      </c>
      <c r="F5" s="423" t="s">
        <v>250</v>
      </c>
    </row>
    <row r="6" spans="1:6" s="20" customFormat="1" ht="15" customHeight="1">
      <c r="A6" s="425" t="s">
        <v>251</v>
      </c>
      <c r="B6" s="35">
        <v>12377.8</v>
      </c>
      <c r="C6" s="425" t="s">
        <v>12</v>
      </c>
      <c r="D6" s="35"/>
      <c r="E6" s="35"/>
      <c r="F6" s="35"/>
    </row>
    <row r="7" spans="1:6" s="20" customFormat="1" ht="15" customHeight="1">
      <c r="A7" s="425" t="s">
        <v>252</v>
      </c>
      <c r="B7" s="35">
        <v>12377.8</v>
      </c>
      <c r="C7" s="426" t="s">
        <v>16</v>
      </c>
      <c r="D7" s="35"/>
      <c r="E7" s="35"/>
      <c r="F7" s="35"/>
    </row>
    <row r="8" spans="1:6" s="20" customFormat="1" ht="15" customHeight="1">
      <c r="A8" s="425" t="s">
        <v>19</v>
      </c>
      <c r="B8" s="35"/>
      <c r="C8" s="425" t="s">
        <v>20</v>
      </c>
      <c r="D8" s="35"/>
      <c r="E8" s="35"/>
      <c r="F8" s="35"/>
    </row>
    <row r="9" spans="1:6" s="20" customFormat="1" ht="15" customHeight="1">
      <c r="A9" s="425" t="s">
        <v>253</v>
      </c>
      <c r="B9" s="35">
        <v>200</v>
      </c>
      <c r="C9" s="425" t="s">
        <v>24</v>
      </c>
      <c r="D9" s="35"/>
      <c r="E9" s="35"/>
      <c r="F9" s="35"/>
    </row>
    <row r="10" spans="1:6" s="20" customFormat="1" ht="15" customHeight="1">
      <c r="A10" s="425"/>
      <c r="B10" s="427"/>
      <c r="C10" s="425" t="s">
        <v>28</v>
      </c>
      <c r="D10" s="35"/>
      <c r="E10" s="35"/>
      <c r="F10" s="35"/>
    </row>
    <row r="11" spans="1:6" s="20" customFormat="1" ht="15" customHeight="1">
      <c r="A11" s="425"/>
      <c r="B11" s="35"/>
      <c r="C11" s="425" t="s">
        <v>32</v>
      </c>
      <c r="D11" s="35"/>
      <c r="E11" s="35"/>
      <c r="F11" s="35"/>
    </row>
    <row r="12" spans="1:6" s="20" customFormat="1" ht="15" customHeight="1">
      <c r="A12" s="425"/>
      <c r="B12" s="35"/>
      <c r="C12" s="425" t="s">
        <v>36</v>
      </c>
      <c r="D12" s="35">
        <v>12377.8</v>
      </c>
      <c r="E12" s="35">
        <v>12377.8</v>
      </c>
      <c r="F12" s="35"/>
    </row>
    <row r="13" spans="1:6" s="20" customFormat="1" ht="15" customHeight="1">
      <c r="A13" s="425"/>
      <c r="B13" s="35"/>
      <c r="C13" s="425" t="s">
        <v>40</v>
      </c>
      <c r="D13" s="35"/>
      <c r="E13" s="35"/>
      <c r="F13" s="35"/>
    </row>
    <row r="14" spans="1:6" s="20" customFormat="1" ht="15" customHeight="1">
      <c r="A14" s="428"/>
      <c r="B14" s="35"/>
      <c r="C14" s="425" t="s">
        <v>44</v>
      </c>
      <c r="D14" s="35"/>
      <c r="E14" s="35"/>
      <c r="F14" s="35"/>
    </row>
    <row r="15" spans="1:6" s="20" customFormat="1" ht="15" customHeight="1">
      <c r="A15" s="425"/>
      <c r="B15" s="35"/>
      <c r="C15" s="425" t="s">
        <v>47</v>
      </c>
      <c r="D15" s="35"/>
      <c r="E15" s="35"/>
      <c r="F15" s="35"/>
    </row>
    <row r="16" spans="1:6" s="20" customFormat="1" ht="15" customHeight="1">
      <c r="A16" s="425"/>
      <c r="B16" s="35"/>
      <c r="C16" s="425" t="s">
        <v>50</v>
      </c>
      <c r="D16" s="35"/>
      <c r="E16" s="35"/>
      <c r="F16" s="35"/>
    </row>
    <row r="17" spans="1:6" s="20" customFormat="1" ht="15" customHeight="1">
      <c r="A17" s="425"/>
      <c r="B17" s="35"/>
      <c r="C17" s="425" t="s">
        <v>53</v>
      </c>
      <c r="D17" s="35"/>
      <c r="E17" s="35"/>
      <c r="F17" s="35"/>
    </row>
    <row r="18" spans="1:6" s="20" customFormat="1" ht="15" customHeight="1">
      <c r="A18" s="425"/>
      <c r="B18" s="35"/>
      <c r="C18" s="429" t="s">
        <v>56</v>
      </c>
      <c r="D18" s="35"/>
      <c r="E18" s="35"/>
      <c r="F18" s="35"/>
    </row>
    <row r="19" spans="1:6" s="20" customFormat="1" ht="15" customHeight="1">
      <c r="A19" s="425"/>
      <c r="B19" s="35"/>
      <c r="C19" s="429" t="s">
        <v>59</v>
      </c>
      <c r="D19" s="35"/>
      <c r="E19" s="35"/>
      <c r="F19" s="35"/>
    </row>
    <row r="20" spans="1:6" s="20" customFormat="1" ht="15" customHeight="1">
      <c r="A20" s="425"/>
      <c r="B20" s="35"/>
      <c r="C20" s="429" t="s">
        <v>62</v>
      </c>
      <c r="D20" s="35"/>
      <c r="E20" s="35"/>
      <c r="F20" s="35"/>
    </row>
    <row r="21" spans="1:6" s="20" customFormat="1" ht="15" customHeight="1">
      <c r="A21" s="425"/>
      <c r="B21" s="35"/>
      <c r="C21" s="429" t="s">
        <v>65</v>
      </c>
      <c r="D21" s="35"/>
      <c r="E21" s="35"/>
      <c r="F21" s="35"/>
    </row>
    <row r="22" spans="1:6" s="20" customFormat="1" ht="15" customHeight="1">
      <c r="A22" s="425"/>
      <c r="B22" s="35"/>
      <c r="C22" s="429" t="s">
        <v>66</v>
      </c>
      <c r="D22" s="35"/>
      <c r="E22" s="35"/>
      <c r="F22" s="35"/>
    </row>
    <row r="23" spans="1:6" s="20" customFormat="1" ht="15" customHeight="1">
      <c r="A23" s="425"/>
      <c r="B23" s="35"/>
      <c r="C23" s="429" t="s">
        <v>67</v>
      </c>
      <c r="D23" s="35"/>
      <c r="E23" s="35"/>
      <c r="F23" s="35"/>
    </row>
    <row r="24" spans="1:6" s="20" customFormat="1" ht="15" customHeight="1">
      <c r="A24" s="425"/>
      <c r="B24" s="35"/>
      <c r="C24" s="429" t="s">
        <v>68</v>
      </c>
      <c r="D24" s="35">
        <v>200</v>
      </c>
      <c r="E24" s="35"/>
      <c r="F24" s="35">
        <v>200</v>
      </c>
    </row>
    <row r="25" spans="1:6" s="20" customFormat="1" ht="15" customHeight="1">
      <c r="A25" s="425"/>
      <c r="B25" s="35"/>
      <c r="C25" s="429" t="s">
        <v>69</v>
      </c>
      <c r="D25" s="35"/>
      <c r="E25" s="35"/>
      <c r="F25" s="35"/>
    </row>
    <row r="26" spans="1:6" s="20" customFormat="1" ht="15" customHeight="1">
      <c r="A26" s="430" t="s">
        <v>70</v>
      </c>
      <c r="B26" s="35">
        <f>B6+B9</f>
        <v>12577.8</v>
      </c>
      <c r="C26" s="430" t="s">
        <v>71</v>
      </c>
      <c r="D26" s="35">
        <f>SUM(D12:D25)</f>
        <v>12577.8</v>
      </c>
      <c r="E26" s="35">
        <f>SUM(E12:E25)</f>
        <v>12377.8</v>
      </c>
      <c r="F26" s="35">
        <f>SUM(F12:F25)</f>
        <v>200</v>
      </c>
    </row>
    <row r="27" spans="1:6" ht="14.25" customHeight="1">
      <c r="A27" s="431"/>
      <c r="B27" s="431"/>
      <c r="C27" s="431"/>
      <c r="D27" s="431"/>
      <c r="E27" s="431"/>
      <c r="F27" s="431"/>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O27"/>
  <sheetViews>
    <sheetView showGridLines="0" showZeros="0" workbookViewId="0" topLeftCell="A1">
      <selection activeCell="A9" sqref="A9:D27"/>
    </sheetView>
  </sheetViews>
  <sheetFormatPr defaultColWidth="6.875" defaultRowHeight="18.75" customHeight="1"/>
  <cols>
    <col min="1" max="1" width="5.375" style="382" customWidth="1"/>
    <col min="2" max="2" width="5.375" style="383" customWidth="1"/>
    <col min="3" max="3" width="7.625" style="384" customWidth="1"/>
    <col min="4" max="4" width="24.125" style="385" customWidth="1"/>
    <col min="5" max="5" width="9.625" style="386" customWidth="1"/>
    <col min="6" max="9" width="8.625" style="386" customWidth="1"/>
    <col min="10" max="10" width="10.00390625" style="386" customWidth="1"/>
    <col min="11" max="12" width="8.625" style="386" customWidth="1"/>
    <col min="13" max="16" width="8.625" style="387" customWidth="1"/>
    <col min="17" max="17" width="10.375" style="387" customWidth="1"/>
    <col min="18" max="18" width="8.625" style="388" customWidth="1"/>
    <col min="19" max="244" width="8.00390625" style="387" customWidth="1"/>
    <col min="245" max="249" width="6.875" style="388" customWidth="1"/>
    <col min="250" max="16384" width="6.875" style="388" customWidth="1"/>
  </cols>
  <sheetData>
    <row r="1" spans="1:249" ht="23.25" customHeight="1">
      <c r="A1" s="389"/>
      <c r="B1" s="389"/>
      <c r="C1" s="389"/>
      <c r="D1" s="389"/>
      <c r="E1" s="389"/>
      <c r="F1" s="389"/>
      <c r="G1" s="389"/>
      <c r="H1" s="389"/>
      <c r="I1" s="389"/>
      <c r="J1" s="389"/>
      <c r="K1" s="389"/>
      <c r="L1" s="389"/>
      <c r="M1" s="389"/>
      <c r="N1" s="389"/>
      <c r="P1" s="389"/>
      <c r="Q1" s="389"/>
      <c r="R1" s="389" t="s">
        <v>254</v>
      </c>
      <c r="IK1"/>
      <c r="IL1"/>
      <c r="IM1"/>
      <c r="IN1"/>
      <c r="IO1"/>
    </row>
    <row r="2" spans="1:249" ht="23.25" customHeight="1">
      <c r="A2" s="390" t="s">
        <v>255</v>
      </c>
      <c r="B2" s="390"/>
      <c r="C2" s="390"/>
      <c r="D2" s="390"/>
      <c r="E2" s="390"/>
      <c r="F2" s="390"/>
      <c r="G2" s="390"/>
      <c r="H2" s="390"/>
      <c r="I2" s="390"/>
      <c r="J2" s="390"/>
      <c r="K2" s="390"/>
      <c r="L2" s="390"/>
      <c r="M2" s="390"/>
      <c r="N2" s="390"/>
      <c r="O2" s="390"/>
      <c r="P2" s="390"/>
      <c r="Q2" s="390"/>
      <c r="R2" s="390"/>
      <c r="IK2"/>
      <c r="IL2"/>
      <c r="IM2"/>
      <c r="IN2"/>
      <c r="IO2"/>
    </row>
    <row r="3" spans="1:249" s="380" customFormat="1" ht="23.25" customHeight="1">
      <c r="A3" s="391" t="s">
        <v>2</v>
      </c>
      <c r="B3" s="392"/>
      <c r="C3" s="389"/>
      <c r="D3" s="389"/>
      <c r="E3" s="389"/>
      <c r="F3" s="389"/>
      <c r="G3" s="389"/>
      <c r="H3" s="389"/>
      <c r="I3" s="389"/>
      <c r="J3" s="389"/>
      <c r="K3" s="389"/>
      <c r="L3" s="389"/>
      <c r="M3" s="389"/>
      <c r="N3" s="389"/>
      <c r="P3" s="389"/>
      <c r="Q3" s="389"/>
      <c r="R3" s="412" t="s">
        <v>78</v>
      </c>
      <c r="IK3"/>
      <c r="IL3"/>
      <c r="IM3"/>
      <c r="IN3"/>
      <c r="IO3"/>
    </row>
    <row r="4" spans="1:249" s="380" customFormat="1" ht="23.25" customHeight="1">
      <c r="A4" s="393" t="s">
        <v>140</v>
      </c>
      <c r="B4" s="393"/>
      <c r="C4" s="171" t="s">
        <v>79</v>
      </c>
      <c r="D4" s="171" t="s">
        <v>98</v>
      </c>
      <c r="E4" s="406" t="s">
        <v>256</v>
      </c>
      <c r="F4" s="394" t="s">
        <v>142</v>
      </c>
      <c r="G4" s="394"/>
      <c r="H4" s="394"/>
      <c r="I4" s="394"/>
      <c r="J4" s="394" t="s">
        <v>143</v>
      </c>
      <c r="K4" s="394"/>
      <c r="L4" s="394"/>
      <c r="M4" s="394"/>
      <c r="N4" s="394"/>
      <c r="O4" s="394"/>
      <c r="P4" s="394"/>
      <c r="Q4" s="394"/>
      <c r="R4" s="171" t="s">
        <v>146</v>
      </c>
      <c r="IK4"/>
      <c r="IL4"/>
      <c r="IM4"/>
      <c r="IN4"/>
      <c r="IO4"/>
    </row>
    <row r="5" spans="1:249" s="380" customFormat="1" ht="23.25" customHeight="1">
      <c r="A5" s="171" t="s">
        <v>100</v>
      </c>
      <c r="B5" s="171" t="s">
        <v>101</v>
      </c>
      <c r="C5" s="171"/>
      <c r="D5" s="171"/>
      <c r="E5" s="407"/>
      <c r="F5" s="171" t="s">
        <v>81</v>
      </c>
      <c r="G5" s="171" t="s">
        <v>147</v>
      </c>
      <c r="H5" s="171" t="s">
        <v>148</v>
      </c>
      <c r="I5" s="171" t="s">
        <v>149</v>
      </c>
      <c r="J5" s="171" t="s">
        <v>81</v>
      </c>
      <c r="K5" s="171" t="s">
        <v>150</v>
      </c>
      <c r="L5" s="171" t="s">
        <v>151</v>
      </c>
      <c r="M5" s="171" t="s">
        <v>152</v>
      </c>
      <c r="N5" s="171" t="s">
        <v>153</v>
      </c>
      <c r="O5" s="171" t="s">
        <v>154</v>
      </c>
      <c r="P5" s="171" t="s">
        <v>155</v>
      </c>
      <c r="Q5" s="171" t="s">
        <v>134</v>
      </c>
      <c r="R5" s="171"/>
      <c r="IK5"/>
      <c r="IL5"/>
      <c r="IM5"/>
      <c r="IN5"/>
      <c r="IO5"/>
    </row>
    <row r="6" spans="1:249" ht="31.5" customHeight="1">
      <c r="A6" s="171"/>
      <c r="B6" s="171"/>
      <c r="C6" s="171"/>
      <c r="D6" s="171"/>
      <c r="E6" s="408"/>
      <c r="F6" s="171"/>
      <c r="G6" s="171"/>
      <c r="H6" s="171"/>
      <c r="I6" s="171"/>
      <c r="J6" s="171"/>
      <c r="K6" s="171"/>
      <c r="L6" s="171"/>
      <c r="M6" s="171"/>
      <c r="N6" s="171"/>
      <c r="O6" s="171"/>
      <c r="P6" s="171"/>
      <c r="Q6" s="171"/>
      <c r="R6" s="171"/>
      <c r="IK6"/>
      <c r="IL6"/>
      <c r="IM6"/>
      <c r="IN6"/>
      <c r="IO6"/>
    </row>
    <row r="7" spans="1:249" ht="23.25" customHeight="1">
      <c r="A7" s="395"/>
      <c r="B7" s="396"/>
      <c r="C7" s="396"/>
      <c r="D7" s="396"/>
      <c r="E7" s="396">
        <v>1</v>
      </c>
      <c r="F7" s="396">
        <v>2</v>
      </c>
      <c r="G7" s="396">
        <v>3</v>
      </c>
      <c r="H7" s="395">
        <v>4</v>
      </c>
      <c r="I7" s="397">
        <v>5</v>
      </c>
      <c r="J7" s="411">
        <v>6</v>
      </c>
      <c r="K7" s="411">
        <v>7</v>
      </c>
      <c r="L7" s="411">
        <v>8</v>
      </c>
      <c r="M7" s="397">
        <v>9</v>
      </c>
      <c r="N7" s="397">
        <v>10</v>
      </c>
      <c r="O7" s="411">
        <v>11</v>
      </c>
      <c r="P7" s="411">
        <v>12</v>
      </c>
      <c r="Q7" s="411">
        <v>13</v>
      </c>
      <c r="R7" s="413">
        <v>14</v>
      </c>
      <c r="IK7"/>
      <c r="IL7"/>
      <c r="IM7"/>
      <c r="IN7"/>
      <c r="IO7"/>
    </row>
    <row r="8" spans="1:18" ht="23.25" customHeight="1">
      <c r="A8" s="409"/>
      <c r="B8" s="410"/>
      <c r="C8" s="10" t="s">
        <v>93</v>
      </c>
      <c r="D8" s="78" t="s">
        <v>81</v>
      </c>
      <c r="E8" s="111">
        <f>E9</f>
        <v>12377.8</v>
      </c>
      <c r="F8" s="111">
        <f aca="true" t="shared" si="0" ref="F8:R8">F9</f>
        <v>1011</v>
      </c>
      <c r="G8" s="111">
        <f t="shared" si="0"/>
        <v>841.7</v>
      </c>
      <c r="H8" s="111">
        <f t="shared" si="0"/>
        <v>100.3</v>
      </c>
      <c r="I8" s="111">
        <f t="shared" si="0"/>
        <v>69</v>
      </c>
      <c r="J8" s="111">
        <f t="shared" si="0"/>
        <v>11366.8</v>
      </c>
      <c r="K8" s="111">
        <f t="shared" si="0"/>
        <v>852.4</v>
      </c>
      <c r="L8" s="111">
        <f t="shared" si="0"/>
        <v>0</v>
      </c>
      <c r="M8" s="111">
        <f t="shared" si="0"/>
        <v>0</v>
      </c>
      <c r="N8" s="111">
        <f t="shared" si="0"/>
        <v>0</v>
      </c>
      <c r="O8" s="111">
        <f t="shared" si="0"/>
        <v>0</v>
      </c>
      <c r="P8" s="111">
        <f t="shared" si="0"/>
        <v>97.4</v>
      </c>
      <c r="Q8" s="111">
        <f t="shared" si="0"/>
        <v>10417</v>
      </c>
      <c r="R8" s="111">
        <f t="shared" si="0"/>
        <v>0</v>
      </c>
    </row>
    <row r="9" spans="1:18" ht="23.25" customHeight="1">
      <c r="A9" s="409"/>
      <c r="B9" s="410"/>
      <c r="C9" s="10" t="s">
        <v>93</v>
      </c>
      <c r="D9" s="83" t="s">
        <v>104</v>
      </c>
      <c r="E9" s="112">
        <f aca="true" t="shared" si="1" ref="E9:R9">E10+E14+E18+E21+E24+E26</f>
        <v>12377.8</v>
      </c>
      <c r="F9" s="112">
        <f t="shared" si="1"/>
        <v>1011</v>
      </c>
      <c r="G9" s="112">
        <f t="shared" si="1"/>
        <v>841.7</v>
      </c>
      <c r="H9" s="112">
        <f t="shared" si="1"/>
        <v>100.3</v>
      </c>
      <c r="I9" s="112">
        <f t="shared" si="1"/>
        <v>69</v>
      </c>
      <c r="J9" s="112">
        <f t="shared" si="1"/>
        <v>11366.8</v>
      </c>
      <c r="K9" s="112">
        <f t="shared" si="1"/>
        <v>852.4</v>
      </c>
      <c r="L9" s="112">
        <f t="shared" si="1"/>
        <v>0</v>
      </c>
      <c r="M9" s="112">
        <f t="shared" si="1"/>
        <v>0</v>
      </c>
      <c r="N9" s="112">
        <f t="shared" si="1"/>
        <v>0</v>
      </c>
      <c r="O9" s="112">
        <f t="shared" si="1"/>
        <v>0</v>
      </c>
      <c r="P9" s="112">
        <f t="shared" si="1"/>
        <v>97.4</v>
      </c>
      <c r="Q9" s="112">
        <f t="shared" si="1"/>
        <v>10417</v>
      </c>
      <c r="R9" s="131">
        <f t="shared" si="1"/>
        <v>0</v>
      </c>
    </row>
    <row r="10" spans="1:18" ht="23.25" customHeight="1">
      <c r="A10" s="409">
        <v>2</v>
      </c>
      <c r="B10" s="410"/>
      <c r="C10" s="10" t="s">
        <v>93</v>
      </c>
      <c r="D10" s="83" t="s">
        <v>106</v>
      </c>
      <c r="E10" s="112">
        <f aca="true" t="shared" si="2" ref="E10:E23">F10+J10</f>
        <v>1144.4</v>
      </c>
      <c r="F10" s="112">
        <f aca="true" t="shared" si="3" ref="F10:Q10">SUM(F11:F13)</f>
        <v>560.6</v>
      </c>
      <c r="G10" s="112">
        <f t="shared" si="3"/>
        <v>442.4</v>
      </c>
      <c r="H10" s="112">
        <f t="shared" si="3"/>
        <v>66</v>
      </c>
      <c r="I10" s="112">
        <f t="shared" si="3"/>
        <v>52.2</v>
      </c>
      <c r="J10" s="112">
        <f t="shared" si="3"/>
        <v>583.8</v>
      </c>
      <c r="K10" s="112">
        <f t="shared" si="3"/>
        <v>546.4</v>
      </c>
      <c r="L10" s="112">
        <f t="shared" si="3"/>
        <v>0</v>
      </c>
      <c r="M10" s="112">
        <f t="shared" si="3"/>
        <v>0</v>
      </c>
      <c r="N10" s="112">
        <f t="shared" si="3"/>
        <v>0</v>
      </c>
      <c r="O10" s="112">
        <f t="shared" si="3"/>
        <v>0</v>
      </c>
      <c r="P10" s="112">
        <f t="shared" si="3"/>
        <v>37.4</v>
      </c>
      <c r="Q10" s="112">
        <f t="shared" si="3"/>
        <v>0</v>
      </c>
      <c r="R10" s="414"/>
    </row>
    <row r="11" spans="1:249" s="381" customFormat="1" ht="23.25" customHeight="1">
      <c r="A11" s="84" t="s">
        <v>105</v>
      </c>
      <c r="B11" s="84" t="s">
        <v>107</v>
      </c>
      <c r="C11" s="10" t="s">
        <v>93</v>
      </c>
      <c r="D11" s="85" t="s">
        <v>108</v>
      </c>
      <c r="E11" s="113">
        <f t="shared" si="2"/>
        <v>560.6</v>
      </c>
      <c r="F11" s="36">
        <f aca="true" t="shared" si="4" ref="F11:F13">SUM(G11:I11)</f>
        <v>560.6</v>
      </c>
      <c r="G11" s="35">
        <v>442.4</v>
      </c>
      <c r="H11" s="87">
        <v>66</v>
      </c>
      <c r="I11" s="35">
        <v>52.2</v>
      </c>
      <c r="J11" s="92"/>
      <c r="K11" s="92"/>
      <c r="L11" s="92"/>
      <c r="M11" s="92"/>
      <c r="N11" s="92"/>
      <c r="O11" s="92"/>
      <c r="P11" s="92"/>
      <c r="Q11" s="92"/>
      <c r="R11" s="92"/>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405"/>
      <c r="ID11" s="405"/>
      <c r="IE11" s="405"/>
      <c r="IF11" s="405"/>
      <c r="IG11" s="405"/>
      <c r="IH11" s="405"/>
      <c r="II11" s="405"/>
      <c r="IJ11" s="405"/>
      <c r="IK11" s="20"/>
      <c r="IL11" s="20"/>
      <c r="IM11" s="20"/>
      <c r="IN11" s="20"/>
      <c r="IO11" s="20"/>
    </row>
    <row r="12" spans="1:249" ht="24" customHeight="1">
      <c r="A12" s="84" t="s">
        <v>105</v>
      </c>
      <c r="B12" s="84" t="s">
        <v>109</v>
      </c>
      <c r="C12" s="10" t="s">
        <v>93</v>
      </c>
      <c r="D12" s="88" t="s">
        <v>110</v>
      </c>
      <c r="E12" s="113">
        <f t="shared" si="2"/>
        <v>8</v>
      </c>
      <c r="F12" s="36">
        <f t="shared" si="4"/>
        <v>0</v>
      </c>
      <c r="G12" s="92"/>
      <c r="H12" s="117"/>
      <c r="I12" s="92"/>
      <c r="J12" s="94">
        <f aca="true" t="shared" si="5" ref="J12:J17">SUM(K12:Q12)</f>
        <v>8</v>
      </c>
      <c r="K12" s="36">
        <v>8</v>
      </c>
      <c r="L12" s="97"/>
      <c r="M12" s="97"/>
      <c r="N12" s="92"/>
      <c r="O12" s="92"/>
      <c r="P12" s="92"/>
      <c r="Q12" s="92"/>
      <c r="R12" s="92"/>
      <c r="IK12"/>
      <c r="IL12"/>
      <c r="IM12"/>
      <c r="IN12"/>
      <c r="IO12"/>
    </row>
    <row r="13" spans="1:249" ht="18.75" customHeight="1">
      <c r="A13" s="84" t="s">
        <v>105</v>
      </c>
      <c r="B13" s="84" t="s">
        <v>111</v>
      </c>
      <c r="C13" s="10" t="s">
        <v>93</v>
      </c>
      <c r="D13" s="88" t="s">
        <v>112</v>
      </c>
      <c r="E13" s="113">
        <f t="shared" si="2"/>
        <v>575.8</v>
      </c>
      <c r="F13" s="36">
        <f t="shared" si="4"/>
        <v>0</v>
      </c>
      <c r="G13" s="92"/>
      <c r="H13" s="92"/>
      <c r="I13" s="92"/>
      <c r="J13" s="94">
        <f t="shared" si="5"/>
        <v>575.8</v>
      </c>
      <c r="K13" s="36">
        <v>538.4</v>
      </c>
      <c r="L13" s="117"/>
      <c r="M13" s="117"/>
      <c r="N13" s="92"/>
      <c r="O13" s="92"/>
      <c r="P13" s="97">
        <v>37.4</v>
      </c>
      <c r="Q13" s="97"/>
      <c r="R13" s="92"/>
      <c r="IK13"/>
      <c r="IL13"/>
      <c r="IM13"/>
      <c r="IN13"/>
      <c r="IO13"/>
    </row>
    <row r="14" spans="1:249" ht="18.75" customHeight="1">
      <c r="A14" s="84" t="s">
        <v>113</v>
      </c>
      <c r="B14" s="84"/>
      <c r="C14" s="10" t="s">
        <v>93</v>
      </c>
      <c r="D14" s="90" t="s">
        <v>114</v>
      </c>
      <c r="E14" s="112">
        <f t="shared" si="2"/>
        <v>1316.4</v>
      </c>
      <c r="F14" s="112">
        <f aca="true" t="shared" si="6" ref="F14:Q14">SUM(F15:F17)</f>
        <v>450.4</v>
      </c>
      <c r="G14" s="112">
        <f t="shared" si="6"/>
        <v>399.3</v>
      </c>
      <c r="H14" s="112">
        <f t="shared" si="6"/>
        <v>34.3</v>
      </c>
      <c r="I14" s="112">
        <f t="shared" si="6"/>
        <v>16.8</v>
      </c>
      <c r="J14" s="112">
        <f t="shared" si="6"/>
        <v>866</v>
      </c>
      <c r="K14" s="112">
        <f t="shared" si="6"/>
        <v>306</v>
      </c>
      <c r="L14" s="112">
        <f t="shared" si="6"/>
        <v>0</v>
      </c>
      <c r="M14" s="112">
        <f t="shared" si="6"/>
        <v>0</v>
      </c>
      <c r="N14" s="112">
        <f t="shared" si="6"/>
        <v>0</v>
      </c>
      <c r="O14" s="112">
        <f t="shared" si="6"/>
        <v>0</v>
      </c>
      <c r="P14" s="112">
        <f t="shared" si="6"/>
        <v>60</v>
      </c>
      <c r="Q14" s="112">
        <f t="shared" si="6"/>
        <v>500</v>
      </c>
      <c r="R14" s="92"/>
      <c r="IK14"/>
      <c r="IL14"/>
      <c r="IM14"/>
      <c r="IN14"/>
      <c r="IO14"/>
    </row>
    <row r="15" spans="1:249" ht="18.75" customHeight="1">
      <c r="A15" s="84" t="s">
        <v>113</v>
      </c>
      <c r="B15" s="84" t="s">
        <v>107</v>
      </c>
      <c r="C15" s="10" t="s">
        <v>93</v>
      </c>
      <c r="D15" s="85" t="s">
        <v>115</v>
      </c>
      <c r="E15" s="113">
        <f t="shared" si="2"/>
        <v>200</v>
      </c>
      <c r="F15" s="36">
        <f>SUM(G15:I15)</f>
        <v>0</v>
      </c>
      <c r="G15" s="92"/>
      <c r="H15" s="92"/>
      <c r="I15" s="92"/>
      <c r="J15" s="94">
        <f t="shared" si="5"/>
        <v>200</v>
      </c>
      <c r="K15" s="94"/>
      <c r="L15" s="95"/>
      <c r="M15" s="117"/>
      <c r="N15" s="92"/>
      <c r="O15" s="92"/>
      <c r="P15" s="92"/>
      <c r="Q15" s="36">
        <v>200</v>
      </c>
      <c r="R15" s="92"/>
      <c r="IK15"/>
      <c r="IL15"/>
      <c r="IM15"/>
      <c r="IN15"/>
      <c r="IO15"/>
    </row>
    <row r="16" spans="1:249" ht="18.75" customHeight="1">
      <c r="A16" s="84" t="s">
        <v>113</v>
      </c>
      <c r="B16" s="84" t="s">
        <v>105</v>
      </c>
      <c r="C16" s="10" t="s">
        <v>93</v>
      </c>
      <c r="D16" s="85" t="s">
        <v>116</v>
      </c>
      <c r="E16" s="113">
        <f t="shared" si="2"/>
        <v>20</v>
      </c>
      <c r="F16" s="36">
        <f>SUM(G16:I16)</f>
        <v>0</v>
      </c>
      <c r="G16" s="92"/>
      <c r="H16" s="92"/>
      <c r="I16" s="92"/>
      <c r="J16" s="94">
        <f t="shared" si="5"/>
        <v>20</v>
      </c>
      <c r="K16" s="94"/>
      <c r="L16" s="95"/>
      <c r="M16" s="117"/>
      <c r="N16" s="92"/>
      <c r="O16" s="92"/>
      <c r="P16" s="92"/>
      <c r="Q16" s="36">
        <v>20</v>
      </c>
      <c r="R16" s="92"/>
      <c r="IK16"/>
      <c r="IL16"/>
      <c r="IM16"/>
      <c r="IN16"/>
      <c r="IO16"/>
    </row>
    <row r="17" spans="1:249" ht="18.75" customHeight="1">
      <c r="A17" s="84" t="s">
        <v>113</v>
      </c>
      <c r="B17" s="84" t="s">
        <v>117</v>
      </c>
      <c r="C17" s="10" t="s">
        <v>93</v>
      </c>
      <c r="D17" s="91" t="s">
        <v>118</v>
      </c>
      <c r="E17" s="113">
        <f t="shared" si="2"/>
        <v>1096.4</v>
      </c>
      <c r="F17" s="92">
        <v>450.4</v>
      </c>
      <c r="G17" s="92">
        <v>399.3</v>
      </c>
      <c r="H17" s="92">
        <v>34.3</v>
      </c>
      <c r="I17" s="92">
        <v>16.8</v>
      </c>
      <c r="J17" s="94">
        <f t="shared" si="5"/>
        <v>646</v>
      </c>
      <c r="K17" s="118">
        <v>306</v>
      </c>
      <c r="L17" s="118"/>
      <c r="M17" s="119"/>
      <c r="N17" s="92"/>
      <c r="O17" s="92"/>
      <c r="P17" s="92">
        <v>60</v>
      </c>
      <c r="Q17" s="118">
        <v>280</v>
      </c>
      <c r="R17" s="92"/>
      <c r="IK17"/>
      <c r="IL17"/>
      <c r="IM17"/>
      <c r="IN17"/>
      <c r="IO17"/>
    </row>
    <row r="18" spans="1:249" ht="18.75" customHeight="1">
      <c r="A18" s="84" t="s">
        <v>119</v>
      </c>
      <c r="B18" s="84"/>
      <c r="C18" s="10" t="s">
        <v>93</v>
      </c>
      <c r="D18" s="90" t="s">
        <v>120</v>
      </c>
      <c r="E18" s="112">
        <f t="shared" si="2"/>
        <v>6145</v>
      </c>
      <c r="F18" s="114"/>
      <c r="G18" s="114"/>
      <c r="H18" s="114"/>
      <c r="I18" s="114"/>
      <c r="J18" s="120">
        <f aca="true" t="shared" si="7" ref="J18:Q18">SUM(J19:J20)</f>
        <v>6145</v>
      </c>
      <c r="K18" s="120">
        <f t="shared" si="7"/>
        <v>0</v>
      </c>
      <c r="L18" s="120">
        <f t="shared" si="7"/>
        <v>0</v>
      </c>
      <c r="M18" s="120">
        <f t="shared" si="7"/>
        <v>0</v>
      </c>
      <c r="N18" s="120">
        <f t="shared" si="7"/>
        <v>0</v>
      </c>
      <c r="O18" s="120">
        <f t="shared" si="7"/>
        <v>0</v>
      </c>
      <c r="P18" s="120">
        <f t="shared" si="7"/>
        <v>0</v>
      </c>
      <c r="Q18" s="120">
        <f t="shared" si="7"/>
        <v>6145</v>
      </c>
      <c r="R18" s="92"/>
      <c r="IK18"/>
      <c r="IL18"/>
      <c r="IM18"/>
      <c r="IN18"/>
      <c r="IO18"/>
    </row>
    <row r="19" spans="1:249" ht="18.75" customHeight="1">
      <c r="A19" s="84" t="s">
        <v>119</v>
      </c>
      <c r="B19" s="84" t="s">
        <v>107</v>
      </c>
      <c r="C19" s="10" t="s">
        <v>93</v>
      </c>
      <c r="D19" s="88" t="s">
        <v>121</v>
      </c>
      <c r="E19" s="113">
        <f t="shared" si="2"/>
        <v>3051</v>
      </c>
      <c r="F19" s="92"/>
      <c r="G19" s="92"/>
      <c r="H19" s="92"/>
      <c r="I19" s="92"/>
      <c r="J19" s="94">
        <f aca="true" t="shared" si="8" ref="J19:J27">SUM(K19:Q19)</f>
        <v>3051</v>
      </c>
      <c r="K19" s="121"/>
      <c r="L19" s="95"/>
      <c r="M19" s="117"/>
      <c r="N19" s="92"/>
      <c r="O19" s="92"/>
      <c r="P19" s="92"/>
      <c r="Q19" s="95">
        <v>3051</v>
      </c>
      <c r="R19" s="92"/>
      <c r="IK19"/>
      <c r="IL19"/>
      <c r="IM19"/>
      <c r="IN19"/>
      <c r="IO19"/>
    </row>
    <row r="20" spans="1:249" ht="18.75" customHeight="1">
      <c r="A20" s="84" t="s">
        <v>119</v>
      </c>
      <c r="B20" s="84" t="s">
        <v>105</v>
      </c>
      <c r="C20" s="10" t="s">
        <v>93</v>
      </c>
      <c r="D20" s="88" t="s">
        <v>122</v>
      </c>
      <c r="E20" s="113">
        <f t="shared" si="2"/>
        <v>3094</v>
      </c>
      <c r="F20" s="92"/>
      <c r="G20" s="92"/>
      <c r="H20" s="92"/>
      <c r="I20" s="92"/>
      <c r="J20" s="94">
        <f t="shared" si="8"/>
        <v>3094</v>
      </c>
      <c r="K20" s="94"/>
      <c r="L20" s="95"/>
      <c r="M20" s="117"/>
      <c r="N20" s="92"/>
      <c r="O20" s="92"/>
      <c r="P20" s="92"/>
      <c r="Q20" s="95">
        <v>3094</v>
      </c>
      <c r="R20" s="92"/>
      <c r="IK20"/>
      <c r="IL20"/>
      <c r="IM20"/>
      <c r="IN20"/>
      <c r="IO20"/>
    </row>
    <row r="21" spans="1:249" ht="18.75" customHeight="1">
      <c r="A21" s="84" t="s">
        <v>123</v>
      </c>
      <c r="B21" s="84"/>
      <c r="C21" s="10" t="s">
        <v>93</v>
      </c>
      <c r="D21" s="90" t="s">
        <v>124</v>
      </c>
      <c r="E21" s="112">
        <f t="shared" si="2"/>
        <v>640</v>
      </c>
      <c r="F21" s="115"/>
      <c r="G21" s="115"/>
      <c r="H21" s="115"/>
      <c r="I21" s="115"/>
      <c r="J21" s="120">
        <f aca="true" t="shared" si="9" ref="J21:Q21">SUM(J22:J23)</f>
        <v>640</v>
      </c>
      <c r="K21" s="120">
        <f t="shared" si="9"/>
        <v>0</v>
      </c>
      <c r="L21" s="120">
        <f t="shared" si="9"/>
        <v>0</v>
      </c>
      <c r="M21" s="120">
        <f t="shared" si="9"/>
        <v>0</v>
      </c>
      <c r="N21" s="120">
        <f t="shared" si="9"/>
        <v>0</v>
      </c>
      <c r="O21" s="120">
        <f t="shared" si="9"/>
        <v>0</v>
      </c>
      <c r="P21" s="120">
        <f t="shared" si="9"/>
        <v>0</v>
      </c>
      <c r="Q21" s="120">
        <f t="shared" si="9"/>
        <v>640</v>
      </c>
      <c r="R21" s="92"/>
      <c r="IK21"/>
      <c r="IL21"/>
      <c r="IM21"/>
      <c r="IN21"/>
      <c r="IO21"/>
    </row>
    <row r="22" spans="1:249" ht="18.75" customHeight="1">
      <c r="A22" s="84" t="s">
        <v>123</v>
      </c>
      <c r="B22" s="84" t="s">
        <v>107</v>
      </c>
      <c r="C22" s="10" t="s">
        <v>93</v>
      </c>
      <c r="D22" s="88" t="s">
        <v>125</v>
      </c>
      <c r="E22" s="113">
        <f t="shared" si="2"/>
        <v>490</v>
      </c>
      <c r="F22" s="92"/>
      <c r="G22" s="92"/>
      <c r="H22" s="92"/>
      <c r="I22" s="92"/>
      <c r="J22" s="94">
        <f t="shared" si="8"/>
        <v>490</v>
      </c>
      <c r="K22" s="94"/>
      <c r="L22" s="95"/>
      <c r="M22" s="117"/>
      <c r="N22" s="92"/>
      <c r="O22" s="92"/>
      <c r="P22" s="92"/>
      <c r="Q22" s="95">
        <v>490</v>
      </c>
      <c r="R22" s="92"/>
      <c r="IK22"/>
      <c r="IL22"/>
      <c r="IM22"/>
      <c r="IN22"/>
      <c r="IO22"/>
    </row>
    <row r="23" spans="1:249" ht="18.75" customHeight="1">
      <c r="A23" s="84" t="s">
        <v>123</v>
      </c>
      <c r="B23" s="84" t="s">
        <v>105</v>
      </c>
      <c r="C23" s="10" t="s">
        <v>93</v>
      </c>
      <c r="D23" s="88" t="s">
        <v>126</v>
      </c>
      <c r="E23" s="113">
        <f t="shared" si="2"/>
        <v>150</v>
      </c>
      <c r="F23" s="92"/>
      <c r="G23" s="92"/>
      <c r="H23" s="92"/>
      <c r="I23" s="92"/>
      <c r="J23" s="94">
        <f t="shared" si="8"/>
        <v>150</v>
      </c>
      <c r="K23" s="94"/>
      <c r="L23" s="95"/>
      <c r="M23" s="117"/>
      <c r="N23" s="92"/>
      <c r="O23" s="92"/>
      <c r="P23" s="92"/>
      <c r="Q23" s="95">
        <v>150</v>
      </c>
      <c r="R23" s="92"/>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18.75" customHeight="1">
      <c r="A24" s="84" t="s">
        <v>127</v>
      </c>
      <c r="B24" s="84"/>
      <c r="C24" s="10" t="s">
        <v>93</v>
      </c>
      <c r="D24" s="90" t="s">
        <v>128</v>
      </c>
      <c r="E24" s="112">
        <v>3000</v>
      </c>
      <c r="F24" s="115"/>
      <c r="G24" s="115"/>
      <c r="H24" s="115"/>
      <c r="I24" s="115"/>
      <c r="J24" s="120">
        <f t="shared" si="8"/>
        <v>3000</v>
      </c>
      <c r="K24" s="120"/>
      <c r="L24" s="122"/>
      <c r="M24" s="123"/>
      <c r="N24" s="115"/>
      <c r="O24" s="115"/>
      <c r="P24" s="115"/>
      <c r="Q24" s="122">
        <v>3000</v>
      </c>
      <c r="R24" s="92"/>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18" ht="18.75" customHeight="1">
      <c r="A25" s="84" t="s">
        <v>127</v>
      </c>
      <c r="B25" s="84" t="s">
        <v>105</v>
      </c>
      <c r="C25" s="10" t="s">
        <v>93</v>
      </c>
      <c r="D25" s="88" t="s">
        <v>129</v>
      </c>
      <c r="E25" s="113">
        <v>3000</v>
      </c>
      <c r="F25" s="92"/>
      <c r="G25" s="92"/>
      <c r="H25" s="92"/>
      <c r="I25" s="92"/>
      <c r="J25" s="94">
        <f t="shared" si="8"/>
        <v>3000</v>
      </c>
      <c r="K25" s="94"/>
      <c r="L25" s="95"/>
      <c r="M25" s="117"/>
      <c r="N25" s="92"/>
      <c r="O25" s="92"/>
      <c r="P25" s="92"/>
      <c r="Q25" s="95">
        <v>3000</v>
      </c>
      <c r="R25" s="92"/>
    </row>
    <row r="26" spans="1:18" ht="18.75" customHeight="1">
      <c r="A26" s="84" t="s">
        <v>130</v>
      </c>
      <c r="B26" s="84"/>
      <c r="C26" s="10" t="s">
        <v>93</v>
      </c>
      <c r="D26" s="90" t="s">
        <v>131</v>
      </c>
      <c r="E26" s="112">
        <v>132</v>
      </c>
      <c r="F26" s="115"/>
      <c r="G26" s="115"/>
      <c r="H26" s="115"/>
      <c r="I26" s="115"/>
      <c r="J26" s="120">
        <f t="shared" si="8"/>
        <v>132</v>
      </c>
      <c r="K26" s="120"/>
      <c r="L26" s="122"/>
      <c r="M26" s="123"/>
      <c r="N26" s="115"/>
      <c r="O26" s="115"/>
      <c r="P26" s="115"/>
      <c r="Q26" s="122">
        <v>132</v>
      </c>
      <c r="R26" s="92"/>
    </row>
    <row r="27" spans="1:18" ht="18.75" customHeight="1">
      <c r="A27" s="84" t="s">
        <v>130</v>
      </c>
      <c r="B27" s="84" t="s">
        <v>105</v>
      </c>
      <c r="C27" s="10" t="s">
        <v>93</v>
      </c>
      <c r="D27" s="88" t="s">
        <v>132</v>
      </c>
      <c r="E27" s="113">
        <v>132</v>
      </c>
      <c r="F27" s="92"/>
      <c r="G27" s="92"/>
      <c r="H27" s="92"/>
      <c r="I27" s="92"/>
      <c r="J27" s="94">
        <f t="shared" si="8"/>
        <v>132</v>
      </c>
      <c r="K27" s="94"/>
      <c r="L27" s="95"/>
      <c r="M27" s="117"/>
      <c r="N27" s="92"/>
      <c r="O27" s="92"/>
      <c r="P27" s="92"/>
      <c r="Q27" s="95">
        <v>132</v>
      </c>
      <c r="R27" s="92"/>
    </row>
  </sheetData>
  <sheetProtection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20"/>
  <sheetViews>
    <sheetView showGridLines="0" showZeros="0" workbookViewId="0" topLeftCell="A1">
      <selection activeCell="D12" sqref="D12"/>
    </sheetView>
  </sheetViews>
  <sheetFormatPr defaultColWidth="6.875" defaultRowHeight="18.75" customHeight="1"/>
  <cols>
    <col min="1" max="1" width="5.375" style="382" customWidth="1"/>
    <col min="2" max="2" width="5.375" style="383" customWidth="1"/>
    <col min="3" max="3" width="7.625" style="384" customWidth="1"/>
    <col min="4" max="4" width="30.875" style="385" customWidth="1"/>
    <col min="5" max="8" width="8.625" style="386" customWidth="1"/>
    <col min="9" max="236" width="8.00390625" style="387" customWidth="1"/>
    <col min="237" max="241" width="6.875" style="388" customWidth="1"/>
    <col min="242" max="16384" width="6.875" style="388" customWidth="1"/>
  </cols>
  <sheetData>
    <row r="1" spans="1:241" ht="23.25" customHeight="1">
      <c r="A1" s="389"/>
      <c r="B1" s="389"/>
      <c r="C1" s="389"/>
      <c r="D1" s="389"/>
      <c r="E1" s="389"/>
      <c r="F1" s="389"/>
      <c r="G1" s="389"/>
      <c r="H1" s="389" t="s">
        <v>257</v>
      </c>
      <c r="IC1"/>
      <c r="ID1"/>
      <c r="IE1"/>
      <c r="IF1"/>
      <c r="IG1"/>
    </row>
    <row r="2" spans="1:241" ht="23.25" customHeight="1">
      <c r="A2" s="390" t="s">
        <v>258</v>
      </c>
      <c r="B2" s="390"/>
      <c r="C2" s="390"/>
      <c r="D2" s="390"/>
      <c r="E2" s="390"/>
      <c r="F2" s="390"/>
      <c r="G2" s="390"/>
      <c r="H2" s="390"/>
      <c r="IC2"/>
      <c r="ID2"/>
      <c r="IE2"/>
      <c r="IF2"/>
      <c r="IG2"/>
    </row>
    <row r="3" spans="1:241" s="380" customFormat="1" ht="23.25" customHeight="1">
      <c r="A3" s="391" t="s">
        <v>2</v>
      </c>
      <c r="B3" s="392"/>
      <c r="C3" s="389"/>
      <c r="D3" s="389"/>
      <c r="E3" s="389"/>
      <c r="F3" s="389"/>
      <c r="G3" s="389"/>
      <c r="H3" s="389" t="s">
        <v>78</v>
      </c>
      <c r="IC3"/>
      <c r="ID3"/>
      <c r="IE3"/>
      <c r="IF3"/>
      <c r="IG3"/>
    </row>
    <row r="4" spans="1:241" s="380" customFormat="1" ht="23.25" customHeight="1">
      <c r="A4" s="393" t="s">
        <v>140</v>
      </c>
      <c r="B4" s="393"/>
      <c r="C4" s="171" t="s">
        <v>79</v>
      </c>
      <c r="D4" s="171" t="s">
        <v>98</v>
      </c>
      <c r="E4" s="394" t="s">
        <v>142</v>
      </c>
      <c r="F4" s="394"/>
      <c r="G4" s="394"/>
      <c r="H4" s="394"/>
      <c r="IC4"/>
      <c r="ID4"/>
      <c r="IE4"/>
      <c r="IF4"/>
      <c r="IG4"/>
    </row>
    <row r="5" spans="1:241" s="380" customFormat="1" ht="23.25" customHeight="1">
      <c r="A5" s="171" t="s">
        <v>100</v>
      </c>
      <c r="B5" s="171" t="s">
        <v>101</v>
      </c>
      <c r="C5" s="171"/>
      <c r="D5" s="171"/>
      <c r="E5" s="171" t="s">
        <v>81</v>
      </c>
      <c r="F5" s="171" t="s">
        <v>147</v>
      </c>
      <c r="G5" s="171" t="s">
        <v>148</v>
      </c>
      <c r="H5" s="171" t="s">
        <v>149</v>
      </c>
      <c r="IC5"/>
      <c r="ID5"/>
      <c r="IE5"/>
      <c r="IF5"/>
      <c r="IG5"/>
    </row>
    <row r="6" spans="1:241" ht="31.5" customHeight="1">
      <c r="A6" s="171"/>
      <c r="B6" s="171"/>
      <c r="C6" s="171"/>
      <c r="D6" s="171"/>
      <c r="E6" s="171"/>
      <c r="F6" s="171"/>
      <c r="G6" s="171"/>
      <c r="H6" s="171"/>
      <c r="IC6"/>
      <c r="ID6"/>
      <c r="IE6"/>
      <c r="IF6"/>
      <c r="IG6"/>
    </row>
    <row r="7" spans="1:241" ht="23.25" customHeight="1">
      <c r="A7" s="395"/>
      <c r="B7" s="396"/>
      <c r="C7" s="396"/>
      <c r="D7" s="396"/>
      <c r="E7" s="396">
        <v>2</v>
      </c>
      <c r="F7" s="396">
        <v>3</v>
      </c>
      <c r="G7" s="395">
        <v>4</v>
      </c>
      <c r="H7" s="397">
        <v>5</v>
      </c>
      <c r="IC7"/>
      <c r="ID7"/>
      <c r="IE7"/>
      <c r="IF7"/>
      <c r="IG7"/>
    </row>
    <row r="8" spans="1:8" ht="23.25" customHeight="1">
      <c r="A8" s="283"/>
      <c r="B8" s="283"/>
      <c r="C8" s="283"/>
      <c r="D8" s="78" t="s">
        <v>81</v>
      </c>
      <c r="E8" s="111">
        <f>E9</f>
        <v>1011</v>
      </c>
      <c r="F8" s="111">
        <f>F9</f>
        <v>841.7</v>
      </c>
      <c r="G8" s="111">
        <f>G9</f>
        <v>100.3</v>
      </c>
      <c r="H8" s="111">
        <f>H9</f>
        <v>69</v>
      </c>
    </row>
    <row r="9" spans="1:8" ht="23.25" customHeight="1">
      <c r="A9" s="81"/>
      <c r="B9" s="81"/>
      <c r="C9" s="82" t="s">
        <v>93</v>
      </c>
      <c r="D9" s="83" t="s">
        <v>192</v>
      </c>
      <c r="E9" s="111">
        <f>E10+E12</f>
        <v>1011</v>
      </c>
      <c r="F9" s="111">
        <f>F10+F12</f>
        <v>841.7</v>
      </c>
      <c r="G9" s="111">
        <f>G10+G12</f>
        <v>100.3</v>
      </c>
      <c r="H9" s="111">
        <f>H10+H12</f>
        <v>69</v>
      </c>
    </row>
    <row r="10" spans="1:8" ht="23.25" customHeight="1">
      <c r="A10" s="80" t="s">
        <v>105</v>
      </c>
      <c r="B10" s="81"/>
      <c r="C10" s="82" t="s">
        <v>93</v>
      </c>
      <c r="D10" s="83" t="s">
        <v>193</v>
      </c>
      <c r="E10" s="398">
        <f>SUM(F10:H10)</f>
        <v>560.6</v>
      </c>
      <c r="F10" s="399">
        <v>442.4</v>
      </c>
      <c r="G10" s="318">
        <v>66</v>
      </c>
      <c r="H10" s="399">
        <v>52.2</v>
      </c>
    </row>
    <row r="11" spans="1:241" s="381" customFormat="1" ht="23.25" customHeight="1">
      <c r="A11" s="84" t="s">
        <v>105</v>
      </c>
      <c r="B11" s="84" t="s">
        <v>107</v>
      </c>
      <c r="C11" s="10" t="s">
        <v>93</v>
      </c>
      <c r="D11" s="85" t="s">
        <v>194</v>
      </c>
      <c r="E11" s="36">
        <f>SUM(F11:H11)</f>
        <v>560.6</v>
      </c>
      <c r="F11" s="35">
        <v>442.4</v>
      </c>
      <c r="G11" s="87">
        <v>66</v>
      </c>
      <c r="H11" s="35">
        <v>52.2</v>
      </c>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20"/>
      <c r="ID11" s="20"/>
      <c r="IE11" s="20"/>
      <c r="IF11" s="20"/>
      <c r="IG11" s="20"/>
    </row>
    <row r="12" spans="1:241" s="381" customFormat="1" ht="23.25" customHeight="1">
      <c r="A12" s="80" t="s">
        <v>113</v>
      </c>
      <c r="B12" s="80"/>
      <c r="C12" s="82" t="s">
        <v>93</v>
      </c>
      <c r="D12" s="90" t="s">
        <v>195</v>
      </c>
      <c r="E12" s="112">
        <v>450.4</v>
      </c>
      <c r="F12" s="115">
        <v>399.3</v>
      </c>
      <c r="G12" s="115">
        <v>34.3</v>
      </c>
      <c r="H12" s="115">
        <v>16.8</v>
      </c>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20"/>
      <c r="ID12" s="20"/>
      <c r="IE12" s="20"/>
      <c r="IF12" s="20"/>
      <c r="IG12" s="20"/>
    </row>
    <row r="13" spans="1:241" ht="29.25" customHeight="1">
      <c r="A13" s="84" t="s">
        <v>113</v>
      </c>
      <c r="B13" s="84" t="s">
        <v>117</v>
      </c>
      <c r="C13" s="10" t="s">
        <v>93</v>
      </c>
      <c r="D13" s="88" t="s">
        <v>196</v>
      </c>
      <c r="E13" s="113">
        <v>450.4</v>
      </c>
      <c r="F13" s="92">
        <v>399.3</v>
      </c>
      <c r="G13" s="92">
        <v>34.3</v>
      </c>
      <c r="H13" s="92">
        <v>16.8</v>
      </c>
      <c r="IC13"/>
      <c r="ID13"/>
      <c r="IE13"/>
      <c r="IF13"/>
      <c r="IG13"/>
    </row>
    <row r="14" spans="1:241" ht="18.75" customHeight="1">
      <c r="A14" s="400"/>
      <c r="B14" s="401"/>
      <c r="C14" s="402"/>
      <c r="D14" s="403"/>
      <c r="F14" s="404"/>
      <c r="G14" s="404"/>
      <c r="H14" s="404"/>
      <c r="IC14"/>
      <c r="ID14"/>
      <c r="IE14"/>
      <c r="IF14"/>
      <c r="IG14"/>
    </row>
    <row r="15" spans="2:241" ht="18.75" customHeight="1">
      <c r="B15" s="401"/>
      <c r="C15" s="402"/>
      <c r="D15" s="403"/>
      <c r="F15" s="404"/>
      <c r="G15" s="404"/>
      <c r="H15" s="404"/>
      <c r="IC15"/>
      <c r="ID15"/>
      <c r="IE15"/>
      <c r="IF15"/>
      <c r="IG15"/>
    </row>
    <row r="16" spans="3:241" ht="18.75" customHeight="1">
      <c r="C16" s="402"/>
      <c r="D16" s="403"/>
      <c r="F16" s="404"/>
      <c r="G16" s="404"/>
      <c r="H16" s="404"/>
      <c r="IC16"/>
      <c r="ID16"/>
      <c r="IE16"/>
      <c r="IF16"/>
      <c r="IG16"/>
    </row>
    <row r="17" spans="3:241" ht="18.75" customHeight="1">
      <c r="C17" s="402"/>
      <c r="D17" s="403"/>
      <c r="F17" s="404"/>
      <c r="G17" s="404"/>
      <c r="H17" s="404"/>
      <c r="IC17"/>
      <c r="ID17"/>
      <c r="IE17"/>
      <c r="IF17"/>
      <c r="IG17"/>
    </row>
    <row r="18" spans="3:241" ht="18.75" customHeight="1">
      <c r="C18" s="402"/>
      <c r="F18" s="404"/>
      <c r="G18" s="404"/>
      <c r="H18" s="404"/>
      <c r="IC18"/>
      <c r="ID18"/>
      <c r="IE18"/>
      <c r="IF18"/>
      <c r="IG18"/>
    </row>
    <row r="19" spans="6:241" ht="18.75" customHeight="1">
      <c r="F19" s="404"/>
      <c r="G19" s="404"/>
      <c r="IC19"/>
      <c r="ID19"/>
      <c r="IE19"/>
      <c r="IF19"/>
      <c r="IG19"/>
    </row>
    <row r="20" spans="3:241" ht="18.75" customHeight="1">
      <c r="C20" s="402"/>
      <c r="F20" s="404"/>
      <c r="G20" s="404"/>
      <c r="IC20"/>
      <c r="ID20"/>
      <c r="IE20"/>
      <c r="IF20"/>
      <c r="IG20"/>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A1">
      <selection activeCell="E9" sqref="E9"/>
    </sheetView>
  </sheetViews>
  <sheetFormatPr defaultColWidth="6.75390625" defaultRowHeight="22.5" customHeight="1"/>
  <cols>
    <col min="1" max="3" width="3.625" style="344" customWidth="1"/>
    <col min="4" max="4" width="7.25390625" style="344" customWidth="1"/>
    <col min="5" max="5" width="28.75390625" style="344" customWidth="1"/>
    <col min="6" max="6" width="9.00390625" style="344" customWidth="1"/>
    <col min="7" max="7" width="8.50390625" style="344" customWidth="1"/>
    <col min="8" max="12" width="7.50390625" style="344" customWidth="1"/>
    <col min="13" max="13" width="7.50390625" style="345" customWidth="1"/>
    <col min="14" max="14" width="8.50390625" style="344" customWidth="1"/>
    <col min="15" max="23" width="7.50390625" style="344" customWidth="1"/>
    <col min="24" max="24" width="8.125" style="344" customWidth="1"/>
    <col min="25" max="27" width="7.50390625" style="344" customWidth="1"/>
    <col min="28" max="16384" width="6.75390625" style="344" customWidth="1"/>
  </cols>
  <sheetData>
    <row r="1" spans="2:28" ht="22.5" customHeight="1">
      <c r="B1" s="346"/>
      <c r="C1" s="346"/>
      <c r="D1" s="346"/>
      <c r="E1" s="346"/>
      <c r="F1" s="346"/>
      <c r="G1" s="346"/>
      <c r="H1" s="346"/>
      <c r="I1" s="346"/>
      <c r="J1" s="346"/>
      <c r="K1" s="346"/>
      <c r="L1" s="346"/>
      <c r="N1" s="346"/>
      <c r="O1" s="346"/>
      <c r="P1" s="346"/>
      <c r="Q1" s="346"/>
      <c r="R1" s="346"/>
      <c r="S1" s="346"/>
      <c r="T1" s="346"/>
      <c r="U1" s="346"/>
      <c r="V1" s="346"/>
      <c r="W1" s="346"/>
      <c r="AA1" s="375" t="s">
        <v>259</v>
      </c>
      <c r="AB1" s="376"/>
    </row>
    <row r="2" spans="1:27" ht="22.5" customHeight="1">
      <c r="A2" s="347" t="s">
        <v>260</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row>
    <row r="3" spans="1:28" ht="22.5" customHeight="1">
      <c r="A3" s="348" t="s">
        <v>2</v>
      </c>
      <c r="B3" s="348"/>
      <c r="C3" s="348"/>
      <c r="D3" s="348"/>
      <c r="E3" s="348"/>
      <c r="F3" s="348"/>
      <c r="G3" s="348"/>
      <c r="H3" s="348"/>
      <c r="I3" s="348"/>
      <c r="J3" s="348"/>
      <c r="K3" s="348"/>
      <c r="L3" s="348"/>
      <c r="N3" s="348"/>
      <c r="O3" s="348"/>
      <c r="P3" s="348"/>
      <c r="Q3" s="348"/>
      <c r="R3" s="348"/>
      <c r="S3" s="348"/>
      <c r="T3" s="348"/>
      <c r="U3" s="348"/>
      <c r="V3" s="348"/>
      <c r="W3" s="348"/>
      <c r="Z3" s="377" t="s">
        <v>78</v>
      </c>
      <c r="AA3" s="377"/>
      <c r="AB3" s="378"/>
    </row>
    <row r="4" spans="1:27" ht="27" customHeight="1">
      <c r="A4" s="349" t="s">
        <v>97</v>
      </c>
      <c r="B4" s="349"/>
      <c r="C4" s="349"/>
      <c r="D4" s="350" t="s">
        <v>79</v>
      </c>
      <c r="E4" s="350" t="s">
        <v>98</v>
      </c>
      <c r="F4" s="350" t="s">
        <v>99</v>
      </c>
      <c r="G4" s="351" t="s">
        <v>172</v>
      </c>
      <c r="H4" s="351"/>
      <c r="I4" s="351"/>
      <c r="J4" s="351"/>
      <c r="K4" s="351"/>
      <c r="L4" s="351"/>
      <c r="M4" s="351"/>
      <c r="N4" s="351"/>
      <c r="O4" s="351" t="s">
        <v>173</v>
      </c>
      <c r="P4" s="351"/>
      <c r="Q4" s="351"/>
      <c r="R4" s="351"/>
      <c r="S4" s="351"/>
      <c r="T4" s="351"/>
      <c r="U4" s="351"/>
      <c r="V4" s="351"/>
      <c r="W4" s="368" t="s">
        <v>174</v>
      </c>
      <c r="X4" s="350" t="s">
        <v>175</v>
      </c>
      <c r="Y4" s="350"/>
      <c r="Z4" s="350"/>
      <c r="AA4" s="350"/>
    </row>
    <row r="5" spans="1:27" ht="27" customHeight="1">
      <c r="A5" s="350" t="s">
        <v>100</v>
      </c>
      <c r="B5" s="350" t="s">
        <v>101</v>
      </c>
      <c r="C5" s="350" t="s">
        <v>102</v>
      </c>
      <c r="D5" s="350"/>
      <c r="E5" s="350"/>
      <c r="F5" s="350"/>
      <c r="G5" s="350" t="s">
        <v>81</v>
      </c>
      <c r="H5" s="350" t="s">
        <v>176</v>
      </c>
      <c r="I5" s="350" t="s">
        <v>177</v>
      </c>
      <c r="J5" s="350" t="s">
        <v>178</v>
      </c>
      <c r="K5" s="350" t="s">
        <v>179</v>
      </c>
      <c r="L5" s="361" t="s">
        <v>180</v>
      </c>
      <c r="M5" s="350" t="s">
        <v>181</v>
      </c>
      <c r="N5" s="350" t="s">
        <v>182</v>
      </c>
      <c r="O5" s="350" t="s">
        <v>81</v>
      </c>
      <c r="P5" s="350" t="s">
        <v>183</v>
      </c>
      <c r="Q5" s="350" t="s">
        <v>184</v>
      </c>
      <c r="R5" s="350" t="s">
        <v>185</v>
      </c>
      <c r="S5" s="361" t="s">
        <v>186</v>
      </c>
      <c r="T5" s="350" t="s">
        <v>187</v>
      </c>
      <c r="U5" s="350" t="s">
        <v>188</v>
      </c>
      <c r="V5" s="350" t="s">
        <v>189</v>
      </c>
      <c r="W5" s="369"/>
      <c r="X5" s="350" t="s">
        <v>81</v>
      </c>
      <c r="Y5" s="350" t="s">
        <v>190</v>
      </c>
      <c r="Z5" s="350" t="s">
        <v>191</v>
      </c>
      <c r="AA5" s="350" t="s">
        <v>175</v>
      </c>
    </row>
    <row r="6" spans="1:27" ht="27" customHeight="1">
      <c r="A6" s="350"/>
      <c r="B6" s="350"/>
      <c r="C6" s="350"/>
      <c r="D6" s="350"/>
      <c r="E6" s="350"/>
      <c r="F6" s="350"/>
      <c r="G6" s="350"/>
      <c r="H6" s="350"/>
      <c r="I6" s="350"/>
      <c r="J6" s="350"/>
      <c r="K6" s="350"/>
      <c r="L6" s="361"/>
      <c r="M6" s="350"/>
      <c r="N6" s="350"/>
      <c r="O6" s="350"/>
      <c r="P6" s="350"/>
      <c r="Q6" s="350"/>
      <c r="R6" s="350"/>
      <c r="S6" s="361"/>
      <c r="T6" s="350"/>
      <c r="U6" s="350"/>
      <c r="V6" s="350"/>
      <c r="W6" s="370"/>
      <c r="X6" s="350"/>
      <c r="Y6" s="350"/>
      <c r="Z6" s="350"/>
      <c r="AA6" s="350"/>
    </row>
    <row r="7" spans="1:27" ht="22.5" customHeight="1">
      <c r="A7" s="349"/>
      <c r="B7" s="349"/>
      <c r="C7" s="349"/>
      <c r="D7" s="349"/>
      <c r="E7" s="349"/>
      <c r="F7" s="349">
        <v>1</v>
      </c>
      <c r="G7" s="349">
        <v>2</v>
      </c>
      <c r="H7" s="349">
        <v>3</v>
      </c>
      <c r="I7" s="349">
        <v>4</v>
      </c>
      <c r="J7" s="349">
        <v>5</v>
      </c>
      <c r="K7" s="349">
        <v>6</v>
      </c>
      <c r="L7" s="349">
        <v>7</v>
      </c>
      <c r="M7" s="349">
        <v>8</v>
      </c>
      <c r="N7" s="349">
        <v>9</v>
      </c>
      <c r="O7" s="349">
        <v>10</v>
      </c>
      <c r="P7" s="349">
        <v>11</v>
      </c>
      <c r="Q7" s="349">
        <v>12</v>
      </c>
      <c r="R7" s="349">
        <v>13</v>
      </c>
      <c r="S7" s="349">
        <v>14</v>
      </c>
      <c r="T7" s="349">
        <v>15</v>
      </c>
      <c r="U7" s="349">
        <v>16</v>
      </c>
      <c r="V7" s="349">
        <v>17</v>
      </c>
      <c r="W7" s="349">
        <v>18</v>
      </c>
      <c r="X7" s="349">
        <v>19</v>
      </c>
      <c r="Y7" s="349">
        <v>20</v>
      </c>
      <c r="Z7" s="349">
        <v>21</v>
      </c>
      <c r="AA7" s="349">
        <v>22</v>
      </c>
    </row>
    <row r="8" spans="1:27" ht="22.5" customHeight="1">
      <c r="A8" s="349"/>
      <c r="B8" s="283"/>
      <c r="C8" s="283"/>
      <c r="D8" s="283"/>
      <c r="E8" s="78" t="s">
        <v>81</v>
      </c>
      <c r="F8" s="352">
        <f>F9</f>
        <v>841.7</v>
      </c>
      <c r="G8" s="352">
        <f aca="true" t="shared" si="0" ref="G8:AA8">G9</f>
        <v>620.4</v>
      </c>
      <c r="H8" s="352">
        <f t="shared" si="0"/>
        <v>402.7</v>
      </c>
      <c r="I8" s="352">
        <f t="shared" si="0"/>
        <v>0</v>
      </c>
      <c r="J8" s="352">
        <f t="shared" si="0"/>
        <v>217.7</v>
      </c>
      <c r="K8" s="352">
        <f t="shared" si="0"/>
        <v>0</v>
      </c>
      <c r="L8" s="352">
        <f t="shared" si="0"/>
        <v>0</v>
      </c>
      <c r="M8" s="352">
        <f t="shared" si="0"/>
        <v>0</v>
      </c>
      <c r="N8" s="352">
        <f t="shared" si="0"/>
        <v>0</v>
      </c>
      <c r="O8" s="352">
        <f t="shared" si="0"/>
        <v>150.5</v>
      </c>
      <c r="P8" s="352">
        <f t="shared" si="0"/>
        <v>94.3</v>
      </c>
      <c r="Q8" s="352">
        <f t="shared" si="0"/>
        <v>44.2</v>
      </c>
      <c r="R8" s="352">
        <f t="shared" si="0"/>
        <v>6</v>
      </c>
      <c r="S8" s="352">
        <f t="shared" si="0"/>
        <v>0</v>
      </c>
      <c r="T8" s="352">
        <f t="shared" si="0"/>
        <v>6</v>
      </c>
      <c r="U8" s="352">
        <f t="shared" si="0"/>
        <v>0</v>
      </c>
      <c r="V8" s="352">
        <f t="shared" si="0"/>
        <v>0</v>
      </c>
      <c r="W8" s="352">
        <f t="shared" si="0"/>
        <v>70.80000000000001</v>
      </c>
      <c r="X8" s="352">
        <f t="shared" si="0"/>
        <v>0</v>
      </c>
      <c r="Y8" s="352">
        <f t="shared" si="0"/>
        <v>0</v>
      </c>
      <c r="Z8" s="352">
        <f t="shared" si="0"/>
        <v>0</v>
      </c>
      <c r="AA8" s="352">
        <f t="shared" si="0"/>
        <v>0</v>
      </c>
    </row>
    <row r="9" spans="1:27" ht="22.5" customHeight="1">
      <c r="A9" s="349">
        <v>208</v>
      </c>
      <c r="B9" s="81"/>
      <c r="C9" s="81"/>
      <c r="D9" s="82" t="s">
        <v>93</v>
      </c>
      <c r="E9" s="83" t="s">
        <v>192</v>
      </c>
      <c r="F9" s="352">
        <f>F10+F12</f>
        <v>841.7</v>
      </c>
      <c r="G9" s="352">
        <f aca="true" t="shared" si="1" ref="G9:T9">G10+G12</f>
        <v>620.4</v>
      </c>
      <c r="H9" s="352">
        <f t="shared" si="1"/>
        <v>402.7</v>
      </c>
      <c r="I9" s="352">
        <f t="shared" si="1"/>
        <v>0</v>
      </c>
      <c r="J9" s="352">
        <f t="shared" si="1"/>
        <v>217.7</v>
      </c>
      <c r="K9" s="352">
        <f t="shared" si="1"/>
        <v>0</v>
      </c>
      <c r="L9" s="352">
        <f t="shared" si="1"/>
        <v>0</v>
      </c>
      <c r="M9" s="352">
        <f t="shared" si="1"/>
        <v>0</v>
      </c>
      <c r="N9" s="352">
        <f t="shared" si="1"/>
        <v>0</v>
      </c>
      <c r="O9" s="352">
        <f t="shared" si="1"/>
        <v>150.5</v>
      </c>
      <c r="P9" s="352">
        <f t="shared" si="1"/>
        <v>94.3</v>
      </c>
      <c r="Q9" s="352">
        <f t="shared" si="1"/>
        <v>44.2</v>
      </c>
      <c r="R9" s="352">
        <f t="shared" si="1"/>
        <v>6</v>
      </c>
      <c r="S9" s="352">
        <f t="shared" si="1"/>
        <v>0</v>
      </c>
      <c r="T9" s="352">
        <f t="shared" si="1"/>
        <v>6</v>
      </c>
      <c r="U9" s="352">
        <f aca="true" t="shared" si="2" ref="U9:AA9">U10+U12</f>
        <v>0</v>
      </c>
      <c r="V9" s="352">
        <f t="shared" si="2"/>
        <v>0</v>
      </c>
      <c r="W9" s="352">
        <f t="shared" si="2"/>
        <v>70.80000000000001</v>
      </c>
      <c r="X9" s="352">
        <f t="shared" si="2"/>
        <v>0</v>
      </c>
      <c r="Y9" s="352">
        <f t="shared" si="2"/>
        <v>0</v>
      </c>
      <c r="Z9" s="352">
        <f t="shared" si="2"/>
        <v>0</v>
      </c>
      <c r="AA9" s="352">
        <f t="shared" si="2"/>
        <v>0</v>
      </c>
    </row>
    <row r="10" spans="1:27" ht="22.5" customHeight="1">
      <c r="A10" s="349">
        <v>208</v>
      </c>
      <c r="B10" s="80" t="s">
        <v>105</v>
      </c>
      <c r="C10" s="81"/>
      <c r="D10" s="82" t="s">
        <v>93</v>
      </c>
      <c r="E10" s="83" t="s">
        <v>193</v>
      </c>
      <c r="F10" s="353">
        <f>G10+O10+X10+W10</f>
        <v>442.4</v>
      </c>
      <c r="G10" s="353">
        <f>SUM(H10:N10)</f>
        <v>326.4</v>
      </c>
      <c r="H10" s="354">
        <v>220.6</v>
      </c>
      <c r="I10" s="353"/>
      <c r="J10" s="354">
        <v>105.8</v>
      </c>
      <c r="K10" s="353"/>
      <c r="L10" s="353"/>
      <c r="M10" s="362"/>
      <c r="N10" s="353"/>
      <c r="O10" s="353">
        <f>SUM(P10:V10)</f>
        <v>78.89999999999999</v>
      </c>
      <c r="P10" s="354">
        <v>49.5</v>
      </c>
      <c r="Q10" s="354">
        <v>23.2</v>
      </c>
      <c r="R10" s="354">
        <v>3.1</v>
      </c>
      <c r="S10" s="353"/>
      <c r="T10" s="354">
        <v>3.1</v>
      </c>
      <c r="U10" s="353"/>
      <c r="V10" s="353"/>
      <c r="W10" s="354">
        <v>37.1</v>
      </c>
      <c r="X10" s="371"/>
      <c r="Y10" s="353"/>
      <c r="Z10" s="353"/>
      <c r="AA10" s="371"/>
    </row>
    <row r="11" spans="1:256" s="20" customFormat="1" ht="26.25" customHeight="1">
      <c r="A11" s="84" t="s">
        <v>103</v>
      </c>
      <c r="B11" s="84" t="s">
        <v>105</v>
      </c>
      <c r="C11" s="84" t="s">
        <v>107</v>
      </c>
      <c r="D11" s="10" t="s">
        <v>93</v>
      </c>
      <c r="E11" s="85" t="s">
        <v>194</v>
      </c>
      <c r="F11" s="342">
        <f>G11+O11+X11+W11</f>
        <v>442.4</v>
      </c>
      <c r="G11" s="342">
        <f>SUM(H11:N11)</f>
        <v>326.4</v>
      </c>
      <c r="H11" s="280">
        <v>220.6</v>
      </c>
      <c r="I11" s="342"/>
      <c r="J11" s="280">
        <v>105.8</v>
      </c>
      <c r="K11" s="342"/>
      <c r="L11" s="342"/>
      <c r="M11" s="363"/>
      <c r="N11" s="342"/>
      <c r="O11" s="342">
        <f>SUM(P11:V11)</f>
        <v>78.89999999999999</v>
      </c>
      <c r="P11" s="280">
        <v>49.5</v>
      </c>
      <c r="Q11" s="280">
        <v>23.2</v>
      </c>
      <c r="R11" s="280">
        <v>3.1</v>
      </c>
      <c r="S11" s="342"/>
      <c r="T11" s="280">
        <v>3.1</v>
      </c>
      <c r="U11" s="342"/>
      <c r="V11" s="342"/>
      <c r="W11" s="280">
        <v>37.1</v>
      </c>
      <c r="X11" s="372"/>
      <c r="Y11" s="342"/>
      <c r="Z11" s="342"/>
      <c r="AA11" s="372"/>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79"/>
      <c r="EJ11" s="379"/>
      <c r="EK11" s="379"/>
      <c r="EL11" s="379"/>
      <c r="EM11" s="379"/>
      <c r="EN11" s="379"/>
      <c r="EO11" s="379"/>
      <c r="EP11" s="379"/>
      <c r="EQ11" s="379"/>
      <c r="ER11" s="379"/>
      <c r="ES11" s="379"/>
      <c r="ET11" s="379"/>
      <c r="EU11" s="379"/>
      <c r="EV11" s="379"/>
      <c r="EW11" s="379"/>
      <c r="EX11" s="379"/>
      <c r="EY11" s="379"/>
      <c r="EZ11" s="379"/>
      <c r="FA11" s="379"/>
      <c r="FB11" s="379"/>
      <c r="FC11" s="379"/>
      <c r="FD11" s="379"/>
      <c r="FE11" s="379"/>
      <c r="FF11" s="379"/>
      <c r="FG11" s="379"/>
      <c r="FH11" s="379"/>
      <c r="FI11" s="379"/>
      <c r="FJ11" s="379"/>
      <c r="FK11" s="379"/>
      <c r="FL11" s="379"/>
      <c r="FM11" s="379"/>
      <c r="FN11" s="379"/>
      <c r="FO11" s="379"/>
      <c r="FP11" s="379"/>
      <c r="FQ11" s="379"/>
      <c r="FR11" s="379"/>
      <c r="FS11" s="379"/>
      <c r="FT11" s="379"/>
      <c r="FU11" s="379"/>
      <c r="FV11" s="379"/>
      <c r="FW11" s="379"/>
      <c r="FX11" s="379"/>
      <c r="FY11" s="379"/>
      <c r="FZ11" s="379"/>
      <c r="GA11" s="379"/>
      <c r="GB11" s="379"/>
      <c r="GC11" s="379"/>
      <c r="GD11" s="379"/>
      <c r="GE11" s="379"/>
      <c r="GF11" s="379"/>
      <c r="GG11" s="379"/>
      <c r="GH11" s="379"/>
      <c r="GI11" s="379"/>
      <c r="GJ11" s="379"/>
      <c r="GK11" s="379"/>
      <c r="GL11" s="379"/>
      <c r="GM11" s="379"/>
      <c r="GN11" s="379"/>
      <c r="GO11" s="379"/>
      <c r="GP11" s="379"/>
      <c r="GQ11" s="379"/>
      <c r="GR11" s="379"/>
      <c r="GS11" s="379"/>
      <c r="GT11" s="379"/>
      <c r="GU11" s="379"/>
      <c r="GV11" s="379"/>
      <c r="GW11" s="379"/>
      <c r="GX11" s="379"/>
      <c r="GY11" s="379"/>
      <c r="GZ11" s="379"/>
      <c r="HA11" s="379"/>
      <c r="HB11" s="379"/>
      <c r="HC11" s="379"/>
      <c r="HD11" s="379"/>
      <c r="HE11" s="379"/>
      <c r="HF11" s="379"/>
      <c r="HG11" s="379"/>
      <c r="HH11" s="379"/>
      <c r="HI11" s="379"/>
      <c r="HJ11" s="379"/>
      <c r="HK11" s="379"/>
      <c r="HL11" s="379"/>
      <c r="HM11" s="379"/>
      <c r="HN11" s="379"/>
      <c r="HO11" s="379"/>
      <c r="HP11" s="379"/>
      <c r="HQ11" s="379"/>
      <c r="HR11" s="379"/>
      <c r="HS11" s="379"/>
      <c r="HT11" s="379"/>
      <c r="HU11" s="379"/>
      <c r="HV11" s="379"/>
      <c r="HW11" s="379"/>
      <c r="HX11" s="379"/>
      <c r="HY11" s="379"/>
      <c r="HZ11" s="379"/>
      <c r="IA11" s="379"/>
      <c r="IB11" s="379"/>
      <c r="IC11" s="379"/>
      <c r="ID11" s="379"/>
      <c r="IE11" s="379"/>
      <c r="IF11" s="379"/>
      <c r="IG11" s="379"/>
      <c r="IH11" s="379"/>
      <c r="II11" s="379"/>
      <c r="IJ11" s="379"/>
      <c r="IK11" s="379"/>
      <c r="IL11" s="379"/>
      <c r="IM11" s="379"/>
      <c r="IN11" s="379"/>
      <c r="IO11" s="379"/>
      <c r="IP11" s="379"/>
      <c r="IQ11" s="379"/>
      <c r="IR11" s="379"/>
      <c r="IS11" s="379"/>
      <c r="IT11" s="379"/>
      <c r="IU11" s="379"/>
      <c r="IV11" s="379"/>
    </row>
    <row r="12" spans="1:256" s="20" customFormat="1" ht="26.25" customHeight="1">
      <c r="A12" s="355" t="s">
        <v>103</v>
      </c>
      <c r="B12" s="80" t="s">
        <v>113</v>
      </c>
      <c r="C12" s="80"/>
      <c r="D12" s="82" t="s">
        <v>93</v>
      </c>
      <c r="E12" s="90" t="s">
        <v>195</v>
      </c>
      <c r="F12" s="356">
        <f>G12+O12+W12</f>
        <v>399.3</v>
      </c>
      <c r="G12" s="356">
        <v>294</v>
      </c>
      <c r="H12" s="356">
        <v>182.1</v>
      </c>
      <c r="I12" s="356"/>
      <c r="J12" s="356">
        <v>111.9</v>
      </c>
      <c r="K12" s="356"/>
      <c r="L12" s="356"/>
      <c r="M12" s="364"/>
      <c r="N12" s="356"/>
      <c r="O12" s="356">
        <v>71.6</v>
      </c>
      <c r="P12" s="365">
        <v>44.8</v>
      </c>
      <c r="Q12" s="356">
        <v>21</v>
      </c>
      <c r="R12" s="356">
        <v>2.9</v>
      </c>
      <c r="S12" s="356"/>
      <c r="T12" s="356">
        <v>2.9</v>
      </c>
      <c r="U12" s="356"/>
      <c r="V12" s="373"/>
      <c r="W12" s="356">
        <v>33.7</v>
      </c>
      <c r="X12" s="356"/>
      <c r="Y12" s="356"/>
      <c r="Z12" s="356"/>
      <c r="AA12" s="356"/>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c r="DD12" s="379"/>
      <c r="DE12" s="379"/>
      <c r="DF12" s="379"/>
      <c r="DG12" s="379"/>
      <c r="DH12" s="379"/>
      <c r="DI12" s="379"/>
      <c r="DJ12" s="379"/>
      <c r="DK12" s="379"/>
      <c r="DL12" s="379"/>
      <c r="DM12" s="379"/>
      <c r="DN12" s="379"/>
      <c r="DO12" s="379"/>
      <c r="DP12" s="379"/>
      <c r="DQ12" s="379"/>
      <c r="DR12" s="379"/>
      <c r="DS12" s="379"/>
      <c r="DT12" s="379"/>
      <c r="DU12" s="379"/>
      <c r="DV12" s="379"/>
      <c r="DW12" s="379"/>
      <c r="DX12" s="379"/>
      <c r="DY12" s="379"/>
      <c r="DZ12" s="379"/>
      <c r="EA12" s="379"/>
      <c r="EB12" s="379"/>
      <c r="EC12" s="379"/>
      <c r="ED12" s="379"/>
      <c r="EE12" s="379"/>
      <c r="EF12" s="379"/>
      <c r="EG12" s="379"/>
      <c r="EH12" s="379"/>
      <c r="EI12" s="379"/>
      <c r="EJ12" s="379"/>
      <c r="EK12" s="379"/>
      <c r="EL12" s="379"/>
      <c r="EM12" s="379"/>
      <c r="EN12" s="379"/>
      <c r="EO12" s="379"/>
      <c r="EP12" s="379"/>
      <c r="EQ12" s="379"/>
      <c r="ER12" s="379"/>
      <c r="ES12" s="379"/>
      <c r="ET12" s="379"/>
      <c r="EU12" s="379"/>
      <c r="EV12" s="379"/>
      <c r="EW12" s="379"/>
      <c r="EX12" s="379"/>
      <c r="EY12" s="379"/>
      <c r="EZ12" s="379"/>
      <c r="FA12" s="379"/>
      <c r="FB12" s="379"/>
      <c r="FC12" s="379"/>
      <c r="FD12" s="379"/>
      <c r="FE12" s="379"/>
      <c r="FF12" s="379"/>
      <c r="FG12" s="379"/>
      <c r="FH12" s="379"/>
      <c r="FI12" s="379"/>
      <c r="FJ12" s="379"/>
      <c r="FK12" s="379"/>
      <c r="FL12" s="379"/>
      <c r="FM12" s="379"/>
      <c r="FN12" s="379"/>
      <c r="FO12" s="379"/>
      <c r="FP12" s="379"/>
      <c r="FQ12" s="379"/>
      <c r="FR12" s="379"/>
      <c r="FS12" s="379"/>
      <c r="FT12" s="379"/>
      <c r="FU12" s="379"/>
      <c r="FV12" s="379"/>
      <c r="FW12" s="379"/>
      <c r="FX12" s="379"/>
      <c r="FY12" s="379"/>
      <c r="FZ12" s="379"/>
      <c r="GA12" s="379"/>
      <c r="GB12" s="379"/>
      <c r="GC12" s="379"/>
      <c r="GD12" s="379"/>
      <c r="GE12" s="379"/>
      <c r="GF12" s="379"/>
      <c r="GG12" s="379"/>
      <c r="GH12" s="379"/>
      <c r="GI12" s="379"/>
      <c r="GJ12" s="379"/>
      <c r="GK12" s="379"/>
      <c r="GL12" s="379"/>
      <c r="GM12" s="379"/>
      <c r="GN12" s="379"/>
      <c r="GO12" s="379"/>
      <c r="GP12" s="379"/>
      <c r="GQ12" s="379"/>
      <c r="GR12" s="379"/>
      <c r="GS12" s="379"/>
      <c r="GT12" s="379"/>
      <c r="GU12" s="379"/>
      <c r="GV12" s="379"/>
      <c r="GW12" s="379"/>
      <c r="GX12" s="379"/>
      <c r="GY12" s="379"/>
      <c r="GZ12" s="379"/>
      <c r="HA12" s="379"/>
      <c r="HB12" s="379"/>
      <c r="HC12" s="379"/>
      <c r="HD12" s="379"/>
      <c r="HE12" s="379"/>
      <c r="HF12" s="379"/>
      <c r="HG12" s="379"/>
      <c r="HH12" s="379"/>
      <c r="HI12" s="379"/>
      <c r="HJ12" s="379"/>
      <c r="HK12" s="379"/>
      <c r="HL12" s="379"/>
      <c r="HM12" s="379"/>
      <c r="HN12" s="379"/>
      <c r="HO12" s="379"/>
      <c r="HP12" s="379"/>
      <c r="HQ12" s="379"/>
      <c r="HR12" s="379"/>
      <c r="HS12" s="379"/>
      <c r="HT12" s="379"/>
      <c r="HU12" s="379"/>
      <c r="HV12" s="379"/>
      <c r="HW12" s="379"/>
      <c r="HX12" s="379"/>
      <c r="HY12" s="379"/>
      <c r="HZ12" s="379"/>
      <c r="IA12" s="379"/>
      <c r="IB12" s="379"/>
      <c r="IC12" s="379"/>
      <c r="ID12" s="379"/>
      <c r="IE12" s="379"/>
      <c r="IF12" s="379"/>
      <c r="IG12" s="379"/>
      <c r="IH12" s="379"/>
      <c r="II12" s="379"/>
      <c r="IJ12" s="379"/>
      <c r="IK12" s="379"/>
      <c r="IL12" s="379"/>
      <c r="IM12" s="379"/>
      <c r="IN12" s="379"/>
      <c r="IO12" s="379"/>
      <c r="IP12" s="379"/>
      <c r="IQ12" s="379"/>
      <c r="IR12" s="379"/>
      <c r="IS12" s="379"/>
      <c r="IT12" s="379"/>
      <c r="IU12" s="379"/>
      <c r="IV12" s="379"/>
    </row>
    <row r="13" spans="1:28" ht="22.5" customHeight="1">
      <c r="A13" s="357">
        <v>208</v>
      </c>
      <c r="B13" s="84" t="s">
        <v>113</v>
      </c>
      <c r="C13" s="84" t="s">
        <v>117</v>
      </c>
      <c r="D13" s="10" t="s">
        <v>93</v>
      </c>
      <c r="E13" s="88" t="s">
        <v>196</v>
      </c>
      <c r="F13" s="358">
        <f>G13+O13+W13</f>
        <v>399.3</v>
      </c>
      <c r="G13" s="358">
        <v>294</v>
      </c>
      <c r="H13" s="358">
        <v>182.1</v>
      </c>
      <c r="I13" s="358"/>
      <c r="J13" s="358">
        <v>111.9</v>
      </c>
      <c r="K13" s="358"/>
      <c r="L13" s="358"/>
      <c r="M13" s="366"/>
      <c r="N13" s="358"/>
      <c r="O13" s="358">
        <v>71.6</v>
      </c>
      <c r="P13" s="367">
        <v>44.8</v>
      </c>
      <c r="Q13" s="358">
        <v>21</v>
      </c>
      <c r="R13" s="358">
        <v>2.9</v>
      </c>
      <c r="S13" s="358"/>
      <c r="T13" s="358">
        <v>2.9</v>
      </c>
      <c r="U13" s="358"/>
      <c r="V13" s="374"/>
      <c r="W13" s="358">
        <v>33.7</v>
      </c>
      <c r="X13" s="358"/>
      <c r="Y13" s="358"/>
      <c r="Z13" s="358"/>
      <c r="AA13" s="358"/>
      <c r="AB13" s="359"/>
    </row>
    <row r="14" spans="1:28" ht="22.5" customHeight="1">
      <c r="A14" s="359"/>
      <c r="B14" s="359"/>
      <c r="C14" s="359"/>
      <c r="D14" s="359"/>
      <c r="E14" s="359"/>
      <c r="F14" s="360"/>
      <c r="G14" s="359"/>
      <c r="H14" s="359"/>
      <c r="I14" s="359"/>
      <c r="J14" s="359"/>
      <c r="K14" s="359"/>
      <c r="L14" s="359"/>
      <c r="N14" s="359"/>
      <c r="O14" s="359"/>
      <c r="P14" s="359"/>
      <c r="Q14" s="359"/>
      <c r="R14" s="359"/>
      <c r="S14" s="359"/>
      <c r="T14" s="359"/>
      <c r="U14" s="359"/>
      <c r="V14" s="359"/>
      <c r="W14" s="359"/>
      <c r="X14" s="359"/>
      <c r="Y14" s="359"/>
      <c r="Z14" s="359"/>
      <c r="AA14" s="359"/>
      <c r="AB14" s="359"/>
    </row>
    <row r="15" spans="1:27" ht="22.5" customHeight="1">
      <c r="A15" s="359"/>
      <c r="B15" s="359"/>
      <c r="C15" s="359"/>
      <c r="D15" s="359"/>
      <c r="E15" s="359"/>
      <c r="F15" s="359"/>
      <c r="G15" s="359"/>
      <c r="H15" s="359"/>
      <c r="I15" s="359"/>
      <c r="J15" s="359"/>
      <c r="K15" s="359"/>
      <c r="L15" s="359"/>
      <c r="N15" s="359"/>
      <c r="O15" s="359"/>
      <c r="P15" s="359"/>
      <c r="Q15" s="359"/>
      <c r="R15" s="359"/>
      <c r="S15" s="359"/>
      <c r="T15" s="359"/>
      <c r="U15" s="359"/>
      <c r="V15" s="359"/>
      <c r="W15" s="359"/>
      <c r="X15" s="359"/>
      <c r="Y15" s="359"/>
      <c r="Z15" s="359"/>
      <c r="AA15" s="359"/>
    </row>
    <row r="16" spans="1:27" ht="22.5" customHeight="1">
      <c r="A16" s="359"/>
      <c r="B16" s="359"/>
      <c r="C16" s="359"/>
      <c r="D16" s="359"/>
      <c r="E16" s="359"/>
      <c r="F16" s="359"/>
      <c r="G16" s="359"/>
      <c r="H16" s="359"/>
      <c r="I16" s="359"/>
      <c r="J16" s="359"/>
      <c r="K16" s="359"/>
      <c r="L16" s="359"/>
      <c r="N16" s="359"/>
      <c r="O16" s="359"/>
      <c r="P16" s="359"/>
      <c r="Q16" s="359"/>
      <c r="R16" s="359"/>
      <c r="S16" s="359"/>
      <c r="T16" s="359"/>
      <c r="U16" s="359"/>
      <c r="V16" s="359"/>
      <c r="W16" s="359"/>
      <c r="X16" s="359"/>
      <c r="Y16" s="359"/>
      <c r="Z16" s="359"/>
      <c r="AA16" s="359"/>
    </row>
    <row r="17" spans="1:26" ht="22.5" customHeight="1">
      <c r="A17" s="359"/>
      <c r="B17" s="359"/>
      <c r="C17" s="359"/>
      <c r="D17" s="359"/>
      <c r="E17" s="359"/>
      <c r="F17" s="359"/>
      <c r="J17" s="359"/>
      <c r="K17" s="359"/>
      <c r="L17" s="359"/>
      <c r="N17" s="359"/>
      <c r="O17" s="359"/>
      <c r="P17" s="359"/>
      <c r="Q17" s="359"/>
      <c r="R17" s="359"/>
      <c r="S17" s="359"/>
      <c r="T17" s="359"/>
      <c r="U17" s="359"/>
      <c r="V17" s="359"/>
      <c r="W17" s="359"/>
      <c r="X17" s="359"/>
      <c r="Y17" s="359"/>
      <c r="Z17" s="359"/>
    </row>
    <row r="18" spans="1:25" ht="22.5" customHeight="1">
      <c r="A18" s="359"/>
      <c r="B18" s="359"/>
      <c r="C18" s="359"/>
      <c r="D18" s="359"/>
      <c r="E18" s="359"/>
      <c r="F18" s="359"/>
      <c r="O18" s="359"/>
      <c r="P18" s="359"/>
      <c r="Q18" s="359"/>
      <c r="R18" s="359"/>
      <c r="S18" s="359"/>
      <c r="T18" s="359"/>
      <c r="U18" s="359"/>
      <c r="V18" s="359"/>
      <c r="W18" s="359"/>
      <c r="X18" s="359"/>
      <c r="Y18" s="359"/>
    </row>
    <row r="19" spans="15:24" ht="22.5" customHeight="1">
      <c r="O19" s="359"/>
      <c r="P19" s="359"/>
      <c r="Q19" s="359"/>
      <c r="R19" s="359"/>
      <c r="S19" s="359"/>
      <c r="T19" s="359"/>
      <c r="U19" s="359"/>
      <c r="V19" s="359"/>
      <c r="W19" s="359"/>
      <c r="X19" s="359"/>
    </row>
    <row r="20" spans="15:17" ht="22.5" customHeight="1">
      <c r="O20" s="359"/>
      <c r="P20" s="359"/>
      <c r="Q20" s="359"/>
    </row>
    <row r="21" ht="22.5" customHeight="1"/>
  </sheetData>
  <sheetProtection formatCells="0" formatColumns="0" formatRows="0"/>
  <mergeCells count="34">
    <mergeCell ref="A2:AA2"/>
    <mergeCell ref="A3:E3"/>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8"/>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E7" sqref="E7"/>
    </sheetView>
  </sheetViews>
  <sheetFormatPr defaultColWidth="9.00390625" defaultRowHeight="14.25"/>
  <cols>
    <col min="1" max="3" width="5.375" style="0" customWidth="1"/>
    <col min="5" max="5" width="20.125" style="0" customWidth="1"/>
    <col min="6" max="6" width="12.50390625" style="0" customWidth="1"/>
  </cols>
  <sheetData>
    <row r="1" ht="14.25" customHeight="1">
      <c r="N1" t="s">
        <v>261</v>
      </c>
    </row>
    <row r="2" spans="1:14" ht="33" customHeight="1">
      <c r="A2" s="339" t="s">
        <v>262</v>
      </c>
      <c r="B2" s="339"/>
      <c r="C2" s="339"/>
      <c r="D2" s="339"/>
      <c r="E2" s="339"/>
      <c r="F2" s="339"/>
      <c r="G2" s="339"/>
      <c r="H2" s="339"/>
      <c r="I2" s="339"/>
      <c r="J2" s="339"/>
      <c r="K2" s="339"/>
      <c r="L2" s="339"/>
      <c r="M2" s="339"/>
      <c r="N2" s="339"/>
    </row>
    <row r="3" spans="1:14" ht="14.25" customHeight="1">
      <c r="A3" s="139" t="s">
        <v>2</v>
      </c>
      <c r="M3" s="293" t="s">
        <v>78</v>
      </c>
      <c r="N3" s="293"/>
    </row>
    <row r="4" spans="1:14" ht="22.5" customHeight="1">
      <c r="A4" s="282" t="s">
        <v>97</v>
      </c>
      <c r="B4" s="282"/>
      <c r="C4" s="282"/>
      <c r="D4" s="73" t="s">
        <v>158</v>
      </c>
      <c r="E4" s="73" t="s">
        <v>80</v>
      </c>
      <c r="F4" s="73" t="s">
        <v>81</v>
      </c>
      <c r="G4" s="73" t="s">
        <v>160</v>
      </c>
      <c r="H4" s="73"/>
      <c r="I4" s="73"/>
      <c r="J4" s="73"/>
      <c r="K4" s="73"/>
      <c r="L4" s="73" t="s">
        <v>164</v>
      </c>
      <c r="M4" s="73"/>
      <c r="N4" s="73"/>
    </row>
    <row r="5" spans="1:14" ht="17.25" customHeight="1">
      <c r="A5" s="73" t="s">
        <v>100</v>
      </c>
      <c r="B5" s="137" t="s">
        <v>101</v>
      </c>
      <c r="C5" s="73" t="s">
        <v>102</v>
      </c>
      <c r="D5" s="73"/>
      <c r="E5" s="73"/>
      <c r="F5" s="73"/>
      <c r="G5" s="73" t="s">
        <v>199</v>
      </c>
      <c r="H5" s="73" t="s">
        <v>200</v>
      </c>
      <c r="I5" s="73" t="s">
        <v>173</v>
      </c>
      <c r="J5" s="73" t="s">
        <v>174</v>
      </c>
      <c r="K5" s="73" t="s">
        <v>175</v>
      </c>
      <c r="L5" s="73" t="s">
        <v>199</v>
      </c>
      <c r="M5" s="73" t="s">
        <v>147</v>
      </c>
      <c r="N5" s="73" t="s">
        <v>201</v>
      </c>
    </row>
    <row r="6" spans="1:14" ht="20.25" customHeight="1">
      <c r="A6" s="73"/>
      <c r="B6" s="137"/>
      <c r="C6" s="73"/>
      <c r="D6" s="73"/>
      <c r="E6" s="73"/>
      <c r="F6" s="73"/>
      <c r="G6" s="73"/>
      <c r="H6" s="73"/>
      <c r="I6" s="73"/>
      <c r="J6" s="73"/>
      <c r="K6" s="73"/>
      <c r="L6" s="73"/>
      <c r="M6" s="73"/>
      <c r="N6" s="73"/>
    </row>
    <row r="7" spans="1:14" s="20" customFormat="1" ht="29.25" customHeight="1">
      <c r="A7" s="84" t="s">
        <v>103</v>
      </c>
      <c r="B7" s="84" t="s">
        <v>105</v>
      </c>
      <c r="C7" s="84" t="s">
        <v>107</v>
      </c>
      <c r="D7" s="10" t="s">
        <v>93</v>
      </c>
      <c r="E7" s="85" t="s">
        <v>263</v>
      </c>
      <c r="F7" s="340">
        <f>F8+F9</f>
        <v>841.7</v>
      </c>
      <c r="G7" s="340">
        <f>G8+G9</f>
        <v>841.7</v>
      </c>
      <c r="H7" s="340">
        <f>H8+H9</f>
        <v>620.4</v>
      </c>
      <c r="I7" s="340">
        <f>I8+I9</f>
        <v>150.5</v>
      </c>
      <c r="J7" s="340">
        <f>J8+J9</f>
        <v>70.80000000000001</v>
      </c>
      <c r="K7" s="89"/>
      <c r="L7" s="89"/>
      <c r="M7" s="89"/>
      <c r="N7" s="89"/>
    </row>
    <row r="8" spans="1:14" ht="27" customHeight="1">
      <c r="A8" s="84" t="s">
        <v>103</v>
      </c>
      <c r="B8" s="84" t="s">
        <v>105</v>
      </c>
      <c r="C8" s="84" t="s">
        <v>107</v>
      </c>
      <c r="D8" s="10" t="s">
        <v>93</v>
      </c>
      <c r="E8" s="85" t="s">
        <v>264</v>
      </c>
      <c r="F8" s="341">
        <f>G8+L8</f>
        <v>442.4</v>
      </c>
      <c r="G8" s="289">
        <f>SUM(H8:K8)</f>
        <v>442.4</v>
      </c>
      <c r="H8" s="342">
        <v>326.4</v>
      </c>
      <c r="I8" s="342">
        <v>78.9</v>
      </c>
      <c r="J8" s="280">
        <v>37.1</v>
      </c>
      <c r="K8" s="89"/>
      <c r="L8" s="89"/>
      <c r="M8" s="89"/>
      <c r="N8" s="89"/>
    </row>
    <row r="9" spans="1:14" ht="27" customHeight="1">
      <c r="A9" s="84" t="s">
        <v>103</v>
      </c>
      <c r="B9" s="84" t="s">
        <v>105</v>
      </c>
      <c r="C9" s="84" t="s">
        <v>107</v>
      </c>
      <c r="D9" s="10" t="s">
        <v>93</v>
      </c>
      <c r="E9" s="85" t="s">
        <v>265</v>
      </c>
      <c r="F9" s="341">
        <f>G9+L9</f>
        <v>399.3</v>
      </c>
      <c r="G9" s="289">
        <f>SUM(H9:K9)</f>
        <v>399.3</v>
      </c>
      <c r="H9" s="342">
        <v>294</v>
      </c>
      <c r="I9" s="342">
        <v>71.6</v>
      </c>
      <c r="J9" s="343">
        <v>33.7</v>
      </c>
      <c r="K9" s="89"/>
      <c r="L9" s="89"/>
      <c r="M9" s="89"/>
      <c r="N9" s="89"/>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3"/>
  <sheetViews>
    <sheetView showGridLines="0" showZeros="0" workbookViewId="0" topLeftCell="A1">
      <selection activeCell="A9" sqref="A9:E13"/>
    </sheetView>
  </sheetViews>
  <sheetFormatPr defaultColWidth="6.75390625" defaultRowHeight="22.5" customHeight="1"/>
  <cols>
    <col min="1" max="3" width="4.00390625" style="325" customWidth="1"/>
    <col min="4" max="4" width="9.625" style="325" customWidth="1"/>
    <col min="5" max="5" width="21.875" style="325" customWidth="1"/>
    <col min="6" max="6" width="8.625" style="325" customWidth="1"/>
    <col min="7" max="14" width="7.25390625" style="325" customWidth="1"/>
    <col min="15" max="15" width="7.00390625" style="325" customWidth="1"/>
    <col min="16" max="24" width="7.25390625" style="325" customWidth="1"/>
    <col min="25" max="25" width="6.875" style="325" customWidth="1"/>
    <col min="26" max="26" width="7.25390625" style="325" customWidth="1"/>
    <col min="27" max="16384" width="6.75390625" style="325" customWidth="1"/>
  </cols>
  <sheetData>
    <row r="1" spans="2:26" ht="22.5" customHeight="1">
      <c r="B1" s="326"/>
      <c r="C1" s="326"/>
      <c r="D1" s="326"/>
      <c r="E1" s="326"/>
      <c r="F1" s="326"/>
      <c r="G1" s="326"/>
      <c r="H1" s="326"/>
      <c r="I1" s="326"/>
      <c r="J1" s="326"/>
      <c r="K1" s="326"/>
      <c r="L1" s="326"/>
      <c r="M1" s="326"/>
      <c r="N1" s="326"/>
      <c r="O1" s="326"/>
      <c r="P1" s="326"/>
      <c r="Q1" s="326"/>
      <c r="R1" s="326"/>
      <c r="X1" s="333" t="s">
        <v>266</v>
      </c>
      <c r="Y1" s="333"/>
      <c r="Z1" s="333"/>
    </row>
    <row r="2" spans="1:26" ht="22.5" customHeight="1">
      <c r="A2" s="327" t="s">
        <v>267</v>
      </c>
      <c r="B2" s="327"/>
      <c r="C2" s="327"/>
      <c r="D2" s="327"/>
      <c r="E2" s="327"/>
      <c r="F2" s="327"/>
      <c r="G2" s="327"/>
      <c r="H2" s="327"/>
      <c r="I2" s="327"/>
      <c r="J2" s="327"/>
      <c r="K2" s="327"/>
      <c r="L2" s="327"/>
      <c r="M2" s="327"/>
      <c r="N2" s="327"/>
      <c r="O2" s="327"/>
      <c r="P2" s="327"/>
      <c r="Q2" s="327"/>
      <c r="R2" s="327"/>
      <c r="S2" s="327"/>
      <c r="T2" s="327"/>
      <c r="U2" s="327"/>
      <c r="V2" s="327"/>
      <c r="W2" s="327"/>
      <c r="X2" s="327"/>
      <c r="Y2" s="327"/>
      <c r="Z2" s="327"/>
    </row>
    <row r="3" spans="1:26" ht="22.5" customHeight="1">
      <c r="A3" s="328" t="s">
        <v>2</v>
      </c>
      <c r="B3" s="328"/>
      <c r="C3" s="328"/>
      <c r="D3" s="328"/>
      <c r="E3" s="328"/>
      <c r="I3" s="328"/>
      <c r="J3" s="328"/>
      <c r="K3" s="328"/>
      <c r="L3" s="328"/>
      <c r="M3" s="328"/>
      <c r="N3" s="328"/>
      <c r="O3" s="328"/>
      <c r="P3" s="328"/>
      <c r="Q3" s="328"/>
      <c r="R3" s="328"/>
      <c r="X3" s="334" t="s">
        <v>78</v>
      </c>
      <c r="Y3" s="334"/>
      <c r="Z3" s="334"/>
    </row>
    <row r="4" spans="1:26" ht="22.5" customHeight="1">
      <c r="A4" s="329" t="s">
        <v>97</v>
      </c>
      <c r="B4" s="329"/>
      <c r="C4" s="329"/>
      <c r="D4" s="330" t="s">
        <v>79</v>
      </c>
      <c r="E4" s="330" t="s">
        <v>98</v>
      </c>
      <c r="F4" s="330" t="s">
        <v>204</v>
      </c>
      <c r="G4" s="330" t="s">
        <v>205</v>
      </c>
      <c r="H4" s="330" t="s">
        <v>206</v>
      </c>
      <c r="I4" s="330" t="s">
        <v>207</v>
      </c>
      <c r="J4" s="330" t="s">
        <v>208</v>
      </c>
      <c r="K4" s="330" t="s">
        <v>209</v>
      </c>
      <c r="L4" s="330" t="s">
        <v>210</v>
      </c>
      <c r="M4" s="330" t="s">
        <v>211</v>
      </c>
      <c r="N4" s="330" t="s">
        <v>212</v>
      </c>
      <c r="O4" s="330" t="s">
        <v>213</v>
      </c>
      <c r="P4" s="330" t="s">
        <v>214</v>
      </c>
      <c r="Q4" s="330" t="s">
        <v>215</v>
      </c>
      <c r="R4" s="330" t="s">
        <v>216</v>
      </c>
      <c r="S4" s="330" t="s">
        <v>217</v>
      </c>
      <c r="T4" s="330" t="s">
        <v>218</v>
      </c>
      <c r="U4" s="330" t="s">
        <v>219</v>
      </c>
      <c r="V4" s="330" t="s">
        <v>220</v>
      </c>
      <c r="W4" s="330" t="s">
        <v>221</v>
      </c>
      <c r="X4" s="330" t="s">
        <v>222</v>
      </c>
      <c r="Y4" s="330" t="s">
        <v>223</v>
      </c>
      <c r="Z4" s="330" t="s">
        <v>224</v>
      </c>
    </row>
    <row r="5" spans="1:26" ht="22.5" customHeight="1">
      <c r="A5" s="330" t="s">
        <v>100</v>
      </c>
      <c r="B5" s="330" t="s">
        <v>101</v>
      </c>
      <c r="C5" s="330" t="s">
        <v>102</v>
      </c>
      <c r="D5" s="330"/>
      <c r="E5" s="330"/>
      <c r="F5" s="330"/>
      <c r="G5" s="330"/>
      <c r="H5" s="330"/>
      <c r="I5" s="330"/>
      <c r="J5" s="330"/>
      <c r="K5" s="330"/>
      <c r="L5" s="330"/>
      <c r="M5" s="330"/>
      <c r="N5" s="330"/>
      <c r="O5" s="330"/>
      <c r="P5" s="330"/>
      <c r="Q5" s="330"/>
      <c r="R5" s="330"/>
      <c r="S5" s="330"/>
      <c r="T5" s="330"/>
      <c r="U5" s="330"/>
      <c r="V5" s="330"/>
      <c r="W5" s="330"/>
      <c r="X5" s="330"/>
      <c r="Y5" s="330"/>
      <c r="Z5" s="330"/>
    </row>
    <row r="6" spans="1:26" ht="22.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row>
    <row r="7" spans="1:26" ht="22.5" customHeight="1">
      <c r="A7" s="329"/>
      <c r="B7" s="329"/>
      <c r="C7" s="329"/>
      <c r="D7" s="329"/>
      <c r="E7" s="329"/>
      <c r="F7" s="329">
        <v>1</v>
      </c>
      <c r="G7" s="329">
        <v>2</v>
      </c>
      <c r="H7" s="329">
        <v>3</v>
      </c>
      <c r="I7" s="329">
        <v>4</v>
      </c>
      <c r="J7" s="329">
        <v>5</v>
      </c>
      <c r="K7" s="329">
        <v>6</v>
      </c>
      <c r="L7" s="329">
        <v>7</v>
      </c>
      <c r="M7" s="329">
        <v>8</v>
      </c>
      <c r="N7" s="329">
        <v>9</v>
      </c>
      <c r="O7" s="329">
        <v>10</v>
      </c>
      <c r="P7" s="329">
        <v>11</v>
      </c>
      <c r="Q7" s="329">
        <v>12</v>
      </c>
      <c r="R7" s="329">
        <v>13</v>
      </c>
      <c r="S7" s="329">
        <v>14</v>
      </c>
      <c r="T7" s="329">
        <v>15</v>
      </c>
      <c r="U7" s="329">
        <v>16</v>
      </c>
      <c r="V7" s="329">
        <v>17</v>
      </c>
      <c r="W7" s="329">
        <v>18</v>
      </c>
      <c r="X7" s="329">
        <v>19</v>
      </c>
      <c r="Y7" s="329">
        <v>20</v>
      </c>
      <c r="Z7" s="329">
        <v>21</v>
      </c>
    </row>
    <row r="8" spans="1:26" ht="22.5" customHeight="1">
      <c r="A8" s="283"/>
      <c r="B8" s="283"/>
      <c r="C8" s="283"/>
      <c r="D8" s="283"/>
      <c r="E8" s="78" t="s">
        <v>81</v>
      </c>
      <c r="F8" s="331">
        <f aca="true" t="shared" si="0" ref="F8:Z8">F9</f>
        <v>100.3</v>
      </c>
      <c r="G8" s="331">
        <f t="shared" si="0"/>
        <v>8</v>
      </c>
      <c r="H8" s="331">
        <f t="shared" si="0"/>
        <v>5</v>
      </c>
      <c r="I8" s="331">
        <f t="shared" si="0"/>
        <v>2.5</v>
      </c>
      <c r="J8" s="331">
        <f t="shared" si="0"/>
        <v>9</v>
      </c>
      <c r="K8" s="331">
        <f t="shared" si="0"/>
        <v>5</v>
      </c>
      <c r="L8" s="331">
        <f t="shared" si="0"/>
        <v>1</v>
      </c>
      <c r="M8" s="331">
        <f t="shared" si="0"/>
        <v>10.2</v>
      </c>
      <c r="N8" s="331">
        <f t="shared" si="0"/>
        <v>0</v>
      </c>
      <c r="O8" s="331">
        <f t="shared" si="0"/>
        <v>8</v>
      </c>
      <c r="P8" s="331">
        <f t="shared" si="0"/>
        <v>0</v>
      </c>
      <c r="Q8" s="331">
        <f t="shared" si="0"/>
        <v>2.3</v>
      </c>
      <c r="R8" s="331">
        <f t="shared" si="0"/>
        <v>9.6</v>
      </c>
      <c r="S8" s="331">
        <f t="shared" si="0"/>
        <v>17.5</v>
      </c>
      <c r="T8" s="331">
        <f t="shared" si="0"/>
        <v>0</v>
      </c>
      <c r="U8" s="331">
        <f t="shared" si="0"/>
        <v>0</v>
      </c>
      <c r="V8" s="331">
        <f t="shared" si="0"/>
        <v>22.200000000000003</v>
      </c>
      <c r="W8" s="331">
        <f t="shared" si="0"/>
        <v>0</v>
      </c>
      <c r="X8" s="331">
        <f t="shared" si="0"/>
        <v>0</v>
      </c>
      <c r="Y8" s="331">
        <f t="shared" si="0"/>
        <v>0</v>
      </c>
      <c r="Z8" s="335">
        <f t="shared" si="0"/>
        <v>0</v>
      </c>
    </row>
    <row r="9" spans="1:26" ht="22.5" customHeight="1">
      <c r="A9" s="80" t="s">
        <v>103</v>
      </c>
      <c r="B9" s="81"/>
      <c r="C9" s="81"/>
      <c r="D9" s="82" t="s">
        <v>93</v>
      </c>
      <c r="E9" s="83" t="s">
        <v>192</v>
      </c>
      <c r="F9" s="332">
        <f aca="true" t="shared" si="1" ref="F9:Z9">F10+F12</f>
        <v>100.3</v>
      </c>
      <c r="G9" s="332">
        <f t="shared" si="1"/>
        <v>8</v>
      </c>
      <c r="H9" s="332">
        <f t="shared" si="1"/>
        <v>5</v>
      </c>
      <c r="I9" s="332">
        <f t="shared" si="1"/>
        <v>2.5</v>
      </c>
      <c r="J9" s="332">
        <f t="shared" si="1"/>
        <v>9</v>
      </c>
      <c r="K9" s="332">
        <f t="shared" si="1"/>
        <v>5</v>
      </c>
      <c r="L9" s="332">
        <f t="shared" si="1"/>
        <v>1</v>
      </c>
      <c r="M9" s="332">
        <f t="shared" si="1"/>
        <v>10.2</v>
      </c>
      <c r="N9" s="332">
        <f t="shared" si="1"/>
        <v>0</v>
      </c>
      <c r="O9" s="332">
        <f t="shared" si="1"/>
        <v>8</v>
      </c>
      <c r="P9" s="332">
        <f t="shared" si="1"/>
        <v>0</v>
      </c>
      <c r="Q9" s="332">
        <f t="shared" si="1"/>
        <v>2.3</v>
      </c>
      <c r="R9" s="332">
        <f t="shared" si="1"/>
        <v>9.6</v>
      </c>
      <c r="S9" s="332">
        <f t="shared" si="1"/>
        <v>17.5</v>
      </c>
      <c r="T9" s="332">
        <f t="shared" si="1"/>
        <v>0</v>
      </c>
      <c r="U9" s="332">
        <f t="shared" si="1"/>
        <v>0</v>
      </c>
      <c r="V9" s="332">
        <f t="shared" si="1"/>
        <v>22.200000000000003</v>
      </c>
      <c r="W9" s="332">
        <f t="shared" si="1"/>
        <v>0</v>
      </c>
      <c r="X9" s="332">
        <f t="shared" si="1"/>
        <v>0</v>
      </c>
      <c r="Y9" s="332">
        <f t="shared" si="1"/>
        <v>0</v>
      </c>
      <c r="Z9" s="336">
        <f t="shared" si="1"/>
        <v>0</v>
      </c>
    </row>
    <row r="10" spans="1:26" ht="22.5" customHeight="1">
      <c r="A10" s="80" t="s">
        <v>103</v>
      </c>
      <c r="B10" s="80" t="s">
        <v>105</v>
      </c>
      <c r="C10" s="81"/>
      <c r="D10" s="82" t="s">
        <v>93</v>
      </c>
      <c r="E10" s="83" t="s">
        <v>193</v>
      </c>
      <c r="F10" s="332">
        <f aca="true" t="shared" si="2" ref="F10:F13">SUM(G10:Z10)</f>
        <v>66</v>
      </c>
      <c r="G10" s="318">
        <v>4</v>
      </c>
      <c r="H10" s="332">
        <v>2</v>
      </c>
      <c r="I10" s="332">
        <v>0.5</v>
      </c>
      <c r="J10" s="332">
        <v>5</v>
      </c>
      <c r="K10" s="332">
        <v>3</v>
      </c>
      <c r="L10" s="332"/>
      <c r="M10" s="332">
        <v>6</v>
      </c>
      <c r="N10" s="332"/>
      <c r="O10" s="318">
        <v>4</v>
      </c>
      <c r="P10" s="318"/>
      <c r="Q10" s="318">
        <v>0.3</v>
      </c>
      <c r="R10" s="318">
        <v>5.6</v>
      </c>
      <c r="S10" s="318">
        <v>17.5</v>
      </c>
      <c r="T10" s="332"/>
      <c r="U10" s="321"/>
      <c r="V10" s="318">
        <v>18.1</v>
      </c>
      <c r="W10" s="318"/>
      <c r="X10" s="321"/>
      <c r="Y10" s="321"/>
      <c r="Z10" s="337"/>
    </row>
    <row r="11" spans="1:26" ht="22.5" customHeight="1">
      <c r="A11" s="84" t="s">
        <v>103</v>
      </c>
      <c r="B11" s="84" t="s">
        <v>105</v>
      </c>
      <c r="C11" s="84" t="s">
        <v>107</v>
      </c>
      <c r="D11" s="10" t="s">
        <v>93</v>
      </c>
      <c r="E11" s="85" t="s">
        <v>194</v>
      </c>
      <c r="F11" s="331">
        <f t="shared" si="2"/>
        <v>66</v>
      </c>
      <c r="G11" s="87">
        <v>4</v>
      </c>
      <c r="H11" s="331">
        <v>2</v>
      </c>
      <c r="I11" s="331">
        <v>0.5</v>
      </c>
      <c r="J11" s="331">
        <v>5</v>
      </c>
      <c r="K11" s="331">
        <v>3</v>
      </c>
      <c r="L11" s="331"/>
      <c r="M11" s="331">
        <v>6</v>
      </c>
      <c r="N11" s="331"/>
      <c r="O11" s="87">
        <v>4</v>
      </c>
      <c r="P11" s="87"/>
      <c r="Q11" s="87">
        <v>0.3</v>
      </c>
      <c r="R11" s="87">
        <v>5.6</v>
      </c>
      <c r="S11" s="87">
        <v>17.5</v>
      </c>
      <c r="T11" s="331"/>
      <c r="U11" s="322"/>
      <c r="V11" s="87">
        <v>18.1</v>
      </c>
      <c r="W11" s="87"/>
      <c r="X11" s="322"/>
      <c r="Y11" s="322"/>
      <c r="Z11" s="338"/>
    </row>
    <row r="12" spans="1:26" ht="22.5" customHeight="1">
      <c r="A12" s="80" t="s">
        <v>103</v>
      </c>
      <c r="B12" s="80" t="s">
        <v>113</v>
      </c>
      <c r="C12" s="80"/>
      <c r="D12" s="82" t="s">
        <v>93</v>
      </c>
      <c r="E12" s="90" t="s">
        <v>195</v>
      </c>
      <c r="F12" s="332">
        <v>34.3</v>
      </c>
      <c r="G12" s="319">
        <v>4</v>
      </c>
      <c r="H12" s="332">
        <v>3</v>
      </c>
      <c r="I12" s="332">
        <v>2</v>
      </c>
      <c r="J12" s="332">
        <v>4</v>
      </c>
      <c r="K12" s="332">
        <v>2</v>
      </c>
      <c r="L12" s="332">
        <v>1</v>
      </c>
      <c r="M12" s="332">
        <v>4.2</v>
      </c>
      <c r="N12" s="332"/>
      <c r="O12" s="319">
        <v>4</v>
      </c>
      <c r="P12" s="332"/>
      <c r="Q12" s="319">
        <v>2</v>
      </c>
      <c r="R12" s="319">
        <v>4</v>
      </c>
      <c r="S12" s="332"/>
      <c r="T12" s="332"/>
      <c r="U12" s="319"/>
      <c r="V12" s="318">
        <v>4.1</v>
      </c>
      <c r="W12" s="318"/>
      <c r="X12" s="318"/>
      <c r="Y12" s="318"/>
      <c r="Z12" s="318"/>
    </row>
    <row r="13" spans="1:26" ht="22.5" customHeight="1">
      <c r="A13" s="84" t="s">
        <v>103</v>
      </c>
      <c r="B13" s="84" t="s">
        <v>113</v>
      </c>
      <c r="C13" s="84" t="s">
        <v>117</v>
      </c>
      <c r="D13" s="10" t="s">
        <v>93</v>
      </c>
      <c r="E13" s="88" t="s">
        <v>196</v>
      </c>
      <c r="F13" s="331">
        <f t="shared" si="2"/>
        <v>34.3</v>
      </c>
      <c r="G13" s="320">
        <v>4</v>
      </c>
      <c r="H13" s="331">
        <v>3</v>
      </c>
      <c r="I13" s="331">
        <v>2</v>
      </c>
      <c r="J13" s="331">
        <v>4</v>
      </c>
      <c r="K13" s="331">
        <v>2</v>
      </c>
      <c r="L13" s="331">
        <v>1</v>
      </c>
      <c r="M13" s="331">
        <v>4.2</v>
      </c>
      <c r="N13" s="331"/>
      <c r="O13" s="320">
        <v>4</v>
      </c>
      <c r="P13" s="331"/>
      <c r="Q13" s="320">
        <v>2</v>
      </c>
      <c r="R13" s="320">
        <v>4</v>
      </c>
      <c r="S13" s="331"/>
      <c r="T13" s="331"/>
      <c r="U13" s="320"/>
      <c r="V13" s="87">
        <v>4.1</v>
      </c>
      <c r="W13" s="87"/>
      <c r="X13" s="87"/>
      <c r="Y13" s="87"/>
      <c r="Z13" s="87"/>
    </row>
  </sheetData>
  <sheetProtection formatCells="0" formatColumns="0" formatRows="0"/>
  <mergeCells count="31">
    <mergeCell ref="X1:Z1"/>
    <mergeCell ref="A2:Z2"/>
    <mergeCell ref="A3:E3"/>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12"/>
  <sheetViews>
    <sheetView showGridLines="0" showZeros="0" workbookViewId="0" topLeftCell="A1">
      <selection activeCell="G9" sqref="G9"/>
    </sheetView>
  </sheetViews>
  <sheetFormatPr defaultColWidth="9.00390625" defaultRowHeight="14.25"/>
  <cols>
    <col min="1" max="3" width="5.75390625" style="0" customWidth="1"/>
    <col min="4" max="4" width="11.125" style="0" customWidth="1"/>
    <col min="5" max="5" width="19.75390625" style="0" customWidth="1"/>
    <col min="6" max="6" width="9.75390625" style="0" customWidth="1"/>
    <col min="7" max="7" width="10.625" style="0" customWidth="1"/>
    <col min="18" max="18" width="11.50390625" style="0" customWidth="1"/>
  </cols>
  <sheetData>
    <row r="1" ht="14.25" customHeight="1">
      <c r="T1" t="s">
        <v>268</v>
      </c>
    </row>
    <row r="2" spans="1:20" ht="33.75" customHeight="1">
      <c r="A2" s="67" t="s">
        <v>269</v>
      </c>
      <c r="B2" s="67"/>
      <c r="C2" s="67"/>
      <c r="D2" s="67"/>
      <c r="E2" s="67"/>
      <c r="F2" s="67"/>
      <c r="G2" s="67"/>
      <c r="H2" s="67"/>
      <c r="I2" s="67"/>
      <c r="J2" s="67"/>
      <c r="K2" s="67"/>
      <c r="L2" s="67"/>
      <c r="M2" s="67"/>
      <c r="N2" s="67"/>
      <c r="O2" s="67"/>
      <c r="P2" s="67"/>
      <c r="Q2" s="67"/>
      <c r="R2" s="67"/>
      <c r="S2" s="67"/>
      <c r="T2" s="67"/>
    </row>
    <row r="3" spans="1:20" ht="14.25" customHeight="1">
      <c r="A3" s="139" t="s">
        <v>2</v>
      </c>
      <c r="S3" s="293" t="s">
        <v>78</v>
      </c>
      <c r="T3" s="293"/>
    </row>
    <row r="4" spans="1:20" ht="22.5" customHeight="1">
      <c r="A4" s="314" t="s">
        <v>97</v>
      </c>
      <c r="B4" s="314"/>
      <c r="C4" s="314"/>
      <c r="D4" s="73" t="s">
        <v>227</v>
      </c>
      <c r="E4" s="73" t="s">
        <v>159</v>
      </c>
      <c r="F4" s="72" t="s">
        <v>204</v>
      </c>
      <c r="G4" s="73" t="s">
        <v>161</v>
      </c>
      <c r="H4" s="73"/>
      <c r="I4" s="73"/>
      <c r="J4" s="73"/>
      <c r="K4" s="73"/>
      <c r="L4" s="73"/>
      <c r="M4" s="73"/>
      <c r="N4" s="73"/>
      <c r="O4" s="73"/>
      <c r="P4" s="73"/>
      <c r="Q4" s="73"/>
      <c r="R4" s="73" t="s">
        <v>164</v>
      </c>
      <c r="S4" s="73"/>
      <c r="T4" s="73"/>
    </row>
    <row r="5" spans="1:20" ht="14.25" customHeight="1">
      <c r="A5" s="314"/>
      <c r="B5" s="314"/>
      <c r="C5" s="314"/>
      <c r="D5" s="73"/>
      <c r="E5" s="73"/>
      <c r="F5" s="74"/>
      <c r="G5" s="73" t="s">
        <v>90</v>
      </c>
      <c r="H5" s="73" t="s">
        <v>228</v>
      </c>
      <c r="I5" s="73" t="s">
        <v>214</v>
      </c>
      <c r="J5" s="73" t="s">
        <v>215</v>
      </c>
      <c r="K5" s="73" t="s">
        <v>229</v>
      </c>
      <c r="L5" s="73" t="s">
        <v>230</v>
      </c>
      <c r="M5" s="73" t="s">
        <v>216</v>
      </c>
      <c r="N5" s="73" t="s">
        <v>231</v>
      </c>
      <c r="O5" s="73" t="s">
        <v>219</v>
      </c>
      <c r="P5" s="73" t="s">
        <v>232</v>
      </c>
      <c r="Q5" s="73" t="s">
        <v>233</v>
      </c>
      <c r="R5" s="73" t="s">
        <v>90</v>
      </c>
      <c r="S5" s="73" t="s">
        <v>234</v>
      </c>
      <c r="T5" s="73" t="s">
        <v>201</v>
      </c>
    </row>
    <row r="6" spans="1:20" ht="42.75" customHeight="1">
      <c r="A6" s="73" t="s">
        <v>100</v>
      </c>
      <c r="B6" s="73" t="s">
        <v>101</v>
      </c>
      <c r="C6" s="73" t="s">
        <v>102</v>
      </c>
      <c r="D6" s="73"/>
      <c r="E6" s="73"/>
      <c r="F6" s="75"/>
      <c r="G6" s="73"/>
      <c r="H6" s="73"/>
      <c r="I6" s="73"/>
      <c r="J6" s="73"/>
      <c r="K6" s="73"/>
      <c r="L6" s="73"/>
      <c r="M6" s="73"/>
      <c r="N6" s="73"/>
      <c r="O6" s="73"/>
      <c r="P6" s="73"/>
      <c r="Q6" s="73"/>
      <c r="R6" s="73"/>
      <c r="S6" s="73"/>
      <c r="T6" s="73"/>
    </row>
    <row r="7" spans="1:20" ht="24" customHeight="1">
      <c r="A7" s="283"/>
      <c r="B7" s="283"/>
      <c r="C7" s="283"/>
      <c r="D7" s="283"/>
      <c r="E7" s="78" t="s">
        <v>81</v>
      </c>
      <c r="F7" s="315">
        <f aca="true" t="shared" si="0" ref="F7:Q7">F8</f>
        <v>100.3</v>
      </c>
      <c r="G7" s="315">
        <f t="shared" si="0"/>
        <v>100.3</v>
      </c>
      <c r="H7" s="315">
        <f t="shared" si="0"/>
        <v>8</v>
      </c>
      <c r="I7" s="315">
        <f t="shared" si="0"/>
        <v>0</v>
      </c>
      <c r="J7" s="315">
        <f t="shared" si="0"/>
        <v>2.3</v>
      </c>
      <c r="K7" s="315">
        <f t="shared" si="0"/>
        <v>0</v>
      </c>
      <c r="L7" s="315">
        <f t="shared" si="0"/>
        <v>0</v>
      </c>
      <c r="M7" s="315">
        <f t="shared" si="0"/>
        <v>9.6</v>
      </c>
      <c r="N7" s="315">
        <f t="shared" si="0"/>
        <v>0</v>
      </c>
      <c r="O7" s="315">
        <f t="shared" si="0"/>
        <v>0</v>
      </c>
      <c r="P7" s="315">
        <f t="shared" si="0"/>
        <v>8</v>
      </c>
      <c r="Q7" s="315">
        <f t="shared" si="0"/>
        <v>72.4</v>
      </c>
      <c r="R7" s="289"/>
      <c r="S7" s="289"/>
      <c r="T7" s="289"/>
    </row>
    <row r="8" spans="1:20" ht="24" customHeight="1">
      <c r="A8" s="80" t="s">
        <v>103</v>
      </c>
      <c r="B8" s="81"/>
      <c r="C8" s="81"/>
      <c r="D8" s="82" t="s">
        <v>93</v>
      </c>
      <c r="E8" s="83" t="s">
        <v>104</v>
      </c>
      <c r="F8" s="316">
        <f aca="true" t="shared" si="1" ref="F8:Q8">F9+F11</f>
        <v>100.3</v>
      </c>
      <c r="G8" s="316">
        <f t="shared" si="1"/>
        <v>100.3</v>
      </c>
      <c r="H8" s="316">
        <f t="shared" si="1"/>
        <v>8</v>
      </c>
      <c r="I8" s="316">
        <f t="shared" si="1"/>
        <v>0</v>
      </c>
      <c r="J8" s="316">
        <f t="shared" si="1"/>
        <v>2.3</v>
      </c>
      <c r="K8" s="316">
        <f t="shared" si="1"/>
        <v>0</v>
      </c>
      <c r="L8" s="316">
        <f t="shared" si="1"/>
        <v>0</v>
      </c>
      <c r="M8" s="316">
        <f t="shared" si="1"/>
        <v>9.6</v>
      </c>
      <c r="N8" s="316">
        <f t="shared" si="1"/>
        <v>0</v>
      </c>
      <c r="O8" s="316">
        <f t="shared" si="1"/>
        <v>0</v>
      </c>
      <c r="P8" s="316">
        <f t="shared" si="1"/>
        <v>8</v>
      </c>
      <c r="Q8" s="316">
        <f t="shared" si="1"/>
        <v>72.4</v>
      </c>
      <c r="R8" s="287"/>
      <c r="S8" s="287"/>
      <c r="T8" s="287"/>
    </row>
    <row r="9" spans="1:21" ht="24" customHeight="1">
      <c r="A9" s="80" t="s">
        <v>103</v>
      </c>
      <c r="B9" s="80" t="s">
        <v>105</v>
      </c>
      <c r="C9" s="81"/>
      <c r="D9" s="82" t="s">
        <v>93</v>
      </c>
      <c r="E9" s="83" t="s">
        <v>106</v>
      </c>
      <c r="F9" s="317">
        <f>G9+R9</f>
        <v>66</v>
      </c>
      <c r="G9" s="317">
        <f>SUM(H9:Q9)</f>
        <v>66</v>
      </c>
      <c r="H9" s="318">
        <v>4</v>
      </c>
      <c r="I9" s="318"/>
      <c r="J9" s="318">
        <v>0.3</v>
      </c>
      <c r="K9" s="317"/>
      <c r="L9" s="317"/>
      <c r="M9" s="318">
        <v>5.6</v>
      </c>
      <c r="N9" s="317"/>
      <c r="O9" s="321"/>
      <c r="P9" s="318">
        <v>4</v>
      </c>
      <c r="Q9" s="317">
        <v>52.1</v>
      </c>
      <c r="R9" s="287"/>
      <c r="S9" s="287"/>
      <c r="T9" s="287"/>
      <c r="U9" s="279"/>
    </row>
    <row r="10" spans="1:21" ht="24" customHeight="1">
      <c r="A10" s="84" t="s">
        <v>103</v>
      </c>
      <c r="B10" s="84" t="s">
        <v>105</v>
      </c>
      <c r="C10" s="84" t="s">
        <v>107</v>
      </c>
      <c r="D10" s="10" t="s">
        <v>93</v>
      </c>
      <c r="E10" s="85" t="s">
        <v>108</v>
      </c>
      <c r="F10" s="89">
        <f>G10+R10</f>
        <v>66</v>
      </c>
      <c r="G10" s="89">
        <f>SUM(H10:Q10)</f>
        <v>66</v>
      </c>
      <c r="H10" s="87">
        <v>4</v>
      </c>
      <c r="I10" s="87"/>
      <c r="J10" s="87">
        <v>0.3</v>
      </c>
      <c r="K10" s="89"/>
      <c r="L10" s="89"/>
      <c r="M10" s="87">
        <v>5.6</v>
      </c>
      <c r="N10" s="89"/>
      <c r="O10" s="322"/>
      <c r="P10" s="87">
        <v>4</v>
      </c>
      <c r="Q10" s="89">
        <v>52.1</v>
      </c>
      <c r="R10" s="89"/>
      <c r="S10" s="89"/>
      <c r="T10" s="89"/>
      <c r="U10" s="20"/>
    </row>
    <row r="11" spans="1:20" ht="24" customHeight="1">
      <c r="A11" s="80" t="s">
        <v>103</v>
      </c>
      <c r="B11" s="80" t="s">
        <v>113</v>
      </c>
      <c r="C11" s="80"/>
      <c r="D11" s="82" t="s">
        <v>93</v>
      </c>
      <c r="E11" s="90" t="s">
        <v>114</v>
      </c>
      <c r="F11" s="319">
        <v>34.3</v>
      </c>
      <c r="G11" s="319">
        <v>34.3</v>
      </c>
      <c r="H11" s="319">
        <v>4</v>
      </c>
      <c r="I11" s="319">
        <v>0</v>
      </c>
      <c r="J11" s="319">
        <v>2</v>
      </c>
      <c r="K11" s="319"/>
      <c r="L11" s="319"/>
      <c r="M11" s="319">
        <v>4</v>
      </c>
      <c r="N11" s="319"/>
      <c r="O11" s="319"/>
      <c r="P11" s="319">
        <v>4</v>
      </c>
      <c r="Q11" s="319">
        <v>20.3</v>
      </c>
      <c r="R11" s="323"/>
      <c r="S11" s="323"/>
      <c r="T11" s="323"/>
    </row>
    <row r="12" spans="1:20" ht="24" customHeight="1">
      <c r="A12" s="84" t="s">
        <v>103</v>
      </c>
      <c r="B12" s="84" t="s">
        <v>113</v>
      </c>
      <c r="C12" s="84" t="s">
        <v>117</v>
      </c>
      <c r="D12" s="10" t="s">
        <v>93</v>
      </c>
      <c r="E12" s="88" t="s">
        <v>118</v>
      </c>
      <c r="F12" s="320">
        <v>34.3</v>
      </c>
      <c r="G12" s="320">
        <v>34.3</v>
      </c>
      <c r="H12" s="320">
        <v>4</v>
      </c>
      <c r="I12" s="320">
        <v>0</v>
      </c>
      <c r="J12" s="320">
        <v>2</v>
      </c>
      <c r="K12" s="320"/>
      <c r="L12" s="320"/>
      <c r="M12" s="320">
        <v>4</v>
      </c>
      <c r="N12" s="320"/>
      <c r="O12" s="320"/>
      <c r="P12" s="320">
        <v>4</v>
      </c>
      <c r="Q12" s="320">
        <v>20.3</v>
      </c>
      <c r="R12" s="324"/>
      <c r="S12" s="324"/>
      <c r="T12" s="324"/>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7"/>
  <sheetViews>
    <sheetView showGridLines="0" showZeros="0" workbookViewId="0" topLeftCell="A1">
      <selection activeCell="E10" sqref="E10"/>
    </sheetView>
  </sheetViews>
  <sheetFormatPr defaultColWidth="6.875" defaultRowHeight="22.5" customHeight="1"/>
  <cols>
    <col min="1" max="3" width="4.00390625" style="297" customWidth="1"/>
    <col min="4" max="4" width="11.125" style="297" customWidth="1"/>
    <col min="5" max="5" width="30.125" style="297" customWidth="1"/>
    <col min="6" max="6" width="11.375" style="297" customWidth="1"/>
    <col min="7" max="12" width="10.375" style="297" customWidth="1"/>
    <col min="13" max="246" width="6.75390625" style="297" customWidth="1"/>
    <col min="247" max="252" width="6.75390625" style="298" customWidth="1"/>
    <col min="253" max="253" width="6.875" style="299" customWidth="1"/>
    <col min="254" max="16384" width="6.875" style="299" customWidth="1"/>
  </cols>
  <sheetData>
    <row r="1" spans="12:253" ht="22.5" customHeight="1">
      <c r="L1" s="297" t="s">
        <v>270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300" t="s">
        <v>271</v>
      </c>
      <c r="B2" s="300"/>
      <c r="C2" s="300"/>
      <c r="D2" s="300"/>
      <c r="E2" s="300"/>
      <c r="F2" s="300"/>
      <c r="G2" s="300"/>
      <c r="H2" s="300"/>
      <c r="I2" s="300"/>
      <c r="J2" s="300"/>
      <c r="K2" s="300"/>
      <c r="L2" s="300"/>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301" t="s">
        <v>2</v>
      </c>
      <c r="B3" s="301"/>
      <c r="C3" s="301"/>
      <c r="D3" s="301"/>
      <c r="E3" s="302"/>
      <c r="H3" s="302"/>
      <c r="J3" s="309" t="s">
        <v>78</v>
      </c>
      <c r="K3" s="309"/>
      <c r="L3" s="30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303" t="s">
        <v>97</v>
      </c>
      <c r="B4" s="303"/>
      <c r="C4" s="303"/>
      <c r="D4" s="304" t="s">
        <v>158</v>
      </c>
      <c r="E4" s="304" t="s">
        <v>98</v>
      </c>
      <c r="F4" s="304" t="s">
        <v>204</v>
      </c>
      <c r="G4" s="305" t="s">
        <v>237</v>
      </c>
      <c r="H4" s="304" t="s">
        <v>238</v>
      </c>
      <c r="I4" s="304" t="s">
        <v>239</v>
      </c>
      <c r="J4" s="304" t="s">
        <v>240</v>
      </c>
      <c r="K4" s="304" t="s">
        <v>241</v>
      </c>
      <c r="L4" s="304" t="s">
        <v>224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304" t="s">
        <v>100</v>
      </c>
      <c r="B5" s="304" t="s">
        <v>101</v>
      </c>
      <c r="C5" s="304" t="s">
        <v>102</v>
      </c>
      <c r="D5" s="304"/>
      <c r="E5" s="304"/>
      <c r="F5" s="304"/>
      <c r="G5" s="305"/>
      <c r="H5" s="304"/>
      <c r="I5" s="304"/>
      <c r="J5" s="304"/>
      <c r="K5" s="304"/>
      <c r="L5" s="30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304"/>
      <c r="B6" s="304"/>
      <c r="C6" s="304"/>
      <c r="D6" s="304"/>
      <c r="E6" s="304"/>
      <c r="F6" s="304"/>
      <c r="G6" s="305"/>
      <c r="H6" s="304"/>
      <c r="I6" s="304"/>
      <c r="J6" s="304"/>
      <c r="K6" s="304"/>
      <c r="L6" s="30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306"/>
      <c r="B7" s="306"/>
      <c r="C7" s="306"/>
      <c r="D7" s="306"/>
      <c r="E7" s="306"/>
      <c r="F7" s="306">
        <v>1</v>
      </c>
      <c r="G7" s="303">
        <v>2</v>
      </c>
      <c r="H7" s="303">
        <v>3</v>
      </c>
      <c r="I7" s="303">
        <v>4</v>
      </c>
      <c r="J7" s="306">
        <v>5</v>
      </c>
      <c r="K7" s="306"/>
      <c r="L7" s="306">
        <v>6</v>
      </c>
      <c r="M7" s="30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2.5" customHeight="1">
      <c r="A8" s="283"/>
      <c r="B8" s="283"/>
      <c r="C8" s="283"/>
      <c r="D8" s="283"/>
      <c r="E8" s="78" t="s">
        <v>81</v>
      </c>
      <c r="F8" s="284">
        <f>F9</f>
        <v>69</v>
      </c>
      <c r="G8" s="284">
        <f>G9</f>
        <v>52.2</v>
      </c>
      <c r="H8" s="284">
        <f>H9</f>
        <v>0</v>
      </c>
      <c r="I8" s="284">
        <f>I9</f>
        <v>0</v>
      </c>
      <c r="J8" s="310"/>
      <c r="K8" s="284">
        <f>K9</f>
        <v>0</v>
      </c>
      <c r="L8" s="284">
        <f>L9</f>
        <v>0</v>
      </c>
      <c r="M8" s="311"/>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2.5" customHeight="1">
      <c r="A9" s="80" t="s">
        <v>103</v>
      </c>
      <c r="B9" s="81"/>
      <c r="C9" s="81"/>
      <c r="D9" s="82" t="s">
        <v>93</v>
      </c>
      <c r="E9" s="83" t="s">
        <v>192</v>
      </c>
      <c r="F9" s="285">
        <f>F10+F12</f>
        <v>69</v>
      </c>
      <c r="G9" s="285">
        <f>G10+J12</f>
        <v>52.2</v>
      </c>
      <c r="H9" s="285">
        <f>H10+H12</f>
        <v>0</v>
      </c>
      <c r="I9" s="285">
        <f>I10+I12</f>
        <v>0</v>
      </c>
      <c r="J9" s="310"/>
      <c r="K9" s="285">
        <f>K10+K12</f>
        <v>0</v>
      </c>
      <c r="L9" s="285">
        <f>L10+L12</f>
        <v>0</v>
      </c>
      <c r="M9" s="311"/>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2.5" customHeight="1">
      <c r="A10" s="80" t="s">
        <v>103</v>
      </c>
      <c r="B10" s="80" t="s">
        <v>105</v>
      </c>
      <c r="C10" s="81"/>
      <c r="D10" s="82" t="s">
        <v>93</v>
      </c>
      <c r="E10" s="83" t="s">
        <v>193</v>
      </c>
      <c r="F10" s="307">
        <v>52.2</v>
      </c>
      <c r="G10" s="307">
        <v>52.2</v>
      </c>
      <c r="H10" s="287"/>
      <c r="I10" s="287"/>
      <c r="J10" s="310"/>
      <c r="K10" s="287"/>
      <c r="L10" s="312"/>
      <c r="M10" s="311"/>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2.5" customHeight="1">
      <c r="A11" s="84" t="s">
        <v>103</v>
      </c>
      <c r="B11" s="84" t="s">
        <v>105</v>
      </c>
      <c r="C11" s="84" t="s">
        <v>107</v>
      </c>
      <c r="D11" s="10" t="s">
        <v>93</v>
      </c>
      <c r="E11" s="85" t="s">
        <v>194</v>
      </c>
      <c r="F11" s="308">
        <v>52.2</v>
      </c>
      <c r="G11" s="308">
        <v>52.2</v>
      </c>
      <c r="H11" s="289"/>
      <c r="I11" s="289"/>
      <c r="J11" s="310"/>
      <c r="K11" s="289"/>
      <c r="L11" s="313"/>
      <c r="M11" s="3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2.5" customHeight="1">
      <c r="A12" s="80" t="s">
        <v>103</v>
      </c>
      <c r="B12" s="80" t="s">
        <v>113</v>
      </c>
      <c r="C12" s="80"/>
      <c r="D12" s="82" t="s">
        <v>93</v>
      </c>
      <c r="E12" s="90" t="s">
        <v>195</v>
      </c>
      <c r="F12" s="290">
        <v>16.8</v>
      </c>
      <c r="G12" s="290">
        <v>16.8</v>
      </c>
      <c r="H12" s="290"/>
      <c r="I12" s="290"/>
      <c r="J12" s="290"/>
      <c r="K12" s="290"/>
      <c r="L12" s="290"/>
      <c r="M12" s="31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2.5" customHeight="1">
      <c r="A13" s="84" t="s">
        <v>103</v>
      </c>
      <c r="B13" s="84" t="s">
        <v>113</v>
      </c>
      <c r="C13" s="84" t="s">
        <v>117</v>
      </c>
      <c r="D13" s="10" t="s">
        <v>93</v>
      </c>
      <c r="E13" s="88" t="s">
        <v>196</v>
      </c>
      <c r="F13" s="291">
        <v>16.8</v>
      </c>
      <c r="G13" s="291">
        <v>16.8</v>
      </c>
      <c r="H13" s="291"/>
      <c r="I13" s="291"/>
      <c r="J13" s="291"/>
      <c r="K13" s="291"/>
      <c r="L13" s="291"/>
      <c r="M13" s="31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311"/>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2.5" customHeight="1">
      <c r="A15"/>
      <c r="B15"/>
      <c r="C15"/>
      <c r="D15"/>
      <c r="E15"/>
      <c r="F15"/>
      <c r="G15"/>
      <c r="H15"/>
      <c r="I15"/>
      <c r="J15"/>
      <c r="K15"/>
      <c r="L15"/>
      <c r="M15" s="31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2.5" customHeight="1">
      <c r="A16"/>
      <c r="B16"/>
      <c r="C16"/>
      <c r="D16"/>
      <c r="E16"/>
      <c r="F16"/>
      <c r="G16"/>
      <c r="H16"/>
      <c r="I16"/>
      <c r="J16"/>
      <c r="K16"/>
      <c r="L16"/>
      <c r="M16" s="311"/>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31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sheetData>
  <sheetProtection formatCells="0" formatColumns="0" formatRows="0"/>
  <mergeCells count="16">
    <mergeCell ref="A2:L2"/>
    <mergeCell ref="A3:D3"/>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7" sqref="A7"/>
    </sheetView>
  </sheetViews>
  <sheetFormatPr defaultColWidth="6.875" defaultRowHeight="22.5" customHeight="1"/>
  <cols>
    <col min="1" max="1" width="8.375" style="597" customWidth="1"/>
    <col min="2" max="2" width="13.625" style="597" customWidth="1"/>
    <col min="3" max="3" width="9.75390625" style="597" customWidth="1"/>
    <col min="4" max="4" width="8.875" style="597" customWidth="1"/>
    <col min="5" max="5" width="8.625" style="597" customWidth="1"/>
    <col min="6" max="13" width="9.875" style="597" customWidth="1"/>
    <col min="14" max="255" width="6.75390625" style="597" customWidth="1"/>
    <col min="256" max="256" width="6.875" style="598" customWidth="1"/>
  </cols>
  <sheetData>
    <row r="1" spans="2:255" ht="22.5" customHeight="1">
      <c r="B1" s="599"/>
      <c r="C1" s="599"/>
      <c r="D1" s="599"/>
      <c r="E1" s="599"/>
      <c r="F1" s="599"/>
      <c r="G1" s="599"/>
      <c r="H1" s="599"/>
      <c r="I1" s="599"/>
      <c r="J1" s="599"/>
      <c r="M1" s="612"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00" t="s">
        <v>77</v>
      </c>
      <c r="B2" s="600"/>
      <c r="C2" s="600"/>
      <c r="D2" s="600"/>
      <c r="E2" s="600"/>
      <c r="F2" s="600"/>
      <c r="G2" s="600"/>
      <c r="H2" s="600"/>
      <c r="I2" s="600"/>
      <c r="J2" s="600"/>
      <c r="K2" s="600"/>
      <c r="L2" s="600"/>
      <c r="M2" s="600"/>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01" t="s">
        <v>2</v>
      </c>
      <c r="B3" s="601"/>
      <c r="C3" s="602"/>
      <c r="D3" s="603"/>
      <c r="E3" s="603"/>
      <c r="F3" s="603"/>
      <c r="G3" s="602"/>
      <c r="H3" s="602"/>
      <c r="I3" s="602"/>
      <c r="J3" s="602"/>
      <c r="L3" s="613" t="s">
        <v>78</v>
      </c>
      <c r="M3" s="61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604" t="s">
        <v>79</v>
      </c>
      <c r="B4" s="604" t="s">
        <v>80</v>
      </c>
      <c r="C4" s="605" t="s">
        <v>81</v>
      </c>
      <c r="D4" s="606" t="s">
        <v>82</v>
      </c>
      <c r="E4" s="606"/>
      <c r="F4" s="606"/>
      <c r="G4" s="604" t="s">
        <v>83</v>
      </c>
      <c r="H4" s="604" t="s">
        <v>84</v>
      </c>
      <c r="I4" s="604" t="s">
        <v>85</v>
      </c>
      <c r="J4" s="604" t="s">
        <v>86</v>
      </c>
      <c r="K4" s="604" t="s">
        <v>87</v>
      </c>
      <c r="L4" s="614" t="s">
        <v>88</v>
      </c>
      <c r="M4" s="615" t="s">
        <v>89</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604"/>
      <c r="B5" s="604"/>
      <c r="C5" s="604"/>
      <c r="D5" s="604" t="s">
        <v>90</v>
      </c>
      <c r="E5" s="604" t="s">
        <v>91</v>
      </c>
      <c r="F5" s="604" t="s">
        <v>92</v>
      </c>
      <c r="G5" s="604"/>
      <c r="H5" s="604"/>
      <c r="I5" s="604"/>
      <c r="J5" s="604"/>
      <c r="K5" s="604"/>
      <c r="L5" s="604"/>
      <c r="M5" s="616"/>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607"/>
      <c r="B6" s="607"/>
      <c r="C6" s="607">
        <v>1</v>
      </c>
      <c r="D6" s="607">
        <v>2</v>
      </c>
      <c r="E6" s="607">
        <v>3</v>
      </c>
      <c r="F6" s="607">
        <v>4</v>
      </c>
      <c r="G6" s="607">
        <v>5</v>
      </c>
      <c r="H6" s="607">
        <v>6</v>
      </c>
      <c r="I6" s="607">
        <v>7</v>
      </c>
      <c r="J6" s="607">
        <v>8</v>
      </c>
      <c r="K6" s="607">
        <v>9</v>
      </c>
      <c r="L6" s="607">
        <v>10</v>
      </c>
      <c r="M6" s="617">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96" customFormat="1" ht="23.25" customHeight="1">
      <c r="A7" s="10" t="s">
        <v>93</v>
      </c>
      <c r="B7" s="10" t="s">
        <v>94</v>
      </c>
      <c r="C7" s="35">
        <f>SUM(E7:M7)</f>
        <v>12577.8</v>
      </c>
      <c r="D7" s="35">
        <v>12377.8</v>
      </c>
      <c r="E7" s="35">
        <v>12377.8</v>
      </c>
      <c r="F7" s="608"/>
      <c r="G7" s="609"/>
      <c r="H7" s="609">
        <v>200</v>
      </c>
      <c r="I7" s="618"/>
      <c r="J7" s="618"/>
      <c r="K7" s="618"/>
      <c r="L7" s="618"/>
      <c r="M7" s="619"/>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29.25" customHeight="1">
      <c r="A8" s="610"/>
      <c r="B8" s="610"/>
      <c r="C8" s="610"/>
      <c r="D8" s="610"/>
      <c r="E8" s="610"/>
      <c r="F8" s="610"/>
      <c r="G8" s="610"/>
      <c r="H8" s="610"/>
      <c r="I8" s="610"/>
      <c r="J8" s="610"/>
      <c r="K8" s="610"/>
      <c r="L8" s="610"/>
      <c r="M8" s="610"/>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610"/>
      <c r="B9" s="610"/>
      <c r="C9" s="610"/>
      <c r="D9" s="610"/>
      <c r="E9" s="610"/>
      <c r="F9" s="610"/>
      <c r="G9" s="610"/>
      <c r="H9" s="610"/>
      <c r="I9" s="610"/>
      <c r="J9" s="610"/>
      <c r="K9" s="610"/>
      <c r="L9" s="610"/>
      <c r="M9" s="61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610"/>
      <c r="B10" s="610"/>
      <c r="C10" s="611"/>
      <c r="D10" s="610"/>
      <c r="E10" s="610"/>
      <c r="F10" s="610"/>
      <c r="G10" s="610"/>
      <c r="H10" s="610"/>
      <c r="I10" s="610"/>
      <c r="J10" s="610"/>
      <c r="K10" s="610"/>
      <c r="L10" s="6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610"/>
      <c r="C11" s="610"/>
      <c r="D11" s="610"/>
      <c r="E11" s="610"/>
      <c r="F11" s="610"/>
      <c r="G11" s="610"/>
      <c r="H11" s="610"/>
      <c r="I11" s="610"/>
      <c r="J11" s="610"/>
      <c r="K11" s="610"/>
      <c r="L11" s="61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610"/>
      <c r="D12" s="610"/>
      <c r="G12" s="610"/>
      <c r="H12" s="610"/>
      <c r="I12" s="610"/>
      <c r="J12" s="610"/>
      <c r="K12" s="610"/>
      <c r="L12" s="61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610"/>
      <c r="I13" s="610"/>
      <c r="J13" s="61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61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610"/>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61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4">
    <mergeCell ref="A2:M2"/>
    <mergeCell ref="A3:B3"/>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1"/>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2"/>
  <sheetViews>
    <sheetView showGridLines="0" showZeros="0" workbookViewId="0" topLeftCell="A1">
      <selection activeCell="A3" sqref="A3"/>
    </sheetView>
  </sheetViews>
  <sheetFormatPr defaultColWidth="9.00390625" defaultRowHeight="14.25"/>
  <cols>
    <col min="1" max="3" width="5.875" style="0" customWidth="1"/>
    <col min="5" max="5" width="21.00390625" style="0" customWidth="1"/>
    <col min="6" max="6" width="10.375" style="0" customWidth="1"/>
  </cols>
  <sheetData>
    <row r="1" ht="14.25" customHeight="1">
      <c r="K1" t="s">
        <v>272</v>
      </c>
    </row>
    <row r="2" spans="1:11" ht="31.5" customHeight="1">
      <c r="A2" s="67" t="s">
        <v>273</v>
      </c>
      <c r="B2" s="67"/>
      <c r="C2" s="67"/>
      <c r="D2" s="67"/>
      <c r="E2" s="67"/>
      <c r="F2" s="67"/>
      <c r="G2" s="67"/>
      <c r="H2" s="67"/>
      <c r="I2" s="67"/>
      <c r="J2" s="67"/>
      <c r="K2" s="67"/>
    </row>
    <row r="3" spans="1:11" ht="14.25" customHeight="1">
      <c r="A3" s="139" t="s">
        <v>2</v>
      </c>
      <c r="J3" s="293" t="s">
        <v>78</v>
      </c>
      <c r="K3" s="293"/>
    </row>
    <row r="4" spans="1:11" ht="33" customHeight="1">
      <c r="A4" s="282" t="s">
        <v>97</v>
      </c>
      <c r="B4" s="282"/>
      <c r="C4" s="282"/>
      <c r="D4" s="73" t="s">
        <v>227</v>
      </c>
      <c r="E4" s="73" t="s">
        <v>159</v>
      </c>
      <c r="F4" s="73" t="s">
        <v>149</v>
      </c>
      <c r="G4" s="73"/>
      <c r="H4" s="73"/>
      <c r="I4" s="73"/>
      <c r="J4" s="73"/>
      <c r="K4" s="73"/>
    </row>
    <row r="5" spans="1:11" ht="14.25" customHeight="1">
      <c r="A5" s="73" t="s">
        <v>100</v>
      </c>
      <c r="B5" s="73" t="s">
        <v>101</v>
      </c>
      <c r="C5" s="73" t="s">
        <v>102</v>
      </c>
      <c r="D5" s="73"/>
      <c r="E5" s="73"/>
      <c r="F5" s="73" t="s">
        <v>90</v>
      </c>
      <c r="G5" s="73" t="s">
        <v>244</v>
      </c>
      <c r="H5" s="73" t="s">
        <v>241</v>
      </c>
      <c r="I5" s="73" t="s">
        <v>245</v>
      </c>
      <c r="J5" s="73" t="s">
        <v>237</v>
      </c>
      <c r="K5" s="73" t="s">
        <v>246</v>
      </c>
    </row>
    <row r="6" spans="1:11" ht="32.25" customHeight="1">
      <c r="A6" s="73"/>
      <c r="B6" s="73"/>
      <c r="C6" s="73"/>
      <c r="D6" s="73"/>
      <c r="E6" s="73"/>
      <c r="F6" s="73"/>
      <c r="G6" s="73"/>
      <c r="H6" s="73"/>
      <c r="I6" s="73"/>
      <c r="J6" s="73"/>
      <c r="K6" s="73"/>
    </row>
    <row r="7" spans="1:11" s="20" customFormat="1" ht="22.5" customHeight="1">
      <c r="A7" s="283"/>
      <c r="B7" s="283"/>
      <c r="C7" s="283"/>
      <c r="D7" s="283"/>
      <c r="E7" s="78" t="s">
        <v>81</v>
      </c>
      <c r="F7" s="284">
        <f>F8</f>
        <v>69</v>
      </c>
      <c r="G7" s="284">
        <f>G8</f>
        <v>0</v>
      </c>
      <c r="H7" s="284">
        <f>H8</f>
        <v>0</v>
      </c>
      <c r="I7" s="284">
        <f>I8</f>
        <v>0</v>
      </c>
      <c r="J7" s="284">
        <f>J8</f>
        <v>69</v>
      </c>
      <c r="K7" s="294"/>
    </row>
    <row r="8" spans="1:11" ht="22.5" customHeight="1">
      <c r="A8" s="80" t="s">
        <v>103</v>
      </c>
      <c r="B8" s="81"/>
      <c r="C8" s="81"/>
      <c r="D8" s="82" t="s">
        <v>93</v>
      </c>
      <c r="E8" s="83" t="s">
        <v>104</v>
      </c>
      <c r="F8" s="285">
        <f>F9+F11</f>
        <v>69</v>
      </c>
      <c r="G8" s="285">
        <f>G9+G11</f>
        <v>0</v>
      </c>
      <c r="H8" s="285">
        <f>H9+H11</f>
        <v>0</v>
      </c>
      <c r="I8" s="285">
        <f>I9+I11</f>
        <v>0</v>
      </c>
      <c r="J8" s="285">
        <f>J9+J11</f>
        <v>69</v>
      </c>
      <c r="K8" s="295"/>
    </row>
    <row r="9" spans="1:11" ht="22.5" customHeight="1">
      <c r="A9" s="80" t="s">
        <v>103</v>
      </c>
      <c r="B9" s="80" t="s">
        <v>105</v>
      </c>
      <c r="C9" s="81"/>
      <c r="D9" s="82" t="s">
        <v>93</v>
      </c>
      <c r="E9" s="83" t="s">
        <v>106</v>
      </c>
      <c r="F9" s="286">
        <v>52.2</v>
      </c>
      <c r="G9" s="287"/>
      <c r="H9" s="287"/>
      <c r="I9" s="287"/>
      <c r="J9" s="287">
        <v>52.2</v>
      </c>
      <c r="K9" s="295"/>
    </row>
    <row r="10" spans="1:11" ht="22.5" customHeight="1">
      <c r="A10" s="84" t="s">
        <v>103</v>
      </c>
      <c r="B10" s="84" t="s">
        <v>105</v>
      </c>
      <c r="C10" s="84" t="s">
        <v>107</v>
      </c>
      <c r="D10" s="10" t="s">
        <v>93</v>
      </c>
      <c r="E10" s="85" t="s">
        <v>108</v>
      </c>
      <c r="F10" s="288">
        <v>52.2</v>
      </c>
      <c r="G10" s="289"/>
      <c r="H10" s="289"/>
      <c r="I10" s="289"/>
      <c r="J10" s="289">
        <v>52.2</v>
      </c>
      <c r="K10" s="295"/>
    </row>
    <row r="11" spans="1:11" ht="22.5" customHeight="1">
      <c r="A11" s="80" t="s">
        <v>103</v>
      </c>
      <c r="B11" s="80" t="s">
        <v>113</v>
      </c>
      <c r="C11" s="80"/>
      <c r="D11" s="82" t="s">
        <v>93</v>
      </c>
      <c r="E11" s="90" t="s">
        <v>114</v>
      </c>
      <c r="F11" s="290">
        <v>16.8</v>
      </c>
      <c r="G11" s="287"/>
      <c r="H11" s="287"/>
      <c r="I11" s="287"/>
      <c r="J11" s="290">
        <v>16.8</v>
      </c>
      <c r="K11" s="287"/>
    </row>
    <row r="12" spans="1:11" ht="22.5" customHeight="1">
      <c r="A12" s="84" t="s">
        <v>103</v>
      </c>
      <c r="B12" s="84" t="s">
        <v>113</v>
      </c>
      <c r="C12" s="84" t="s">
        <v>117</v>
      </c>
      <c r="D12" s="10" t="s">
        <v>93</v>
      </c>
      <c r="E12" s="88" t="s">
        <v>118</v>
      </c>
      <c r="F12" s="291">
        <v>16.8</v>
      </c>
      <c r="G12" s="289"/>
      <c r="H12" s="292"/>
      <c r="I12" s="292"/>
      <c r="J12" s="291">
        <v>16.8</v>
      </c>
      <c r="K12" s="296"/>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8"/>
  <sheetViews>
    <sheetView showGridLines="0" showZeros="0" workbookViewId="0" topLeftCell="A1">
      <selection activeCell="I12" sqref="I12"/>
    </sheetView>
  </sheetViews>
  <sheetFormatPr defaultColWidth="6.875" defaultRowHeight="12.75" customHeight="1"/>
  <cols>
    <col min="1" max="1" width="8.75390625" style="233" customWidth="1"/>
    <col min="2" max="2" width="20.25390625" style="233" customWidth="1"/>
    <col min="3" max="3" width="17.75390625" style="233" customWidth="1"/>
    <col min="4" max="5" width="11.125" style="233" customWidth="1"/>
    <col min="6" max="14" width="10.125" style="233" customWidth="1"/>
    <col min="15" max="256" width="6.875" style="233" customWidth="1"/>
  </cols>
  <sheetData>
    <row r="1" spans="1:255" ht="22.5" customHeight="1">
      <c r="A1" s="234"/>
      <c r="B1" s="234"/>
      <c r="C1" s="234"/>
      <c r="D1" s="234"/>
      <c r="E1" s="234"/>
      <c r="F1" s="234"/>
      <c r="G1" s="234"/>
      <c r="H1" s="234"/>
      <c r="I1" s="234"/>
      <c r="J1" s="234"/>
      <c r="K1" s="268"/>
      <c r="L1" s="269"/>
      <c r="N1" s="270" t="s">
        <v>274</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35" t="s">
        <v>275</v>
      </c>
      <c r="B2" s="235"/>
      <c r="C2" s="235"/>
      <c r="D2" s="235"/>
      <c r="E2" s="235"/>
      <c r="F2" s="235"/>
      <c r="G2" s="235"/>
      <c r="H2" s="235"/>
      <c r="I2" s="235"/>
      <c r="J2" s="235"/>
      <c r="K2" s="235"/>
      <c r="L2" s="235"/>
      <c r="M2" s="235"/>
      <c r="N2" s="23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36" t="s">
        <v>2</v>
      </c>
      <c r="B3" s="236"/>
      <c r="C3" s="236"/>
      <c r="D3" s="237"/>
      <c r="E3" s="236"/>
      <c r="F3" s="236"/>
      <c r="G3" s="236"/>
      <c r="H3" s="237"/>
      <c r="I3" s="237"/>
      <c r="J3" s="237"/>
      <c r="K3" s="268"/>
      <c r="L3" s="271"/>
      <c r="N3" s="272"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38" t="s">
        <v>276</v>
      </c>
      <c r="B4" s="238" t="s">
        <v>159</v>
      </c>
      <c r="C4" s="239" t="s">
        <v>277</v>
      </c>
      <c r="D4" s="240" t="s">
        <v>99</v>
      </c>
      <c r="E4" s="241" t="s">
        <v>82</v>
      </c>
      <c r="F4" s="241"/>
      <c r="G4" s="241"/>
      <c r="H4" s="242" t="s">
        <v>83</v>
      </c>
      <c r="I4" s="238" t="s">
        <v>84</v>
      </c>
      <c r="J4" s="238" t="s">
        <v>85</v>
      </c>
      <c r="K4" s="238" t="s">
        <v>86</v>
      </c>
      <c r="L4" s="273" t="s">
        <v>87</v>
      </c>
      <c r="M4" s="274" t="s">
        <v>88</v>
      </c>
      <c r="N4" s="275" t="s">
        <v>89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38"/>
      <c r="B5" s="238"/>
      <c r="C5" s="239"/>
      <c r="D5" s="238"/>
      <c r="E5" s="243" t="s">
        <v>90</v>
      </c>
      <c r="F5" s="243" t="s">
        <v>91</v>
      </c>
      <c r="G5" s="243" t="s">
        <v>92</v>
      </c>
      <c r="H5" s="238"/>
      <c r="I5" s="238"/>
      <c r="J5" s="238"/>
      <c r="K5" s="238"/>
      <c r="L5" s="240"/>
      <c r="M5" s="274"/>
      <c r="N5" s="27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44"/>
      <c r="B6" s="244"/>
      <c r="C6" s="244"/>
      <c r="D6" s="244">
        <v>1</v>
      </c>
      <c r="E6" s="244">
        <v>2</v>
      </c>
      <c r="F6" s="244">
        <v>3</v>
      </c>
      <c r="G6" s="244">
        <v>4</v>
      </c>
      <c r="H6" s="244">
        <v>5</v>
      </c>
      <c r="I6" s="244">
        <v>6</v>
      </c>
      <c r="J6" s="244">
        <v>7</v>
      </c>
      <c r="K6" s="244">
        <v>8</v>
      </c>
      <c r="L6" s="244">
        <v>9</v>
      </c>
      <c r="M6" s="276">
        <v>10</v>
      </c>
      <c r="N6" s="277">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2.5" customHeight="1">
      <c r="A7" s="245"/>
      <c r="B7" s="246" t="s">
        <v>81</v>
      </c>
      <c r="C7" s="247" t="s">
        <v>263</v>
      </c>
      <c r="D7" s="248">
        <f>D26+D8</f>
        <v>11566.8</v>
      </c>
      <c r="E7" s="248">
        <f aca="true" t="shared" si="0" ref="E7:N7">E26+E8</f>
        <v>11366.8</v>
      </c>
      <c r="F7" s="248">
        <f t="shared" si="0"/>
        <v>11366.8</v>
      </c>
      <c r="G7" s="248">
        <f t="shared" si="0"/>
        <v>0</v>
      </c>
      <c r="H7" s="248">
        <f t="shared" si="0"/>
        <v>0</v>
      </c>
      <c r="I7" s="248">
        <f t="shared" si="0"/>
        <v>200</v>
      </c>
      <c r="J7" s="248">
        <f t="shared" si="0"/>
        <v>0</v>
      </c>
      <c r="K7" s="248">
        <f t="shared" si="0"/>
        <v>0</v>
      </c>
      <c r="L7" s="248">
        <f t="shared" si="0"/>
        <v>0</v>
      </c>
      <c r="M7" s="248">
        <f t="shared" si="0"/>
        <v>0</v>
      </c>
      <c r="N7" s="278">
        <f t="shared" si="0"/>
        <v>0</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s="232" customFormat="1" ht="22.5" customHeight="1">
      <c r="A8" s="249">
        <v>208</v>
      </c>
      <c r="B8" s="250" t="s">
        <v>104</v>
      </c>
      <c r="C8" s="251" t="s">
        <v>263</v>
      </c>
      <c r="D8" s="248">
        <f>D9+D12+D16+D22+D24+D19</f>
        <v>11366.8</v>
      </c>
      <c r="E8" s="248">
        <f>E9+E12+E16+E22+E24+E19</f>
        <v>11366.8</v>
      </c>
      <c r="F8" s="248">
        <f>F9+F12+F16+F22+F24+F19</f>
        <v>11366.8</v>
      </c>
      <c r="G8" s="248">
        <f aca="true" t="shared" si="1" ref="E8:N8">G9+G12+G16+G22+G24</f>
        <v>0</v>
      </c>
      <c r="H8" s="248">
        <f t="shared" si="1"/>
        <v>0</v>
      </c>
      <c r="I8" s="248">
        <f t="shared" si="1"/>
        <v>0</v>
      </c>
      <c r="J8" s="248">
        <f t="shared" si="1"/>
        <v>0</v>
      </c>
      <c r="K8" s="248">
        <f t="shared" si="1"/>
        <v>0</v>
      </c>
      <c r="L8" s="248">
        <f t="shared" si="1"/>
        <v>0</v>
      </c>
      <c r="M8" s="248">
        <f t="shared" si="1"/>
        <v>0</v>
      </c>
      <c r="N8" s="278">
        <f t="shared" si="1"/>
        <v>0</v>
      </c>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c r="EA8" s="279"/>
      <c r="EB8" s="279"/>
      <c r="EC8" s="279"/>
      <c r="ED8" s="279"/>
      <c r="EE8" s="279"/>
      <c r="EF8" s="279"/>
      <c r="EG8" s="279"/>
      <c r="EH8" s="279"/>
      <c r="EI8" s="279"/>
      <c r="EJ8" s="279"/>
      <c r="EK8" s="279"/>
      <c r="EL8" s="279"/>
      <c r="EM8" s="279"/>
      <c r="EN8" s="279"/>
      <c r="EO8" s="279"/>
      <c r="EP8" s="279"/>
      <c r="EQ8" s="279"/>
      <c r="ER8" s="279"/>
      <c r="ES8" s="279"/>
      <c r="ET8" s="279"/>
      <c r="EU8" s="279"/>
      <c r="EV8" s="279"/>
      <c r="EW8" s="279"/>
      <c r="EX8" s="279"/>
      <c r="EY8" s="279"/>
      <c r="EZ8" s="279"/>
      <c r="FA8" s="279"/>
      <c r="FB8" s="279"/>
      <c r="FC8" s="279"/>
      <c r="FD8" s="279"/>
      <c r="FE8" s="279"/>
      <c r="FF8" s="279"/>
      <c r="FG8" s="279"/>
      <c r="FH8" s="279"/>
      <c r="FI8" s="279"/>
      <c r="FJ8" s="279"/>
      <c r="FK8" s="279"/>
      <c r="FL8" s="279"/>
      <c r="FM8" s="279"/>
      <c r="FN8" s="279"/>
      <c r="FO8" s="279"/>
      <c r="FP8" s="279"/>
      <c r="FQ8" s="279"/>
      <c r="FR8" s="279"/>
      <c r="FS8" s="279"/>
      <c r="FT8" s="279"/>
      <c r="FU8" s="279"/>
      <c r="FV8" s="279"/>
      <c r="FW8" s="279"/>
      <c r="FX8" s="279"/>
      <c r="FY8" s="279"/>
      <c r="FZ8" s="279"/>
      <c r="GA8" s="279"/>
      <c r="GB8" s="279"/>
      <c r="GC8" s="279"/>
      <c r="GD8" s="279"/>
      <c r="GE8" s="279"/>
      <c r="GF8" s="279"/>
      <c r="GG8" s="279"/>
      <c r="GH8" s="279"/>
      <c r="GI8" s="279"/>
      <c r="GJ8" s="279"/>
      <c r="GK8" s="279"/>
      <c r="GL8" s="279"/>
      <c r="GM8" s="279"/>
      <c r="GN8" s="279"/>
      <c r="GO8" s="279"/>
      <c r="GP8" s="279"/>
      <c r="GQ8" s="279"/>
      <c r="GR8" s="279"/>
      <c r="GS8" s="279"/>
      <c r="GT8" s="279"/>
      <c r="GU8" s="279"/>
      <c r="GV8" s="279"/>
      <c r="GW8" s="279"/>
      <c r="GX8" s="279"/>
      <c r="GY8" s="279"/>
      <c r="GZ8" s="279"/>
      <c r="HA8" s="279"/>
      <c r="HB8" s="279"/>
      <c r="HC8" s="279"/>
      <c r="HD8" s="279"/>
      <c r="HE8" s="279"/>
      <c r="HF8" s="279"/>
      <c r="HG8" s="279"/>
      <c r="HH8" s="279"/>
      <c r="HI8" s="279"/>
      <c r="HJ8" s="279"/>
      <c r="HK8" s="279"/>
      <c r="HL8" s="279"/>
      <c r="HM8" s="279"/>
      <c r="HN8" s="279"/>
      <c r="HO8" s="279"/>
      <c r="HP8" s="279"/>
      <c r="HQ8" s="279"/>
      <c r="HR8" s="279"/>
      <c r="HS8" s="279"/>
      <c r="HT8" s="279"/>
      <c r="HU8" s="279"/>
      <c r="HV8" s="279"/>
      <c r="HW8" s="279"/>
      <c r="HX8" s="279"/>
      <c r="HY8" s="279"/>
      <c r="HZ8" s="279"/>
      <c r="IA8" s="279"/>
      <c r="IB8" s="279"/>
      <c r="IC8" s="279"/>
      <c r="ID8" s="279"/>
      <c r="IE8" s="279"/>
      <c r="IF8" s="279"/>
      <c r="IG8" s="279"/>
      <c r="IH8" s="279"/>
      <c r="II8" s="279"/>
      <c r="IJ8" s="279"/>
      <c r="IK8" s="279"/>
      <c r="IL8" s="279"/>
      <c r="IM8" s="279"/>
      <c r="IN8" s="279"/>
      <c r="IO8" s="279"/>
      <c r="IP8" s="279"/>
      <c r="IQ8" s="279"/>
      <c r="IR8" s="279"/>
      <c r="IS8" s="279"/>
      <c r="IT8" s="279"/>
      <c r="IU8" s="279"/>
    </row>
    <row r="9" spans="1:255" s="232" customFormat="1" ht="22.5" customHeight="1">
      <c r="A9" s="249">
        <v>20802</v>
      </c>
      <c r="B9" s="250" t="s">
        <v>106</v>
      </c>
      <c r="C9" s="251" t="s">
        <v>263</v>
      </c>
      <c r="D9" s="248">
        <f>SUM(D10:D11)</f>
        <v>583.8</v>
      </c>
      <c r="E9" s="248">
        <f aca="true" t="shared" si="2" ref="E9:N9">SUM(E10:E11)</f>
        <v>583.8</v>
      </c>
      <c r="F9" s="248">
        <f t="shared" si="2"/>
        <v>583.8</v>
      </c>
      <c r="G9" s="248">
        <f t="shared" si="2"/>
        <v>0</v>
      </c>
      <c r="H9" s="248">
        <f t="shared" si="2"/>
        <v>0</v>
      </c>
      <c r="I9" s="248">
        <f t="shared" si="2"/>
        <v>0</v>
      </c>
      <c r="J9" s="248">
        <f t="shared" si="2"/>
        <v>0</v>
      </c>
      <c r="K9" s="248">
        <f t="shared" si="2"/>
        <v>0</v>
      </c>
      <c r="L9" s="248">
        <f t="shared" si="2"/>
        <v>0</v>
      </c>
      <c r="M9" s="248">
        <f t="shared" si="2"/>
        <v>0</v>
      </c>
      <c r="N9" s="278">
        <f t="shared" si="2"/>
        <v>0</v>
      </c>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c r="IT9" s="279"/>
      <c r="IU9" s="279"/>
    </row>
    <row r="10" spans="1:255" ht="22.5" customHeight="1">
      <c r="A10" s="252" t="s">
        <v>278</v>
      </c>
      <c r="B10" s="91" t="s">
        <v>110</v>
      </c>
      <c r="C10" s="247" t="s">
        <v>263</v>
      </c>
      <c r="D10" s="253">
        <f>SUM(F10:N10)</f>
        <v>8</v>
      </c>
      <c r="E10" s="254">
        <v>8</v>
      </c>
      <c r="F10" s="254">
        <v>8</v>
      </c>
      <c r="G10" s="255"/>
      <c r="H10" s="255"/>
      <c r="I10" s="255"/>
      <c r="J10" s="255"/>
      <c r="K10" s="255"/>
      <c r="L10" s="255"/>
      <c r="M10" s="255"/>
      <c r="N10" s="25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56" t="s">
        <v>279</v>
      </c>
      <c r="B11" s="91" t="s">
        <v>112</v>
      </c>
      <c r="C11" s="247" t="s">
        <v>263</v>
      </c>
      <c r="D11" s="253">
        <f>SUM(F11:N11)</f>
        <v>575.8</v>
      </c>
      <c r="E11" s="257">
        <v>575.8</v>
      </c>
      <c r="F11" s="257">
        <v>575.8</v>
      </c>
      <c r="G11" s="255"/>
      <c r="H11" s="255"/>
      <c r="I11" s="255"/>
      <c r="J11" s="255"/>
      <c r="K11" s="255"/>
      <c r="L11" s="255"/>
      <c r="M11" s="255"/>
      <c r="N11" s="25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232" customFormat="1" ht="22.5" customHeight="1">
      <c r="A12" s="258" t="s">
        <v>280</v>
      </c>
      <c r="B12" s="259" t="s">
        <v>114</v>
      </c>
      <c r="C12" s="251" t="s">
        <v>263</v>
      </c>
      <c r="D12" s="260">
        <f>SUM(D13:D15)</f>
        <v>866</v>
      </c>
      <c r="E12" s="260">
        <f aca="true" t="shared" si="3" ref="E12:N12">SUM(E13:E15)</f>
        <v>866</v>
      </c>
      <c r="F12" s="260">
        <f t="shared" si="3"/>
        <v>866</v>
      </c>
      <c r="G12" s="253">
        <f t="shared" si="3"/>
        <v>0</v>
      </c>
      <c r="H12" s="253">
        <f t="shared" si="3"/>
        <v>0</v>
      </c>
      <c r="I12" s="253">
        <f t="shared" si="3"/>
        <v>0</v>
      </c>
      <c r="J12" s="253">
        <f t="shared" si="3"/>
        <v>0</v>
      </c>
      <c r="K12" s="253">
        <f t="shared" si="3"/>
        <v>0</v>
      </c>
      <c r="L12" s="253">
        <f t="shared" si="3"/>
        <v>0</v>
      </c>
      <c r="M12" s="253">
        <f t="shared" si="3"/>
        <v>0</v>
      </c>
      <c r="N12" s="280">
        <f t="shared" si="3"/>
        <v>0</v>
      </c>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79"/>
      <c r="HV12" s="279"/>
      <c r="HW12" s="279"/>
      <c r="HX12" s="279"/>
      <c r="HY12" s="279"/>
      <c r="HZ12" s="279"/>
      <c r="IA12" s="279"/>
      <c r="IB12" s="279"/>
      <c r="IC12" s="279"/>
      <c r="ID12" s="279"/>
      <c r="IE12" s="279"/>
      <c r="IF12" s="279"/>
      <c r="IG12" s="279"/>
      <c r="IH12" s="279"/>
      <c r="II12" s="279"/>
      <c r="IJ12" s="279"/>
      <c r="IK12" s="279"/>
      <c r="IL12" s="279"/>
      <c r="IM12" s="279"/>
      <c r="IN12" s="279"/>
      <c r="IO12" s="279"/>
      <c r="IP12" s="279"/>
      <c r="IQ12" s="279"/>
      <c r="IR12" s="279"/>
      <c r="IS12" s="279"/>
      <c r="IT12" s="279"/>
      <c r="IU12" s="279"/>
    </row>
    <row r="13" spans="1:255" ht="22.5" customHeight="1">
      <c r="A13" s="256" t="s">
        <v>281</v>
      </c>
      <c r="B13" s="261" t="s">
        <v>115</v>
      </c>
      <c r="C13" s="247" t="s">
        <v>263</v>
      </c>
      <c r="D13" s="253">
        <f>SUM(F13:N13)</f>
        <v>200</v>
      </c>
      <c r="E13" s="36">
        <v>200</v>
      </c>
      <c r="F13" s="36">
        <v>200</v>
      </c>
      <c r="G13" s="255"/>
      <c r="H13" s="255"/>
      <c r="I13" s="255"/>
      <c r="J13" s="255"/>
      <c r="K13" s="255"/>
      <c r="L13" s="255"/>
      <c r="M13" s="255"/>
      <c r="N13" s="25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56" t="s">
        <v>282</v>
      </c>
      <c r="B14" s="261" t="s">
        <v>116</v>
      </c>
      <c r="C14" s="247" t="s">
        <v>263</v>
      </c>
      <c r="D14" s="253">
        <f>SUM(F14:N14)</f>
        <v>20</v>
      </c>
      <c r="E14" s="36">
        <v>20</v>
      </c>
      <c r="F14" s="36">
        <v>20</v>
      </c>
      <c r="G14" s="255"/>
      <c r="H14" s="255"/>
      <c r="I14" s="255"/>
      <c r="J14" s="255"/>
      <c r="K14" s="255"/>
      <c r="L14" s="255"/>
      <c r="M14" s="255"/>
      <c r="N14" s="28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14" ht="22.5" customHeight="1">
      <c r="A15" s="256" t="s">
        <v>283</v>
      </c>
      <c r="B15" s="91" t="s">
        <v>118</v>
      </c>
      <c r="C15" s="247" t="s">
        <v>263</v>
      </c>
      <c r="D15" s="253">
        <f>SUM(F15:N15)</f>
        <v>646</v>
      </c>
      <c r="E15" s="118">
        <v>646</v>
      </c>
      <c r="F15" s="118">
        <v>646</v>
      </c>
      <c r="G15" s="262"/>
      <c r="H15" s="262"/>
      <c r="I15" s="262"/>
      <c r="J15" s="262"/>
      <c r="K15" s="262"/>
      <c r="L15" s="262"/>
      <c r="M15" s="262"/>
      <c r="N15" s="262"/>
    </row>
    <row r="16" spans="1:14" s="232" customFormat="1" ht="22.5" customHeight="1">
      <c r="A16" s="258" t="s">
        <v>284</v>
      </c>
      <c r="B16" s="259" t="s">
        <v>120</v>
      </c>
      <c r="C16" s="251" t="s">
        <v>263</v>
      </c>
      <c r="D16" s="120">
        <f>SUM(D17:D18)</f>
        <v>6145</v>
      </c>
      <c r="E16" s="120">
        <f>SUM(E17:E18)</f>
        <v>6145</v>
      </c>
      <c r="F16" s="120">
        <f>SUM(F17:F18)</f>
        <v>6145</v>
      </c>
      <c r="G16" s="263"/>
      <c r="H16" s="263"/>
      <c r="I16" s="263"/>
      <c r="J16" s="263"/>
      <c r="K16" s="263"/>
      <c r="L16" s="263"/>
      <c r="M16" s="263"/>
      <c r="N16" s="263"/>
    </row>
    <row r="17" spans="1:14" ht="22.5" customHeight="1">
      <c r="A17" s="256" t="s">
        <v>285</v>
      </c>
      <c r="B17" s="91" t="s">
        <v>121</v>
      </c>
      <c r="C17" s="247" t="s">
        <v>263</v>
      </c>
      <c r="D17" s="95">
        <v>3051</v>
      </c>
      <c r="E17" s="95">
        <v>3051</v>
      </c>
      <c r="F17" s="95">
        <v>3051</v>
      </c>
      <c r="G17" s="262"/>
      <c r="H17" s="262"/>
      <c r="I17" s="262"/>
      <c r="J17" s="262"/>
      <c r="K17" s="262"/>
      <c r="L17" s="262"/>
      <c r="M17" s="262"/>
      <c r="N17" s="262"/>
    </row>
    <row r="18" spans="1:14" ht="22.5" customHeight="1">
      <c r="A18" s="256" t="s">
        <v>286</v>
      </c>
      <c r="B18" s="91" t="s">
        <v>122</v>
      </c>
      <c r="C18" s="247" t="s">
        <v>263</v>
      </c>
      <c r="D18" s="95">
        <v>3094</v>
      </c>
      <c r="E18" s="95">
        <v>3094</v>
      </c>
      <c r="F18" s="95">
        <v>3094</v>
      </c>
      <c r="G18" s="262"/>
      <c r="H18" s="262"/>
      <c r="I18" s="262"/>
      <c r="J18" s="262"/>
      <c r="K18" s="262"/>
      <c r="L18" s="262"/>
      <c r="M18" s="262"/>
      <c r="N18" s="262"/>
    </row>
    <row r="19" spans="1:14" s="232" customFormat="1" ht="22.5" customHeight="1">
      <c r="A19" s="258" t="s">
        <v>287</v>
      </c>
      <c r="B19" s="259" t="s">
        <v>124</v>
      </c>
      <c r="C19" s="251" t="s">
        <v>263</v>
      </c>
      <c r="D19" s="120">
        <f>SUM(D20:D21)</f>
        <v>640</v>
      </c>
      <c r="E19" s="120">
        <f>SUM(E20:E21)</f>
        <v>640</v>
      </c>
      <c r="F19" s="120">
        <f>SUM(F20:F21)</f>
        <v>640</v>
      </c>
      <c r="G19" s="263"/>
      <c r="H19" s="263"/>
      <c r="I19" s="263"/>
      <c r="J19" s="263"/>
      <c r="K19" s="263"/>
      <c r="L19" s="263"/>
      <c r="M19" s="263"/>
      <c r="N19" s="263"/>
    </row>
    <row r="20" spans="1:14" ht="22.5" customHeight="1">
      <c r="A20" s="256" t="s">
        <v>288</v>
      </c>
      <c r="B20" s="91" t="s">
        <v>125</v>
      </c>
      <c r="C20" s="247" t="s">
        <v>263</v>
      </c>
      <c r="D20" s="95">
        <v>490</v>
      </c>
      <c r="E20" s="95">
        <v>490</v>
      </c>
      <c r="F20" s="95">
        <v>490</v>
      </c>
      <c r="G20" s="262"/>
      <c r="H20" s="262"/>
      <c r="I20" s="262"/>
      <c r="J20" s="262"/>
      <c r="K20" s="262"/>
      <c r="L20" s="262"/>
      <c r="M20" s="262"/>
      <c r="N20" s="262"/>
    </row>
    <row r="21" spans="1:14" ht="22.5" customHeight="1">
      <c r="A21" s="256" t="s">
        <v>289</v>
      </c>
      <c r="B21" s="91" t="s">
        <v>126</v>
      </c>
      <c r="C21" s="247" t="s">
        <v>263</v>
      </c>
      <c r="D21" s="95">
        <v>150</v>
      </c>
      <c r="E21" s="95">
        <v>150</v>
      </c>
      <c r="F21" s="95">
        <v>150</v>
      </c>
      <c r="G21" s="262"/>
      <c r="H21" s="262"/>
      <c r="I21" s="262"/>
      <c r="J21" s="262"/>
      <c r="K21" s="262"/>
      <c r="L21" s="262"/>
      <c r="M21" s="262"/>
      <c r="N21" s="262"/>
    </row>
    <row r="22" spans="1:14" s="232" customFormat="1" ht="22.5" customHeight="1">
      <c r="A22" s="258" t="s">
        <v>290</v>
      </c>
      <c r="B22" s="259" t="s">
        <v>128</v>
      </c>
      <c r="C22" s="251" t="s">
        <v>263</v>
      </c>
      <c r="D22" s="122">
        <v>3000</v>
      </c>
      <c r="E22" s="122">
        <v>3000</v>
      </c>
      <c r="F22" s="122">
        <v>3000</v>
      </c>
      <c r="G22" s="263"/>
      <c r="H22" s="263"/>
      <c r="I22" s="263"/>
      <c r="J22" s="263"/>
      <c r="K22" s="263"/>
      <c r="L22" s="263"/>
      <c r="M22" s="263"/>
      <c r="N22" s="263"/>
    </row>
    <row r="23" spans="1:14" ht="22.5" customHeight="1">
      <c r="A23" s="256" t="s">
        <v>291</v>
      </c>
      <c r="B23" s="91" t="s">
        <v>129</v>
      </c>
      <c r="C23" s="247" t="s">
        <v>263</v>
      </c>
      <c r="D23" s="95">
        <v>3000</v>
      </c>
      <c r="E23" s="95">
        <v>3000</v>
      </c>
      <c r="F23" s="95">
        <v>3000</v>
      </c>
      <c r="G23" s="262"/>
      <c r="H23" s="262"/>
      <c r="I23" s="262"/>
      <c r="J23" s="262"/>
      <c r="K23" s="262"/>
      <c r="L23" s="262"/>
      <c r="M23" s="262"/>
      <c r="N23" s="262"/>
    </row>
    <row r="24" spans="1:14" s="232" customFormat="1" ht="22.5" customHeight="1">
      <c r="A24" s="258" t="s">
        <v>292</v>
      </c>
      <c r="B24" s="259" t="s">
        <v>131</v>
      </c>
      <c r="C24" s="251" t="s">
        <v>263</v>
      </c>
      <c r="D24" s="122">
        <v>132</v>
      </c>
      <c r="E24" s="122">
        <v>132</v>
      </c>
      <c r="F24" s="122">
        <v>132</v>
      </c>
      <c r="G24" s="263"/>
      <c r="H24" s="263"/>
      <c r="I24" s="263"/>
      <c r="J24" s="263"/>
      <c r="K24" s="263"/>
      <c r="L24" s="263"/>
      <c r="M24" s="263"/>
      <c r="N24" s="263"/>
    </row>
    <row r="25" spans="1:14" ht="22.5" customHeight="1">
      <c r="A25" s="256" t="s">
        <v>293</v>
      </c>
      <c r="B25" s="91" t="s">
        <v>132</v>
      </c>
      <c r="C25" s="247" t="s">
        <v>263</v>
      </c>
      <c r="D25" s="95">
        <v>132</v>
      </c>
      <c r="E25" s="264">
        <v>132</v>
      </c>
      <c r="F25" s="264">
        <v>132</v>
      </c>
      <c r="G25" s="262"/>
      <c r="H25" s="262"/>
      <c r="I25" s="262"/>
      <c r="J25" s="262"/>
      <c r="K25" s="262"/>
      <c r="L25" s="262"/>
      <c r="M25" s="262"/>
      <c r="N25" s="262"/>
    </row>
    <row r="26" spans="1:14" s="232" customFormat="1" ht="22.5" customHeight="1">
      <c r="A26" s="258" t="s">
        <v>133</v>
      </c>
      <c r="B26" s="90" t="s">
        <v>134</v>
      </c>
      <c r="C26" s="251" t="s">
        <v>263</v>
      </c>
      <c r="D26" s="265">
        <v>200</v>
      </c>
      <c r="E26" s="265"/>
      <c r="F26" s="265"/>
      <c r="G26" s="265"/>
      <c r="H26" s="265"/>
      <c r="I26" s="265">
        <v>200</v>
      </c>
      <c r="J26" s="265"/>
      <c r="K26" s="265"/>
      <c r="L26" s="265"/>
      <c r="M26" s="265"/>
      <c r="N26" s="265"/>
    </row>
    <row r="27" spans="1:14" s="232" customFormat="1" ht="22.5" customHeight="1">
      <c r="A27" s="258" t="s">
        <v>294</v>
      </c>
      <c r="B27" s="90" t="s">
        <v>136</v>
      </c>
      <c r="C27" s="251" t="s">
        <v>263</v>
      </c>
      <c r="D27" s="265">
        <v>200</v>
      </c>
      <c r="E27" s="265"/>
      <c r="F27" s="265"/>
      <c r="G27" s="265"/>
      <c r="H27" s="265"/>
      <c r="I27" s="265">
        <v>200</v>
      </c>
      <c r="J27" s="265"/>
      <c r="K27" s="265"/>
      <c r="L27" s="265"/>
      <c r="M27" s="265"/>
      <c r="N27" s="265"/>
    </row>
    <row r="28" spans="1:14" ht="22.5" customHeight="1">
      <c r="A28" s="256" t="s">
        <v>295</v>
      </c>
      <c r="B28" s="266" t="s">
        <v>137</v>
      </c>
      <c r="C28" s="247" t="s">
        <v>263</v>
      </c>
      <c r="D28" s="267">
        <v>200</v>
      </c>
      <c r="E28" s="267"/>
      <c r="F28" s="267"/>
      <c r="G28" s="267"/>
      <c r="H28" s="267"/>
      <c r="I28" s="267">
        <v>200</v>
      </c>
      <c r="J28" s="267"/>
      <c r="K28" s="267"/>
      <c r="L28" s="267"/>
      <c r="M28" s="267"/>
      <c r="N28" s="267"/>
    </row>
  </sheetData>
  <sheetProtection formatCells="0" formatColumns="0" formatRows="0"/>
  <mergeCells count="14">
    <mergeCell ref="A2:N2"/>
    <mergeCell ref="A3:B3"/>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6"/>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topLeftCell="A1">
      <selection activeCell="E10" sqref="E10"/>
    </sheetView>
  </sheetViews>
  <sheetFormatPr defaultColWidth="6.875" defaultRowHeight="12.75" customHeight="1"/>
  <cols>
    <col min="1" max="3" width="4.00390625" style="191" customWidth="1"/>
    <col min="4" max="4" width="9.625" style="191" customWidth="1"/>
    <col min="5" max="5" width="23.125" style="191" customWidth="1"/>
    <col min="6" max="6" width="8.875" style="191" customWidth="1"/>
    <col min="7" max="7" width="8.125" style="191" customWidth="1"/>
    <col min="8" max="10" width="7.125" style="191" customWidth="1"/>
    <col min="11" max="11" width="7.75390625" style="191" customWidth="1"/>
    <col min="12" max="19" width="7.125" style="191" customWidth="1"/>
    <col min="20" max="21" width="7.25390625" style="191" customWidth="1"/>
    <col min="22" max="16384" width="6.875" style="191" customWidth="1"/>
  </cols>
  <sheetData>
    <row r="1" spans="1:21" ht="24.75" customHeight="1">
      <c r="A1" s="192"/>
      <c r="B1" s="192"/>
      <c r="C1" s="192"/>
      <c r="D1" s="192"/>
      <c r="E1" s="192"/>
      <c r="F1" s="192"/>
      <c r="G1" s="192"/>
      <c r="H1" s="192"/>
      <c r="I1" s="192"/>
      <c r="J1" s="192"/>
      <c r="K1" s="192"/>
      <c r="L1" s="192"/>
      <c r="M1" s="192"/>
      <c r="N1" s="192"/>
      <c r="O1" s="192"/>
      <c r="P1" s="192"/>
      <c r="Q1" s="209"/>
      <c r="R1" s="209"/>
      <c r="S1" s="215"/>
      <c r="T1" s="215"/>
      <c r="U1" s="192" t="s">
        <v>296</v>
      </c>
    </row>
    <row r="2" spans="1:21" ht="24.75" customHeight="1">
      <c r="A2" s="193" t="s">
        <v>297</v>
      </c>
      <c r="B2" s="193"/>
      <c r="C2" s="193"/>
      <c r="D2" s="193"/>
      <c r="E2" s="193"/>
      <c r="F2" s="193"/>
      <c r="G2" s="193"/>
      <c r="H2" s="193"/>
      <c r="I2" s="193"/>
      <c r="J2" s="193"/>
      <c r="K2" s="193"/>
      <c r="L2" s="193"/>
      <c r="M2" s="193"/>
      <c r="N2" s="193"/>
      <c r="O2" s="193"/>
      <c r="P2" s="193"/>
      <c r="Q2" s="193"/>
      <c r="R2" s="193"/>
      <c r="S2" s="193"/>
      <c r="T2" s="193"/>
      <c r="U2" s="193"/>
    </row>
    <row r="3" spans="1:22" ht="24.75" customHeight="1">
      <c r="A3" s="194" t="s">
        <v>2</v>
      </c>
      <c r="B3" s="195"/>
      <c r="C3" s="196"/>
      <c r="D3" s="192"/>
      <c r="E3" s="192"/>
      <c r="F3" s="192"/>
      <c r="G3" s="192"/>
      <c r="H3" s="192"/>
      <c r="I3" s="192"/>
      <c r="J3" s="192"/>
      <c r="K3" s="192"/>
      <c r="L3" s="192"/>
      <c r="M3" s="192"/>
      <c r="N3" s="192"/>
      <c r="O3" s="192"/>
      <c r="P3" s="192"/>
      <c r="Q3" s="216"/>
      <c r="R3" s="216"/>
      <c r="S3" s="217"/>
      <c r="T3" s="218" t="s">
        <v>78</v>
      </c>
      <c r="U3" s="218"/>
      <c r="V3" s="219"/>
    </row>
    <row r="4" spans="1:22" ht="24.75" customHeight="1">
      <c r="A4" s="197" t="s">
        <v>140</v>
      </c>
      <c r="B4" s="197"/>
      <c r="C4" s="198"/>
      <c r="D4" s="199" t="s">
        <v>79</v>
      </c>
      <c r="E4" s="199" t="s">
        <v>98</v>
      </c>
      <c r="F4" s="200" t="s">
        <v>141</v>
      </c>
      <c r="G4" s="201" t="s">
        <v>142</v>
      </c>
      <c r="H4" s="197"/>
      <c r="I4" s="197"/>
      <c r="J4" s="198"/>
      <c r="K4" s="202" t="s">
        <v>143</v>
      </c>
      <c r="L4" s="212"/>
      <c r="M4" s="212"/>
      <c r="N4" s="212"/>
      <c r="O4" s="212"/>
      <c r="P4" s="212"/>
      <c r="Q4" s="212"/>
      <c r="R4" s="220"/>
      <c r="S4" s="221" t="s">
        <v>144</v>
      </c>
      <c r="T4" s="222" t="s">
        <v>145</v>
      </c>
      <c r="U4" s="222" t="s">
        <v>146</v>
      </c>
      <c r="V4" s="219"/>
    </row>
    <row r="5" spans="1:22" ht="24.75" customHeight="1">
      <c r="A5" s="202" t="s">
        <v>100</v>
      </c>
      <c r="B5" s="199" t="s">
        <v>101</v>
      </c>
      <c r="C5" s="199" t="s">
        <v>102</v>
      </c>
      <c r="D5" s="199"/>
      <c r="E5" s="199"/>
      <c r="F5" s="200"/>
      <c r="G5" s="199" t="s">
        <v>81</v>
      </c>
      <c r="H5" s="199" t="s">
        <v>147</v>
      </c>
      <c r="I5" s="199" t="s">
        <v>148</v>
      </c>
      <c r="J5" s="200" t="s">
        <v>149</v>
      </c>
      <c r="K5" s="213" t="s">
        <v>81</v>
      </c>
      <c r="L5" s="171" t="s">
        <v>150</v>
      </c>
      <c r="M5" s="171" t="s">
        <v>151</v>
      </c>
      <c r="N5" s="171" t="s">
        <v>152</v>
      </c>
      <c r="O5" s="171" t="s">
        <v>153</v>
      </c>
      <c r="P5" s="171" t="s">
        <v>154</v>
      </c>
      <c r="Q5" s="171" t="s">
        <v>155</v>
      </c>
      <c r="R5" s="171" t="s">
        <v>134</v>
      </c>
      <c r="S5" s="223"/>
      <c r="T5" s="222"/>
      <c r="U5" s="222"/>
      <c r="V5" s="219"/>
    </row>
    <row r="6" spans="1:21" ht="30.75" customHeight="1">
      <c r="A6" s="202"/>
      <c r="B6" s="199"/>
      <c r="C6" s="199"/>
      <c r="D6" s="199"/>
      <c r="E6" s="200"/>
      <c r="F6" s="203" t="s">
        <v>99</v>
      </c>
      <c r="G6" s="199"/>
      <c r="H6" s="199"/>
      <c r="I6" s="199"/>
      <c r="J6" s="200"/>
      <c r="K6" s="214"/>
      <c r="L6" s="171"/>
      <c r="M6" s="171"/>
      <c r="N6" s="171"/>
      <c r="O6" s="171"/>
      <c r="P6" s="171"/>
      <c r="Q6" s="171"/>
      <c r="R6" s="171"/>
      <c r="S6" s="224"/>
      <c r="T6" s="222"/>
      <c r="U6" s="222"/>
    </row>
    <row r="7" spans="1:21" ht="24.75" customHeight="1">
      <c r="A7" s="204"/>
      <c r="B7" s="204"/>
      <c r="C7" s="204"/>
      <c r="D7" s="204"/>
      <c r="E7" s="204"/>
      <c r="F7" s="205">
        <v>1</v>
      </c>
      <c r="G7" s="204">
        <v>2</v>
      </c>
      <c r="H7" s="204">
        <v>3</v>
      </c>
      <c r="I7" s="204">
        <v>4</v>
      </c>
      <c r="J7" s="204">
        <v>5</v>
      </c>
      <c r="K7" s="204">
        <v>6</v>
      </c>
      <c r="L7" s="204">
        <v>7</v>
      </c>
      <c r="M7" s="204">
        <v>8</v>
      </c>
      <c r="N7" s="204">
        <v>9</v>
      </c>
      <c r="O7" s="204">
        <v>10</v>
      </c>
      <c r="P7" s="204">
        <v>11</v>
      </c>
      <c r="Q7" s="204">
        <v>12</v>
      </c>
      <c r="R7" s="204">
        <v>13</v>
      </c>
      <c r="S7" s="204">
        <v>14</v>
      </c>
      <c r="T7" s="205">
        <v>15</v>
      </c>
      <c r="U7" s="205">
        <v>16</v>
      </c>
    </row>
    <row r="8" spans="1:21" ht="24.75" customHeight="1">
      <c r="A8" s="73"/>
      <c r="B8" s="73"/>
      <c r="C8" s="73"/>
      <c r="D8" s="73"/>
      <c r="E8" s="73" t="s">
        <v>81</v>
      </c>
      <c r="F8" s="184">
        <v>200</v>
      </c>
      <c r="G8" s="187"/>
      <c r="H8" s="187"/>
      <c r="I8" s="187"/>
      <c r="J8" s="187"/>
      <c r="K8" s="184">
        <v>200</v>
      </c>
      <c r="L8" s="187"/>
      <c r="M8" s="189"/>
      <c r="N8" s="187"/>
      <c r="O8" s="187"/>
      <c r="P8" s="187"/>
      <c r="Q8" s="187"/>
      <c r="R8" s="184">
        <v>200</v>
      </c>
      <c r="S8" s="225"/>
      <c r="T8" s="226"/>
      <c r="U8" s="227"/>
    </row>
    <row r="9" spans="1:21" ht="24.75" customHeight="1">
      <c r="A9" s="76">
        <v>229</v>
      </c>
      <c r="B9" s="76"/>
      <c r="C9" s="76"/>
      <c r="D9" s="10" t="s">
        <v>93</v>
      </c>
      <c r="E9" s="90" t="s">
        <v>134</v>
      </c>
      <c r="F9" s="184">
        <v>200</v>
      </c>
      <c r="G9" s="187"/>
      <c r="H9" s="187"/>
      <c r="I9" s="187"/>
      <c r="J9" s="187"/>
      <c r="K9" s="184">
        <v>200</v>
      </c>
      <c r="L9" s="187"/>
      <c r="M9" s="189"/>
      <c r="N9" s="187"/>
      <c r="O9" s="187"/>
      <c r="P9" s="187"/>
      <c r="Q9" s="187"/>
      <c r="R9" s="184">
        <v>200</v>
      </c>
      <c r="S9" s="225"/>
      <c r="T9" s="226"/>
      <c r="U9" s="227"/>
    </row>
    <row r="10" spans="1:21" ht="24.75" customHeight="1">
      <c r="A10" s="76">
        <v>229</v>
      </c>
      <c r="B10" s="76">
        <v>60</v>
      </c>
      <c r="C10" s="76"/>
      <c r="D10" s="10" t="s">
        <v>298</v>
      </c>
      <c r="E10" s="90" t="s">
        <v>136</v>
      </c>
      <c r="F10" s="184">
        <v>200</v>
      </c>
      <c r="G10" s="187"/>
      <c r="H10" s="187"/>
      <c r="I10" s="187"/>
      <c r="J10" s="187"/>
      <c r="K10" s="184">
        <v>200</v>
      </c>
      <c r="L10" s="187"/>
      <c r="M10" s="189"/>
      <c r="N10" s="187"/>
      <c r="O10" s="187"/>
      <c r="P10" s="187"/>
      <c r="Q10" s="187"/>
      <c r="R10" s="184">
        <v>200</v>
      </c>
      <c r="S10" s="225"/>
      <c r="T10" s="226"/>
      <c r="U10" s="227"/>
    </row>
    <row r="11" spans="1:21" s="190" customFormat="1" ht="24.75" customHeight="1">
      <c r="A11" s="136" t="s">
        <v>133</v>
      </c>
      <c r="B11" s="136" t="s">
        <v>299</v>
      </c>
      <c r="C11" s="136" t="s">
        <v>105</v>
      </c>
      <c r="D11" s="10" t="s">
        <v>93</v>
      </c>
      <c r="E11" s="186" t="s">
        <v>137</v>
      </c>
      <c r="F11" s="187">
        <v>200</v>
      </c>
      <c r="G11" s="187"/>
      <c r="H11" s="187"/>
      <c r="I11" s="187"/>
      <c r="J11" s="187"/>
      <c r="K11" s="187">
        <v>200</v>
      </c>
      <c r="L11" s="187"/>
      <c r="M11" s="189"/>
      <c r="N11" s="187"/>
      <c r="O11" s="187"/>
      <c r="P11" s="187"/>
      <c r="Q11" s="187"/>
      <c r="R11" s="187">
        <v>200</v>
      </c>
      <c r="S11" s="228"/>
      <c r="T11" s="228"/>
      <c r="U11" s="229"/>
    </row>
    <row r="12" spans="1:21" ht="24.75" customHeight="1">
      <c r="A12" s="206"/>
      <c r="B12" s="206"/>
      <c r="C12" s="206"/>
      <c r="D12" s="206"/>
      <c r="E12" s="207"/>
      <c r="F12" s="208"/>
      <c r="G12" s="208"/>
      <c r="H12" s="208"/>
      <c r="I12" s="208"/>
      <c r="J12" s="208"/>
      <c r="K12" s="208"/>
      <c r="L12" s="208"/>
      <c r="M12" s="208"/>
      <c r="N12" s="208"/>
      <c r="O12" s="208"/>
      <c r="P12" s="208"/>
      <c r="Q12" s="208"/>
      <c r="R12" s="208"/>
      <c r="S12" s="230"/>
      <c r="T12" s="230"/>
      <c r="U12" s="230"/>
    </row>
    <row r="13" spans="1:21" ht="18.75" customHeight="1">
      <c r="A13" s="206"/>
      <c r="B13" s="206"/>
      <c r="C13" s="206"/>
      <c r="D13" s="206"/>
      <c r="E13" s="207"/>
      <c r="F13" s="208"/>
      <c r="G13" s="209"/>
      <c r="H13" s="208"/>
      <c r="I13" s="208"/>
      <c r="J13" s="208"/>
      <c r="K13" s="208"/>
      <c r="L13" s="208"/>
      <c r="M13" s="208"/>
      <c r="N13" s="208"/>
      <c r="O13" s="208"/>
      <c r="P13" s="208"/>
      <c r="Q13" s="208"/>
      <c r="R13" s="208"/>
      <c r="S13" s="230"/>
      <c r="T13" s="230"/>
      <c r="U13" s="230"/>
    </row>
    <row r="14" spans="1:21" ht="18.75" customHeight="1">
      <c r="A14" s="210"/>
      <c r="B14" s="206"/>
      <c r="C14" s="206"/>
      <c r="D14" s="206"/>
      <c r="E14" s="207"/>
      <c r="F14" s="208"/>
      <c r="G14" s="209"/>
      <c r="H14" s="208"/>
      <c r="I14" s="208"/>
      <c r="J14" s="208"/>
      <c r="K14" s="208"/>
      <c r="L14" s="208"/>
      <c r="M14" s="208"/>
      <c r="N14" s="208"/>
      <c r="O14" s="208"/>
      <c r="P14" s="208"/>
      <c r="Q14" s="208"/>
      <c r="R14" s="208"/>
      <c r="S14" s="230"/>
      <c r="T14" s="230"/>
      <c r="U14" s="230"/>
    </row>
    <row r="15" spans="1:21" ht="18.75" customHeight="1">
      <c r="A15" s="210"/>
      <c r="B15" s="206"/>
      <c r="C15" s="206"/>
      <c r="D15" s="206"/>
      <c r="E15" s="207"/>
      <c r="F15" s="208"/>
      <c r="G15" s="208"/>
      <c r="H15" s="208"/>
      <c r="I15" s="208"/>
      <c r="J15" s="208"/>
      <c r="K15" s="208"/>
      <c r="L15" s="208"/>
      <c r="M15" s="208"/>
      <c r="N15" s="208"/>
      <c r="O15" s="208"/>
      <c r="P15" s="208"/>
      <c r="Q15" s="208"/>
      <c r="R15" s="208"/>
      <c r="S15" s="230"/>
      <c r="T15" s="230"/>
      <c r="U15" s="231"/>
    </row>
    <row r="16" spans="1:21" ht="18.75" customHeight="1">
      <c r="A16" s="210"/>
      <c r="B16" s="210"/>
      <c r="C16" s="206"/>
      <c r="D16" s="206"/>
      <c r="E16" s="207"/>
      <c r="F16" s="208"/>
      <c r="G16" s="208"/>
      <c r="H16" s="208"/>
      <c r="I16" s="208"/>
      <c r="J16" s="208"/>
      <c r="K16" s="208"/>
      <c r="L16" s="208"/>
      <c r="M16" s="208"/>
      <c r="N16" s="208"/>
      <c r="O16" s="208"/>
      <c r="P16" s="208"/>
      <c r="Q16" s="208"/>
      <c r="R16" s="208"/>
      <c r="S16" s="230"/>
      <c r="T16" s="230"/>
      <c r="U16" s="231"/>
    </row>
    <row r="17" spans="1:21" ht="18.75" customHeight="1">
      <c r="A17" s="210"/>
      <c r="B17" s="210"/>
      <c r="C17" s="210"/>
      <c r="D17" s="206"/>
      <c r="E17" s="207"/>
      <c r="F17" s="208"/>
      <c r="G17" s="208"/>
      <c r="H17" s="208"/>
      <c r="I17" s="208"/>
      <c r="J17" s="208"/>
      <c r="K17" s="208"/>
      <c r="L17" s="208"/>
      <c r="M17" s="208"/>
      <c r="N17" s="208"/>
      <c r="O17" s="208"/>
      <c r="P17" s="208"/>
      <c r="Q17" s="208"/>
      <c r="R17" s="208"/>
      <c r="S17" s="230"/>
      <c r="T17" s="230"/>
      <c r="U17" s="231"/>
    </row>
    <row r="18" spans="1:21" ht="18.75" customHeight="1">
      <c r="A18" s="210"/>
      <c r="B18" s="210"/>
      <c r="C18" s="210"/>
      <c r="D18" s="206"/>
      <c r="E18" s="207"/>
      <c r="F18" s="208"/>
      <c r="G18" s="208"/>
      <c r="H18" s="208"/>
      <c r="I18" s="208"/>
      <c r="J18" s="208"/>
      <c r="K18" s="208"/>
      <c r="L18" s="208"/>
      <c r="M18" s="208"/>
      <c r="N18" s="208"/>
      <c r="O18" s="208"/>
      <c r="P18" s="208"/>
      <c r="Q18" s="208"/>
      <c r="R18" s="208"/>
      <c r="S18" s="230"/>
      <c r="T18" s="231"/>
      <c r="U18" s="231"/>
    </row>
    <row r="19" spans="1:21" ht="18.75" customHeight="1">
      <c r="A19" s="210"/>
      <c r="B19" s="210"/>
      <c r="C19" s="210"/>
      <c r="D19" s="210"/>
      <c r="E19" s="211"/>
      <c r="F19" s="208"/>
      <c r="G19" s="209"/>
      <c r="H19" s="209"/>
      <c r="I19" s="209"/>
      <c r="J19" s="209"/>
      <c r="K19" s="209"/>
      <c r="L19" s="209"/>
      <c r="M19" s="209"/>
      <c r="N19" s="209"/>
      <c r="O19" s="209"/>
      <c r="P19" s="208"/>
      <c r="Q19" s="208"/>
      <c r="R19" s="208"/>
      <c r="S19" s="231"/>
      <c r="T19" s="231"/>
      <c r="U19" s="231"/>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10"/>
  <sheetViews>
    <sheetView showGridLines="0" showZeros="0" workbookViewId="0" topLeftCell="A1">
      <selection activeCell="A8" sqref="A8:F10"/>
    </sheetView>
  </sheetViews>
  <sheetFormatPr defaultColWidth="9.00390625" defaultRowHeight="14.25"/>
  <cols>
    <col min="1" max="1" width="3.875" style="0" customWidth="1"/>
    <col min="2" max="3" width="4.375" style="0" customWidth="1"/>
    <col min="4" max="4" width="7.25390625" style="0" customWidth="1"/>
    <col min="5" max="5" width="23.625" style="0" customWidth="1"/>
    <col min="6" max="6" width="6.75390625" style="0" customWidth="1"/>
    <col min="7" max="20" width="7.25390625" style="0" customWidth="1"/>
    <col min="21" max="21" width="7.75390625" style="0" customWidth="1"/>
  </cols>
  <sheetData>
    <row r="1" spans="1:21" ht="14.25" customHeight="1">
      <c r="A1" s="66"/>
      <c r="B1" s="66"/>
      <c r="C1" s="66"/>
      <c r="D1" s="66"/>
      <c r="E1" s="66"/>
      <c r="F1" s="66"/>
      <c r="G1" s="66"/>
      <c r="H1" s="66"/>
      <c r="I1" s="66"/>
      <c r="J1" s="66"/>
      <c r="K1" s="66"/>
      <c r="L1" s="66"/>
      <c r="M1" s="66"/>
      <c r="N1" s="66"/>
      <c r="O1" s="66"/>
      <c r="P1" s="66"/>
      <c r="Q1" s="66"/>
      <c r="R1" s="66"/>
      <c r="S1" s="66"/>
      <c r="T1" s="66"/>
      <c r="U1" s="68" t="s">
        <v>300</v>
      </c>
    </row>
    <row r="2" spans="1:21" ht="24.75" customHeight="1">
      <c r="A2" s="67" t="s">
        <v>301</v>
      </c>
      <c r="B2" s="67"/>
      <c r="C2" s="67"/>
      <c r="D2" s="67"/>
      <c r="E2" s="67"/>
      <c r="F2" s="67"/>
      <c r="G2" s="67"/>
      <c r="H2" s="67"/>
      <c r="I2" s="67"/>
      <c r="J2" s="67"/>
      <c r="K2" s="67"/>
      <c r="L2" s="67"/>
      <c r="M2" s="67"/>
      <c r="N2" s="67"/>
      <c r="O2" s="67"/>
      <c r="P2" s="67"/>
      <c r="Q2" s="67"/>
      <c r="R2" s="67"/>
      <c r="S2" s="67"/>
      <c r="T2" s="67"/>
      <c r="U2" s="67"/>
    </row>
    <row r="3" spans="1:21" ht="19.5" customHeight="1">
      <c r="A3" s="68" t="s">
        <v>2</v>
      </c>
      <c r="B3" s="68"/>
      <c r="C3" s="66"/>
      <c r="D3" s="66"/>
      <c r="E3" s="66"/>
      <c r="F3" s="66"/>
      <c r="G3" s="66"/>
      <c r="H3" s="66"/>
      <c r="I3" s="66"/>
      <c r="J3" s="66"/>
      <c r="K3" s="66"/>
      <c r="L3" s="66"/>
      <c r="M3" s="66"/>
      <c r="N3" s="66"/>
      <c r="O3" s="66"/>
      <c r="P3" s="66"/>
      <c r="Q3" s="66"/>
      <c r="R3" s="66"/>
      <c r="S3" s="66"/>
      <c r="T3" s="96" t="s">
        <v>78</v>
      </c>
      <c r="U3" s="96"/>
    </row>
    <row r="4" spans="1:21" ht="27.75" customHeight="1">
      <c r="A4" s="69" t="s">
        <v>140</v>
      </c>
      <c r="B4" s="70"/>
      <c r="C4" s="71"/>
      <c r="D4" s="72" t="s">
        <v>158</v>
      </c>
      <c r="E4" s="72" t="s">
        <v>159</v>
      </c>
      <c r="F4" s="72" t="s">
        <v>99</v>
      </c>
      <c r="G4" s="73" t="s">
        <v>160</v>
      </c>
      <c r="H4" s="73" t="s">
        <v>161</v>
      </c>
      <c r="I4" s="73" t="s">
        <v>162</v>
      </c>
      <c r="J4" s="73" t="s">
        <v>163</v>
      </c>
      <c r="K4" s="73" t="s">
        <v>164</v>
      </c>
      <c r="L4" s="73" t="s">
        <v>165</v>
      </c>
      <c r="M4" s="73" t="s">
        <v>151</v>
      </c>
      <c r="N4" s="73" t="s">
        <v>166</v>
      </c>
      <c r="O4" s="73" t="s">
        <v>149</v>
      </c>
      <c r="P4" s="73" t="s">
        <v>153</v>
      </c>
      <c r="Q4" s="73" t="s">
        <v>152</v>
      </c>
      <c r="R4" s="73" t="s">
        <v>167</v>
      </c>
      <c r="S4" s="73" t="s">
        <v>168</v>
      </c>
      <c r="T4" s="73" t="s">
        <v>169</v>
      </c>
      <c r="U4" s="73" t="s">
        <v>134</v>
      </c>
    </row>
    <row r="5" spans="1:21" ht="13.5" customHeight="1">
      <c r="A5" s="72" t="s">
        <v>100</v>
      </c>
      <c r="B5" s="72" t="s">
        <v>101</v>
      </c>
      <c r="C5" s="72" t="s">
        <v>102</v>
      </c>
      <c r="D5" s="74"/>
      <c r="E5" s="74"/>
      <c r="F5" s="74"/>
      <c r="G5" s="73"/>
      <c r="H5" s="73"/>
      <c r="I5" s="73"/>
      <c r="J5" s="73"/>
      <c r="K5" s="73"/>
      <c r="L5" s="73"/>
      <c r="M5" s="73"/>
      <c r="N5" s="73"/>
      <c r="O5" s="73"/>
      <c r="P5" s="73"/>
      <c r="Q5" s="73"/>
      <c r="R5" s="73"/>
      <c r="S5" s="73"/>
      <c r="T5" s="73"/>
      <c r="U5" s="73"/>
    </row>
    <row r="6" spans="1:21" ht="18" customHeight="1">
      <c r="A6" s="75"/>
      <c r="B6" s="75"/>
      <c r="C6" s="75"/>
      <c r="D6" s="75"/>
      <c r="E6" s="75"/>
      <c r="F6" s="75"/>
      <c r="G6" s="73"/>
      <c r="H6" s="73"/>
      <c r="I6" s="73"/>
      <c r="J6" s="73"/>
      <c r="K6" s="73"/>
      <c r="L6" s="73"/>
      <c r="M6" s="73"/>
      <c r="N6" s="73"/>
      <c r="O6" s="73"/>
      <c r="P6" s="73"/>
      <c r="Q6" s="73"/>
      <c r="R6" s="73"/>
      <c r="S6" s="73"/>
      <c r="T6" s="73"/>
      <c r="U6" s="73"/>
    </row>
    <row r="7" spans="1:21" ht="24" customHeight="1">
      <c r="A7" s="76"/>
      <c r="B7" s="76"/>
      <c r="C7" s="76"/>
      <c r="D7" s="76"/>
      <c r="E7" s="76" t="s">
        <v>81</v>
      </c>
      <c r="F7" s="184">
        <v>200</v>
      </c>
      <c r="G7" s="185"/>
      <c r="H7" s="185"/>
      <c r="I7" s="185"/>
      <c r="J7" s="185"/>
      <c r="K7" s="185"/>
      <c r="L7" s="185"/>
      <c r="M7" s="185"/>
      <c r="N7" s="185"/>
      <c r="O7" s="185"/>
      <c r="P7" s="185"/>
      <c r="Q7" s="185"/>
      <c r="R7" s="185"/>
      <c r="S7" s="185"/>
      <c r="T7" s="185"/>
      <c r="U7" s="188">
        <v>200</v>
      </c>
    </row>
    <row r="8" spans="1:21" ht="24" customHeight="1">
      <c r="A8" s="76">
        <v>229</v>
      </c>
      <c r="B8" s="76"/>
      <c r="C8" s="76"/>
      <c r="D8" s="10" t="s">
        <v>93</v>
      </c>
      <c r="E8" s="90" t="s">
        <v>134</v>
      </c>
      <c r="F8" s="184">
        <v>200</v>
      </c>
      <c r="G8" s="185"/>
      <c r="H8" s="185"/>
      <c r="I8" s="185"/>
      <c r="J8" s="185"/>
      <c r="K8" s="185"/>
      <c r="L8" s="185"/>
      <c r="M8" s="185"/>
      <c r="N8" s="185"/>
      <c r="O8" s="185"/>
      <c r="P8" s="185"/>
      <c r="Q8" s="185"/>
      <c r="R8" s="185"/>
      <c r="S8" s="185"/>
      <c r="T8" s="185"/>
      <c r="U8" s="188">
        <v>200</v>
      </c>
    </row>
    <row r="9" spans="1:21" ht="24" customHeight="1">
      <c r="A9" s="76">
        <v>229</v>
      </c>
      <c r="B9" s="76">
        <v>60</v>
      </c>
      <c r="C9" s="76"/>
      <c r="D9" s="10" t="s">
        <v>298</v>
      </c>
      <c r="E9" s="90" t="s">
        <v>136</v>
      </c>
      <c r="F9" s="184">
        <v>200</v>
      </c>
      <c r="G9" s="185"/>
      <c r="H9" s="185"/>
      <c r="I9" s="185"/>
      <c r="J9" s="185"/>
      <c r="K9" s="185"/>
      <c r="L9" s="185"/>
      <c r="M9" s="185"/>
      <c r="N9" s="185"/>
      <c r="O9" s="185"/>
      <c r="P9" s="185"/>
      <c r="Q9" s="185"/>
      <c r="R9" s="185"/>
      <c r="S9" s="185"/>
      <c r="T9" s="185"/>
      <c r="U9" s="188">
        <v>200</v>
      </c>
    </row>
    <row r="10" spans="1:21" s="20" customFormat="1" ht="24" customHeight="1">
      <c r="A10" s="136" t="s">
        <v>133</v>
      </c>
      <c r="B10" s="136" t="s">
        <v>299</v>
      </c>
      <c r="C10" s="136" t="s">
        <v>105</v>
      </c>
      <c r="D10" s="10" t="s">
        <v>93</v>
      </c>
      <c r="E10" s="186" t="s">
        <v>137</v>
      </c>
      <c r="F10" s="187">
        <v>200</v>
      </c>
      <c r="G10" s="185"/>
      <c r="H10" s="185"/>
      <c r="I10" s="185"/>
      <c r="J10" s="185"/>
      <c r="K10" s="185"/>
      <c r="L10" s="185"/>
      <c r="M10" s="185"/>
      <c r="N10" s="185"/>
      <c r="O10" s="185"/>
      <c r="P10" s="185"/>
      <c r="Q10" s="185"/>
      <c r="R10" s="185"/>
      <c r="S10" s="185"/>
      <c r="T10" s="185"/>
      <c r="U10" s="189">
        <v>200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6"/>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B9" sqref="B9"/>
    </sheetView>
  </sheetViews>
  <sheetFormatPr defaultColWidth="6.875" defaultRowHeight="12.75" customHeight="1"/>
  <cols>
    <col min="1" max="3" width="4.00390625" style="142" customWidth="1"/>
    <col min="4" max="4" width="9.625" style="142" customWidth="1"/>
    <col min="5" max="5" width="22.50390625" style="142" customWidth="1"/>
    <col min="6" max="7" width="8.50390625" style="142" customWidth="1"/>
    <col min="8" max="10" width="7.25390625" style="142" customWidth="1"/>
    <col min="11" max="11" width="8.50390625" style="142" customWidth="1"/>
    <col min="12" max="19" width="7.25390625" style="142" customWidth="1"/>
    <col min="20" max="21" width="7.75390625" style="142" customWidth="1"/>
    <col min="22" max="16384" width="6.875" style="142" customWidth="1"/>
  </cols>
  <sheetData>
    <row r="1" spans="1:21" ht="24.75" customHeight="1">
      <c r="A1" s="143"/>
      <c r="B1" s="143"/>
      <c r="C1" s="143"/>
      <c r="D1" s="143"/>
      <c r="E1" s="143"/>
      <c r="F1" s="143"/>
      <c r="G1" s="143"/>
      <c r="H1" s="143"/>
      <c r="I1" s="143"/>
      <c r="J1" s="143"/>
      <c r="K1" s="143"/>
      <c r="L1" s="143"/>
      <c r="M1" s="143"/>
      <c r="N1" s="143"/>
      <c r="O1" s="143"/>
      <c r="P1" s="143"/>
      <c r="Q1" s="167"/>
      <c r="R1" s="167"/>
      <c r="S1" s="172"/>
      <c r="T1" s="172"/>
      <c r="U1" s="143" t="s">
        <v>302</v>
      </c>
    </row>
    <row r="2" spans="1:21" ht="24.75" customHeight="1">
      <c r="A2" s="144" t="s">
        <v>303</v>
      </c>
      <c r="B2" s="144"/>
      <c r="C2" s="144"/>
      <c r="D2" s="144"/>
      <c r="E2" s="144"/>
      <c r="F2" s="144"/>
      <c r="G2" s="144"/>
      <c r="H2" s="144"/>
      <c r="I2" s="144"/>
      <c r="J2" s="144"/>
      <c r="K2" s="144"/>
      <c r="L2" s="144"/>
      <c r="M2" s="144"/>
      <c r="N2" s="144"/>
      <c r="O2" s="144"/>
      <c r="P2" s="144"/>
      <c r="Q2" s="144"/>
      <c r="R2" s="144"/>
      <c r="S2" s="144"/>
      <c r="T2" s="144"/>
      <c r="U2" s="144"/>
    </row>
    <row r="3" spans="1:22" ht="24.75" customHeight="1">
      <c r="A3" s="145" t="s">
        <v>2</v>
      </c>
      <c r="B3" s="146"/>
      <c r="C3" s="147"/>
      <c r="D3" s="143"/>
      <c r="E3" s="143"/>
      <c r="F3" s="143"/>
      <c r="G3" s="143"/>
      <c r="H3" s="143"/>
      <c r="I3" s="143"/>
      <c r="J3" s="143"/>
      <c r="K3" s="143"/>
      <c r="L3" s="143"/>
      <c r="M3" s="143"/>
      <c r="N3" s="143"/>
      <c r="O3" s="143"/>
      <c r="P3" s="143"/>
      <c r="Q3" s="173"/>
      <c r="R3" s="173"/>
      <c r="S3" s="174"/>
      <c r="T3" s="175" t="s">
        <v>78</v>
      </c>
      <c r="U3" s="175"/>
      <c r="V3" s="176"/>
    </row>
    <row r="4" spans="1:22" ht="24.75" customHeight="1">
      <c r="A4" s="148" t="s">
        <v>140</v>
      </c>
      <c r="B4" s="148"/>
      <c r="C4" s="148"/>
      <c r="D4" s="149" t="s">
        <v>79</v>
      </c>
      <c r="E4" s="150" t="s">
        <v>98</v>
      </c>
      <c r="F4" s="150" t="s">
        <v>141</v>
      </c>
      <c r="G4" s="148" t="s">
        <v>142</v>
      </c>
      <c r="H4" s="148"/>
      <c r="I4" s="148"/>
      <c r="J4" s="150"/>
      <c r="K4" s="150" t="s">
        <v>143</v>
      </c>
      <c r="L4" s="149"/>
      <c r="M4" s="149"/>
      <c r="N4" s="149"/>
      <c r="O4" s="149"/>
      <c r="P4" s="149"/>
      <c r="Q4" s="149"/>
      <c r="R4" s="177"/>
      <c r="S4" s="178" t="s">
        <v>144</v>
      </c>
      <c r="T4" s="179" t="s">
        <v>145</v>
      </c>
      <c r="U4" s="179" t="s">
        <v>146</v>
      </c>
      <c r="V4" s="176"/>
    </row>
    <row r="5" spans="1:22" ht="24.75" customHeight="1">
      <c r="A5" s="151" t="s">
        <v>100</v>
      </c>
      <c r="B5" s="151" t="s">
        <v>101</v>
      </c>
      <c r="C5" s="151" t="s">
        <v>102</v>
      </c>
      <c r="D5" s="150"/>
      <c r="E5" s="150"/>
      <c r="F5" s="148"/>
      <c r="G5" s="151" t="s">
        <v>81</v>
      </c>
      <c r="H5" s="151" t="s">
        <v>147</v>
      </c>
      <c r="I5" s="151" t="s">
        <v>148</v>
      </c>
      <c r="J5" s="169" t="s">
        <v>149</v>
      </c>
      <c r="K5" s="170" t="s">
        <v>81</v>
      </c>
      <c r="L5" s="171" t="s">
        <v>150</v>
      </c>
      <c r="M5" s="171" t="s">
        <v>151</v>
      </c>
      <c r="N5" s="171" t="s">
        <v>152</v>
      </c>
      <c r="O5" s="171" t="s">
        <v>153</v>
      </c>
      <c r="P5" s="171" t="s">
        <v>154</v>
      </c>
      <c r="Q5" s="171" t="s">
        <v>155</v>
      </c>
      <c r="R5" s="171" t="s">
        <v>134</v>
      </c>
      <c r="S5" s="179"/>
      <c r="T5" s="179"/>
      <c r="U5" s="179"/>
      <c r="V5" s="176"/>
    </row>
    <row r="6" spans="1:21" ht="30.75" customHeight="1">
      <c r="A6" s="150"/>
      <c r="B6" s="150"/>
      <c r="C6" s="150"/>
      <c r="D6" s="150"/>
      <c r="E6" s="148"/>
      <c r="F6" s="152" t="s">
        <v>99</v>
      </c>
      <c r="G6" s="150"/>
      <c r="H6" s="150"/>
      <c r="I6" s="150"/>
      <c r="J6" s="148"/>
      <c r="K6" s="149"/>
      <c r="L6" s="171"/>
      <c r="M6" s="171"/>
      <c r="N6" s="171"/>
      <c r="O6" s="171"/>
      <c r="P6" s="171"/>
      <c r="Q6" s="171"/>
      <c r="R6" s="171"/>
      <c r="S6" s="179"/>
      <c r="T6" s="179"/>
      <c r="U6" s="179"/>
    </row>
    <row r="7" spans="1:21" ht="24.75" customHeight="1">
      <c r="A7" s="153"/>
      <c r="B7" s="153"/>
      <c r="C7" s="153"/>
      <c r="D7" s="153"/>
      <c r="E7" s="153"/>
      <c r="F7" s="154">
        <v>1</v>
      </c>
      <c r="G7" s="153">
        <v>2</v>
      </c>
      <c r="H7" s="153">
        <v>3</v>
      </c>
      <c r="I7" s="153">
        <v>4</v>
      </c>
      <c r="J7" s="153">
        <v>5</v>
      </c>
      <c r="K7" s="153">
        <v>6</v>
      </c>
      <c r="L7" s="153">
        <v>7</v>
      </c>
      <c r="M7" s="153">
        <v>8</v>
      </c>
      <c r="N7" s="153">
        <v>9</v>
      </c>
      <c r="O7" s="153">
        <v>10</v>
      </c>
      <c r="P7" s="153">
        <v>11</v>
      </c>
      <c r="Q7" s="153">
        <v>12</v>
      </c>
      <c r="R7" s="153">
        <v>13</v>
      </c>
      <c r="S7" s="153">
        <v>14</v>
      </c>
      <c r="T7" s="154">
        <v>15</v>
      </c>
      <c r="U7" s="154">
        <v>16</v>
      </c>
    </row>
    <row r="8" spans="1:21" s="141" customFormat="1" ht="24.75" customHeight="1">
      <c r="A8" s="155"/>
      <c r="B8" s="155"/>
      <c r="C8" s="156"/>
      <c r="D8" s="157"/>
      <c r="E8" s="158"/>
      <c r="F8" s="159"/>
      <c r="G8" s="160"/>
      <c r="H8" s="161"/>
      <c r="I8" s="161"/>
      <c r="J8" s="161"/>
      <c r="K8" s="161"/>
      <c r="L8" s="161"/>
      <c r="M8" s="161"/>
      <c r="N8" s="161"/>
      <c r="O8" s="161"/>
      <c r="P8" s="161"/>
      <c r="Q8" s="161"/>
      <c r="R8" s="161"/>
      <c r="S8" s="180"/>
      <c r="T8" s="180"/>
      <c r="U8" s="181"/>
    </row>
    <row r="9" spans="1:21" ht="27" customHeight="1">
      <c r="A9" s="162" t="s">
        <v>304</v>
      </c>
      <c r="B9" s="163"/>
      <c r="C9" s="163"/>
      <c r="D9" s="163"/>
      <c r="E9" s="164"/>
      <c r="F9" s="165"/>
      <c r="G9" s="165"/>
      <c r="H9" s="165"/>
      <c r="I9" s="165"/>
      <c r="J9" s="165"/>
      <c r="K9" s="165"/>
      <c r="L9" s="165"/>
      <c r="M9" s="165"/>
      <c r="N9" s="165"/>
      <c r="O9" s="165"/>
      <c r="P9" s="165"/>
      <c r="Q9" s="165"/>
      <c r="R9" s="165"/>
      <c r="S9" s="182"/>
      <c r="T9" s="182"/>
      <c r="U9" s="182"/>
    </row>
    <row r="10" spans="1:21" ht="18.75" customHeight="1">
      <c r="A10" s="163"/>
      <c r="B10" s="163"/>
      <c r="C10" s="163"/>
      <c r="D10" s="163"/>
      <c r="E10" s="164"/>
      <c r="F10" s="165"/>
      <c r="G10" s="165"/>
      <c r="H10" s="165"/>
      <c r="I10" s="165"/>
      <c r="J10" s="165"/>
      <c r="K10" s="165"/>
      <c r="L10" s="165"/>
      <c r="M10" s="165"/>
      <c r="N10" s="165"/>
      <c r="O10" s="165"/>
      <c r="P10" s="165"/>
      <c r="Q10" s="165"/>
      <c r="R10" s="165"/>
      <c r="S10" s="182"/>
      <c r="T10" s="182"/>
      <c r="U10" s="182"/>
    </row>
    <row r="11" spans="1:21" ht="18.75" customHeight="1">
      <c r="A11" s="163"/>
      <c r="B11" s="163"/>
      <c r="C11" s="163"/>
      <c r="D11" s="163"/>
      <c r="E11" s="164"/>
      <c r="F11" s="165"/>
      <c r="G11" s="165"/>
      <c r="H11" s="165"/>
      <c r="I11" s="165"/>
      <c r="J11" s="165"/>
      <c r="K11" s="165"/>
      <c r="L11" s="165"/>
      <c r="M11" s="165"/>
      <c r="N11" s="165"/>
      <c r="O11" s="165"/>
      <c r="P11" s="165"/>
      <c r="Q11" s="165"/>
      <c r="R11" s="165"/>
      <c r="S11" s="182"/>
      <c r="T11" s="182"/>
      <c r="U11" s="182"/>
    </row>
    <row r="12" spans="1:21" ht="18.75" customHeight="1">
      <c r="A12" s="163"/>
      <c r="B12" s="163"/>
      <c r="C12" s="163"/>
      <c r="D12" s="163"/>
      <c r="E12" s="164"/>
      <c r="F12" s="165"/>
      <c r="G12" s="165"/>
      <c r="H12" s="165"/>
      <c r="I12" s="165"/>
      <c r="J12" s="165"/>
      <c r="K12" s="165"/>
      <c r="L12" s="165"/>
      <c r="M12" s="165"/>
      <c r="N12" s="165"/>
      <c r="O12" s="165"/>
      <c r="P12" s="165"/>
      <c r="Q12" s="165"/>
      <c r="R12" s="165"/>
      <c r="S12" s="182"/>
      <c r="T12" s="182"/>
      <c r="U12" s="182"/>
    </row>
    <row r="13" spans="1:21" ht="18.75" customHeight="1">
      <c r="A13" s="163"/>
      <c r="B13" s="163"/>
      <c r="C13" s="163"/>
      <c r="D13" s="163"/>
      <c r="E13" s="165"/>
      <c r="F13" s="165"/>
      <c r="G13" s="165"/>
      <c r="H13" s="165"/>
      <c r="I13" s="165"/>
      <c r="J13" s="165"/>
      <c r="K13" s="165"/>
      <c r="L13" s="165"/>
      <c r="M13" s="165"/>
      <c r="N13" s="165"/>
      <c r="O13" s="165"/>
      <c r="P13" s="165"/>
      <c r="Q13" s="165"/>
      <c r="R13" s="165"/>
      <c r="S13" s="182"/>
      <c r="T13" s="182"/>
      <c r="U13" s="183"/>
    </row>
    <row r="14" spans="1:21" ht="18.75" customHeight="1">
      <c r="A14" s="166"/>
      <c r="B14" s="166"/>
      <c r="C14" s="166"/>
      <c r="D14" s="163"/>
      <c r="E14" s="164"/>
      <c r="F14" s="165"/>
      <c r="G14" s="167"/>
      <c r="H14" s="165"/>
      <c r="I14" s="165"/>
      <c r="J14" s="165"/>
      <c r="K14" s="167"/>
      <c r="L14" s="165"/>
      <c r="M14" s="165"/>
      <c r="N14" s="165"/>
      <c r="O14" s="165"/>
      <c r="P14" s="165"/>
      <c r="Q14" s="165"/>
      <c r="R14" s="165"/>
      <c r="S14" s="182"/>
      <c r="T14" s="182"/>
      <c r="U14" s="183"/>
    </row>
    <row r="15" spans="1:21" ht="18.75" customHeight="1">
      <c r="A15" s="166"/>
      <c r="B15" s="166"/>
      <c r="C15" s="166"/>
      <c r="D15" s="166"/>
      <c r="E15" s="168"/>
      <c r="F15" s="165"/>
      <c r="G15" s="167"/>
      <c r="H15" s="167"/>
      <c r="I15" s="167"/>
      <c r="J15" s="167"/>
      <c r="K15" s="167"/>
      <c r="L15" s="167"/>
      <c r="M15" s="165"/>
      <c r="N15" s="165"/>
      <c r="O15" s="165"/>
      <c r="P15" s="165"/>
      <c r="Q15" s="165"/>
      <c r="R15" s="165"/>
      <c r="S15" s="182"/>
      <c r="T15" s="183"/>
      <c r="U15" s="183"/>
    </row>
    <row r="16" spans="1:21" ht="18.75" customHeight="1">
      <c r="A16" s="166"/>
      <c r="B16" s="166"/>
      <c r="C16" s="166"/>
      <c r="D16" s="166"/>
      <c r="E16" s="168"/>
      <c r="F16" s="165"/>
      <c r="G16" s="167"/>
      <c r="H16" s="167"/>
      <c r="I16" s="167"/>
      <c r="J16" s="167"/>
      <c r="K16" s="167"/>
      <c r="L16" s="167"/>
      <c r="M16" s="165"/>
      <c r="N16" s="165"/>
      <c r="O16" s="165"/>
      <c r="P16" s="165"/>
      <c r="Q16" s="165"/>
      <c r="R16" s="165"/>
      <c r="S16" s="183"/>
      <c r="T16" s="183"/>
      <c r="U16" s="183"/>
    </row>
    <row r="17" spans="1:22" ht="12.75" customHeight="1">
      <c r="A17"/>
      <c r="B17"/>
      <c r="C17"/>
      <c r="D17"/>
      <c r="E17"/>
      <c r="F17"/>
      <c r="G17"/>
      <c r="H17"/>
      <c r="I17"/>
      <c r="J17"/>
      <c r="K17"/>
      <c r="L17" s="141"/>
      <c r="M17" s="141"/>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3"/>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K4" sqref="K4:K6"/>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66"/>
      <c r="B1" s="66"/>
      <c r="C1" s="66"/>
      <c r="D1" s="66"/>
      <c r="E1" s="66"/>
      <c r="F1" s="66"/>
      <c r="G1" s="66"/>
      <c r="H1" s="66"/>
      <c r="I1" s="66"/>
      <c r="J1" s="66"/>
      <c r="K1" s="66"/>
      <c r="L1" s="66"/>
      <c r="M1" s="66"/>
      <c r="N1" s="66"/>
      <c r="O1" s="66"/>
      <c r="P1" s="66"/>
      <c r="Q1" s="66"/>
      <c r="R1" s="66"/>
      <c r="S1" s="66"/>
      <c r="T1" s="66"/>
      <c r="U1" s="68" t="s">
        <v>305</v>
      </c>
    </row>
    <row r="2" spans="1:21" ht="24.75" customHeight="1">
      <c r="A2" s="67" t="s">
        <v>306</v>
      </c>
      <c r="B2" s="67"/>
      <c r="C2" s="67"/>
      <c r="D2" s="67"/>
      <c r="E2" s="67"/>
      <c r="F2" s="67"/>
      <c r="G2" s="67"/>
      <c r="H2" s="67"/>
      <c r="I2" s="67"/>
      <c r="J2" s="67"/>
      <c r="K2" s="67"/>
      <c r="L2" s="67"/>
      <c r="M2" s="67"/>
      <c r="N2" s="67"/>
      <c r="O2" s="67"/>
      <c r="P2" s="67"/>
      <c r="Q2" s="67"/>
      <c r="R2" s="67"/>
      <c r="S2" s="67"/>
      <c r="T2" s="67"/>
      <c r="U2" s="67"/>
    </row>
    <row r="3" spans="1:21" ht="19.5" customHeight="1">
      <c r="A3" s="68" t="s">
        <v>2</v>
      </c>
      <c r="B3" s="66"/>
      <c r="C3" s="66"/>
      <c r="D3" s="66"/>
      <c r="E3" s="66"/>
      <c r="F3" s="66"/>
      <c r="G3" s="66"/>
      <c r="H3" s="66"/>
      <c r="I3" s="66"/>
      <c r="J3" s="66"/>
      <c r="K3" s="66"/>
      <c r="L3" s="66"/>
      <c r="M3" s="66"/>
      <c r="N3" s="66"/>
      <c r="O3" s="66"/>
      <c r="P3" s="66"/>
      <c r="Q3" s="66"/>
      <c r="R3" s="66"/>
      <c r="S3" s="66"/>
      <c r="T3" s="96" t="s">
        <v>78</v>
      </c>
      <c r="U3" s="96"/>
    </row>
    <row r="4" spans="1:21" ht="27.75" customHeight="1">
      <c r="A4" s="69" t="s">
        <v>140</v>
      </c>
      <c r="B4" s="70"/>
      <c r="C4" s="71"/>
      <c r="D4" s="72" t="s">
        <v>158</v>
      </c>
      <c r="E4" s="72" t="s">
        <v>159</v>
      </c>
      <c r="F4" s="72" t="s">
        <v>99</v>
      </c>
      <c r="G4" s="73" t="s">
        <v>160</v>
      </c>
      <c r="H4" s="73" t="s">
        <v>161</v>
      </c>
      <c r="I4" s="73" t="s">
        <v>162</v>
      </c>
      <c r="J4" s="73" t="s">
        <v>163</v>
      </c>
      <c r="K4" s="73" t="s">
        <v>164</v>
      </c>
      <c r="L4" s="73" t="s">
        <v>165</v>
      </c>
      <c r="M4" s="73" t="s">
        <v>151</v>
      </c>
      <c r="N4" s="73" t="s">
        <v>166</v>
      </c>
      <c r="O4" s="73" t="s">
        <v>149</v>
      </c>
      <c r="P4" s="73" t="s">
        <v>153</v>
      </c>
      <c r="Q4" s="73" t="s">
        <v>152</v>
      </c>
      <c r="R4" s="73" t="s">
        <v>167</v>
      </c>
      <c r="S4" s="73" t="s">
        <v>168</v>
      </c>
      <c r="T4" s="73" t="s">
        <v>169</v>
      </c>
      <c r="U4" s="73" t="s">
        <v>134</v>
      </c>
    </row>
    <row r="5" spans="1:21" ht="13.5" customHeight="1">
      <c r="A5" s="72" t="s">
        <v>100</v>
      </c>
      <c r="B5" s="72" t="s">
        <v>101</v>
      </c>
      <c r="C5" s="72" t="s">
        <v>102</v>
      </c>
      <c r="D5" s="74"/>
      <c r="E5" s="74"/>
      <c r="F5" s="74"/>
      <c r="G5" s="73"/>
      <c r="H5" s="73"/>
      <c r="I5" s="73"/>
      <c r="J5" s="73"/>
      <c r="K5" s="73"/>
      <c r="L5" s="73"/>
      <c r="M5" s="73"/>
      <c r="N5" s="73"/>
      <c r="O5" s="73"/>
      <c r="P5" s="73"/>
      <c r="Q5" s="73"/>
      <c r="R5" s="73"/>
      <c r="S5" s="73"/>
      <c r="T5" s="73"/>
      <c r="U5" s="73"/>
    </row>
    <row r="6" spans="1:21" ht="18" customHeight="1">
      <c r="A6" s="75"/>
      <c r="B6" s="75"/>
      <c r="C6" s="75"/>
      <c r="D6" s="75"/>
      <c r="E6" s="75"/>
      <c r="F6" s="75"/>
      <c r="G6" s="73"/>
      <c r="H6" s="73"/>
      <c r="I6" s="73"/>
      <c r="J6" s="73"/>
      <c r="K6" s="73"/>
      <c r="L6" s="73"/>
      <c r="M6" s="73"/>
      <c r="N6" s="73"/>
      <c r="O6" s="73"/>
      <c r="P6" s="73"/>
      <c r="Q6" s="73"/>
      <c r="R6" s="73"/>
      <c r="S6" s="73"/>
      <c r="T6" s="73"/>
      <c r="U6" s="73"/>
    </row>
    <row r="7" spans="1:21" s="20" customFormat="1" ht="29.25" customHeight="1">
      <c r="A7" s="136"/>
      <c r="B7" s="136"/>
      <c r="C7" s="136"/>
      <c r="D7" s="136"/>
      <c r="E7" s="137"/>
      <c r="F7" s="138"/>
      <c r="G7" s="138"/>
      <c r="H7" s="138"/>
      <c r="I7" s="138"/>
      <c r="J7" s="138"/>
      <c r="K7" s="138"/>
      <c r="L7" s="138"/>
      <c r="M7" s="138"/>
      <c r="N7" s="138"/>
      <c r="O7" s="138"/>
      <c r="P7" s="138"/>
      <c r="Q7" s="138"/>
      <c r="R7" s="138"/>
      <c r="S7" s="138"/>
      <c r="T7" s="138"/>
      <c r="U7" s="138"/>
    </row>
    <row r="8" spans="1:10" ht="15">
      <c r="A8" s="139" t="s">
        <v>304</v>
      </c>
      <c r="B8" s="140"/>
      <c r="C8" s="140"/>
      <c r="D8" s="140"/>
      <c r="E8" s="140"/>
      <c r="F8" s="140"/>
      <c r="G8" s="140"/>
      <c r="H8" s="140"/>
      <c r="I8" s="140"/>
      <c r="J8" s="14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27"/>
  <sheetViews>
    <sheetView showGridLines="0" showZeros="0" workbookViewId="0" topLeftCell="K1">
      <selection activeCell="C23" sqref="C23"/>
    </sheetView>
  </sheetViews>
  <sheetFormatPr defaultColWidth="6.875" defaultRowHeight="12.75" customHeight="1"/>
  <cols>
    <col min="1" max="3" width="3.625" style="100" customWidth="1"/>
    <col min="4" max="4" width="6.875" style="100" customWidth="1"/>
    <col min="5" max="5" width="23.125" style="100" customWidth="1"/>
    <col min="6" max="6" width="9.875" style="100" customWidth="1"/>
    <col min="7" max="7" width="8.625" style="100" customWidth="1"/>
    <col min="8" max="10" width="7.50390625" style="100" customWidth="1"/>
    <col min="11" max="11" width="11.00390625" style="100" customWidth="1"/>
    <col min="12" max="17" width="7.50390625" style="100" customWidth="1"/>
    <col min="18" max="18" width="10.625" style="100" customWidth="1"/>
    <col min="19" max="19" width="9.375" style="100" customWidth="1"/>
    <col min="20" max="20" width="9.75390625" style="100" customWidth="1"/>
    <col min="21" max="21" width="7.50390625" style="100" customWidth="1"/>
    <col min="22" max="41" width="6.875" style="100" customWidth="1"/>
    <col min="42" max="42" width="6.625" style="100" customWidth="1"/>
    <col min="43" max="253" width="6.875" style="100" customWidth="1"/>
    <col min="254" max="256" width="6.875" style="101" customWidth="1"/>
  </cols>
  <sheetData>
    <row r="1" spans="22:255" ht="27" customHeight="1">
      <c r="V1" s="124" t="s">
        <v>307</v>
      </c>
      <c r="W1" s="101"/>
      <c r="X1" s="101"/>
      <c r="Y1" s="101"/>
      <c r="Z1" s="101"/>
      <c r="AA1" s="101"/>
      <c r="AB1" s="101"/>
      <c r="AC1" s="101"/>
      <c r="AD1" s="101"/>
      <c r="AE1" s="101"/>
      <c r="AF1" s="101"/>
      <c r="AG1" s="101"/>
      <c r="AH1" s="101"/>
      <c r="AI1" s="101"/>
      <c r="AJ1" s="101"/>
      <c r="AK1" s="101"/>
      <c r="AL1" s="101"/>
      <c r="IT1"/>
      <c r="IU1"/>
    </row>
    <row r="2" spans="1:255" ht="33" customHeight="1">
      <c r="A2" s="102" t="s">
        <v>308</v>
      </c>
      <c r="B2" s="102"/>
      <c r="C2" s="102"/>
      <c r="D2" s="102"/>
      <c r="E2" s="102"/>
      <c r="F2" s="102"/>
      <c r="G2" s="102"/>
      <c r="H2" s="102"/>
      <c r="I2" s="102"/>
      <c r="J2" s="102"/>
      <c r="K2" s="102"/>
      <c r="L2" s="102"/>
      <c r="M2" s="102"/>
      <c r="N2" s="102"/>
      <c r="O2" s="102"/>
      <c r="P2" s="102"/>
      <c r="Q2" s="102"/>
      <c r="R2" s="102"/>
      <c r="S2" s="102"/>
      <c r="T2" s="102"/>
      <c r="U2" s="102"/>
      <c r="V2" s="102"/>
      <c r="W2" s="101"/>
      <c r="X2" s="101"/>
      <c r="Y2" s="101"/>
      <c r="Z2" s="101"/>
      <c r="AA2" s="101"/>
      <c r="AB2" s="101"/>
      <c r="AC2" s="101"/>
      <c r="AD2" s="101"/>
      <c r="AE2" s="101"/>
      <c r="AF2" s="101"/>
      <c r="AG2" s="101"/>
      <c r="AH2" s="101"/>
      <c r="AI2" s="101"/>
      <c r="AJ2" s="101"/>
      <c r="AK2" s="101"/>
      <c r="AL2" s="101"/>
      <c r="IT2"/>
      <c r="IU2"/>
    </row>
    <row r="3" spans="1:255" ht="18.75" customHeight="1">
      <c r="A3" s="103"/>
      <c r="B3" s="103"/>
      <c r="C3" s="103"/>
      <c r="D3" s="103"/>
      <c r="E3" s="104" t="s">
        <v>2</v>
      </c>
      <c r="F3" s="103"/>
      <c r="G3" s="103"/>
      <c r="H3" s="103"/>
      <c r="I3" s="103"/>
      <c r="J3" s="103"/>
      <c r="K3" s="103"/>
      <c r="L3" s="103"/>
      <c r="M3" s="103"/>
      <c r="N3" s="103"/>
      <c r="O3" s="103"/>
      <c r="P3" s="103"/>
      <c r="Q3" s="103"/>
      <c r="R3" s="103"/>
      <c r="S3" s="103"/>
      <c r="T3" s="125"/>
      <c r="U3" s="126" t="s">
        <v>78</v>
      </c>
      <c r="V3" s="125"/>
      <c r="W3" s="101"/>
      <c r="X3" s="101"/>
      <c r="Y3" s="101"/>
      <c r="Z3" s="101"/>
      <c r="AA3" s="101"/>
      <c r="AB3" s="101"/>
      <c r="AC3" s="101"/>
      <c r="AD3" s="101"/>
      <c r="AE3" s="101"/>
      <c r="AF3" s="101"/>
      <c r="AG3" s="101"/>
      <c r="AH3" s="101"/>
      <c r="AI3" s="101"/>
      <c r="AJ3" s="101"/>
      <c r="AK3" s="101"/>
      <c r="AL3" s="101"/>
      <c r="IT3"/>
      <c r="IU3"/>
    </row>
    <row r="4" spans="1:255" s="98" customFormat="1" ht="23.25" customHeight="1">
      <c r="A4" s="105" t="s">
        <v>140</v>
      </c>
      <c r="B4" s="105"/>
      <c r="C4" s="105"/>
      <c r="D4" s="106" t="s">
        <v>79</v>
      </c>
      <c r="E4" s="107" t="s">
        <v>98</v>
      </c>
      <c r="F4" s="106" t="s">
        <v>141</v>
      </c>
      <c r="G4" s="108" t="s">
        <v>142</v>
      </c>
      <c r="H4" s="108"/>
      <c r="I4" s="108"/>
      <c r="J4" s="108"/>
      <c r="K4" s="108" t="s">
        <v>143</v>
      </c>
      <c r="L4" s="108"/>
      <c r="M4" s="108"/>
      <c r="N4" s="108"/>
      <c r="O4" s="108"/>
      <c r="P4" s="108"/>
      <c r="Q4" s="108"/>
      <c r="R4" s="108"/>
      <c r="S4" s="109" t="s">
        <v>309</v>
      </c>
      <c r="T4" s="109"/>
      <c r="U4" s="109"/>
      <c r="V4" s="109"/>
      <c r="IT4"/>
      <c r="IU4"/>
    </row>
    <row r="5" spans="1:255" s="98" customFormat="1" ht="23.25" customHeight="1">
      <c r="A5" s="109" t="s">
        <v>100</v>
      </c>
      <c r="B5" s="106" t="s">
        <v>101</v>
      </c>
      <c r="C5" s="106" t="s">
        <v>102</v>
      </c>
      <c r="D5" s="106"/>
      <c r="E5" s="107"/>
      <c r="F5" s="106"/>
      <c r="G5" s="106" t="s">
        <v>81</v>
      </c>
      <c r="H5" s="106" t="s">
        <v>147</v>
      </c>
      <c r="I5" s="106" t="s">
        <v>148</v>
      </c>
      <c r="J5" s="106" t="s">
        <v>149</v>
      </c>
      <c r="K5" s="106" t="s">
        <v>81</v>
      </c>
      <c r="L5" s="106" t="s">
        <v>150</v>
      </c>
      <c r="M5" s="106" t="s">
        <v>151</v>
      </c>
      <c r="N5" s="106" t="s">
        <v>152</v>
      </c>
      <c r="O5" s="106" t="s">
        <v>153</v>
      </c>
      <c r="P5" s="106" t="s">
        <v>154</v>
      </c>
      <c r="Q5" s="106" t="s">
        <v>155</v>
      </c>
      <c r="R5" s="106" t="s">
        <v>134</v>
      </c>
      <c r="S5" s="109" t="s">
        <v>81</v>
      </c>
      <c r="T5" s="109" t="s">
        <v>310</v>
      </c>
      <c r="U5" s="109" t="s">
        <v>311</v>
      </c>
      <c r="V5" s="109" t="s">
        <v>312</v>
      </c>
      <c r="IT5"/>
      <c r="IU5"/>
    </row>
    <row r="6" spans="1:255" ht="31.5" customHeight="1">
      <c r="A6" s="109"/>
      <c r="B6" s="106"/>
      <c r="C6" s="106"/>
      <c r="D6" s="106"/>
      <c r="E6" s="107"/>
      <c r="F6" s="110" t="s">
        <v>99</v>
      </c>
      <c r="G6" s="106"/>
      <c r="H6" s="106"/>
      <c r="I6" s="106"/>
      <c r="J6" s="106"/>
      <c r="K6" s="106"/>
      <c r="L6" s="106"/>
      <c r="M6" s="106"/>
      <c r="N6" s="106"/>
      <c r="O6" s="106"/>
      <c r="P6" s="106"/>
      <c r="Q6" s="106"/>
      <c r="R6" s="106"/>
      <c r="S6" s="109"/>
      <c r="T6" s="109"/>
      <c r="U6" s="109"/>
      <c r="V6" s="109"/>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01"/>
      <c r="IR6" s="101"/>
      <c r="IS6" s="101"/>
      <c r="IT6"/>
      <c r="IU6"/>
    </row>
    <row r="7" spans="1:255" ht="23.25" customHeight="1">
      <c r="A7" s="110" t="s">
        <v>313</v>
      </c>
      <c r="B7" s="110" t="s">
        <v>313</v>
      </c>
      <c r="C7" s="110" t="s">
        <v>313</v>
      </c>
      <c r="D7" s="110" t="s">
        <v>313</v>
      </c>
      <c r="E7" s="110"/>
      <c r="F7" s="110">
        <v>1</v>
      </c>
      <c r="G7" s="110">
        <v>2</v>
      </c>
      <c r="H7" s="110">
        <v>3</v>
      </c>
      <c r="I7" s="116">
        <v>4</v>
      </c>
      <c r="J7" s="116">
        <v>5</v>
      </c>
      <c r="K7" s="110">
        <v>6</v>
      </c>
      <c r="L7" s="110">
        <v>7</v>
      </c>
      <c r="M7" s="110">
        <v>8</v>
      </c>
      <c r="N7" s="116">
        <v>9</v>
      </c>
      <c r="O7" s="116">
        <v>10</v>
      </c>
      <c r="P7" s="110">
        <v>11</v>
      </c>
      <c r="Q7" s="110">
        <v>12</v>
      </c>
      <c r="R7" s="110">
        <v>13</v>
      </c>
      <c r="S7" s="110">
        <v>14</v>
      </c>
      <c r="T7" s="110">
        <v>15</v>
      </c>
      <c r="U7" s="110">
        <v>16</v>
      </c>
      <c r="V7" s="110">
        <v>17</v>
      </c>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01"/>
      <c r="IR7" s="101"/>
      <c r="IS7" s="101"/>
      <c r="IT7"/>
      <c r="IU7"/>
    </row>
    <row r="8" spans="1:253" ht="23.25" customHeight="1">
      <c r="A8" s="110"/>
      <c r="B8" s="110"/>
      <c r="C8" s="110"/>
      <c r="D8" s="10" t="s">
        <v>93</v>
      </c>
      <c r="E8" s="78" t="s">
        <v>81</v>
      </c>
      <c r="F8" s="111">
        <f aca="true" t="shared" si="0" ref="F8:S8">F9</f>
        <v>12377.8</v>
      </c>
      <c r="G8" s="111">
        <f t="shared" si="0"/>
        <v>1011</v>
      </c>
      <c r="H8" s="111">
        <f t="shared" si="0"/>
        <v>841.7</v>
      </c>
      <c r="I8" s="111">
        <f t="shared" si="0"/>
        <v>100.3</v>
      </c>
      <c r="J8" s="111">
        <f t="shared" si="0"/>
        <v>69</v>
      </c>
      <c r="K8" s="111">
        <f t="shared" si="0"/>
        <v>11366.8</v>
      </c>
      <c r="L8" s="111">
        <f t="shared" si="0"/>
        <v>852.4</v>
      </c>
      <c r="M8" s="111">
        <f t="shared" si="0"/>
        <v>0</v>
      </c>
      <c r="N8" s="111">
        <f t="shared" si="0"/>
        <v>0</v>
      </c>
      <c r="O8" s="111">
        <f t="shared" si="0"/>
        <v>0</v>
      </c>
      <c r="P8" s="111">
        <f t="shared" si="0"/>
        <v>0</v>
      </c>
      <c r="Q8" s="111">
        <f t="shared" si="0"/>
        <v>97.4</v>
      </c>
      <c r="R8" s="111">
        <f t="shared" si="0"/>
        <v>10417</v>
      </c>
      <c r="S8" s="111">
        <f>T8</f>
        <v>12377.8</v>
      </c>
      <c r="T8" s="128">
        <f>T9</f>
        <v>12377.8</v>
      </c>
      <c r="U8" s="129"/>
      <c r="V8" s="129"/>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01"/>
      <c r="IR8" s="101"/>
      <c r="IS8" s="101"/>
    </row>
    <row r="9" spans="1:253" ht="23.25" customHeight="1">
      <c r="A9" s="110">
        <v>208</v>
      </c>
      <c r="B9" s="110"/>
      <c r="C9" s="110"/>
      <c r="D9" s="10" t="s">
        <v>93</v>
      </c>
      <c r="E9" s="83" t="s">
        <v>104</v>
      </c>
      <c r="F9" s="112">
        <f aca="true" t="shared" si="1" ref="F9:S9">F10+F14+F18+F21+F24+F26</f>
        <v>12377.8</v>
      </c>
      <c r="G9" s="112">
        <f t="shared" si="1"/>
        <v>1011</v>
      </c>
      <c r="H9" s="112">
        <f t="shared" si="1"/>
        <v>841.7</v>
      </c>
      <c r="I9" s="112">
        <f t="shared" si="1"/>
        <v>100.3</v>
      </c>
      <c r="J9" s="112">
        <f t="shared" si="1"/>
        <v>69</v>
      </c>
      <c r="K9" s="112">
        <f t="shared" si="1"/>
        <v>11366.8</v>
      </c>
      <c r="L9" s="112">
        <f t="shared" si="1"/>
        <v>852.4</v>
      </c>
      <c r="M9" s="112">
        <f t="shared" si="1"/>
        <v>0</v>
      </c>
      <c r="N9" s="112">
        <f t="shared" si="1"/>
        <v>0</v>
      </c>
      <c r="O9" s="112">
        <f t="shared" si="1"/>
        <v>0</v>
      </c>
      <c r="P9" s="112">
        <f t="shared" si="1"/>
        <v>0</v>
      </c>
      <c r="Q9" s="112">
        <f t="shared" si="1"/>
        <v>97.4</v>
      </c>
      <c r="R9" s="112">
        <f t="shared" si="1"/>
        <v>10417</v>
      </c>
      <c r="S9" s="111">
        <f aca="true" t="shared" si="2" ref="S9:S27">T9</f>
        <v>12377.8</v>
      </c>
      <c r="T9" s="128">
        <f>T10+T14+T18+T21+T24+T26</f>
        <v>12377.8</v>
      </c>
      <c r="U9" s="130"/>
      <c r="V9" s="130"/>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01"/>
      <c r="IR9" s="101"/>
      <c r="IS9" s="101"/>
    </row>
    <row r="10" spans="1:253" ht="23.25" customHeight="1">
      <c r="A10" s="110">
        <v>208</v>
      </c>
      <c r="B10" s="110">
        <v>2</v>
      </c>
      <c r="C10" s="110"/>
      <c r="D10" s="10" t="s">
        <v>93</v>
      </c>
      <c r="E10" s="83" t="s">
        <v>106</v>
      </c>
      <c r="F10" s="112">
        <f aca="true" t="shared" si="3" ref="F10:F23">G10+K10</f>
        <v>1144.4</v>
      </c>
      <c r="G10" s="112">
        <f aca="true" t="shared" si="4" ref="G10:R10">SUM(G11:G13)</f>
        <v>560.6</v>
      </c>
      <c r="H10" s="112">
        <f t="shared" si="4"/>
        <v>442.4</v>
      </c>
      <c r="I10" s="112">
        <f t="shared" si="4"/>
        <v>66</v>
      </c>
      <c r="J10" s="112">
        <f t="shared" si="4"/>
        <v>52.2</v>
      </c>
      <c r="K10" s="112">
        <f t="shared" si="4"/>
        <v>583.8</v>
      </c>
      <c r="L10" s="112">
        <f t="shared" si="4"/>
        <v>546.4</v>
      </c>
      <c r="M10" s="112">
        <f t="shared" si="4"/>
        <v>0</v>
      </c>
      <c r="N10" s="112">
        <f t="shared" si="4"/>
        <v>0</v>
      </c>
      <c r="O10" s="112">
        <f t="shared" si="4"/>
        <v>0</v>
      </c>
      <c r="P10" s="112">
        <f t="shared" si="4"/>
        <v>0</v>
      </c>
      <c r="Q10" s="112">
        <f t="shared" si="4"/>
        <v>37.4</v>
      </c>
      <c r="R10" s="112">
        <f t="shared" si="4"/>
        <v>0</v>
      </c>
      <c r="S10" s="111">
        <f t="shared" si="2"/>
        <v>1144.4</v>
      </c>
      <c r="T10" s="128">
        <f>SUM(T11:T13)</f>
        <v>1144.4</v>
      </c>
      <c r="U10" s="130"/>
      <c r="V10" s="130"/>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01"/>
      <c r="IR10" s="101"/>
      <c r="IS10" s="101"/>
    </row>
    <row r="11" spans="1:255" s="99" customFormat="1" ht="22.5" customHeight="1">
      <c r="A11" s="84" t="s">
        <v>103</v>
      </c>
      <c r="B11" s="84" t="s">
        <v>105</v>
      </c>
      <c r="C11" s="84" t="s">
        <v>107</v>
      </c>
      <c r="D11" s="10" t="s">
        <v>93</v>
      </c>
      <c r="E11" s="85" t="s">
        <v>108</v>
      </c>
      <c r="F11" s="113">
        <f t="shared" si="3"/>
        <v>560.6</v>
      </c>
      <c r="G11" s="36">
        <f aca="true" t="shared" si="5" ref="G11:G13">SUM(H11:J11)</f>
        <v>560.6</v>
      </c>
      <c r="H11" s="35">
        <v>442.4</v>
      </c>
      <c r="I11" s="87">
        <v>66</v>
      </c>
      <c r="J11" s="35">
        <v>52.2</v>
      </c>
      <c r="K11" s="92"/>
      <c r="L11" s="92"/>
      <c r="M11" s="92"/>
      <c r="N11" s="92"/>
      <c r="O11" s="92"/>
      <c r="P11" s="92"/>
      <c r="Q11" s="92"/>
      <c r="R11" s="92"/>
      <c r="S11" s="131">
        <f t="shared" si="2"/>
        <v>560.6</v>
      </c>
      <c r="T11" s="129">
        <v>560.6</v>
      </c>
      <c r="U11" s="92"/>
      <c r="V11" s="132"/>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20"/>
      <c r="IU11" s="20"/>
    </row>
    <row r="12" spans="1:255" ht="22.5" customHeight="1">
      <c r="A12" s="84" t="s">
        <v>103</v>
      </c>
      <c r="B12" s="84" t="s">
        <v>105</v>
      </c>
      <c r="C12" s="84" t="s">
        <v>109</v>
      </c>
      <c r="D12" s="10" t="s">
        <v>93</v>
      </c>
      <c r="E12" s="88" t="s">
        <v>110</v>
      </c>
      <c r="F12" s="113">
        <f t="shared" si="3"/>
        <v>8</v>
      </c>
      <c r="G12" s="36">
        <f t="shared" si="5"/>
        <v>0</v>
      </c>
      <c r="H12" s="92"/>
      <c r="I12" s="117"/>
      <c r="J12" s="92"/>
      <c r="K12" s="94">
        <f aca="true" t="shared" si="6" ref="K12:K17">SUM(L12:R12)</f>
        <v>8</v>
      </c>
      <c r="L12" s="36">
        <v>8</v>
      </c>
      <c r="M12" s="97"/>
      <c r="N12" s="97"/>
      <c r="O12" s="92"/>
      <c r="P12" s="92"/>
      <c r="Q12" s="92"/>
      <c r="R12" s="92"/>
      <c r="S12" s="131">
        <f t="shared" si="2"/>
        <v>8</v>
      </c>
      <c r="T12" s="129">
        <v>8</v>
      </c>
      <c r="U12" s="92"/>
      <c r="V12" s="133"/>
      <c r="IT12"/>
      <c r="IU12"/>
    </row>
    <row r="13" spans="1:255" ht="22.5" customHeight="1">
      <c r="A13" s="84" t="s">
        <v>103</v>
      </c>
      <c r="B13" s="84" t="s">
        <v>105</v>
      </c>
      <c r="C13" s="84" t="s">
        <v>111</v>
      </c>
      <c r="D13" s="10" t="s">
        <v>93</v>
      </c>
      <c r="E13" s="88" t="s">
        <v>112</v>
      </c>
      <c r="F13" s="113">
        <f t="shared" si="3"/>
        <v>575.8</v>
      </c>
      <c r="G13" s="36">
        <f t="shared" si="5"/>
        <v>0</v>
      </c>
      <c r="H13" s="92"/>
      <c r="I13" s="92"/>
      <c r="J13" s="92"/>
      <c r="K13" s="94">
        <f t="shared" si="6"/>
        <v>575.8</v>
      </c>
      <c r="L13" s="36">
        <v>538.4</v>
      </c>
      <c r="M13" s="117"/>
      <c r="N13" s="117"/>
      <c r="O13" s="92"/>
      <c r="P13" s="92"/>
      <c r="Q13" s="97">
        <v>37.4</v>
      </c>
      <c r="R13" s="97"/>
      <c r="S13" s="131">
        <f t="shared" si="2"/>
        <v>575.8</v>
      </c>
      <c r="T13" s="129">
        <v>575.8</v>
      </c>
      <c r="U13" s="92"/>
      <c r="V13" s="133"/>
      <c r="IT13"/>
      <c r="IU13"/>
    </row>
    <row r="14" spans="1:255" ht="22.5" customHeight="1">
      <c r="A14" s="84" t="s">
        <v>103</v>
      </c>
      <c r="B14" s="84" t="s">
        <v>113</v>
      </c>
      <c r="C14" s="84"/>
      <c r="D14" s="10" t="s">
        <v>93</v>
      </c>
      <c r="E14" s="90" t="s">
        <v>114</v>
      </c>
      <c r="F14" s="112">
        <f t="shared" si="3"/>
        <v>1316.4</v>
      </c>
      <c r="G14" s="112">
        <f aca="true" t="shared" si="7" ref="G14:R14">SUM(G15:G17)</f>
        <v>450.4</v>
      </c>
      <c r="H14" s="112">
        <f t="shared" si="7"/>
        <v>399.3</v>
      </c>
      <c r="I14" s="112">
        <f t="shared" si="7"/>
        <v>34.3</v>
      </c>
      <c r="J14" s="112">
        <f t="shared" si="7"/>
        <v>16.8</v>
      </c>
      <c r="K14" s="112">
        <f t="shared" si="7"/>
        <v>866</v>
      </c>
      <c r="L14" s="112">
        <f t="shared" si="7"/>
        <v>306</v>
      </c>
      <c r="M14" s="112">
        <f t="shared" si="7"/>
        <v>0</v>
      </c>
      <c r="N14" s="112">
        <f t="shared" si="7"/>
        <v>0</v>
      </c>
      <c r="O14" s="112">
        <f t="shared" si="7"/>
        <v>0</v>
      </c>
      <c r="P14" s="112">
        <f t="shared" si="7"/>
        <v>0</v>
      </c>
      <c r="Q14" s="112">
        <f t="shared" si="7"/>
        <v>60</v>
      </c>
      <c r="R14" s="112">
        <f t="shared" si="7"/>
        <v>500</v>
      </c>
      <c r="S14" s="111">
        <f t="shared" si="2"/>
        <v>1316.4</v>
      </c>
      <c r="T14" s="128">
        <f>SUM(T15:T17)</f>
        <v>1316.4</v>
      </c>
      <c r="U14" s="92"/>
      <c r="V14" s="133"/>
      <c r="IT14"/>
      <c r="IU14"/>
    </row>
    <row r="15" spans="1:255" ht="22.5" customHeight="1">
      <c r="A15" s="84" t="s">
        <v>103</v>
      </c>
      <c r="B15" s="84" t="s">
        <v>113</v>
      </c>
      <c r="C15" s="84" t="s">
        <v>107</v>
      </c>
      <c r="D15" s="10" t="s">
        <v>93</v>
      </c>
      <c r="E15" s="85" t="s">
        <v>115</v>
      </c>
      <c r="F15" s="113">
        <f t="shared" si="3"/>
        <v>200</v>
      </c>
      <c r="G15" s="36">
        <f>SUM(H15:J15)</f>
        <v>0</v>
      </c>
      <c r="H15" s="92"/>
      <c r="I15" s="92"/>
      <c r="J15" s="92"/>
      <c r="K15" s="94">
        <f t="shared" si="6"/>
        <v>200</v>
      </c>
      <c r="L15" s="94"/>
      <c r="M15" s="95"/>
      <c r="N15" s="117"/>
      <c r="O15" s="92"/>
      <c r="P15" s="92"/>
      <c r="Q15" s="92"/>
      <c r="R15" s="36">
        <v>200</v>
      </c>
      <c r="S15" s="131">
        <f t="shared" si="2"/>
        <v>200</v>
      </c>
      <c r="T15" s="36">
        <v>200</v>
      </c>
      <c r="U15" s="92"/>
      <c r="V15" s="133"/>
      <c r="IT15"/>
      <c r="IU15"/>
    </row>
    <row r="16" spans="1:255" ht="22.5" customHeight="1">
      <c r="A16" s="84" t="s">
        <v>103</v>
      </c>
      <c r="B16" s="84" t="s">
        <v>113</v>
      </c>
      <c r="C16" s="84" t="s">
        <v>105</v>
      </c>
      <c r="D16" s="10" t="s">
        <v>93</v>
      </c>
      <c r="E16" s="85" t="s">
        <v>116</v>
      </c>
      <c r="F16" s="113">
        <f t="shared" si="3"/>
        <v>20</v>
      </c>
      <c r="G16" s="36">
        <f>SUM(H16:J16)</f>
        <v>0</v>
      </c>
      <c r="H16" s="92"/>
      <c r="I16" s="92"/>
      <c r="J16" s="92"/>
      <c r="K16" s="94">
        <f t="shared" si="6"/>
        <v>20</v>
      </c>
      <c r="L16" s="94"/>
      <c r="M16" s="95"/>
      <c r="N16" s="117"/>
      <c r="O16" s="92"/>
      <c r="P16" s="92"/>
      <c r="Q16" s="92"/>
      <c r="R16" s="36">
        <v>20</v>
      </c>
      <c r="S16" s="131">
        <f t="shared" si="2"/>
        <v>20</v>
      </c>
      <c r="T16" s="36">
        <v>20</v>
      </c>
      <c r="U16" s="92"/>
      <c r="V16" s="133"/>
      <c r="IT16"/>
      <c r="IU16"/>
    </row>
    <row r="17" spans="1:255" ht="22.5" customHeight="1">
      <c r="A17" s="84" t="s">
        <v>103</v>
      </c>
      <c r="B17" s="84" t="s">
        <v>113</v>
      </c>
      <c r="C17" s="84" t="s">
        <v>117</v>
      </c>
      <c r="D17" s="10" t="s">
        <v>93</v>
      </c>
      <c r="E17" s="91" t="s">
        <v>118</v>
      </c>
      <c r="F17" s="113">
        <f t="shared" si="3"/>
        <v>1096.4</v>
      </c>
      <c r="G17" s="92">
        <v>450.4</v>
      </c>
      <c r="H17" s="92">
        <v>399.3</v>
      </c>
      <c r="I17" s="92">
        <v>34.3</v>
      </c>
      <c r="J17" s="92">
        <v>16.8</v>
      </c>
      <c r="K17" s="94">
        <f t="shared" si="6"/>
        <v>646</v>
      </c>
      <c r="L17" s="118">
        <v>306</v>
      </c>
      <c r="M17" s="118"/>
      <c r="N17" s="119"/>
      <c r="O17" s="92"/>
      <c r="P17" s="92"/>
      <c r="Q17" s="92">
        <v>60</v>
      </c>
      <c r="R17" s="118">
        <v>280</v>
      </c>
      <c r="S17" s="131">
        <f t="shared" si="2"/>
        <v>1096.4</v>
      </c>
      <c r="T17" s="129">
        <v>1096.4</v>
      </c>
      <c r="U17" s="92"/>
      <c r="V17" s="133"/>
      <c r="IT17"/>
      <c r="IU17"/>
    </row>
    <row r="18" spans="1:255" ht="22.5" customHeight="1">
      <c r="A18" s="84" t="s">
        <v>103</v>
      </c>
      <c r="B18" s="84" t="s">
        <v>119</v>
      </c>
      <c r="C18" s="84"/>
      <c r="D18" s="10" t="s">
        <v>93</v>
      </c>
      <c r="E18" s="90" t="s">
        <v>120</v>
      </c>
      <c r="F18" s="112">
        <f t="shared" si="3"/>
        <v>6145</v>
      </c>
      <c r="G18" s="114"/>
      <c r="H18" s="114"/>
      <c r="I18" s="114"/>
      <c r="J18" s="114"/>
      <c r="K18" s="120">
        <f aca="true" t="shared" si="8" ref="K18:R18">SUM(K19:K20)</f>
        <v>6145</v>
      </c>
      <c r="L18" s="120">
        <f t="shared" si="8"/>
        <v>0</v>
      </c>
      <c r="M18" s="120">
        <f t="shared" si="8"/>
        <v>0</v>
      </c>
      <c r="N18" s="120">
        <f t="shared" si="8"/>
        <v>0</v>
      </c>
      <c r="O18" s="120">
        <f t="shared" si="8"/>
        <v>0</v>
      </c>
      <c r="P18" s="120">
        <f t="shared" si="8"/>
        <v>0</v>
      </c>
      <c r="Q18" s="120">
        <f t="shared" si="8"/>
        <v>0</v>
      </c>
      <c r="R18" s="120">
        <f t="shared" si="8"/>
        <v>6145</v>
      </c>
      <c r="S18" s="111">
        <f t="shared" si="2"/>
        <v>6145</v>
      </c>
      <c r="T18" s="120">
        <f>SUM(T19:T20)</f>
        <v>6145</v>
      </c>
      <c r="U18" s="92"/>
      <c r="V18" s="133"/>
      <c r="IT18"/>
      <c r="IU18"/>
    </row>
    <row r="19" spans="1:22" ht="22.5" customHeight="1">
      <c r="A19" s="84" t="s">
        <v>103</v>
      </c>
      <c r="B19" s="84" t="s">
        <v>119</v>
      </c>
      <c r="C19" s="84" t="s">
        <v>107</v>
      </c>
      <c r="D19" s="10" t="s">
        <v>93</v>
      </c>
      <c r="E19" s="88" t="s">
        <v>121</v>
      </c>
      <c r="F19" s="113">
        <f t="shared" si="3"/>
        <v>3051</v>
      </c>
      <c r="G19" s="92"/>
      <c r="H19" s="92"/>
      <c r="I19" s="92"/>
      <c r="J19" s="92"/>
      <c r="K19" s="94">
        <f aca="true" t="shared" si="9" ref="K19:K27">SUM(L19:R19)</f>
        <v>3051</v>
      </c>
      <c r="L19" s="121"/>
      <c r="M19" s="95"/>
      <c r="N19" s="117"/>
      <c r="O19" s="92"/>
      <c r="P19" s="92"/>
      <c r="Q19" s="92"/>
      <c r="R19" s="95">
        <v>3051</v>
      </c>
      <c r="S19" s="131">
        <f t="shared" si="2"/>
        <v>3051</v>
      </c>
      <c r="T19" s="95">
        <v>3051</v>
      </c>
      <c r="U19" s="92"/>
      <c r="V19" s="133"/>
    </row>
    <row r="20" spans="1:22" ht="22.5" customHeight="1">
      <c r="A20" s="84" t="s">
        <v>103</v>
      </c>
      <c r="B20" s="84" t="s">
        <v>119</v>
      </c>
      <c r="C20" s="84" t="s">
        <v>105</v>
      </c>
      <c r="D20" s="10" t="s">
        <v>93</v>
      </c>
      <c r="E20" s="88" t="s">
        <v>122</v>
      </c>
      <c r="F20" s="113">
        <f t="shared" si="3"/>
        <v>3094</v>
      </c>
      <c r="G20" s="92"/>
      <c r="H20" s="92"/>
      <c r="I20" s="92"/>
      <c r="J20" s="92"/>
      <c r="K20" s="94">
        <f t="shared" si="9"/>
        <v>3094</v>
      </c>
      <c r="L20" s="94"/>
      <c r="M20" s="95"/>
      <c r="N20" s="117"/>
      <c r="O20" s="92"/>
      <c r="P20" s="92"/>
      <c r="Q20" s="92"/>
      <c r="R20" s="95">
        <v>3094</v>
      </c>
      <c r="S20" s="131">
        <f t="shared" si="2"/>
        <v>3094</v>
      </c>
      <c r="T20" s="95">
        <v>3094</v>
      </c>
      <c r="U20" s="92"/>
      <c r="V20" s="133"/>
    </row>
    <row r="21" spans="1:22" ht="22.5" customHeight="1">
      <c r="A21" s="84" t="s">
        <v>103</v>
      </c>
      <c r="B21" s="84" t="s">
        <v>123</v>
      </c>
      <c r="C21" s="84"/>
      <c r="D21" s="10" t="s">
        <v>93</v>
      </c>
      <c r="E21" s="90" t="s">
        <v>124</v>
      </c>
      <c r="F21" s="112">
        <f t="shared" si="3"/>
        <v>640</v>
      </c>
      <c r="G21" s="115"/>
      <c r="H21" s="115"/>
      <c r="I21" s="115"/>
      <c r="J21" s="115"/>
      <c r="K21" s="120">
        <f aca="true" t="shared" si="10" ref="K21:R21">SUM(K22:K23)</f>
        <v>640</v>
      </c>
      <c r="L21" s="120">
        <f t="shared" si="10"/>
        <v>0</v>
      </c>
      <c r="M21" s="120">
        <f t="shared" si="10"/>
        <v>0</v>
      </c>
      <c r="N21" s="120">
        <f t="shared" si="10"/>
        <v>0</v>
      </c>
      <c r="O21" s="120">
        <f t="shared" si="10"/>
        <v>0</v>
      </c>
      <c r="P21" s="120">
        <f t="shared" si="10"/>
        <v>0</v>
      </c>
      <c r="Q21" s="120">
        <f t="shared" si="10"/>
        <v>0</v>
      </c>
      <c r="R21" s="120">
        <f t="shared" si="10"/>
        <v>640</v>
      </c>
      <c r="S21" s="111">
        <f t="shared" si="2"/>
        <v>640</v>
      </c>
      <c r="T21" s="120">
        <f>SUM(T22:T23)</f>
        <v>640</v>
      </c>
      <c r="U21" s="92"/>
      <c r="V21" s="133"/>
    </row>
    <row r="22" spans="1:22" ht="22.5" customHeight="1">
      <c r="A22" s="84" t="s">
        <v>103</v>
      </c>
      <c r="B22" s="84" t="s">
        <v>123</v>
      </c>
      <c r="C22" s="84" t="s">
        <v>107</v>
      </c>
      <c r="D22" s="10" t="s">
        <v>93</v>
      </c>
      <c r="E22" s="88" t="s">
        <v>125</v>
      </c>
      <c r="F22" s="113">
        <f t="shared" si="3"/>
        <v>490</v>
      </c>
      <c r="G22" s="92"/>
      <c r="H22" s="92"/>
      <c r="I22" s="92"/>
      <c r="J22" s="92"/>
      <c r="K22" s="94">
        <f t="shared" si="9"/>
        <v>490</v>
      </c>
      <c r="L22" s="94"/>
      <c r="M22" s="95"/>
      <c r="N22" s="117"/>
      <c r="O22" s="92"/>
      <c r="P22" s="92"/>
      <c r="Q22" s="92"/>
      <c r="R22" s="95">
        <v>490</v>
      </c>
      <c r="S22" s="131">
        <f t="shared" si="2"/>
        <v>490</v>
      </c>
      <c r="T22" s="95">
        <v>490</v>
      </c>
      <c r="U22" s="92"/>
      <c r="V22" s="133"/>
    </row>
    <row r="23" spans="1:22" ht="22.5" customHeight="1">
      <c r="A23" s="84" t="s">
        <v>103</v>
      </c>
      <c r="B23" s="84" t="s">
        <v>123</v>
      </c>
      <c r="C23" s="84" t="s">
        <v>105</v>
      </c>
      <c r="D23" s="10" t="s">
        <v>93</v>
      </c>
      <c r="E23" s="88" t="s">
        <v>126</v>
      </c>
      <c r="F23" s="113">
        <f t="shared" si="3"/>
        <v>150</v>
      </c>
      <c r="G23" s="92"/>
      <c r="H23" s="92"/>
      <c r="I23" s="92"/>
      <c r="J23" s="92"/>
      <c r="K23" s="94">
        <f t="shared" si="9"/>
        <v>150</v>
      </c>
      <c r="L23" s="94"/>
      <c r="M23" s="95"/>
      <c r="N23" s="117"/>
      <c r="O23" s="92"/>
      <c r="P23" s="92"/>
      <c r="Q23" s="92"/>
      <c r="R23" s="95">
        <v>150</v>
      </c>
      <c r="S23" s="131">
        <f t="shared" si="2"/>
        <v>150</v>
      </c>
      <c r="T23" s="95">
        <v>150</v>
      </c>
      <c r="U23" s="92"/>
      <c r="V23" s="133"/>
    </row>
    <row r="24" spans="1:22" ht="22.5" customHeight="1">
      <c r="A24" s="84" t="s">
        <v>103</v>
      </c>
      <c r="B24" s="84" t="s">
        <v>127</v>
      </c>
      <c r="C24" s="84"/>
      <c r="D24" s="10" t="s">
        <v>93</v>
      </c>
      <c r="E24" s="90" t="s">
        <v>128</v>
      </c>
      <c r="F24" s="112">
        <v>3000</v>
      </c>
      <c r="G24" s="115"/>
      <c r="H24" s="115"/>
      <c r="I24" s="115"/>
      <c r="J24" s="115"/>
      <c r="K24" s="120">
        <f t="shared" si="9"/>
        <v>3000</v>
      </c>
      <c r="L24" s="120"/>
      <c r="M24" s="122"/>
      <c r="N24" s="123"/>
      <c r="O24" s="115"/>
      <c r="P24" s="115"/>
      <c r="Q24" s="115"/>
      <c r="R24" s="122">
        <v>3000</v>
      </c>
      <c r="S24" s="111">
        <f t="shared" si="2"/>
        <v>3000</v>
      </c>
      <c r="T24" s="122">
        <v>3000</v>
      </c>
      <c r="U24" s="92"/>
      <c r="V24" s="133"/>
    </row>
    <row r="25" spans="1:22" ht="22.5" customHeight="1">
      <c r="A25" s="84" t="s">
        <v>103</v>
      </c>
      <c r="B25" s="84" t="s">
        <v>127</v>
      </c>
      <c r="C25" s="84" t="s">
        <v>105</v>
      </c>
      <c r="D25" s="10" t="s">
        <v>93</v>
      </c>
      <c r="E25" s="88" t="s">
        <v>129</v>
      </c>
      <c r="F25" s="113">
        <v>3000</v>
      </c>
      <c r="G25" s="92"/>
      <c r="H25" s="92"/>
      <c r="I25" s="92"/>
      <c r="J25" s="92"/>
      <c r="K25" s="94">
        <f t="shared" si="9"/>
        <v>3000</v>
      </c>
      <c r="L25" s="94"/>
      <c r="M25" s="95"/>
      <c r="N25" s="117"/>
      <c r="O25" s="92"/>
      <c r="P25" s="92"/>
      <c r="Q25" s="92"/>
      <c r="R25" s="95">
        <v>3000</v>
      </c>
      <c r="S25" s="131">
        <f t="shared" si="2"/>
        <v>3000</v>
      </c>
      <c r="T25" s="95">
        <v>3000</v>
      </c>
      <c r="U25" s="92"/>
      <c r="V25" s="133"/>
    </row>
    <row r="26" spans="1:22" ht="22.5" customHeight="1">
      <c r="A26" s="84" t="s">
        <v>103</v>
      </c>
      <c r="B26" s="84" t="s">
        <v>130</v>
      </c>
      <c r="C26" s="84"/>
      <c r="D26" s="10" t="s">
        <v>93</v>
      </c>
      <c r="E26" s="90" t="s">
        <v>131</v>
      </c>
      <c r="F26" s="112">
        <v>132</v>
      </c>
      <c r="G26" s="115"/>
      <c r="H26" s="115"/>
      <c r="I26" s="115"/>
      <c r="J26" s="115"/>
      <c r="K26" s="120">
        <f t="shared" si="9"/>
        <v>132</v>
      </c>
      <c r="L26" s="120"/>
      <c r="M26" s="122"/>
      <c r="N26" s="123"/>
      <c r="O26" s="115"/>
      <c r="P26" s="115"/>
      <c r="Q26" s="115"/>
      <c r="R26" s="122">
        <v>132</v>
      </c>
      <c r="S26" s="111">
        <f t="shared" si="2"/>
        <v>132</v>
      </c>
      <c r="T26" s="122">
        <v>132</v>
      </c>
      <c r="U26" s="92"/>
      <c r="V26" s="133"/>
    </row>
    <row r="27" spans="1:22" ht="22.5" customHeight="1">
      <c r="A27" s="84" t="s">
        <v>103</v>
      </c>
      <c r="B27" s="84" t="s">
        <v>130</v>
      </c>
      <c r="C27" s="84" t="s">
        <v>105</v>
      </c>
      <c r="D27" s="10" t="s">
        <v>93</v>
      </c>
      <c r="E27" s="88" t="s">
        <v>132</v>
      </c>
      <c r="F27" s="113">
        <v>132</v>
      </c>
      <c r="G27" s="92"/>
      <c r="H27" s="92"/>
      <c r="I27" s="92"/>
      <c r="J27" s="92"/>
      <c r="K27" s="94">
        <f t="shared" si="9"/>
        <v>132</v>
      </c>
      <c r="L27" s="94"/>
      <c r="M27" s="95"/>
      <c r="N27" s="117"/>
      <c r="O27" s="92"/>
      <c r="P27" s="92"/>
      <c r="Q27" s="92"/>
      <c r="R27" s="95">
        <v>132</v>
      </c>
      <c r="S27" s="134">
        <f t="shared" si="2"/>
        <v>132</v>
      </c>
      <c r="T27" s="95">
        <v>132</v>
      </c>
      <c r="U27" s="92"/>
      <c r="V27" s="133"/>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0"/>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26"/>
  <sheetViews>
    <sheetView showGridLines="0" showZeros="0" workbookViewId="0" topLeftCell="C3">
      <selection activeCell="C8" sqref="C8:E26"/>
    </sheetView>
  </sheetViews>
  <sheetFormatPr defaultColWidth="9.00390625" defaultRowHeight="14.25"/>
  <cols>
    <col min="1" max="1" width="3.875" style="0" customWidth="1"/>
    <col min="2" max="3" width="4.375" style="0" customWidth="1"/>
    <col min="4" max="4" width="7.25390625" style="0" customWidth="1"/>
    <col min="5" max="5" width="23.75390625" style="0" customWidth="1"/>
    <col min="6" max="6" width="10.625" style="0" customWidth="1"/>
    <col min="7" max="20" width="7.25390625" style="0" customWidth="1"/>
    <col min="21" max="21" width="11.375" style="0" customWidth="1"/>
  </cols>
  <sheetData>
    <row r="1" spans="1:21" ht="14.25" customHeight="1">
      <c r="A1" s="66"/>
      <c r="B1" s="66"/>
      <c r="C1" s="66"/>
      <c r="D1" s="66"/>
      <c r="E1" s="66"/>
      <c r="F1" s="66"/>
      <c r="G1" s="66"/>
      <c r="H1" s="66"/>
      <c r="I1" s="66"/>
      <c r="J1" s="66"/>
      <c r="K1" s="66"/>
      <c r="L1" s="66"/>
      <c r="M1" s="66"/>
      <c r="N1" s="66"/>
      <c r="O1" s="66"/>
      <c r="P1" s="66"/>
      <c r="Q1" s="66"/>
      <c r="R1" s="66"/>
      <c r="S1" s="66"/>
      <c r="T1" s="66"/>
      <c r="U1" s="68" t="s">
        <v>314</v>
      </c>
    </row>
    <row r="2" spans="1:21" ht="24.75" customHeight="1">
      <c r="A2" s="67" t="s">
        <v>315</v>
      </c>
      <c r="B2" s="67"/>
      <c r="C2" s="67"/>
      <c r="D2" s="67"/>
      <c r="E2" s="67"/>
      <c r="F2" s="67"/>
      <c r="G2" s="67"/>
      <c r="H2" s="67"/>
      <c r="I2" s="67"/>
      <c r="J2" s="67"/>
      <c r="K2" s="67"/>
      <c r="L2" s="67"/>
      <c r="M2" s="67"/>
      <c r="N2" s="67"/>
      <c r="O2" s="67"/>
      <c r="P2" s="67"/>
      <c r="Q2" s="67"/>
      <c r="R2" s="67"/>
      <c r="S2" s="67"/>
      <c r="T2" s="67"/>
      <c r="U2" s="67"/>
    </row>
    <row r="3" spans="1:21" ht="19.5" customHeight="1">
      <c r="A3" s="66"/>
      <c r="B3" s="66"/>
      <c r="C3" s="68" t="s">
        <v>2</v>
      </c>
      <c r="D3" s="66"/>
      <c r="E3" s="66"/>
      <c r="F3" s="66"/>
      <c r="G3" s="66"/>
      <c r="H3" s="66"/>
      <c r="I3" s="66"/>
      <c r="J3" s="66"/>
      <c r="K3" s="66"/>
      <c r="L3" s="66"/>
      <c r="M3" s="66"/>
      <c r="N3" s="66"/>
      <c r="O3" s="66"/>
      <c r="P3" s="66"/>
      <c r="Q3" s="66"/>
      <c r="R3" s="66"/>
      <c r="S3" s="66"/>
      <c r="T3" s="96" t="s">
        <v>78</v>
      </c>
      <c r="U3" s="96"/>
    </row>
    <row r="4" spans="1:21" ht="27.75" customHeight="1">
      <c r="A4" s="69" t="s">
        <v>140</v>
      </c>
      <c r="B4" s="70"/>
      <c r="C4" s="71"/>
      <c r="D4" s="72" t="s">
        <v>158</v>
      </c>
      <c r="E4" s="72" t="s">
        <v>159</v>
      </c>
      <c r="F4" s="72" t="s">
        <v>99</v>
      </c>
      <c r="G4" s="73" t="s">
        <v>160</v>
      </c>
      <c r="H4" s="73" t="s">
        <v>161</v>
      </c>
      <c r="I4" s="73" t="s">
        <v>162</v>
      </c>
      <c r="J4" s="73" t="s">
        <v>163</v>
      </c>
      <c r="K4" s="73" t="s">
        <v>164</v>
      </c>
      <c r="L4" s="73" t="s">
        <v>165</v>
      </c>
      <c r="M4" s="73" t="s">
        <v>151</v>
      </c>
      <c r="N4" s="73" t="s">
        <v>166</v>
      </c>
      <c r="O4" s="73" t="s">
        <v>149</v>
      </c>
      <c r="P4" s="73" t="s">
        <v>153</v>
      </c>
      <c r="Q4" s="73" t="s">
        <v>152</v>
      </c>
      <c r="R4" s="73" t="s">
        <v>167</v>
      </c>
      <c r="S4" s="73" t="s">
        <v>168</v>
      </c>
      <c r="T4" s="73" t="s">
        <v>169</v>
      </c>
      <c r="U4" s="73" t="s">
        <v>134</v>
      </c>
    </row>
    <row r="5" spans="1:21" ht="13.5" customHeight="1">
      <c r="A5" s="72" t="s">
        <v>100</v>
      </c>
      <c r="B5" s="72" t="s">
        <v>101</v>
      </c>
      <c r="C5" s="72" t="s">
        <v>102</v>
      </c>
      <c r="D5" s="74"/>
      <c r="E5" s="74"/>
      <c r="F5" s="74"/>
      <c r="G5" s="73"/>
      <c r="H5" s="73"/>
      <c r="I5" s="73"/>
      <c r="J5" s="73"/>
      <c r="K5" s="73"/>
      <c r="L5" s="73"/>
      <c r="M5" s="73"/>
      <c r="N5" s="73"/>
      <c r="O5" s="73"/>
      <c r="P5" s="73"/>
      <c r="Q5" s="73"/>
      <c r="R5" s="73"/>
      <c r="S5" s="73"/>
      <c r="T5" s="73"/>
      <c r="U5" s="73"/>
    </row>
    <row r="6" spans="1:21" ht="18" customHeight="1">
      <c r="A6" s="75"/>
      <c r="B6" s="75"/>
      <c r="C6" s="75"/>
      <c r="D6" s="75"/>
      <c r="E6" s="75"/>
      <c r="F6" s="75"/>
      <c r="G6" s="73"/>
      <c r="H6" s="73"/>
      <c r="I6" s="73"/>
      <c r="J6" s="73"/>
      <c r="K6" s="73"/>
      <c r="L6" s="73"/>
      <c r="M6" s="73"/>
      <c r="N6" s="73"/>
      <c r="O6" s="73"/>
      <c r="P6" s="73"/>
      <c r="Q6" s="73"/>
      <c r="R6" s="73"/>
      <c r="S6" s="73"/>
      <c r="T6" s="73"/>
      <c r="U6" s="73"/>
    </row>
    <row r="7" spans="1:21" s="20" customFormat="1" ht="22.5" customHeight="1">
      <c r="A7" s="76"/>
      <c r="B7" s="77"/>
      <c r="C7" s="77"/>
      <c r="D7" s="76"/>
      <c r="E7" s="78" t="s">
        <v>81</v>
      </c>
      <c r="F7" s="79">
        <f>F8</f>
        <v>12377.8</v>
      </c>
      <c r="G7" s="79">
        <f aca="true" t="shared" si="0" ref="G7:U7">G8</f>
        <v>841.7</v>
      </c>
      <c r="H7" s="79">
        <f t="shared" si="0"/>
        <v>952.7</v>
      </c>
      <c r="I7" s="79">
        <f t="shared" si="0"/>
        <v>0</v>
      </c>
      <c r="J7" s="79">
        <f t="shared" si="0"/>
        <v>97.4</v>
      </c>
      <c r="K7" s="79">
        <f t="shared" si="0"/>
        <v>0</v>
      </c>
      <c r="L7" s="79">
        <f t="shared" si="0"/>
        <v>0</v>
      </c>
      <c r="M7" s="79">
        <f t="shared" si="0"/>
        <v>0</v>
      </c>
      <c r="N7" s="79">
        <f t="shared" si="0"/>
        <v>0</v>
      </c>
      <c r="O7" s="79">
        <f t="shared" si="0"/>
        <v>69</v>
      </c>
      <c r="P7" s="79">
        <f t="shared" si="0"/>
        <v>0</v>
      </c>
      <c r="Q7" s="79">
        <f t="shared" si="0"/>
        <v>0</v>
      </c>
      <c r="R7" s="79">
        <f t="shared" si="0"/>
        <v>0</v>
      </c>
      <c r="S7" s="79">
        <f t="shared" si="0"/>
        <v>0</v>
      </c>
      <c r="T7" s="79">
        <f t="shared" si="0"/>
        <v>0</v>
      </c>
      <c r="U7" s="79">
        <f t="shared" si="0"/>
        <v>10417</v>
      </c>
    </row>
    <row r="8" spans="1:21" ht="22.5" customHeight="1">
      <c r="A8" s="80" t="s">
        <v>103</v>
      </c>
      <c r="B8" s="81"/>
      <c r="C8" s="81"/>
      <c r="D8" s="82" t="s">
        <v>93</v>
      </c>
      <c r="E8" s="83" t="s">
        <v>104</v>
      </c>
      <c r="F8" s="79">
        <f aca="true" t="shared" si="1" ref="F8:U8">F9+F13+F17+F20+F23+F25</f>
        <v>12377.8</v>
      </c>
      <c r="G8" s="79">
        <f t="shared" si="1"/>
        <v>841.7</v>
      </c>
      <c r="H8" s="79">
        <f t="shared" si="1"/>
        <v>952.7</v>
      </c>
      <c r="I8" s="79">
        <f t="shared" si="1"/>
        <v>0</v>
      </c>
      <c r="J8" s="79">
        <f t="shared" si="1"/>
        <v>97.4</v>
      </c>
      <c r="K8" s="79">
        <f t="shared" si="1"/>
        <v>0</v>
      </c>
      <c r="L8" s="79">
        <f t="shared" si="1"/>
        <v>0</v>
      </c>
      <c r="M8" s="79">
        <f t="shared" si="1"/>
        <v>0</v>
      </c>
      <c r="N8" s="79">
        <f t="shared" si="1"/>
        <v>0</v>
      </c>
      <c r="O8" s="79">
        <f t="shared" si="1"/>
        <v>69</v>
      </c>
      <c r="P8" s="79">
        <f t="shared" si="1"/>
        <v>0</v>
      </c>
      <c r="Q8" s="79">
        <f t="shared" si="1"/>
        <v>0</v>
      </c>
      <c r="R8" s="79">
        <f t="shared" si="1"/>
        <v>0</v>
      </c>
      <c r="S8" s="79">
        <f t="shared" si="1"/>
        <v>0</v>
      </c>
      <c r="T8" s="79">
        <f t="shared" si="1"/>
        <v>0</v>
      </c>
      <c r="U8" s="79">
        <f t="shared" si="1"/>
        <v>10417</v>
      </c>
    </row>
    <row r="9" spans="1:21" ht="22.5" customHeight="1">
      <c r="A9" s="80" t="s">
        <v>103</v>
      </c>
      <c r="B9" s="80" t="s">
        <v>105</v>
      </c>
      <c r="C9" s="81"/>
      <c r="D9" s="82" t="s">
        <v>93</v>
      </c>
      <c r="E9" s="83" t="s">
        <v>106</v>
      </c>
      <c r="F9" s="79">
        <f aca="true" t="shared" si="2" ref="F9:U9">SUM(F10:F12)</f>
        <v>1144.4</v>
      </c>
      <c r="G9" s="79">
        <f t="shared" si="2"/>
        <v>442.4</v>
      </c>
      <c r="H9" s="79">
        <f t="shared" si="2"/>
        <v>612.4</v>
      </c>
      <c r="I9" s="79">
        <f t="shared" si="2"/>
        <v>0</v>
      </c>
      <c r="J9" s="79">
        <f t="shared" si="2"/>
        <v>37.4</v>
      </c>
      <c r="K9" s="79">
        <f t="shared" si="2"/>
        <v>0</v>
      </c>
      <c r="L9" s="79">
        <f t="shared" si="2"/>
        <v>0</v>
      </c>
      <c r="M9" s="79">
        <f t="shared" si="2"/>
        <v>0</v>
      </c>
      <c r="N9" s="79">
        <f t="shared" si="2"/>
        <v>0</v>
      </c>
      <c r="O9" s="79">
        <f t="shared" si="2"/>
        <v>52.2</v>
      </c>
      <c r="P9" s="79">
        <f t="shared" si="2"/>
        <v>0</v>
      </c>
      <c r="Q9" s="79">
        <f t="shared" si="2"/>
        <v>0</v>
      </c>
      <c r="R9" s="79">
        <f t="shared" si="2"/>
        <v>0</v>
      </c>
      <c r="S9" s="79">
        <f t="shared" si="2"/>
        <v>0</v>
      </c>
      <c r="T9" s="79">
        <f t="shared" si="2"/>
        <v>0</v>
      </c>
      <c r="U9" s="79">
        <f t="shared" si="2"/>
        <v>0</v>
      </c>
    </row>
    <row r="10" spans="1:21" ht="22.5" customHeight="1">
      <c r="A10" s="84" t="s">
        <v>103</v>
      </c>
      <c r="B10" s="84" t="s">
        <v>105</v>
      </c>
      <c r="C10" s="84" t="s">
        <v>107</v>
      </c>
      <c r="D10" s="10" t="s">
        <v>93</v>
      </c>
      <c r="E10" s="85" t="s">
        <v>108</v>
      </c>
      <c r="F10" s="86">
        <f aca="true" t="shared" si="3" ref="F10:F12">SUM(G10:U10)</f>
        <v>560.6</v>
      </c>
      <c r="G10" s="35">
        <v>442.4</v>
      </c>
      <c r="H10" s="87">
        <v>66</v>
      </c>
      <c r="I10" s="89"/>
      <c r="J10" s="93"/>
      <c r="K10" s="89"/>
      <c r="L10" s="89"/>
      <c r="M10" s="89"/>
      <c r="N10" s="89"/>
      <c r="O10" s="35">
        <v>52.2</v>
      </c>
      <c r="P10" s="89"/>
      <c r="Q10" s="89"/>
      <c r="R10" s="89"/>
      <c r="S10" s="89"/>
      <c r="T10" s="89"/>
      <c r="U10" s="92"/>
    </row>
    <row r="11" spans="1:21" ht="22.5" customHeight="1">
      <c r="A11" s="84" t="s">
        <v>103</v>
      </c>
      <c r="B11" s="84" t="s">
        <v>105</v>
      </c>
      <c r="C11" s="84" t="s">
        <v>109</v>
      </c>
      <c r="D11" s="10" t="s">
        <v>93</v>
      </c>
      <c r="E11" s="88" t="s">
        <v>110</v>
      </c>
      <c r="F11" s="86">
        <f t="shared" si="3"/>
        <v>8</v>
      </c>
      <c r="G11" s="89"/>
      <c r="H11" s="36">
        <v>8</v>
      </c>
      <c r="I11" s="89"/>
      <c r="J11" s="89"/>
      <c r="K11" s="89"/>
      <c r="L11" s="89"/>
      <c r="M11" s="89"/>
      <c r="N11" s="89"/>
      <c r="O11" s="89"/>
      <c r="P11" s="89"/>
      <c r="Q11" s="89"/>
      <c r="R11" s="89"/>
      <c r="S11" s="89"/>
      <c r="T11" s="89"/>
      <c r="U11" s="92"/>
    </row>
    <row r="12" spans="1:21" ht="22.5" customHeight="1">
      <c r="A12" s="84" t="s">
        <v>103</v>
      </c>
      <c r="B12" s="84" t="s">
        <v>105</v>
      </c>
      <c r="C12" s="84" t="s">
        <v>111</v>
      </c>
      <c r="D12" s="10" t="s">
        <v>93</v>
      </c>
      <c r="E12" s="88" t="s">
        <v>112</v>
      </c>
      <c r="F12" s="86">
        <f t="shared" si="3"/>
        <v>575.8</v>
      </c>
      <c r="G12" s="89"/>
      <c r="H12" s="36">
        <v>538.4</v>
      </c>
      <c r="I12" s="89"/>
      <c r="J12" s="89">
        <v>37.4</v>
      </c>
      <c r="K12" s="89"/>
      <c r="L12" s="89"/>
      <c r="M12" s="89"/>
      <c r="N12" s="89"/>
      <c r="O12" s="89"/>
      <c r="P12" s="89"/>
      <c r="Q12" s="89"/>
      <c r="R12" s="89"/>
      <c r="S12" s="89"/>
      <c r="T12" s="89"/>
      <c r="U12" s="97"/>
    </row>
    <row r="13" spans="1:21" ht="22.5" customHeight="1">
      <c r="A13" s="80" t="s">
        <v>103</v>
      </c>
      <c r="B13" s="80" t="s">
        <v>113</v>
      </c>
      <c r="C13" s="80"/>
      <c r="D13" s="82" t="s">
        <v>93</v>
      </c>
      <c r="E13" s="90" t="s">
        <v>114</v>
      </c>
      <c r="F13" s="79">
        <f aca="true" t="shared" si="4" ref="F13:U13">SUM(F14:F16)</f>
        <v>1316.4</v>
      </c>
      <c r="G13" s="79">
        <f t="shared" si="4"/>
        <v>399.3</v>
      </c>
      <c r="H13" s="79">
        <f t="shared" si="4"/>
        <v>340.3</v>
      </c>
      <c r="I13" s="79">
        <f t="shared" si="4"/>
        <v>0</v>
      </c>
      <c r="J13" s="79">
        <f t="shared" si="4"/>
        <v>60</v>
      </c>
      <c r="K13" s="79">
        <f t="shared" si="4"/>
        <v>0</v>
      </c>
      <c r="L13" s="79">
        <f t="shared" si="4"/>
        <v>0</v>
      </c>
      <c r="M13" s="79">
        <f t="shared" si="4"/>
        <v>0</v>
      </c>
      <c r="N13" s="79">
        <f t="shared" si="4"/>
        <v>0</v>
      </c>
      <c r="O13" s="79">
        <f t="shared" si="4"/>
        <v>16.8</v>
      </c>
      <c r="P13" s="79">
        <f t="shared" si="4"/>
        <v>0</v>
      </c>
      <c r="Q13" s="79">
        <f t="shared" si="4"/>
        <v>0</v>
      </c>
      <c r="R13" s="79">
        <f t="shared" si="4"/>
        <v>0</v>
      </c>
      <c r="S13" s="79">
        <f t="shared" si="4"/>
        <v>0</v>
      </c>
      <c r="T13" s="79">
        <f t="shared" si="4"/>
        <v>0</v>
      </c>
      <c r="U13" s="79">
        <f t="shared" si="4"/>
        <v>500</v>
      </c>
    </row>
    <row r="14" spans="1:21" ht="22.5" customHeight="1">
      <c r="A14" s="84" t="s">
        <v>103</v>
      </c>
      <c r="B14" s="84" t="s">
        <v>113</v>
      </c>
      <c r="C14" s="84" t="s">
        <v>107</v>
      </c>
      <c r="D14" s="10" t="s">
        <v>93</v>
      </c>
      <c r="E14" s="85" t="s">
        <v>115</v>
      </c>
      <c r="F14" s="86">
        <f aca="true" t="shared" si="5" ref="F14:F16">SUM(G14:U14)</f>
        <v>200</v>
      </c>
      <c r="G14" s="89"/>
      <c r="H14" s="89"/>
      <c r="I14" s="89"/>
      <c r="J14" s="89"/>
      <c r="K14" s="89"/>
      <c r="L14" s="89"/>
      <c r="M14" s="89"/>
      <c r="N14" s="89"/>
      <c r="O14" s="94"/>
      <c r="P14" s="89"/>
      <c r="Q14" s="89"/>
      <c r="R14" s="89"/>
      <c r="S14" s="89"/>
      <c r="T14" s="89"/>
      <c r="U14" s="36">
        <v>200</v>
      </c>
    </row>
    <row r="15" spans="1:21" ht="22.5" customHeight="1">
      <c r="A15" s="84" t="s">
        <v>103</v>
      </c>
      <c r="B15" s="84" t="s">
        <v>113</v>
      </c>
      <c r="C15" s="84" t="s">
        <v>105</v>
      </c>
      <c r="D15" s="10" t="s">
        <v>93</v>
      </c>
      <c r="E15" s="85" t="s">
        <v>116</v>
      </c>
      <c r="F15" s="86">
        <f t="shared" si="5"/>
        <v>20</v>
      </c>
      <c r="G15" s="89"/>
      <c r="H15" s="89"/>
      <c r="I15" s="89"/>
      <c r="J15" s="89"/>
      <c r="K15" s="89"/>
      <c r="L15" s="89"/>
      <c r="M15" s="89"/>
      <c r="N15" s="89"/>
      <c r="O15" s="94"/>
      <c r="P15" s="89"/>
      <c r="Q15" s="89"/>
      <c r="R15" s="89"/>
      <c r="S15" s="89"/>
      <c r="T15" s="89"/>
      <c r="U15" s="36">
        <v>20</v>
      </c>
    </row>
    <row r="16" spans="1:21" ht="22.5" customHeight="1">
      <c r="A16" s="84" t="s">
        <v>103</v>
      </c>
      <c r="B16" s="84" t="s">
        <v>113</v>
      </c>
      <c r="C16" s="84" t="s">
        <v>117</v>
      </c>
      <c r="D16" s="10" t="s">
        <v>93</v>
      </c>
      <c r="E16" s="91" t="s">
        <v>118</v>
      </c>
      <c r="F16" s="86">
        <f t="shared" si="5"/>
        <v>1096.4</v>
      </c>
      <c r="G16" s="92">
        <v>399.3</v>
      </c>
      <c r="H16" s="92">
        <v>340.3</v>
      </c>
      <c r="I16" s="92"/>
      <c r="J16" s="92">
        <v>60</v>
      </c>
      <c r="K16" s="89"/>
      <c r="L16" s="89"/>
      <c r="M16" s="89"/>
      <c r="N16" s="89"/>
      <c r="O16" s="92">
        <v>16.8</v>
      </c>
      <c r="P16" s="89"/>
      <c r="Q16" s="89"/>
      <c r="R16" s="89"/>
      <c r="S16" s="89"/>
      <c r="T16" s="89"/>
      <c r="U16" s="94">
        <v>280</v>
      </c>
    </row>
    <row r="17" spans="1:21" ht="22.5" customHeight="1">
      <c r="A17" s="80" t="s">
        <v>103</v>
      </c>
      <c r="B17" s="80" t="s">
        <v>119</v>
      </c>
      <c r="C17" s="80"/>
      <c r="D17" s="82" t="s">
        <v>93</v>
      </c>
      <c r="E17" s="90" t="s">
        <v>120</v>
      </c>
      <c r="F17" s="79">
        <f aca="true" t="shared" si="6" ref="F17:U17">SUM(F18:F19)</f>
        <v>6145</v>
      </c>
      <c r="G17" s="79">
        <f t="shared" si="6"/>
        <v>0</v>
      </c>
      <c r="H17" s="79">
        <f t="shared" si="6"/>
        <v>0</v>
      </c>
      <c r="I17" s="79">
        <f t="shared" si="6"/>
        <v>0</v>
      </c>
      <c r="J17" s="79">
        <f t="shared" si="6"/>
        <v>0</v>
      </c>
      <c r="K17" s="79">
        <f t="shared" si="6"/>
        <v>0</v>
      </c>
      <c r="L17" s="79">
        <f t="shared" si="6"/>
        <v>0</v>
      </c>
      <c r="M17" s="79">
        <f t="shared" si="6"/>
        <v>0</v>
      </c>
      <c r="N17" s="79">
        <f t="shared" si="6"/>
        <v>0</v>
      </c>
      <c r="O17" s="79">
        <f t="shared" si="6"/>
        <v>0</v>
      </c>
      <c r="P17" s="79">
        <f t="shared" si="6"/>
        <v>0</v>
      </c>
      <c r="Q17" s="79">
        <f t="shared" si="6"/>
        <v>0</v>
      </c>
      <c r="R17" s="79">
        <f t="shared" si="6"/>
        <v>0</v>
      </c>
      <c r="S17" s="79">
        <f t="shared" si="6"/>
        <v>0</v>
      </c>
      <c r="T17" s="79">
        <f t="shared" si="6"/>
        <v>0</v>
      </c>
      <c r="U17" s="79">
        <f t="shared" si="6"/>
        <v>6145</v>
      </c>
    </row>
    <row r="18" spans="1:21" ht="22.5" customHeight="1">
      <c r="A18" s="84" t="s">
        <v>103</v>
      </c>
      <c r="B18" s="84" t="s">
        <v>119</v>
      </c>
      <c r="C18" s="84" t="s">
        <v>107</v>
      </c>
      <c r="D18" s="10" t="s">
        <v>93</v>
      </c>
      <c r="E18" s="88" t="s">
        <v>121</v>
      </c>
      <c r="F18" s="86">
        <f aca="true" t="shared" si="7" ref="F18:F22">SUM(G18:U18)</f>
        <v>3051</v>
      </c>
      <c r="G18" s="89"/>
      <c r="H18" s="89"/>
      <c r="I18" s="89"/>
      <c r="J18" s="89"/>
      <c r="K18" s="89"/>
      <c r="L18" s="89"/>
      <c r="M18" s="89"/>
      <c r="N18" s="89"/>
      <c r="O18" s="95"/>
      <c r="P18" s="89"/>
      <c r="Q18" s="89"/>
      <c r="R18" s="89"/>
      <c r="S18" s="89"/>
      <c r="T18" s="89"/>
      <c r="U18" s="95">
        <v>3051</v>
      </c>
    </row>
    <row r="19" spans="1:21" ht="22.5" customHeight="1">
      <c r="A19" s="84" t="s">
        <v>103</v>
      </c>
      <c r="B19" s="84" t="s">
        <v>119</v>
      </c>
      <c r="C19" s="84" t="s">
        <v>105</v>
      </c>
      <c r="D19" s="10" t="s">
        <v>93</v>
      </c>
      <c r="E19" s="88" t="s">
        <v>122</v>
      </c>
      <c r="F19" s="86">
        <f t="shared" si="7"/>
        <v>3094</v>
      </c>
      <c r="G19" s="89"/>
      <c r="H19" s="89"/>
      <c r="I19" s="89"/>
      <c r="J19" s="89"/>
      <c r="K19" s="89"/>
      <c r="L19" s="89"/>
      <c r="M19" s="89"/>
      <c r="N19" s="89"/>
      <c r="O19" s="95"/>
      <c r="P19" s="89"/>
      <c r="Q19" s="89"/>
      <c r="R19" s="89"/>
      <c r="S19" s="89"/>
      <c r="T19" s="89"/>
      <c r="U19" s="95">
        <v>3094</v>
      </c>
    </row>
    <row r="20" spans="1:21" ht="22.5" customHeight="1">
      <c r="A20" s="80" t="s">
        <v>103</v>
      </c>
      <c r="B20" s="80" t="s">
        <v>123</v>
      </c>
      <c r="C20" s="80"/>
      <c r="D20" s="82" t="s">
        <v>93</v>
      </c>
      <c r="E20" s="90" t="s">
        <v>124</v>
      </c>
      <c r="F20" s="79">
        <f aca="true" t="shared" si="8" ref="F20:U20">SUM(F21:F22)</f>
        <v>640</v>
      </c>
      <c r="G20" s="79">
        <f t="shared" si="8"/>
        <v>0</v>
      </c>
      <c r="H20" s="79">
        <f t="shared" si="8"/>
        <v>0</v>
      </c>
      <c r="I20" s="79">
        <f t="shared" si="8"/>
        <v>0</v>
      </c>
      <c r="J20" s="79">
        <f t="shared" si="8"/>
        <v>0</v>
      </c>
      <c r="K20" s="79">
        <f t="shared" si="8"/>
        <v>0</v>
      </c>
      <c r="L20" s="79">
        <f t="shared" si="8"/>
        <v>0</v>
      </c>
      <c r="M20" s="79">
        <f t="shared" si="8"/>
        <v>0</v>
      </c>
      <c r="N20" s="79">
        <f t="shared" si="8"/>
        <v>0</v>
      </c>
      <c r="O20" s="79">
        <f t="shared" si="8"/>
        <v>0</v>
      </c>
      <c r="P20" s="79">
        <f t="shared" si="8"/>
        <v>0</v>
      </c>
      <c r="Q20" s="79">
        <f t="shared" si="8"/>
        <v>0</v>
      </c>
      <c r="R20" s="79">
        <f t="shared" si="8"/>
        <v>0</v>
      </c>
      <c r="S20" s="79">
        <f t="shared" si="8"/>
        <v>0</v>
      </c>
      <c r="T20" s="79">
        <f t="shared" si="8"/>
        <v>0</v>
      </c>
      <c r="U20" s="79">
        <f t="shared" si="8"/>
        <v>640</v>
      </c>
    </row>
    <row r="21" spans="1:21" ht="22.5" customHeight="1">
      <c r="A21" s="84" t="s">
        <v>103</v>
      </c>
      <c r="B21" s="84" t="s">
        <v>123</v>
      </c>
      <c r="C21" s="84" t="s">
        <v>107</v>
      </c>
      <c r="D21" s="10" t="s">
        <v>93</v>
      </c>
      <c r="E21" s="88" t="s">
        <v>125</v>
      </c>
      <c r="F21" s="86">
        <f t="shared" si="7"/>
        <v>490</v>
      </c>
      <c r="G21" s="89"/>
      <c r="H21" s="89"/>
      <c r="I21" s="89"/>
      <c r="J21" s="89"/>
      <c r="K21" s="89"/>
      <c r="L21" s="89"/>
      <c r="M21" s="89"/>
      <c r="N21" s="89"/>
      <c r="O21" s="95"/>
      <c r="P21" s="89"/>
      <c r="Q21" s="89"/>
      <c r="R21" s="89"/>
      <c r="S21" s="89"/>
      <c r="T21" s="89"/>
      <c r="U21" s="95">
        <v>490</v>
      </c>
    </row>
    <row r="22" spans="1:21" ht="22.5" customHeight="1">
      <c r="A22" s="84" t="s">
        <v>103</v>
      </c>
      <c r="B22" s="84" t="s">
        <v>123</v>
      </c>
      <c r="C22" s="84" t="s">
        <v>105</v>
      </c>
      <c r="D22" s="10" t="s">
        <v>93</v>
      </c>
      <c r="E22" s="88" t="s">
        <v>126</v>
      </c>
      <c r="F22" s="86">
        <f t="shared" si="7"/>
        <v>150</v>
      </c>
      <c r="G22" s="89"/>
      <c r="H22" s="89"/>
      <c r="I22" s="89"/>
      <c r="J22" s="89"/>
      <c r="K22" s="89"/>
      <c r="L22" s="89"/>
      <c r="M22" s="89"/>
      <c r="N22" s="89"/>
      <c r="O22" s="95"/>
      <c r="P22" s="89"/>
      <c r="Q22" s="89"/>
      <c r="R22" s="89"/>
      <c r="S22" s="89"/>
      <c r="T22" s="89"/>
      <c r="U22" s="95">
        <v>150</v>
      </c>
    </row>
    <row r="23" spans="1:21" ht="22.5" customHeight="1">
      <c r="A23" s="80" t="s">
        <v>103</v>
      </c>
      <c r="B23" s="80" t="s">
        <v>127</v>
      </c>
      <c r="C23" s="80"/>
      <c r="D23" s="82" t="s">
        <v>93</v>
      </c>
      <c r="E23" s="90" t="s">
        <v>128</v>
      </c>
      <c r="F23" s="79">
        <f aca="true" t="shared" si="9" ref="F23:U23">F24</f>
        <v>3000</v>
      </c>
      <c r="G23" s="79">
        <f t="shared" si="9"/>
        <v>0</v>
      </c>
      <c r="H23" s="79">
        <f t="shared" si="9"/>
        <v>0</v>
      </c>
      <c r="I23" s="79">
        <f t="shared" si="9"/>
        <v>0</v>
      </c>
      <c r="J23" s="79">
        <f t="shared" si="9"/>
        <v>0</v>
      </c>
      <c r="K23" s="79">
        <f t="shared" si="9"/>
        <v>0</v>
      </c>
      <c r="L23" s="79">
        <f t="shared" si="9"/>
        <v>0</v>
      </c>
      <c r="M23" s="79">
        <f t="shared" si="9"/>
        <v>0</v>
      </c>
      <c r="N23" s="79">
        <f t="shared" si="9"/>
        <v>0</v>
      </c>
      <c r="O23" s="79">
        <f t="shared" si="9"/>
        <v>0</v>
      </c>
      <c r="P23" s="79">
        <f t="shared" si="9"/>
        <v>0</v>
      </c>
      <c r="Q23" s="79">
        <f t="shared" si="9"/>
        <v>0</v>
      </c>
      <c r="R23" s="79">
        <f t="shared" si="9"/>
        <v>0</v>
      </c>
      <c r="S23" s="79">
        <f t="shared" si="9"/>
        <v>0</v>
      </c>
      <c r="T23" s="79">
        <f t="shared" si="9"/>
        <v>0</v>
      </c>
      <c r="U23" s="79">
        <f t="shared" si="9"/>
        <v>3000</v>
      </c>
    </row>
    <row r="24" spans="1:21" ht="22.5" customHeight="1">
      <c r="A24" s="84" t="s">
        <v>103</v>
      </c>
      <c r="B24" s="84" t="s">
        <v>127</v>
      </c>
      <c r="C24" s="84" t="s">
        <v>105</v>
      </c>
      <c r="D24" s="10" t="s">
        <v>93</v>
      </c>
      <c r="E24" s="88" t="s">
        <v>129</v>
      </c>
      <c r="F24" s="86">
        <f>SUM(G24:U24)</f>
        <v>3000</v>
      </c>
      <c r="G24" s="89"/>
      <c r="H24" s="89"/>
      <c r="I24" s="89"/>
      <c r="J24" s="89"/>
      <c r="K24" s="89"/>
      <c r="L24" s="89"/>
      <c r="M24" s="89"/>
      <c r="N24" s="89"/>
      <c r="O24" s="95"/>
      <c r="P24" s="89"/>
      <c r="Q24" s="89"/>
      <c r="R24" s="89"/>
      <c r="S24" s="89"/>
      <c r="T24" s="89"/>
      <c r="U24" s="95">
        <v>3000</v>
      </c>
    </row>
    <row r="25" spans="1:21" ht="22.5" customHeight="1">
      <c r="A25" s="80" t="s">
        <v>103</v>
      </c>
      <c r="B25" s="80" t="s">
        <v>130</v>
      </c>
      <c r="C25" s="80"/>
      <c r="D25" s="82" t="s">
        <v>93</v>
      </c>
      <c r="E25" s="90" t="s">
        <v>131</v>
      </c>
      <c r="F25" s="79">
        <f aca="true" t="shared" si="10" ref="F25:U25">F26</f>
        <v>132</v>
      </c>
      <c r="G25" s="79">
        <f t="shared" si="10"/>
        <v>0</v>
      </c>
      <c r="H25" s="79">
        <f t="shared" si="10"/>
        <v>0</v>
      </c>
      <c r="I25" s="79">
        <f t="shared" si="10"/>
        <v>0</v>
      </c>
      <c r="J25" s="79">
        <f t="shared" si="10"/>
        <v>0</v>
      </c>
      <c r="K25" s="79">
        <f t="shared" si="10"/>
        <v>0</v>
      </c>
      <c r="L25" s="79">
        <f t="shared" si="10"/>
        <v>0</v>
      </c>
      <c r="M25" s="79">
        <f t="shared" si="10"/>
        <v>0</v>
      </c>
      <c r="N25" s="79">
        <f t="shared" si="10"/>
        <v>0</v>
      </c>
      <c r="O25" s="79">
        <f t="shared" si="10"/>
        <v>0</v>
      </c>
      <c r="P25" s="79">
        <f t="shared" si="10"/>
        <v>0</v>
      </c>
      <c r="Q25" s="79">
        <f t="shared" si="10"/>
        <v>0</v>
      </c>
      <c r="R25" s="79">
        <f t="shared" si="10"/>
        <v>0</v>
      </c>
      <c r="S25" s="79">
        <f t="shared" si="10"/>
        <v>0</v>
      </c>
      <c r="T25" s="79">
        <f t="shared" si="10"/>
        <v>0</v>
      </c>
      <c r="U25" s="79">
        <f t="shared" si="10"/>
        <v>132</v>
      </c>
    </row>
    <row r="26" spans="1:21" ht="22.5" customHeight="1">
      <c r="A26" s="84" t="s">
        <v>103</v>
      </c>
      <c r="B26" s="84" t="s">
        <v>130</v>
      </c>
      <c r="C26" s="84" t="s">
        <v>105</v>
      </c>
      <c r="D26" s="10" t="s">
        <v>93</v>
      </c>
      <c r="E26" s="88" t="s">
        <v>132</v>
      </c>
      <c r="F26" s="86">
        <f>SUM(G26:U26)</f>
        <v>132</v>
      </c>
      <c r="G26" s="89"/>
      <c r="H26" s="89"/>
      <c r="I26" s="89"/>
      <c r="J26" s="89"/>
      <c r="K26" s="89"/>
      <c r="L26" s="89"/>
      <c r="M26" s="89"/>
      <c r="N26" s="89"/>
      <c r="O26" s="95"/>
      <c r="P26" s="89"/>
      <c r="Q26" s="89"/>
      <c r="R26" s="89"/>
      <c r="S26" s="89"/>
      <c r="T26" s="89"/>
      <c r="U26" s="95">
        <v>132</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4"/>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A9" sqref="A9"/>
    </sheetView>
  </sheetViews>
  <sheetFormatPr defaultColWidth="6.875" defaultRowHeight="12.75" customHeight="1"/>
  <cols>
    <col min="1" max="1" width="18.75390625" style="45" customWidth="1"/>
    <col min="2" max="2" width="9.125" style="45" customWidth="1"/>
    <col min="3" max="8" width="7.875" style="45" customWidth="1"/>
    <col min="9" max="9" width="9.125" style="45" customWidth="1"/>
    <col min="10" max="15" width="7.875" style="45" customWidth="1"/>
    <col min="16" max="250" width="6.875" style="45" customWidth="1"/>
    <col min="251" max="16384" width="6.875" style="45" customWidth="1"/>
  </cols>
  <sheetData>
    <row r="1" spans="15:250" ht="12.75" customHeight="1">
      <c r="O1" s="63" t="s">
        <v>316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46" t="s">
        <v>317</v>
      </c>
      <c r="B2" s="46"/>
      <c r="C2" s="46"/>
      <c r="D2" s="46"/>
      <c r="E2" s="46"/>
      <c r="F2" s="46"/>
      <c r="G2" s="46"/>
      <c r="H2" s="46"/>
      <c r="I2" s="46"/>
      <c r="J2" s="46"/>
      <c r="K2" s="46"/>
      <c r="L2" s="46"/>
      <c r="M2" s="46"/>
      <c r="N2" s="46"/>
      <c r="O2" s="4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47" t="s">
        <v>2</v>
      </c>
      <c r="F3" s="48"/>
      <c r="G3" s="48"/>
      <c r="H3" s="48"/>
      <c r="I3" s="48"/>
      <c r="J3" s="48"/>
      <c r="K3" s="48"/>
      <c r="L3" s="48"/>
      <c r="M3" s="48"/>
      <c r="N3" s="48"/>
      <c r="O3" s="48" t="s">
        <v>78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49" t="s">
        <v>318</v>
      </c>
      <c r="B4" s="50" t="s">
        <v>319</v>
      </c>
      <c r="C4" s="50"/>
      <c r="D4" s="50"/>
      <c r="E4" s="50"/>
      <c r="F4" s="50"/>
      <c r="G4" s="50"/>
      <c r="H4" s="50"/>
      <c r="I4" s="64" t="s">
        <v>320</v>
      </c>
      <c r="J4" s="65"/>
      <c r="K4" s="65"/>
      <c r="L4" s="65"/>
      <c r="M4" s="65"/>
      <c r="N4" s="65"/>
      <c r="O4" s="6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49"/>
      <c r="B5" s="51" t="s">
        <v>81</v>
      </c>
      <c r="C5" s="51" t="s">
        <v>216</v>
      </c>
      <c r="D5" s="51" t="s">
        <v>321</v>
      </c>
      <c r="E5" s="52" t="s">
        <v>322</v>
      </c>
      <c r="F5" s="53" t="s">
        <v>219</v>
      </c>
      <c r="G5" s="53" t="s">
        <v>323</v>
      </c>
      <c r="H5" s="54" t="s">
        <v>221</v>
      </c>
      <c r="I5" s="56" t="s">
        <v>81</v>
      </c>
      <c r="J5" s="57" t="s">
        <v>216</v>
      </c>
      <c r="K5" s="57" t="s">
        <v>321</v>
      </c>
      <c r="L5" s="57" t="s">
        <v>322</v>
      </c>
      <c r="M5" s="57" t="s">
        <v>219</v>
      </c>
      <c r="N5" s="57" t="s">
        <v>323</v>
      </c>
      <c r="O5" s="57" t="s">
        <v>221</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49"/>
      <c r="B6" s="55"/>
      <c r="C6" s="55"/>
      <c r="D6" s="55"/>
      <c r="E6" s="56"/>
      <c r="F6" s="57"/>
      <c r="G6" s="57"/>
      <c r="H6" s="58"/>
      <c r="I6" s="56"/>
      <c r="J6" s="57"/>
      <c r="K6" s="57"/>
      <c r="L6" s="57"/>
      <c r="M6" s="57"/>
      <c r="N6" s="57"/>
      <c r="O6" s="57"/>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21.75" customHeight="1">
      <c r="A7" s="59"/>
      <c r="B7" s="60">
        <v>7</v>
      </c>
      <c r="C7" s="60">
        <v>8</v>
      </c>
      <c r="D7" s="60">
        <v>9</v>
      </c>
      <c r="E7" s="60">
        <v>10</v>
      </c>
      <c r="F7" s="60">
        <v>11</v>
      </c>
      <c r="G7" s="60">
        <v>12</v>
      </c>
      <c r="H7" s="60">
        <v>13</v>
      </c>
      <c r="I7" s="60">
        <v>14</v>
      </c>
      <c r="J7" s="60">
        <v>15</v>
      </c>
      <c r="K7" s="60">
        <v>16</v>
      </c>
      <c r="L7" s="60">
        <v>17</v>
      </c>
      <c r="M7" s="60">
        <v>18</v>
      </c>
      <c r="N7" s="60">
        <v>19</v>
      </c>
      <c r="O7" s="60">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4" customFormat="1" ht="28.5" customHeight="1">
      <c r="A8" s="11" t="s">
        <v>263</v>
      </c>
      <c r="B8" s="61">
        <f aca="true" t="shared" si="0" ref="B8:F8">SUM(B9:B10)</f>
        <v>45</v>
      </c>
      <c r="C8" s="61">
        <f t="shared" si="0"/>
        <v>25</v>
      </c>
      <c r="D8" s="61"/>
      <c r="E8" s="61"/>
      <c r="F8" s="61">
        <f t="shared" si="0"/>
        <v>20</v>
      </c>
      <c r="G8" s="61">
        <f aca="true" t="shared" si="1" ref="G8:M8">SUM(G9:G10)</f>
        <v>0</v>
      </c>
      <c r="H8" s="61">
        <f t="shared" si="1"/>
        <v>0</v>
      </c>
      <c r="I8" s="61">
        <f t="shared" si="1"/>
        <v>38</v>
      </c>
      <c r="J8" s="61">
        <f t="shared" si="1"/>
        <v>19</v>
      </c>
      <c r="K8" s="61">
        <f t="shared" si="1"/>
        <v>0</v>
      </c>
      <c r="L8" s="61">
        <f t="shared" si="1"/>
        <v>0</v>
      </c>
      <c r="M8" s="61">
        <f t="shared" si="1"/>
        <v>19</v>
      </c>
      <c r="N8" s="61"/>
      <c r="O8" s="6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row>
    <row r="9" spans="1:250" ht="30.75" customHeight="1">
      <c r="A9" s="11" t="s">
        <v>264</v>
      </c>
      <c r="B9" s="61">
        <f>SUM(C9:H9)</f>
        <v>26</v>
      </c>
      <c r="C9" s="61">
        <v>16</v>
      </c>
      <c r="D9" s="61"/>
      <c r="E9" s="61"/>
      <c r="F9" s="61">
        <v>10</v>
      </c>
      <c r="G9" s="61"/>
      <c r="H9" s="62"/>
      <c r="I9" s="61">
        <f>SUM(J9:O9)</f>
        <v>24</v>
      </c>
      <c r="J9" s="61">
        <v>15</v>
      </c>
      <c r="K9" s="61"/>
      <c r="L9" s="61"/>
      <c r="M9" s="61">
        <v>9</v>
      </c>
      <c r="N9" s="61"/>
      <c r="O9" s="62"/>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ht="31.5" customHeight="1">
      <c r="A10" s="11" t="s">
        <v>265</v>
      </c>
      <c r="B10" s="61">
        <f>SUM(C10:H10)</f>
        <v>19</v>
      </c>
      <c r="C10" s="61">
        <v>9</v>
      </c>
      <c r="D10" s="61"/>
      <c r="E10" s="61"/>
      <c r="F10" s="61">
        <v>10</v>
      </c>
      <c r="G10" s="61"/>
      <c r="H10" s="62"/>
      <c r="I10" s="61">
        <f>SUM(J10:O10)</f>
        <v>14</v>
      </c>
      <c r="J10" s="61">
        <v>4</v>
      </c>
      <c r="K10" s="61"/>
      <c r="L10" s="61"/>
      <c r="M10" s="61">
        <v>10</v>
      </c>
      <c r="N10" s="61"/>
      <c r="O10" s="6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44"/>
      <c r="G11" s="44"/>
      <c r="H11" s="44"/>
      <c r="I11" s="44"/>
      <c r="K11" s="44"/>
      <c r="O11" s="44"/>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4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44"/>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44"/>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4"/>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A6" sqref="A6"/>
    </sheetView>
  </sheetViews>
  <sheetFormatPr defaultColWidth="6.875" defaultRowHeight="12.75" customHeight="1"/>
  <cols>
    <col min="1" max="1" width="8.50390625" style="21" customWidth="1"/>
    <col min="2" max="2" width="16.875" style="21" customWidth="1"/>
    <col min="3" max="3" width="9.50390625" style="21" customWidth="1"/>
    <col min="4" max="4" width="9.875" style="21" customWidth="1"/>
    <col min="5" max="5" width="10.375" style="21" customWidth="1"/>
    <col min="6" max="6" width="35.50390625" style="21" customWidth="1"/>
    <col min="7" max="7" width="23.625" style="21" customWidth="1"/>
    <col min="8" max="8" width="20.625" style="21" customWidth="1"/>
    <col min="9" max="9" width="21.75390625" style="21" customWidth="1"/>
    <col min="10" max="10" width="8.75390625" style="21" customWidth="1"/>
    <col min="11" max="16384" width="6.875" style="21" customWidth="1"/>
  </cols>
  <sheetData>
    <row r="1" spans="1:10" ht="18.75" customHeight="1">
      <c r="A1" s="22"/>
      <c r="B1" s="22"/>
      <c r="C1" s="22"/>
      <c r="D1" s="22"/>
      <c r="E1" s="23"/>
      <c r="F1" s="22"/>
      <c r="G1" s="22"/>
      <c r="H1" s="22"/>
      <c r="I1" s="22" t="s">
        <v>324</v>
      </c>
      <c r="J1" s="22"/>
    </row>
    <row r="2" spans="1:10" ht="18.75" customHeight="1">
      <c r="A2" s="24" t="s">
        <v>325</v>
      </c>
      <c r="B2" s="24"/>
      <c r="C2" s="24"/>
      <c r="D2" s="24"/>
      <c r="E2" s="24"/>
      <c r="F2" s="24"/>
      <c r="G2" s="24"/>
      <c r="H2" s="24"/>
      <c r="I2" s="24"/>
      <c r="J2" s="22"/>
    </row>
    <row r="3" spans="1:9" ht="18.75" customHeight="1">
      <c r="A3" s="25" t="s">
        <v>2</v>
      </c>
      <c r="I3" s="41" t="s">
        <v>78</v>
      </c>
    </row>
    <row r="4" spans="1:10" ht="32.25" customHeight="1">
      <c r="A4" s="26" t="s">
        <v>158</v>
      </c>
      <c r="B4" s="27" t="s">
        <v>80</v>
      </c>
      <c r="C4" s="28" t="s">
        <v>326</v>
      </c>
      <c r="D4" s="29"/>
      <c r="E4" s="30"/>
      <c r="F4" s="29" t="s">
        <v>327</v>
      </c>
      <c r="G4" s="28" t="s">
        <v>328</v>
      </c>
      <c r="H4" s="28" t="s">
        <v>329</v>
      </c>
      <c r="I4" s="29"/>
      <c r="J4" s="22"/>
    </row>
    <row r="5" spans="1:10" ht="24.75" customHeight="1">
      <c r="A5" s="26"/>
      <c r="B5" s="27"/>
      <c r="C5" s="31" t="s">
        <v>330</v>
      </c>
      <c r="D5" s="32" t="s">
        <v>142</v>
      </c>
      <c r="E5" s="33" t="s">
        <v>143</v>
      </c>
      <c r="F5" s="29"/>
      <c r="G5" s="28"/>
      <c r="H5" s="34" t="s">
        <v>331</v>
      </c>
      <c r="I5" s="42" t="s">
        <v>332</v>
      </c>
      <c r="J5" s="22"/>
    </row>
    <row r="6" spans="1:10" ht="169.5" customHeight="1">
      <c r="A6" s="10" t="s">
        <v>93</v>
      </c>
      <c r="B6" s="11" t="s">
        <v>94</v>
      </c>
      <c r="C6" s="35">
        <v>12577.8</v>
      </c>
      <c r="D6" s="36">
        <v>1011</v>
      </c>
      <c r="E6" s="37">
        <v>11566.8</v>
      </c>
      <c r="F6" s="38" t="s">
        <v>333</v>
      </c>
      <c r="G6" s="38" t="s">
        <v>334</v>
      </c>
      <c r="H6" s="38" t="s">
        <v>335</v>
      </c>
      <c r="I6" s="43" t="s">
        <v>336</v>
      </c>
      <c r="J6" s="39"/>
    </row>
    <row r="7" spans="1:10" ht="49.5" customHeight="1">
      <c r="A7" s="39"/>
      <c r="B7" s="39"/>
      <c r="C7" s="39"/>
      <c r="D7" s="39"/>
      <c r="E7" s="40"/>
      <c r="F7" s="39"/>
      <c r="G7" s="39"/>
      <c r="H7" s="39"/>
      <c r="I7" s="39"/>
      <c r="J7" s="22"/>
    </row>
    <row r="8" spans="1:10" ht="18.75" customHeight="1">
      <c r="A8" s="22"/>
      <c r="B8" s="39"/>
      <c r="C8" s="39"/>
      <c r="D8" s="39"/>
      <c r="E8" s="23"/>
      <c r="F8" s="22"/>
      <c r="G8" s="22"/>
      <c r="H8" s="39"/>
      <c r="I8" s="39"/>
      <c r="J8" s="22"/>
    </row>
    <row r="9" spans="1:10" ht="18.75" customHeight="1">
      <c r="A9" s="22"/>
      <c r="B9" s="39"/>
      <c r="C9" s="39"/>
      <c r="D9" s="39"/>
      <c r="E9" s="40"/>
      <c r="F9" s="22"/>
      <c r="G9" s="22"/>
      <c r="H9" s="22"/>
      <c r="I9" s="22"/>
      <c r="J9" s="22"/>
    </row>
    <row r="10" spans="1:10" ht="18.75" customHeight="1">
      <c r="A10" s="22"/>
      <c r="B10" s="39"/>
      <c r="C10" s="22"/>
      <c r="D10" s="39"/>
      <c r="E10" s="23"/>
      <c r="F10" s="22"/>
      <c r="G10" s="22"/>
      <c r="H10" s="39"/>
      <c r="I10" s="39"/>
      <c r="J10" s="22"/>
    </row>
    <row r="11" spans="1:10" ht="18.75" customHeight="1">
      <c r="A11" s="22"/>
      <c r="B11" s="22"/>
      <c r="C11" s="39"/>
      <c r="D11" s="39"/>
      <c r="E11" s="23"/>
      <c r="F11" s="22"/>
      <c r="G11" s="22"/>
      <c r="H11" s="22"/>
      <c r="I11" s="22"/>
      <c r="J11" s="22"/>
    </row>
    <row r="12" spans="1:10" ht="18.75" customHeight="1">
      <c r="A12" s="22"/>
      <c r="B12" s="22"/>
      <c r="C12" s="39"/>
      <c r="D12" s="39"/>
      <c r="E12" s="40"/>
      <c r="F12" s="22"/>
      <c r="G12" s="39"/>
      <c r="H12" s="39"/>
      <c r="I12" s="22"/>
      <c r="J12" s="22"/>
    </row>
    <row r="13" spans="1:10" ht="18.75" customHeight="1">
      <c r="A13" s="22"/>
      <c r="B13" s="22"/>
      <c r="C13" s="22"/>
      <c r="D13" s="22"/>
      <c r="E13" s="23"/>
      <c r="F13" s="22"/>
      <c r="G13" s="22"/>
      <c r="H13" s="22"/>
      <c r="I13" s="22"/>
      <c r="J13" s="22"/>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35"/>
  <sheetViews>
    <sheetView showGridLines="0" showZeros="0" tabSelected="1" workbookViewId="0" topLeftCell="A1">
      <selection activeCell="A8" sqref="A8:E29"/>
    </sheetView>
  </sheetViews>
  <sheetFormatPr defaultColWidth="6.875" defaultRowHeight="22.5" customHeight="1"/>
  <cols>
    <col min="1" max="3" width="3.375" style="553" customWidth="1"/>
    <col min="4" max="4" width="6.25390625" style="553" customWidth="1"/>
    <col min="5" max="5" width="23.375" style="553" customWidth="1"/>
    <col min="6" max="6" width="12.50390625" style="553" customWidth="1"/>
    <col min="7" max="7" width="11.625" style="553" customWidth="1"/>
    <col min="8" max="8" width="10.50390625" style="553" customWidth="1"/>
    <col min="9" max="9" width="12.00390625" style="553" customWidth="1"/>
    <col min="10" max="10" width="9.125" style="553" customWidth="1"/>
    <col min="11" max="11" width="7.75390625" style="553" customWidth="1"/>
    <col min="12" max="13" width="8.00390625" style="553" customWidth="1"/>
    <col min="14" max="14" width="7.75390625" style="553" customWidth="1"/>
    <col min="15" max="16" width="8.125" style="553" customWidth="1"/>
    <col min="17" max="247" width="6.75390625" style="553" customWidth="1"/>
    <col min="248" max="16384" width="6.875" style="554" customWidth="1"/>
  </cols>
  <sheetData>
    <row r="1" spans="2:247" ht="21.75" customHeight="1">
      <c r="B1" s="555"/>
      <c r="C1" s="555"/>
      <c r="D1" s="555"/>
      <c r="E1" s="555"/>
      <c r="F1" s="555"/>
      <c r="G1" s="555"/>
      <c r="H1" s="555"/>
      <c r="I1" s="555"/>
      <c r="J1" s="555"/>
      <c r="K1" s="555"/>
      <c r="L1" s="555"/>
      <c r="P1" s="576"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75" customHeight="1">
      <c r="A2" s="556" t="s">
        <v>96</v>
      </c>
      <c r="B2" s="556"/>
      <c r="C2" s="556"/>
      <c r="D2" s="556"/>
      <c r="E2" s="556"/>
      <c r="F2" s="556"/>
      <c r="G2" s="556"/>
      <c r="H2" s="556"/>
      <c r="I2" s="556"/>
      <c r="J2" s="556"/>
      <c r="K2" s="556"/>
      <c r="L2" s="556"/>
      <c r="M2" s="556"/>
      <c r="N2" s="556"/>
      <c r="O2" s="556"/>
      <c r="P2" s="556"/>
      <c r="Q2" s="59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s="432" t="s">
        <v>2</v>
      </c>
      <c r="B3" s="432"/>
      <c r="C3" s="557"/>
      <c r="D3" s="557"/>
      <c r="E3" s="558"/>
      <c r="F3" s="559"/>
      <c r="G3" s="560"/>
      <c r="H3" s="560"/>
      <c r="I3" s="560"/>
      <c r="J3" s="559"/>
      <c r="K3" s="559"/>
      <c r="L3" s="559"/>
      <c r="O3" s="577" t="s">
        <v>78</v>
      </c>
      <c r="P3" s="577"/>
      <c r="Q3" s="56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1.75" customHeight="1">
      <c r="A4" s="561" t="s">
        <v>97</v>
      </c>
      <c r="B4" s="561"/>
      <c r="C4" s="561"/>
      <c r="D4" s="562" t="s">
        <v>79</v>
      </c>
      <c r="E4" s="563" t="s">
        <v>98</v>
      </c>
      <c r="F4" s="564" t="s">
        <v>99</v>
      </c>
      <c r="G4" s="565" t="s">
        <v>82</v>
      </c>
      <c r="H4" s="565"/>
      <c r="I4" s="565"/>
      <c r="J4" s="562" t="s">
        <v>83</v>
      </c>
      <c r="K4" s="562" t="s">
        <v>84</v>
      </c>
      <c r="L4" s="562" t="s">
        <v>85</v>
      </c>
      <c r="M4" s="562" t="s">
        <v>86</v>
      </c>
      <c r="N4" s="562" t="s">
        <v>87</v>
      </c>
      <c r="O4" s="578" t="s">
        <v>88</v>
      </c>
      <c r="P4" s="579" t="s">
        <v>89</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3.75" customHeight="1">
      <c r="A5" s="562" t="s">
        <v>100</v>
      </c>
      <c r="B5" s="562" t="s">
        <v>101</v>
      </c>
      <c r="C5" s="562" t="s">
        <v>102</v>
      </c>
      <c r="D5" s="562"/>
      <c r="E5" s="563"/>
      <c r="F5" s="562"/>
      <c r="G5" s="562" t="s">
        <v>90</v>
      </c>
      <c r="H5" s="562" t="s">
        <v>91</v>
      </c>
      <c r="I5" s="562" t="s">
        <v>92</v>
      </c>
      <c r="J5" s="562"/>
      <c r="K5" s="562"/>
      <c r="L5" s="562"/>
      <c r="M5" s="562"/>
      <c r="N5" s="562"/>
      <c r="O5" s="580"/>
      <c r="P5" s="581"/>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1.75" customHeight="1">
      <c r="A6" s="566"/>
      <c r="B6" s="566"/>
      <c r="C6" s="566"/>
      <c r="D6" s="566"/>
      <c r="E6" s="566"/>
      <c r="F6" s="566">
        <v>1</v>
      </c>
      <c r="G6" s="566">
        <v>2</v>
      </c>
      <c r="H6" s="566">
        <v>3</v>
      </c>
      <c r="I6" s="566">
        <v>4</v>
      </c>
      <c r="J6" s="566">
        <v>5</v>
      </c>
      <c r="K6" s="566">
        <v>6</v>
      </c>
      <c r="L6" s="566">
        <v>7</v>
      </c>
      <c r="M6" s="566">
        <v>8</v>
      </c>
      <c r="N6" s="566">
        <v>9</v>
      </c>
      <c r="O6" s="582">
        <v>10</v>
      </c>
      <c r="P6" s="583">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7" ht="21.75" customHeight="1">
      <c r="A7" s="78"/>
      <c r="B7" s="78"/>
      <c r="C7" s="78"/>
      <c r="D7" s="78"/>
      <c r="E7" s="78" t="s">
        <v>81</v>
      </c>
      <c r="F7" s="567">
        <f>F8+F27</f>
        <v>12577.8</v>
      </c>
      <c r="G7" s="567">
        <f aca="true" t="shared" si="0" ref="G7:P7">G8+G27</f>
        <v>12377.8</v>
      </c>
      <c r="H7" s="567">
        <f t="shared" si="0"/>
        <v>12377.8</v>
      </c>
      <c r="I7" s="567">
        <f t="shared" si="0"/>
        <v>0</v>
      </c>
      <c r="J7" s="567">
        <f t="shared" si="0"/>
        <v>0</v>
      </c>
      <c r="K7" s="567">
        <f t="shared" si="0"/>
        <v>200</v>
      </c>
      <c r="L7" s="567">
        <f t="shared" si="0"/>
        <v>0</v>
      </c>
      <c r="M7" s="567">
        <f t="shared" si="0"/>
        <v>0</v>
      </c>
      <c r="N7" s="567">
        <f t="shared" si="0"/>
        <v>0</v>
      </c>
      <c r="O7" s="567">
        <f t="shared" si="0"/>
        <v>0</v>
      </c>
      <c r="P7" s="567">
        <f t="shared" si="0"/>
        <v>0</v>
      </c>
      <c r="Q7" s="553"/>
    </row>
    <row r="8" spans="1:17" ht="21.75" customHeight="1">
      <c r="A8" s="80" t="s">
        <v>103</v>
      </c>
      <c r="B8" s="568"/>
      <c r="C8" s="568"/>
      <c r="D8" s="82" t="s">
        <v>93</v>
      </c>
      <c r="E8" s="83" t="s">
        <v>104</v>
      </c>
      <c r="F8" s="569">
        <f>F9+F13+F17+F20+F23+F25</f>
        <v>12377.8</v>
      </c>
      <c r="G8" s="569">
        <f aca="true" t="shared" si="1" ref="G8:P8">G9+G13+G17+G20+G23+G25+G27</f>
        <v>12377.8</v>
      </c>
      <c r="H8" s="569">
        <f t="shared" si="1"/>
        <v>12377.8</v>
      </c>
      <c r="I8" s="569">
        <f t="shared" si="1"/>
        <v>0</v>
      </c>
      <c r="J8" s="569">
        <f t="shared" si="1"/>
        <v>0</v>
      </c>
      <c r="K8" s="569">
        <f>K9+K13+K17+K20+K23+K25</f>
        <v>0</v>
      </c>
      <c r="L8" s="569">
        <f t="shared" si="1"/>
        <v>0</v>
      </c>
      <c r="M8" s="569">
        <f t="shared" si="1"/>
        <v>0</v>
      </c>
      <c r="N8" s="569">
        <f t="shared" si="1"/>
        <v>0</v>
      </c>
      <c r="O8" s="569">
        <f t="shared" si="1"/>
        <v>0</v>
      </c>
      <c r="P8" s="569">
        <f t="shared" si="1"/>
        <v>0</v>
      </c>
      <c r="Q8" s="553"/>
    </row>
    <row r="9" spans="1:16" ht="21.75" customHeight="1">
      <c r="A9" s="80" t="s">
        <v>103</v>
      </c>
      <c r="B9" s="80" t="s">
        <v>105</v>
      </c>
      <c r="C9" s="568"/>
      <c r="D9" s="82" t="s">
        <v>93</v>
      </c>
      <c r="E9" s="83" t="s">
        <v>106</v>
      </c>
      <c r="F9" s="569">
        <f>SUM(F10:F12)</f>
        <v>1144.4</v>
      </c>
      <c r="G9" s="569">
        <f>SUM(G10:G12)</f>
        <v>1144.4</v>
      </c>
      <c r="H9" s="569">
        <f>SUM(H10:H12)</f>
        <v>1144.4</v>
      </c>
      <c r="I9" s="584"/>
      <c r="J9" s="584"/>
      <c r="K9" s="584"/>
      <c r="L9" s="584"/>
      <c r="M9" s="584"/>
      <c r="N9" s="584"/>
      <c r="O9" s="585"/>
      <c r="P9" s="586"/>
    </row>
    <row r="10" spans="1:16" ht="21.75" customHeight="1">
      <c r="A10" s="84" t="s">
        <v>103</v>
      </c>
      <c r="B10" s="84" t="s">
        <v>105</v>
      </c>
      <c r="C10" s="84" t="s">
        <v>107</v>
      </c>
      <c r="D10" s="10" t="s">
        <v>93</v>
      </c>
      <c r="E10" s="85" t="s">
        <v>108</v>
      </c>
      <c r="F10" s="36">
        <f>SUM(H10:P10)</f>
        <v>560.6</v>
      </c>
      <c r="G10" s="36">
        <f>SUM(H10:I10)</f>
        <v>560.6</v>
      </c>
      <c r="H10" s="36">
        <v>560.6</v>
      </c>
      <c r="I10" s="587"/>
      <c r="J10" s="587"/>
      <c r="K10" s="587"/>
      <c r="L10" s="584"/>
      <c r="M10" s="584"/>
      <c r="N10" s="584"/>
      <c r="O10" s="585"/>
      <c r="P10" s="586"/>
    </row>
    <row r="11" spans="1:16" ht="21.75" customHeight="1">
      <c r="A11" s="84" t="s">
        <v>103</v>
      </c>
      <c r="B11" s="84" t="s">
        <v>105</v>
      </c>
      <c r="C11" s="84" t="s">
        <v>109</v>
      </c>
      <c r="D11" s="10" t="s">
        <v>93</v>
      </c>
      <c r="E11" s="88" t="s">
        <v>110</v>
      </c>
      <c r="F11" s="36">
        <f>SUM(H11:P11)</f>
        <v>8</v>
      </c>
      <c r="G11" s="36">
        <f>SUM(H11:I11)</f>
        <v>8</v>
      </c>
      <c r="H11" s="280">
        <v>8</v>
      </c>
      <c r="I11" s="587"/>
      <c r="J11" s="587"/>
      <c r="K11" s="587"/>
      <c r="L11" s="584"/>
      <c r="M11" s="584"/>
      <c r="N11" s="584"/>
      <c r="O11" s="585"/>
      <c r="P11" s="586"/>
    </row>
    <row r="12" spans="1:16" ht="21.75" customHeight="1">
      <c r="A12" s="84" t="s">
        <v>103</v>
      </c>
      <c r="B12" s="84" t="s">
        <v>105</v>
      </c>
      <c r="C12" s="84" t="s">
        <v>111</v>
      </c>
      <c r="D12" s="10" t="s">
        <v>93</v>
      </c>
      <c r="E12" s="88" t="s">
        <v>112</v>
      </c>
      <c r="F12" s="36">
        <f>SUM(H12:P12)</f>
        <v>575.8</v>
      </c>
      <c r="G12" s="36">
        <f>SUM(H12:I12)</f>
        <v>575.8</v>
      </c>
      <c r="H12" s="94">
        <v>575.8</v>
      </c>
      <c r="I12" s="587"/>
      <c r="J12" s="587"/>
      <c r="K12" s="587"/>
      <c r="L12" s="584"/>
      <c r="M12" s="584"/>
      <c r="N12" s="584"/>
      <c r="O12" s="585"/>
      <c r="P12" s="586"/>
    </row>
    <row r="13" spans="1:256" s="279" customFormat="1" ht="21.75" customHeight="1">
      <c r="A13" s="80" t="s">
        <v>103</v>
      </c>
      <c r="B13" s="80" t="s">
        <v>113</v>
      </c>
      <c r="C13" s="80"/>
      <c r="D13" s="82" t="s">
        <v>93</v>
      </c>
      <c r="E13" s="90" t="s">
        <v>114</v>
      </c>
      <c r="F13" s="398">
        <f>SUM(F14:F16)</f>
        <v>1316.4</v>
      </c>
      <c r="G13" s="398">
        <f>SUM(G14:G16)</f>
        <v>1316.4</v>
      </c>
      <c r="H13" s="398">
        <f>SUM(H14:H16)</f>
        <v>1316.4</v>
      </c>
      <c r="I13" s="588"/>
      <c r="J13" s="588"/>
      <c r="K13" s="588"/>
      <c r="L13" s="569"/>
      <c r="M13" s="569"/>
      <c r="N13" s="569"/>
      <c r="O13" s="589"/>
      <c r="P13" s="590"/>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c r="BP13" s="593"/>
      <c r="BQ13" s="593"/>
      <c r="BR13" s="593"/>
      <c r="BS13" s="593"/>
      <c r="BT13" s="593"/>
      <c r="BU13" s="593"/>
      <c r="BV13" s="593"/>
      <c r="BW13" s="593"/>
      <c r="BX13" s="593"/>
      <c r="BY13" s="593"/>
      <c r="BZ13" s="593"/>
      <c r="CA13" s="593"/>
      <c r="CB13" s="593"/>
      <c r="CC13" s="593"/>
      <c r="CD13" s="593"/>
      <c r="CE13" s="593"/>
      <c r="CF13" s="593"/>
      <c r="CG13" s="593"/>
      <c r="CH13" s="593"/>
      <c r="CI13" s="593"/>
      <c r="CJ13" s="593"/>
      <c r="CK13" s="593"/>
      <c r="CL13" s="593"/>
      <c r="CM13" s="593"/>
      <c r="CN13" s="593"/>
      <c r="CO13" s="593"/>
      <c r="CP13" s="593"/>
      <c r="CQ13" s="593"/>
      <c r="CR13" s="593"/>
      <c r="CS13" s="593"/>
      <c r="CT13" s="593"/>
      <c r="CU13" s="593"/>
      <c r="CV13" s="593"/>
      <c r="CW13" s="593"/>
      <c r="CX13" s="593"/>
      <c r="CY13" s="593"/>
      <c r="CZ13" s="593"/>
      <c r="DA13" s="593"/>
      <c r="DB13" s="593"/>
      <c r="DC13" s="593"/>
      <c r="DD13" s="593"/>
      <c r="DE13" s="593"/>
      <c r="DF13" s="593"/>
      <c r="DG13" s="593"/>
      <c r="DH13" s="593"/>
      <c r="DI13" s="593"/>
      <c r="DJ13" s="593"/>
      <c r="DK13" s="593"/>
      <c r="DL13" s="593"/>
      <c r="DM13" s="593"/>
      <c r="DN13" s="593"/>
      <c r="DO13" s="593"/>
      <c r="DP13" s="593"/>
      <c r="DQ13" s="593"/>
      <c r="DR13" s="593"/>
      <c r="DS13" s="593"/>
      <c r="DT13" s="593"/>
      <c r="DU13" s="593"/>
      <c r="DV13" s="593"/>
      <c r="DW13" s="593"/>
      <c r="DX13" s="593"/>
      <c r="DY13" s="593"/>
      <c r="DZ13" s="593"/>
      <c r="EA13" s="593"/>
      <c r="EB13" s="593"/>
      <c r="EC13" s="593"/>
      <c r="ED13" s="593"/>
      <c r="EE13" s="593"/>
      <c r="EF13" s="593"/>
      <c r="EG13" s="593"/>
      <c r="EH13" s="593"/>
      <c r="EI13" s="593"/>
      <c r="EJ13" s="593"/>
      <c r="EK13" s="593"/>
      <c r="EL13" s="593"/>
      <c r="EM13" s="593"/>
      <c r="EN13" s="593"/>
      <c r="EO13" s="593"/>
      <c r="EP13" s="593"/>
      <c r="EQ13" s="593"/>
      <c r="ER13" s="593"/>
      <c r="ES13" s="593"/>
      <c r="ET13" s="593"/>
      <c r="EU13" s="593"/>
      <c r="EV13" s="593"/>
      <c r="EW13" s="593"/>
      <c r="EX13" s="593"/>
      <c r="EY13" s="593"/>
      <c r="EZ13" s="593"/>
      <c r="FA13" s="593"/>
      <c r="FB13" s="593"/>
      <c r="FC13" s="593"/>
      <c r="FD13" s="593"/>
      <c r="FE13" s="593"/>
      <c r="FF13" s="593"/>
      <c r="FG13" s="593"/>
      <c r="FH13" s="593"/>
      <c r="FI13" s="593"/>
      <c r="FJ13" s="593"/>
      <c r="FK13" s="593"/>
      <c r="FL13" s="593"/>
      <c r="FM13" s="593"/>
      <c r="FN13" s="593"/>
      <c r="FO13" s="593"/>
      <c r="FP13" s="593"/>
      <c r="FQ13" s="593"/>
      <c r="FR13" s="593"/>
      <c r="FS13" s="593"/>
      <c r="FT13" s="593"/>
      <c r="FU13" s="593"/>
      <c r="FV13" s="593"/>
      <c r="FW13" s="593"/>
      <c r="FX13" s="593"/>
      <c r="FY13" s="593"/>
      <c r="FZ13" s="593"/>
      <c r="GA13" s="593"/>
      <c r="GB13" s="593"/>
      <c r="GC13" s="593"/>
      <c r="GD13" s="593"/>
      <c r="GE13" s="593"/>
      <c r="GF13" s="593"/>
      <c r="GG13" s="593"/>
      <c r="GH13" s="593"/>
      <c r="GI13" s="593"/>
      <c r="GJ13" s="593"/>
      <c r="GK13" s="593"/>
      <c r="GL13" s="593"/>
      <c r="GM13" s="593"/>
      <c r="GN13" s="593"/>
      <c r="GO13" s="593"/>
      <c r="GP13" s="593"/>
      <c r="GQ13" s="593"/>
      <c r="GR13" s="593"/>
      <c r="GS13" s="593"/>
      <c r="GT13" s="593"/>
      <c r="GU13" s="593"/>
      <c r="GV13" s="593"/>
      <c r="GW13" s="593"/>
      <c r="GX13" s="593"/>
      <c r="GY13" s="593"/>
      <c r="GZ13" s="593"/>
      <c r="HA13" s="593"/>
      <c r="HB13" s="593"/>
      <c r="HC13" s="593"/>
      <c r="HD13" s="593"/>
      <c r="HE13" s="593"/>
      <c r="HF13" s="593"/>
      <c r="HG13" s="593"/>
      <c r="HH13" s="593"/>
      <c r="HI13" s="593"/>
      <c r="HJ13" s="593"/>
      <c r="HK13" s="593"/>
      <c r="HL13" s="593"/>
      <c r="HM13" s="593"/>
      <c r="HN13" s="593"/>
      <c r="HO13" s="593"/>
      <c r="HP13" s="593"/>
      <c r="HQ13" s="593"/>
      <c r="HR13" s="593"/>
      <c r="HS13" s="593"/>
      <c r="HT13" s="593"/>
      <c r="HU13" s="593"/>
      <c r="HV13" s="593"/>
      <c r="HW13" s="593"/>
      <c r="HX13" s="593"/>
      <c r="HY13" s="593"/>
      <c r="HZ13" s="593"/>
      <c r="IA13" s="593"/>
      <c r="IB13" s="593"/>
      <c r="IC13" s="593"/>
      <c r="ID13" s="593"/>
      <c r="IE13" s="593"/>
      <c r="IF13" s="593"/>
      <c r="IG13" s="593"/>
      <c r="IH13" s="593"/>
      <c r="II13" s="593"/>
      <c r="IJ13" s="593"/>
      <c r="IK13" s="593"/>
      <c r="IL13" s="593"/>
      <c r="IM13" s="593"/>
      <c r="IN13" s="595"/>
      <c r="IO13" s="595"/>
      <c r="IP13" s="595"/>
      <c r="IQ13" s="595"/>
      <c r="IR13" s="595"/>
      <c r="IS13" s="595"/>
      <c r="IT13" s="595"/>
      <c r="IU13" s="595"/>
      <c r="IV13" s="595"/>
    </row>
    <row r="14" spans="1:16" ht="21.75" customHeight="1">
      <c r="A14" s="84" t="s">
        <v>103</v>
      </c>
      <c r="B14" s="84" t="s">
        <v>113</v>
      </c>
      <c r="C14" s="84" t="s">
        <v>107</v>
      </c>
      <c r="D14" s="10" t="s">
        <v>93</v>
      </c>
      <c r="E14" s="85" t="s">
        <v>115</v>
      </c>
      <c r="F14" s="36">
        <f aca="true" t="shared" si="2" ref="F13:F26">SUM(H14:P14)</f>
        <v>200</v>
      </c>
      <c r="G14" s="36">
        <f aca="true" t="shared" si="3" ref="G13:G26">SUM(H14:I14)</f>
        <v>200</v>
      </c>
      <c r="H14" s="94">
        <v>200</v>
      </c>
      <c r="I14" s="587"/>
      <c r="J14" s="587"/>
      <c r="K14" s="587"/>
      <c r="L14" s="584"/>
      <c r="M14" s="584"/>
      <c r="N14" s="584"/>
      <c r="O14" s="585"/>
      <c r="P14" s="586"/>
    </row>
    <row r="15" spans="1:16" ht="21.75" customHeight="1">
      <c r="A15" s="84" t="s">
        <v>103</v>
      </c>
      <c r="B15" s="84" t="s">
        <v>113</v>
      </c>
      <c r="C15" s="84" t="s">
        <v>105</v>
      </c>
      <c r="D15" s="10" t="s">
        <v>93</v>
      </c>
      <c r="E15" s="85" t="s">
        <v>116</v>
      </c>
      <c r="F15" s="36">
        <f t="shared" si="2"/>
        <v>20</v>
      </c>
      <c r="G15" s="36">
        <f t="shared" si="3"/>
        <v>20</v>
      </c>
      <c r="H15" s="94">
        <v>20</v>
      </c>
      <c r="I15" s="587"/>
      <c r="J15" s="587"/>
      <c r="K15" s="587"/>
      <c r="L15" s="584"/>
      <c r="M15" s="584"/>
      <c r="N15" s="584"/>
      <c r="O15" s="585"/>
      <c r="P15" s="586"/>
    </row>
    <row r="16" spans="1:16" ht="21.75" customHeight="1">
      <c r="A16" s="84" t="s">
        <v>103</v>
      </c>
      <c r="B16" s="84" t="s">
        <v>113</v>
      </c>
      <c r="C16" s="84" t="s">
        <v>117</v>
      </c>
      <c r="D16" s="10" t="s">
        <v>93</v>
      </c>
      <c r="E16" s="88" t="s">
        <v>118</v>
      </c>
      <c r="F16" s="118">
        <v>1096.4</v>
      </c>
      <c r="G16" s="118">
        <v>1096.4</v>
      </c>
      <c r="H16" s="118">
        <v>1096.4</v>
      </c>
      <c r="I16" s="587"/>
      <c r="J16" s="587"/>
      <c r="K16" s="587"/>
      <c r="L16" s="584"/>
      <c r="M16" s="584"/>
      <c r="N16" s="584"/>
      <c r="O16" s="585"/>
      <c r="P16" s="586"/>
    </row>
    <row r="17" spans="1:256" s="279" customFormat="1" ht="21.75" customHeight="1">
      <c r="A17" s="80" t="s">
        <v>103</v>
      </c>
      <c r="B17" s="80" t="s">
        <v>119</v>
      </c>
      <c r="C17" s="80"/>
      <c r="D17" s="82" t="s">
        <v>93</v>
      </c>
      <c r="E17" s="90" t="s">
        <v>120</v>
      </c>
      <c r="F17" s="398">
        <f>SUM(F18:F19)</f>
        <v>6145</v>
      </c>
      <c r="G17" s="398">
        <f>SUM(G18:G19)</f>
        <v>6145</v>
      </c>
      <c r="H17" s="398">
        <f>SUM(H18:H19)</f>
        <v>6145</v>
      </c>
      <c r="I17" s="588"/>
      <c r="J17" s="588"/>
      <c r="K17" s="588"/>
      <c r="L17" s="569"/>
      <c r="M17" s="569"/>
      <c r="N17" s="569"/>
      <c r="O17" s="589"/>
      <c r="P17" s="590"/>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3"/>
      <c r="DV17" s="593"/>
      <c r="DW17" s="593"/>
      <c r="DX17" s="593"/>
      <c r="DY17" s="593"/>
      <c r="DZ17" s="593"/>
      <c r="EA17" s="593"/>
      <c r="EB17" s="593"/>
      <c r="EC17" s="593"/>
      <c r="ED17" s="593"/>
      <c r="EE17" s="593"/>
      <c r="EF17" s="593"/>
      <c r="EG17" s="593"/>
      <c r="EH17" s="593"/>
      <c r="EI17" s="593"/>
      <c r="EJ17" s="593"/>
      <c r="EK17" s="593"/>
      <c r="EL17" s="593"/>
      <c r="EM17" s="593"/>
      <c r="EN17" s="593"/>
      <c r="EO17" s="593"/>
      <c r="EP17" s="593"/>
      <c r="EQ17" s="593"/>
      <c r="ER17" s="593"/>
      <c r="ES17" s="593"/>
      <c r="ET17" s="593"/>
      <c r="EU17" s="593"/>
      <c r="EV17" s="593"/>
      <c r="EW17" s="593"/>
      <c r="EX17" s="593"/>
      <c r="EY17" s="593"/>
      <c r="EZ17" s="593"/>
      <c r="FA17" s="593"/>
      <c r="FB17" s="593"/>
      <c r="FC17" s="593"/>
      <c r="FD17" s="593"/>
      <c r="FE17" s="593"/>
      <c r="FF17" s="593"/>
      <c r="FG17" s="593"/>
      <c r="FH17" s="593"/>
      <c r="FI17" s="593"/>
      <c r="FJ17" s="593"/>
      <c r="FK17" s="593"/>
      <c r="FL17" s="593"/>
      <c r="FM17" s="593"/>
      <c r="FN17" s="593"/>
      <c r="FO17" s="593"/>
      <c r="FP17" s="593"/>
      <c r="FQ17" s="593"/>
      <c r="FR17" s="593"/>
      <c r="FS17" s="593"/>
      <c r="FT17" s="593"/>
      <c r="FU17" s="593"/>
      <c r="FV17" s="593"/>
      <c r="FW17" s="593"/>
      <c r="FX17" s="593"/>
      <c r="FY17" s="593"/>
      <c r="FZ17" s="593"/>
      <c r="GA17" s="593"/>
      <c r="GB17" s="593"/>
      <c r="GC17" s="593"/>
      <c r="GD17" s="593"/>
      <c r="GE17" s="593"/>
      <c r="GF17" s="593"/>
      <c r="GG17" s="593"/>
      <c r="GH17" s="593"/>
      <c r="GI17" s="593"/>
      <c r="GJ17" s="593"/>
      <c r="GK17" s="593"/>
      <c r="GL17" s="593"/>
      <c r="GM17" s="593"/>
      <c r="GN17" s="593"/>
      <c r="GO17" s="593"/>
      <c r="GP17" s="593"/>
      <c r="GQ17" s="593"/>
      <c r="GR17" s="593"/>
      <c r="GS17" s="593"/>
      <c r="GT17" s="593"/>
      <c r="GU17" s="593"/>
      <c r="GV17" s="593"/>
      <c r="GW17" s="593"/>
      <c r="GX17" s="593"/>
      <c r="GY17" s="593"/>
      <c r="GZ17" s="593"/>
      <c r="HA17" s="593"/>
      <c r="HB17" s="593"/>
      <c r="HC17" s="593"/>
      <c r="HD17" s="593"/>
      <c r="HE17" s="593"/>
      <c r="HF17" s="593"/>
      <c r="HG17" s="593"/>
      <c r="HH17" s="593"/>
      <c r="HI17" s="593"/>
      <c r="HJ17" s="593"/>
      <c r="HK17" s="593"/>
      <c r="HL17" s="593"/>
      <c r="HM17" s="593"/>
      <c r="HN17" s="593"/>
      <c r="HO17" s="593"/>
      <c r="HP17" s="593"/>
      <c r="HQ17" s="593"/>
      <c r="HR17" s="593"/>
      <c r="HS17" s="593"/>
      <c r="HT17" s="593"/>
      <c r="HU17" s="593"/>
      <c r="HV17" s="593"/>
      <c r="HW17" s="593"/>
      <c r="HX17" s="593"/>
      <c r="HY17" s="593"/>
      <c r="HZ17" s="593"/>
      <c r="IA17" s="593"/>
      <c r="IB17" s="593"/>
      <c r="IC17" s="593"/>
      <c r="ID17" s="593"/>
      <c r="IE17" s="593"/>
      <c r="IF17" s="593"/>
      <c r="IG17" s="593"/>
      <c r="IH17" s="593"/>
      <c r="II17" s="593"/>
      <c r="IJ17" s="593"/>
      <c r="IK17" s="593"/>
      <c r="IL17" s="593"/>
      <c r="IM17" s="593"/>
      <c r="IN17" s="595"/>
      <c r="IO17" s="595"/>
      <c r="IP17" s="595"/>
      <c r="IQ17" s="595"/>
      <c r="IR17" s="595"/>
      <c r="IS17" s="595"/>
      <c r="IT17" s="595"/>
      <c r="IU17" s="595"/>
      <c r="IV17" s="595"/>
    </row>
    <row r="18" spans="1:16" ht="21.75" customHeight="1">
      <c r="A18" s="84" t="s">
        <v>103</v>
      </c>
      <c r="B18" s="84" t="s">
        <v>119</v>
      </c>
      <c r="C18" s="84" t="s">
        <v>107</v>
      </c>
      <c r="D18" s="10" t="s">
        <v>93</v>
      </c>
      <c r="E18" s="88" t="s">
        <v>121</v>
      </c>
      <c r="F18" s="36">
        <f t="shared" si="2"/>
        <v>3051</v>
      </c>
      <c r="G18" s="36">
        <f t="shared" si="3"/>
        <v>3051</v>
      </c>
      <c r="H18" s="95">
        <v>3051</v>
      </c>
      <c r="I18" s="587"/>
      <c r="J18" s="587"/>
      <c r="K18" s="587"/>
      <c r="L18" s="584"/>
      <c r="M18" s="584"/>
      <c r="N18" s="584"/>
      <c r="O18" s="585"/>
      <c r="P18" s="586"/>
    </row>
    <row r="19" spans="1:16" ht="21.75" customHeight="1">
      <c r="A19" s="84" t="s">
        <v>103</v>
      </c>
      <c r="B19" s="84" t="s">
        <v>119</v>
      </c>
      <c r="C19" s="84" t="s">
        <v>105</v>
      </c>
      <c r="D19" s="10" t="s">
        <v>93</v>
      </c>
      <c r="E19" s="88" t="s">
        <v>122</v>
      </c>
      <c r="F19" s="36">
        <f t="shared" si="2"/>
        <v>3094</v>
      </c>
      <c r="G19" s="36">
        <f t="shared" si="3"/>
        <v>3094</v>
      </c>
      <c r="H19" s="95">
        <v>3094</v>
      </c>
      <c r="I19" s="587"/>
      <c r="J19" s="587"/>
      <c r="K19" s="587"/>
      <c r="L19" s="584"/>
      <c r="M19" s="584"/>
      <c r="N19" s="584"/>
      <c r="O19" s="585"/>
      <c r="P19" s="586"/>
    </row>
    <row r="20" spans="1:256" s="279" customFormat="1" ht="21.75" customHeight="1">
      <c r="A20" s="80" t="s">
        <v>103</v>
      </c>
      <c r="B20" s="80" t="s">
        <v>123</v>
      </c>
      <c r="C20" s="80"/>
      <c r="D20" s="82" t="s">
        <v>93</v>
      </c>
      <c r="E20" s="90" t="s">
        <v>124</v>
      </c>
      <c r="F20" s="398">
        <f>SUM(F21:F22)</f>
        <v>640</v>
      </c>
      <c r="G20" s="398">
        <f>SUM(G21:G22)</f>
        <v>640</v>
      </c>
      <c r="H20" s="398">
        <f>SUM(H21:H22)</f>
        <v>640</v>
      </c>
      <c r="I20" s="588"/>
      <c r="J20" s="588"/>
      <c r="K20" s="588"/>
      <c r="L20" s="569"/>
      <c r="M20" s="569"/>
      <c r="N20" s="569"/>
      <c r="O20" s="589"/>
      <c r="P20" s="590"/>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3"/>
      <c r="EJ20" s="593"/>
      <c r="EK20" s="593"/>
      <c r="EL20" s="593"/>
      <c r="EM20" s="593"/>
      <c r="EN20" s="593"/>
      <c r="EO20" s="593"/>
      <c r="EP20" s="593"/>
      <c r="EQ20" s="593"/>
      <c r="ER20" s="593"/>
      <c r="ES20" s="593"/>
      <c r="ET20" s="593"/>
      <c r="EU20" s="593"/>
      <c r="EV20" s="593"/>
      <c r="EW20" s="593"/>
      <c r="EX20" s="593"/>
      <c r="EY20" s="593"/>
      <c r="EZ20" s="593"/>
      <c r="FA20" s="593"/>
      <c r="FB20" s="593"/>
      <c r="FC20" s="593"/>
      <c r="FD20" s="593"/>
      <c r="FE20" s="593"/>
      <c r="FF20" s="593"/>
      <c r="FG20" s="593"/>
      <c r="FH20" s="593"/>
      <c r="FI20" s="593"/>
      <c r="FJ20" s="593"/>
      <c r="FK20" s="593"/>
      <c r="FL20" s="593"/>
      <c r="FM20" s="593"/>
      <c r="FN20" s="593"/>
      <c r="FO20" s="593"/>
      <c r="FP20" s="593"/>
      <c r="FQ20" s="593"/>
      <c r="FR20" s="593"/>
      <c r="FS20" s="593"/>
      <c r="FT20" s="593"/>
      <c r="FU20" s="593"/>
      <c r="FV20" s="593"/>
      <c r="FW20" s="593"/>
      <c r="FX20" s="593"/>
      <c r="FY20" s="593"/>
      <c r="FZ20" s="593"/>
      <c r="GA20" s="593"/>
      <c r="GB20" s="593"/>
      <c r="GC20" s="593"/>
      <c r="GD20" s="593"/>
      <c r="GE20" s="593"/>
      <c r="GF20" s="593"/>
      <c r="GG20" s="593"/>
      <c r="GH20" s="593"/>
      <c r="GI20" s="593"/>
      <c r="GJ20" s="593"/>
      <c r="GK20" s="593"/>
      <c r="GL20" s="593"/>
      <c r="GM20" s="593"/>
      <c r="GN20" s="593"/>
      <c r="GO20" s="593"/>
      <c r="GP20" s="593"/>
      <c r="GQ20" s="593"/>
      <c r="GR20" s="593"/>
      <c r="GS20" s="593"/>
      <c r="GT20" s="593"/>
      <c r="GU20" s="593"/>
      <c r="GV20" s="593"/>
      <c r="GW20" s="593"/>
      <c r="GX20" s="593"/>
      <c r="GY20" s="593"/>
      <c r="GZ20" s="593"/>
      <c r="HA20" s="593"/>
      <c r="HB20" s="593"/>
      <c r="HC20" s="593"/>
      <c r="HD20" s="593"/>
      <c r="HE20" s="593"/>
      <c r="HF20" s="593"/>
      <c r="HG20" s="593"/>
      <c r="HH20" s="593"/>
      <c r="HI20" s="593"/>
      <c r="HJ20" s="593"/>
      <c r="HK20" s="593"/>
      <c r="HL20" s="593"/>
      <c r="HM20" s="593"/>
      <c r="HN20" s="593"/>
      <c r="HO20" s="593"/>
      <c r="HP20" s="593"/>
      <c r="HQ20" s="593"/>
      <c r="HR20" s="593"/>
      <c r="HS20" s="593"/>
      <c r="HT20" s="593"/>
      <c r="HU20" s="593"/>
      <c r="HV20" s="593"/>
      <c r="HW20" s="593"/>
      <c r="HX20" s="593"/>
      <c r="HY20" s="593"/>
      <c r="HZ20" s="593"/>
      <c r="IA20" s="593"/>
      <c r="IB20" s="593"/>
      <c r="IC20" s="593"/>
      <c r="ID20" s="593"/>
      <c r="IE20" s="593"/>
      <c r="IF20" s="593"/>
      <c r="IG20" s="593"/>
      <c r="IH20" s="593"/>
      <c r="II20" s="593"/>
      <c r="IJ20" s="593"/>
      <c r="IK20" s="593"/>
      <c r="IL20" s="593"/>
      <c r="IM20" s="593"/>
      <c r="IN20" s="595"/>
      <c r="IO20" s="595"/>
      <c r="IP20" s="595"/>
      <c r="IQ20" s="595"/>
      <c r="IR20" s="595"/>
      <c r="IS20" s="595"/>
      <c r="IT20" s="595"/>
      <c r="IU20" s="595"/>
      <c r="IV20" s="595"/>
    </row>
    <row r="21" spans="1:16" ht="21.75" customHeight="1">
      <c r="A21" s="84" t="s">
        <v>103</v>
      </c>
      <c r="B21" s="84" t="s">
        <v>123</v>
      </c>
      <c r="C21" s="84" t="s">
        <v>107</v>
      </c>
      <c r="D21" s="10" t="s">
        <v>93</v>
      </c>
      <c r="E21" s="88" t="s">
        <v>125</v>
      </c>
      <c r="F21" s="36">
        <f t="shared" si="2"/>
        <v>490</v>
      </c>
      <c r="G21" s="36">
        <f t="shared" si="3"/>
        <v>490</v>
      </c>
      <c r="H21" s="95">
        <v>490</v>
      </c>
      <c r="I21" s="587"/>
      <c r="J21" s="587"/>
      <c r="K21" s="587"/>
      <c r="L21" s="584"/>
      <c r="M21" s="584"/>
      <c r="N21" s="584"/>
      <c r="O21" s="585"/>
      <c r="P21" s="586"/>
    </row>
    <row r="22" spans="1:16" ht="21.75" customHeight="1">
      <c r="A22" s="84" t="s">
        <v>103</v>
      </c>
      <c r="B22" s="84" t="s">
        <v>123</v>
      </c>
      <c r="C22" s="84" t="s">
        <v>105</v>
      </c>
      <c r="D22" s="10" t="s">
        <v>93</v>
      </c>
      <c r="E22" s="88" t="s">
        <v>126</v>
      </c>
      <c r="F22" s="36">
        <f t="shared" si="2"/>
        <v>150</v>
      </c>
      <c r="G22" s="36">
        <f t="shared" si="3"/>
        <v>150</v>
      </c>
      <c r="H22" s="95">
        <v>150</v>
      </c>
      <c r="I22" s="587"/>
      <c r="J22" s="587"/>
      <c r="K22" s="587"/>
      <c r="L22" s="584"/>
      <c r="M22" s="584"/>
      <c r="N22" s="584"/>
      <c r="O22" s="585"/>
      <c r="P22" s="586"/>
    </row>
    <row r="23" spans="1:256" s="279" customFormat="1" ht="21.75" customHeight="1">
      <c r="A23" s="80" t="s">
        <v>103</v>
      </c>
      <c r="B23" s="80" t="s">
        <v>127</v>
      </c>
      <c r="C23" s="80"/>
      <c r="D23" s="82" t="s">
        <v>93</v>
      </c>
      <c r="E23" s="90" t="s">
        <v>128</v>
      </c>
      <c r="F23" s="398">
        <f>SUM(F24)</f>
        <v>3000</v>
      </c>
      <c r="G23" s="398">
        <f>SUM(G24)</f>
        <v>3000</v>
      </c>
      <c r="H23" s="398">
        <f>SUM(H24)</f>
        <v>3000</v>
      </c>
      <c r="I23" s="588"/>
      <c r="J23" s="588"/>
      <c r="K23" s="588"/>
      <c r="L23" s="569"/>
      <c r="M23" s="569"/>
      <c r="N23" s="569"/>
      <c r="O23" s="589"/>
      <c r="P23" s="590"/>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3"/>
      <c r="BS23" s="593"/>
      <c r="BT23" s="593"/>
      <c r="BU23" s="593"/>
      <c r="BV23" s="593"/>
      <c r="BW23" s="593"/>
      <c r="BX23" s="593"/>
      <c r="BY23" s="593"/>
      <c r="BZ23" s="593"/>
      <c r="CA23" s="593"/>
      <c r="CB23" s="593"/>
      <c r="CC23" s="593"/>
      <c r="CD23" s="593"/>
      <c r="CE23" s="593"/>
      <c r="CF23" s="593"/>
      <c r="CG23" s="593"/>
      <c r="CH23" s="593"/>
      <c r="CI23" s="593"/>
      <c r="CJ23" s="593"/>
      <c r="CK23" s="593"/>
      <c r="CL23" s="593"/>
      <c r="CM23" s="593"/>
      <c r="CN23" s="593"/>
      <c r="CO23" s="593"/>
      <c r="CP23" s="593"/>
      <c r="CQ23" s="593"/>
      <c r="CR23" s="593"/>
      <c r="CS23" s="593"/>
      <c r="CT23" s="593"/>
      <c r="CU23" s="593"/>
      <c r="CV23" s="593"/>
      <c r="CW23" s="593"/>
      <c r="CX23" s="593"/>
      <c r="CY23" s="593"/>
      <c r="CZ23" s="593"/>
      <c r="DA23" s="593"/>
      <c r="DB23" s="593"/>
      <c r="DC23" s="593"/>
      <c r="DD23" s="593"/>
      <c r="DE23" s="593"/>
      <c r="DF23" s="593"/>
      <c r="DG23" s="593"/>
      <c r="DH23" s="593"/>
      <c r="DI23" s="593"/>
      <c r="DJ23" s="593"/>
      <c r="DK23" s="593"/>
      <c r="DL23" s="593"/>
      <c r="DM23" s="593"/>
      <c r="DN23" s="593"/>
      <c r="DO23" s="593"/>
      <c r="DP23" s="593"/>
      <c r="DQ23" s="593"/>
      <c r="DR23" s="593"/>
      <c r="DS23" s="593"/>
      <c r="DT23" s="593"/>
      <c r="DU23" s="593"/>
      <c r="DV23" s="593"/>
      <c r="DW23" s="593"/>
      <c r="DX23" s="593"/>
      <c r="DY23" s="593"/>
      <c r="DZ23" s="593"/>
      <c r="EA23" s="593"/>
      <c r="EB23" s="593"/>
      <c r="EC23" s="593"/>
      <c r="ED23" s="593"/>
      <c r="EE23" s="593"/>
      <c r="EF23" s="593"/>
      <c r="EG23" s="593"/>
      <c r="EH23" s="593"/>
      <c r="EI23" s="593"/>
      <c r="EJ23" s="593"/>
      <c r="EK23" s="593"/>
      <c r="EL23" s="593"/>
      <c r="EM23" s="593"/>
      <c r="EN23" s="593"/>
      <c r="EO23" s="593"/>
      <c r="EP23" s="593"/>
      <c r="EQ23" s="593"/>
      <c r="ER23" s="593"/>
      <c r="ES23" s="593"/>
      <c r="ET23" s="593"/>
      <c r="EU23" s="593"/>
      <c r="EV23" s="593"/>
      <c r="EW23" s="593"/>
      <c r="EX23" s="593"/>
      <c r="EY23" s="593"/>
      <c r="EZ23" s="593"/>
      <c r="FA23" s="593"/>
      <c r="FB23" s="593"/>
      <c r="FC23" s="593"/>
      <c r="FD23" s="593"/>
      <c r="FE23" s="593"/>
      <c r="FF23" s="593"/>
      <c r="FG23" s="593"/>
      <c r="FH23" s="593"/>
      <c r="FI23" s="593"/>
      <c r="FJ23" s="593"/>
      <c r="FK23" s="593"/>
      <c r="FL23" s="593"/>
      <c r="FM23" s="593"/>
      <c r="FN23" s="593"/>
      <c r="FO23" s="593"/>
      <c r="FP23" s="593"/>
      <c r="FQ23" s="593"/>
      <c r="FR23" s="593"/>
      <c r="FS23" s="593"/>
      <c r="FT23" s="593"/>
      <c r="FU23" s="593"/>
      <c r="FV23" s="593"/>
      <c r="FW23" s="593"/>
      <c r="FX23" s="593"/>
      <c r="FY23" s="593"/>
      <c r="FZ23" s="593"/>
      <c r="GA23" s="593"/>
      <c r="GB23" s="593"/>
      <c r="GC23" s="593"/>
      <c r="GD23" s="593"/>
      <c r="GE23" s="593"/>
      <c r="GF23" s="593"/>
      <c r="GG23" s="593"/>
      <c r="GH23" s="593"/>
      <c r="GI23" s="593"/>
      <c r="GJ23" s="593"/>
      <c r="GK23" s="593"/>
      <c r="GL23" s="593"/>
      <c r="GM23" s="593"/>
      <c r="GN23" s="593"/>
      <c r="GO23" s="593"/>
      <c r="GP23" s="593"/>
      <c r="GQ23" s="593"/>
      <c r="GR23" s="593"/>
      <c r="GS23" s="593"/>
      <c r="GT23" s="593"/>
      <c r="GU23" s="593"/>
      <c r="GV23" s="593"/>
      <c r="GW23" s="593"/>
      <c r="GX23" s="593"/>
      <c r="GY23" s="593"/>
      <c r="GZ23" s="593"/>
      <c r="HA23" s="593"/>
      <c r="HB23" s="593"/>
      <c r="HC23" s="593"/>
      <c r="HD23" s="593"/>
      <c r="HE23" s="593"/>
      <c r="HF23" s="593"/>
      <c r="HG23" s="593"/>
      <c r="HH23" s="593"/>
      <c r="HI23" s="593"/>
      <c r="HJ23" s="593"/>
      <c r="HK23" s="593"/>
      <c r="HL23" s="593"/>
      <c r="HM23" s="593"/>
      <c r="HN23" s="593"/>
      <c r="HO23" s="593"/>
      <c r="HP23" s="593"/>
      <c r="HQ23" s="593"/>
      <c r="HR23" s="593"/>
      <c r="HS23" s="593"/>
      <c r="HT23" s="593"/>
      <c r="HU23" s="593"/>
      <c r="HV23" s="593"/>
      <c r="HW23" s="593"/>
      <c r="HX23" s="593"/>
      <c r="HY23" s="593"/>
      <c r="HZ23" s="593"/>
      <c r="IA23" s="593"/>
      <c r="IB23" s="593"/>
      <c r="IC23" s="593"/>
      <c r="ID23" s="593"/>
      <c r="IE23" s="593"/>
      <c r="IF23" s="593"/>
      <c r="IG23" s="593"/>
      <c r="IH23" s="593"/>
      <c r="II23" s="593"/>
      <c r="IJ23" s="593"/>
      <c r="IK23" s="593"/>
      <c r="IL23" s="593"/>
      <c r="IM23" s="593"/>
      <c r="IN23" s="595"/>
      <c r="IO23" s="595"/>
      <c r="IP23" s="595"/>
      <c r="IQ23" s="595"/>
      <c r="IR23" s="595"/>
      <c r="IS23" s="595"/>
      <c r="IT23" s="595"/>
      <c r="IU23" s="595"/>
      <c r="IV23" s="595"/>
    </row>
    <row r="24" spans="1:16" ht="21.75" customHeight="1">
      <c r="A24" s="84" t="s">
        <v>103</v>
      </c>
      <c r="B24" s="84" t="s">
        <v>127</v>
      </c>
      <c r="C24" s="84" t="s">
        <v>105</v>
      </c>
      <c r="D24" s="10" t="s">
        <v>93</v>
      </c>
      <c r="E24" s="88" t="s">
        <v>129</v>
      </c>
      <c r="F24" s="36">
        <f t="shared" si="2"/>
        <v>3000</v>
      </c>
      <c r="G24" s="36">
        <f t="shared" si="3"/>
        <v>3000</v>
      </c>
      <c r="H24" s="95">
        <v>3000</v>
      </c>
      <c r="I24" s="587"/>
      <c r="J24" s="587"/>
      <c r="K24" s="587"/>
      <c r="L24" s="584"/>
      <c r="M24" s="584"/>
      <c r="N24" s="584"/>
      <c r="O24" s="585"/>
      <c r="P24" s="586"/>
    </row>
    <row r="25" spans="1:256" s="279" customFormat="1" ht="21.75" customHeight="1">
      <c r="A25" s="80" t="s">
        <v>103</v>
      </c>
      <c r="B25" s="80" t="s">
        <v>130</v>
      </c>
      <c r="C25" s="80"/>
      <c r="D25" s="82" t="s">
        <v>93</v>
      </c>
      <c r="E25" s="90" t="s">
        <v>131</v>
      </c>
      <c r="F25" s="398">
        <f>SUM(F26)</f>
        <v>132</v>
      </c>
      <c r="G25" s="398">
        <f>SUM(G26)</f>
        <v>132</v>
      </c>
      <c r="H25" s="398">
        <f>SUM(H26)</f>
        <v>132</v>
      </c>
      <c r="I25" s="588"/>
      <c r="J25" s="588"/>
      <c r="K25" s="588"/>
      <c r="L25" s="569"/>
      <c r="M25" s="569"/>
      <c r="N25" s="569"/>
      <c r="O25" s="589"/>
      <c r="P25" s="590"/>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93"/>
      <c r="BT25" s="593"/>
      <c r="BU25" s="593"/>
      <c r="BV25" s="593"/>
      <c r="BW25" s="593"/>
      <c r="BX25" s="593"/>
      <c r="BY25" s="593"/>
      <c r="BZ25" s="593"/>
      <c r="CA25" s="593"/>
      <c r="CB25" s="593"/>
      <c r="CC25" s="593"/>
      <c r="CD25" s="593"/>
      <c r="CE25" s="593"/>
      <c r="CF25" s="593"/>
      <c r="CG25" s="593"/>
      <c r="CH25" s="593"/>
      <c r="CI25" s="593"/>
      <c r="CJ25" s="593"/>
      <c r="CK25" s="593"/>
      <c r="CL25" s="593"/>
      <c r="CM25" s="593"/>
      <c r="CN25" s="593"/>
      <c r="CO25" s="593"/>
      <c r="CP25" s="593"/>
      <c r="CQ25" s="593"/>
      <c r="CR25" s="593"/>
      <c r="CS25" s="593"/>
      <c r="CT25" s="593"/>
      <c r="CU25" s="593"/>
      <c r="CV25" s="593"/>
      <c r="CW25" s="593"/>
      <c r="CX25" s="593"/>
      <c r="CY25" s="593"/>
      <c r="CZ25" s="593"/>
      <c r="DA25" s="593"/>
      <c r="DB25" s="593"/>
      <c r="DC25" s="593"/>
      <c r="DD25" s="593"/>
      <c r="DE25" s="593"/>
      <c r="DF25" s="593"/>
      <c r="DG25" s="593"/>
      <c r="DH25" s="593"/>
      <c r="DI25" s="593"/>
      <c r="DJ25" s="593"/>
      <c r="DK25" s="593"/>
      <c r="DL25" s="593"/>
      <c r="DM25" s="593"/>
      <c r="DN25" s="593"/>
      <c r="DO25" s="593"/>
      <c r="DP25" s="593"/>
      <c r="DQ25" s="593"/>
      <c r="DR25" s="593"/>
      <c r="DS25" s="593"/>
      <c r="DT25" s="593"/>
      <c r="DU25" s="593"/>
      <c r="DV25" s="593"/>
      <c r="DW25" s="593"/>
      <c r="DX25" s="593"/>
      <c r="DY25" s="593"/>
      <c r="DZ25" s="593"/>
      <c r="EA25" s="593"/>
      <c r="EB25" s="593"/>
      <c r="EC25" s="593"/>
      <c r="ED25" s="593"/>
      <c r="EE25" s="593"/>
      <c r="EF25" s="593"/>
      <c r="EG25" s="593"/>
      <c r="EH25" s="593"/>
      <c r="EI25" s="593"/>
      <c r="EJ25" s="593"/>
      <c r="EK25" s="593"/>
      <c r="EL25" s="593"/>
      <c r="EM25" s="593"/>
      <c r="EN25" s="593"/>
      <c r="EO25" s="593"/>
      <c r="EP25" s="593"/>
      <c r="EQ25" s="593"/>
      <c r="ER25" s="593"/>
      <c r="ES25" s="593"/>
      <c r="ET25" s="593"/>
      <c r="EU25" s="593"/>
      <c r="EV25" s="593"/>
      <c r="EW25" s="593"/>
      <c r="EX25" s="593"/>
      <c r="EY25" s="593"/>
      <c r="EZ25" s="593"/>
      <c r="FA25" s="593"/>
      <c r="FB25" s="593"/>
      <c r="FC25" s="593"/>
      <c r="FD25" s="593"/>
      <c r="FE25" s="593"/>
      <c r="FF25" s="593"/>
      <c r="FG25" s="593"/>
      <c r="FH25" s="593"/>
      <c r="FI25" s="593"/>
      <c r="FJ25" s="593"/>
      <c r="FK25" s="593"/>
      <c r="FL25" s="593"/>
      <c r="FM25" s="593"/>
      <c r="FN25" s="593"/>
      <c r="FO25" s="593"/>
      <c r="FP25" s="593"/>
      <c r="FQ25" s="593"/>
      <c r="FR25" s="593"/>
      <c r="FS25" s="593"/>
      <c r="FT25" s="593"/>
      <c r="FU25" s="593"/>
      <c r="FV25" s="593"/>
      <c r="FW25" s="593"/>
      <c r="FX25" s="593"/>
      <c r="FY25" s="593"/>
      <c r="FZ25" s="593"/>
      <c r="GA25" s="593"/>
      <c r="GB25" s="593"/>
      <c r="GC25" s="593"/>
      <c r="GD25" s="593"/>
      <c r="GE25" s="593"/>
      <c r="GF25" s="593"/>
      <c r="GG25" s="593"/>
      <c r="GH25" s="593"/>
      <c r="GI25" s="593"/>
      <c r="GJ25" s="593"/>
      <c r="GK25" s="593"/>
      <c r="GL25" s="593"/>
      <c r="GM25" s="593"/>
      <c r="GN25" s="593"/>
      <c r="GO25" s="593"/>
      <c r="GP25" s="593"/>
      <c r="GQ25" s="593"/>
      <c r="GR25" s="593"/>
      <c r="GS25" s="593"/>
      <c r="GT25" s="593"/>
      <c r="GU25" s="593"/>
      <c r="GV25" s="593"/>
      <c r="GW25" s="593"/>
      <c r="GX25" s="593"/>
      <c r="GY25" s="593"/>
      <c r="GZ25" s="593"/>
      <c r="HA25" s="593"/>
      <c r="HB25" s="593"/>
      <c r="HC25" s="593"/>
      <c r="HD25" s="593"/>
      <c r="HE25" s="593"/>
      <c r="HF25" s="593"/>
      <c r="HG25" s="593"/>
      <c r="HH25" s="593"/>
      <c r="HI25" s="593"/>
      <c r="HJ25" s="593"/>
      <c r="HK25" s="593"/>
      <c r="HL25" s="593"/>
      <c r="HM25" s="593"/>
      <c r="HN25" s="593"/>
      <c r="HO25" s="593"/>
      <c r="HP25" s="593"/>
      <c r="HQ25" s="593"/>
      <c r="HR25" s="593"/>
      <c r="HS25" s="593"/>
      <c r="HT25" s="593"/>
      <c r="HU25" s="593"/>
      <c r="HV25" s="593"/>
      <c r="HW25" s="593"/>
      <c r="HX25" s="593"/>
      <c r="HY25" s="593"/>
      <c r="HZ25" s="593"/>
      <c r="IA25" s="593"/>
      <c r="IB25" s="593"/>
      <c r="IC25" s="593"/>
      <c r="ID25" s="593"/>
      <c r="IE25" s="593"/>
      <c r="IF25" s="593"/>
      <c r="IG25" s="593"/>
      <c r="IH25" s="593"/>
      <c r="II25" s="593"/>
      <c r="IJ25" s="593"/>
      <c r="IK25" s="593"/>
      <c r="IL25" s="593"/>
      <c r="IM25" s="593"/>
      <c r="IN25" s="595"/>
      <c r="IO25" s="595"/>
      <c r="IP25" s="595"/>
      <c r="IQ25" s="595"/>
      <c r="IR25" s="595"/>
      <c r="IS25" s="595"/>
      <c r="IT25" s="595"/>
      <c r="IU25" s="595"/>
      <c r="IV25" s="595"/>
    </row>
    <row r="26" spans="1:16" ht="21.75" customHeight="1">
      <c r="A26" s="84" t="s">
        <v>103</v>
      </c>
      <c r="B26" s="84" t="s">
        <v>130</v>
      </c>
      <c r="C26" s="84" t="s">
        <v>105</v>
      </c>
      <c r="D26" s="10" t="s">
        <v>93</v>
      </c>
      <c r="E26" s="88" t="s">
        <v>132</v>
      </c>
      <c r="F26" s="36">
        <f t="shared" si="2"/>
        <v>132</v>
      </c>
      <c r="G26" s="36">
        <f t="shared" si="3"/>
        <v>132</v>
      </c>
      <c r="H26" s="95">
        <v>132</v>
      </c>
      <c r="I26" s="587"/>
      <c r="J26" s="587"/>
      <c r="K26" s="587"/>
      <c r="L26" s="584"/>
      <c r="M26" s="584"/>
      <c r="N26" s="584"/>
      <c r="O26" s="585"/>
      <c r="P26" s="586"/>
    </row>
    <row r="27" spans="1:256" s="551" customFormat="1" ht="21.75" customHeight="1">
      <c r="A27" s="502" t="s">
        <v>133</v>
      </c>
      <c r="B27" s="502"/>
      <c r="C27" s="502"/>
      <c r="D27" s="82" t="s">
        <v>93</v>
      </c>
      <c r="E27" s="90" t="s">
        <v>134</v>
      </c>
      <c r="F27" s="570">
        <v>200</v>
      </c>
      <c r="G27" s="571"/>
      <c r="H27" s="571"/>
      <c r="I27" s="570"/>
      <c r="J27" s="570"/>
      <c r="K27" s="570">
        <v>200</v>
      </c>
      <c r="L27" s="570"/>
      <c r="M27" s="570"/>
      <c r="N27" s="570"/>
      <c r="O27" s="570"/>
      <c r="P27" s="570"/>
      <c r="Q27" s="594"/>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65"/>
      <c r="BZ27" s="465"/>
      <c r="CA27" s="465"/>
      <c r="CB27" s="465"/>
      <c r="CC27" s="465"/>
      <c r="CD27" s="465"/>
      <c r="CE27" s="465"/>
      <c r="CF27" s="465"/>
      <c r="CG27" s="465"/>
      <c r="CH27" s="465"/>
      <c r="CI27" s="465"/>
      <c r="CJ27" s="465"/>
      <c r="CK27" s="465"/>
      <c r="CL27" s="465"/>
      <c r="CM27" s="465"/>
      <c r="CN27" s="465"/>
      <c r="CO27" s="465"/>
      <c r="CP27" s="465"/>
      <c r="CQ27" s="465"/>
      <c r="CR27" s="465"/>
      <c r="CS27" s="465"/>
      <c r="CT27" s="465"/>
      <c r="CU27" s="465"/>
      <c r="CV27" s="465"/>
      <c r="CW27" s="465"/>
      <c r="CX27" s="465"/>
      <c r="CY27" s="465"/>
      <c r="CZ27" s="465"/>
      <c r="DA27" s="465"/>
      <c r="DB27" s="465"/>
      <c r="DC27" s="465"/>
      <c r="DD27" s="465"/>
      <c r="DE27" s="465"/>
      <c r="DF27" s="465"/>
      <c r="DG27" s="465"/>
      <c r="DH27" s="465"/>
      <c r="DI27" s="465"/>
      <c r="DJ27" s="465"/>
      <c r="DK27" s="465"/>
      <c r="DL27" s="465"/>
      <c r="DM27" s="465"/>
      <c r="DN27" s="465"/>
      <c r="DO27" s="465"/>
      <c r="DP27" s="465"/>
      <c r="DQ27" s="465"/>
      <c r="DR27" s="465"/>
      <c r="DS27" s="465"/>
      <c r="DT27" s="465"/>
      <c r="DU27" s="465"/>
      <c r="DV27" s="465"/>
      <c r="DW27" s="465"/>
      <c r="DX27" s="465"/>
      <c r="DY27" s="465"/>
      <c r="DZ27" s="465"/>
      <c r="EA27" s="465"/>
      <c r="EB27" s="465"/>
      <c r="EC27" s="465"/>
      <c r="ED27" s="465"/>
      <c r="EE27" s="465"/>
      <c r="EF27" s="465"/>
      <c r="EG27" s="465"/>
      <c r="EH27" s="465"/>
      <c r="EI27" s="465"/>
      <c r="EJ27" s="465"/>
      <c r="EK27" s="465"/>
      <c r="EL27" s="465"/>
      <c r="EM27" s="465"/>
      <c r="EN27" s="465"/>
      <c r="EO27" s="465"/>
      <c r="EP27" s="465"/>
      <c r="EQ27" s="465"/>
      <c r="ER27" s="465"/>
      <c r="ES27" s="465"/>
      <c r="ET27" s="465"/>
      <c r="EU27" s="465"/>
      <c r="EV27" s="465"/>
      <c r="EW27" s="465"/>
      <c r="EX27" s="465"/>
      <c r="EY27" s="465"/>
      <c r="EZ27" s="465"/>
      <c r="FA27" s="465"/>
      <c r="FB27" s="465"/>
      <c r="FC27" s="465"/>
      <c r="FD27" s="465"/>
      <c r="FE27" s="465"/>
      <c r="FF27" s="465"/>
      <c r="FG27" s="465"/>
      <c r="FH27" s="465"/>
      <c r="FI27" s="465"/>
      <c r="FJ27" s="465"/>
      <c r="FK27" s="465"/>
      <c r="FL27" s="465"/>
      <c r="FM27" s="465"/>
      <c r="FN27" s="465"/>
      <c r="FO27" s="465"/>
      <c r="FP27" s="465"/>
      <c r="FQ27" s="465"/>
      <c r="FR27" s="465"/>
      <c r="FS27" s="465"/>
      <c r="FT27" s="465"/>
      <c r="FU27" s="465"/>
      <c r="FV27" s="465"/>
      <c r="FW27" s="465"/>
      <c r="FX27" s="465"/>
      <c r="FY27" s="465"/>
      <c r="FZ27" s="465"/>
      <c r="GA27" s="465"/>
      <c r="GB27" s="465"/>
      <c r="GC27" s="465"/>
      <c r="GD27" s="465"/>
      <c r="GE27" s="465"/>
      <c r="GF27" s="465"/>
      <c r="GG27" s="465"/>
      <c r="GH27" s="465"/>
      <c r="GI27" s="465"/>
      <c r="GJ27" s="465"/>
      <c r="GK27" s="465"/>
      <c r="GL27" s="465"/>
      <c r="GM27" s="465"/>
      <c r="GN27" s="465"/>
      <c r="GO27" s="465"/>
      <c r="GP27" s="465"/>
      <c r="GQ27" s="465"/>
      <c r="GR27" s="465"/>
      <c r="GS27" s="465"/>
      <c r="GT27" s="465"/>
      <c r="GU27" s="465"/>
      <c r="GV27" s="465"/>
      <c r="GW27" s="465"/>
      <c r="GX27" s="465"/>
      <c r="GY27" s="465"/>
      <c r="GZ27" s="465"/>
      <c r="HA27" s="465"/>
      <c r="HB27" s="465"/>
      <c r="HC27" s="465"/>
      <c r="HD27" s="465"/>
      <c r="HE27" s="465"/>
      <c r="HF27" s="465"/>
      <c r="HG27" s="465"/>
      <c r="HH27" s="465"/>
      <c r="HI27" s="465"/>
      <c r="HJ27" s="465"/>
      <c r="HK27" s="465"/>
      <c r="HL27" s="465"/>
      <c r="HM27" s="465"/>
      <c r="HN27" s="465"/>
      <c r="HO27" s="465"/>
      <c r="HP27" s="465"/>
      <c r="HQ27" s="465"/>
      <c r="HR27" s="465"/>
      <c r="HS27" s="465"/>
      <c r="HT27" s="465"/>
      <c r="HU27" s="465"/>
      <c r="HV27" s="465"/>
      <c r="HW27" s="465"/>
      <c r="HX27" s="465"/>
      <c r="HY27" s="465"/>
      <c r="HZ27" s="465"/>
      <c r="IA27" s="465"/>
      <c r="IB27" s="465"/>
      <c r="IC27" s="465"/>
      <c r="ID27" s="465"/>
      <c r="IE27" s="465"/>
      <c r="IF27" s="465"/>
      <c r="IG27" s="465"/>
      <c r="IH27" s="465"/>
      <c r="II27" s="465"/>
      <c r="IJ27" s="465"/>
      <c r="IK27" s="465"/>
      <c r="IL27" s="465"/>
      <c r="IM27" s="465"/>
      <c r="IN27" s="595"/>
      <c r="IO27" s="595"/>
      <c r="IP27" s="595"/>
      <c r="IQ27" s="595"/>
      <c r="IR27" s="595"/>
      <c r="IS27" s="595"/>
      <c r="IT27" s="595"/>
      <c r="IU27" s="595"/>
      <c r="IV27" s="595"/>
    </row>
    <row r="28" spans="1:247" s="552" customFormat="1" ht="24" customHeight="1">
      <c r="A28" s="355" t="s">
        <v>133</v>
      </c>
      <c r="B28" s="355" t="s">
        <v>135</v>
      </c>
      <c r="C28" s="355"/>
      <c r="D28" s="10" t="s">
        <v>93</v>
      </c>
      <c r="E28" s="90" t="s">
        <v>136</v>
      </c>
      <c r="F28" s="572">
        <v>200</v>
      </c>
      <c r="G28" s="573"/>
      <c r="H28" s="573"/>
      <c r="I28" s="572"/>
      <c r="J28" s="572"/>
      <c r="K28" s="572">
        <v>200</v>
      </c>
      <c r="L28" s="572"/>
      <c r="M28" s="572"/>
      <c r="N28" s="572"/>
      <c r="O28" s="572"/>
      <c r="P28" s="572"/>
      <c r="Q28" s="575"/>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row>
    <row r="29" spans="1:247" ht="21.75" customHeight="1">
      <c r="A29" s="503">
        <v>229</v>
      </c>
      <c r="B29" s="355" t="s">
        <v>135</v>
      </c>
      <c r="C29" s="504" t="s">
        <v>105</v>
      </c>
      <c r="D29" s="10" t="s">
        <v>93</v>
      </c>
      <c r="E29" s="186" t="s">
        <v>137</v>
      </c>
      <c r="F29" s="574">
        <v>200</v>
      </c>
      <c r="G29" s="574"/>
      <c r="H29" s="574"/>
      <c r="I29" s="574"/>
      <c r="J29" s="574"/>
      <c r="K29" s="574">
        <v>200</v>
      </c>
      <c r="L29" s="591"/>
      <c r="M29" s="591"/>
      <c r="N29" s="591"/>
      <c r="O29" s="591"/>
      <c r="P29" s="591"/>
      <c r="Q29" s="575"/>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22.5" customHeight="1">
      <c r="A30" s="575"/>
      <c r="B30" s="575"/>
      <c r="C30" s="575"/>
      <c r="D30" s="575"/>
      <c r="E30" s="575"/>
      <c r="H30" s="575"/>
      <c r="I30" s="575"/>
      <c r="J30" s="575"/>
      <c r="K30" s="575"/>
      <c r="L30" s="575"/>
      <c r="M30" s="575"/>
      <c r="N30" s="575"/>
      <c r="O30" s="575"/>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2.5" customHeight="1">
      <c r="A31" s="575"/>
      <c r="B31" s="575"/>
      <c r="C31" s="575"/>
      <c r="D31" s="575"/>
      <c r="E31" s="575"/>
      <c r="F31" s="575"/>
      <c r="H31" s="575"/>
      <c r="I31" s="575"/>
      <c r="J31" s="575"/>
      <c r="K31" s="575"/>
      <c r="L31" s="575"/>
      <c r="M31" s="575"/>
      <c r="N31" s="575"/>
      <c r="O31" s="575"/>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2:247" ht="22.5" customHeight="1">
      <c r="B32" s="575"/>
      <c r="C32" s="575"/>
      <c r="D32" s="575"/>
      <c r="E32" s="575"/>
      <c r="H32" s="575"/>
      <c r="I32" s="575"/>
      <c r="J32" s="575"/>
      <c r="K32" s="575"/>
      <c r="L32" s="575"/>
      <c r="M32" s="575"/>
      <c r="N32" s="575"/>
      <c r="O32" s="575"/>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22.5" customHeight="1">
      <c r="C33" s="575"/>
      <c r="D33" s="575"/>
      <c r="E33" s="575"/>
      <c r="I33" s="575"/>
      <c r="L33" s="575"/>
      <c r="M33" s="575"/>
      <c r="N33" s="575"/>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4:247" ht="22.5" customHeight="1">
      <c r="D34" s="575"/>
      <c r="E34" s="575"/>
      <c r="M34" s="575"/>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5:247" ht="22.5" customHeight="1">
      <c r="E35" s="575"/>
      <c r="L35" s="57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1"/>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6"/>
  <sheetViews>
    <sheetView showGridLines="0" showZeros="0" workbookViewId="0" topLeftCell="A1">
      <selection activeCell="A6" sqref="A6"/>
    </sheetView>
  </sheetViews>
  <sheetFormatPr defaultColWidth="6.875" defaultRowHeight="12.75" customHeight="1"/>
  <cols>
    <col min="1" max="1" width="8.75390625" style="3" customWidth="1"/>
    <col min="2" max="2" width="17.25390625" style="3" customWidth="1"/>
    <col min="3" max="3" width="13.50390625" style="3" customWidth="1"/>
    <col min="4" max="4" width="9.125" style="3" customWidth="1"/>
    <col min="5" max="5" width="8.375" style="3" customWidth="1"/>
    <col min="6" max="6" width="12.75390625" style="3" customWidth="1"/>
    <col min="7" max="7" width="21.25390625" style="3" customWidth="1"/>
    <col min="8" max="8" width="17.125" style="3" customWidth="1"/>
    <col min="9" max="9" width="14.75390625" style="3" customWidth="1"/>
    <col min="10" max="10" width="15.375" style="3" customWidth="1"/>
    <col min="11" max="11" width="15.25390625" style="3" customWidth="1"/>
    <col min="12" max="12" width="15.125" style="3" customWidth="1"/>
    <col min="13" max="13" width="12.375" style="3" customWidth="1"/>
    <col min="14" max="14" width="13.75390625" style="3" customWidth="1"/>
    <col min="15" max="15" width="8.75390625" style="3" customWidth="1"/>
    <col min="16" max="16" width="17.125" style="3" customWidth="1"/>
    <col min="17" max="17" width="11.125" style="3" customWidth="1"/>
    <col min="18" max="18" width="11.375" style="3" customWidth="1"/>
    <col min="19" max="19" width="8.75390625" style="3" customWidth="1"/>
    <col min="20" max="16384" width="6.875" style="3" customWidth="1"/>
  </cols>
  <sheetData>
    <row r="1" spans="1:19" ht="18.75" customHeight="1">
      <c r="A1" s="4"/>
      <c r="B1" s="4"/>
      <c r="C1" s="4"/>
      <c r="D1" s="4"/>
      <c r="E1" s="4"/>
      <c r="F1" s="4"/>
      <c r="G1" s="5"/>
      <c r="H1" s="4"/>
      <c r="I1" s="4"/>
      <c r="J1" s="4"/>
      <c r="K1" s="4"/>
      <c r="L1" s="4"/>
      <c r="M1" s="4"/>
      <c r="N1" s="4" t="s">
        <v>337</v>
      </c>
      <c r="O1" s="4"/>
      <c r="P1"/>
      <c r="Q1"/>
      <c r="R1"/>
      <c r="S1"/>
    </row>
    <row r="2" spans="1:19" ht="18.75" customHeight="1">
      <c r="A2" s="6" t="s">
        <v>338</v>
      </c>
      <c r="B2" s="6"/>
      <c r="C2" s="6"/>
      <c r="D2" s="6"/>
      <c r="E2" s="6"/>
      <c r="F2" s="6"/>
      <c r="G2" s="6"/>
      <c r="H2" s="6"/>
      <c r="I2" s="6"/>
      <c r="J2" s="6"/>
      <c r="K2" s="6"/>
      <c r="L2" s="6"/>
      <c r="M2" s="6"/>
      <c r="N2" s="6"/>
      <c r="O2" s="4"/>
      <c r="P2"/>
      <c r="Q2"/>
      <c r="R2"/>
      <c r="S2"/>
    </row>
    <row r="3" spans="1:19" ht="18.75" customHeight="1">
      <c r="A3" s="7" t="s">
        <v>2</v>
      </c>
      <c r="N3" s="18" t="s">
        <v>78</v>
      </c>
      <c r="P3"/>
      <c r="Q3"/>
      <c r="R3"/>
      <c r="S3"/>
    </row>
    <row r="4" spans="1:19" ht="32.25" customHeight="1">
      <c r="A4" s="8" t="s">
        <v>158</v>
      </c>
      <c r="B4" s="8" t="s">
        <v>80</v>
      </c>
      <c r="C4" s="8" t="s">
        <v>339</v>
      </c>
      <c r="D4" s="8" t="s">
        <v>340</v>
      </c>
      <c r="E4" s="8" t="s">
        <v>341</v>
      </c>
      <c r="F4" s="8"/>
      <c r="G4" s="8" t="s">
        <v>342</v>
      </c>
      <c r="H4" s="8" t="s">
        <v>343</v>
      </c>
      <c r="I4" s="8" t="s">
        <v>344</v>
      </c>
      <c r="J4" s="8" t="s">
        <v>345</v>
      </c>
      <c r="K4" s="8" t="s">
        <v>346</v>
      </c>
      <c r="L4" s="8" t="s">
        <v>347</v>
      </c>
      <c r="M4" s="8" t="s">
        <v>348</v>
      </c>
      <c r="N4" s="8" t="s">
        <v>349</v>
      </c>
      <c r="O4" s="4"/>
      <c r="P4"/>
      <c r="Q4"/>
      <c r="R4"/>
      <c r="S4"/>
    </row>
    <row r="5" spans="1:19" ht="25.5" customHeight="1">
      <c r="A5" s="8"/>
      <c r="B5" s="8"/>
      <c r="C5" s="8"/>
      <c r="D5" s="8"/>
      <c r="E5" s="8" t="s">
        <v>204</v>
      </c>
      <c r="F5" s="9" t="s">
        <v>350</v>
      </c>
      <c r="G5" s="8"/>
      <c r="H5" s="8"/>
      <c r="I5" s="8"/>
      <c r="J5" s="8"/>
      <c r="K5" s="8"/>
      <c r="L5" s="8"/>
      <c r="M5" s="8"/>
      <c r="N5" s="8"/>
      <c r="O5" s="4"/>
      <c r="P5"/>
      <c r="Q5"/>
      <c r="R5"/>
      <c r="S5"/>
    </row>
    <row r="6" spans="1:19" ht="72.75" customHeight="1">
      <c r="A6" s="10" t="s">
        <v>93</v>
      </c>
      <c r="B6" s="11" t="s">
        <v>94</v>
      </c>
      <c r="C6" s="12" t="s">
        <v>351</v>
      </c>
      <c r="D6" s="12" t="s">
        <v>352</v>
      </c>
      <c r="E6" s="13">
        <v>3051</v>
      </c>
      <c r="F6" s="13">
        <v>3051</v>
      </c>
      <c r="G6" s="14" t="s">
        <v>353</v>
      </c>
      <c r="H6" s="15" t="s">
        <v>354</v>
      </c>
      <c r="I6" s="15" t="s">
        <v>355</v>
      </c>
      <c r="J6" s="15" t="s">
        <v>356</v>
      </c>
      <c r="K6" s="15" t="s">
        <v>356</v>
      </c>
      <c r="L6" s="15" t="s">
        <v>357</v>
      </c>
      <c r="M6" s="12">
        <v>3051</v>
      </c>
      <c r="N6" s="15"/>
      <c r="O6" s="19"/>
      <c r="P6" s="1"/>
      <c r="Q6" s="1"/>
      <c r="R6" s="1"/>
      <c r="S6" s="1"/>
    </row>
    <row r="7" spans="1:15" s="1" customFormat="1" ht="78.75" customHeight="1">
      <c r="A7" s="10" t="s">
        <v>93</v>
      </c>
      <c r="B7" s="11" t="s">
        <v>94</v>
      </c>
      <c r="C7" s="12" t="s">
        <v>358</v>
      </c>
      <c r="D7" s="12" t="s">
        <v>352</v>
      </c>
      <c r="E7" s="13">
        <v>7294</v>
      </c>
      <c r="F7" s="13">
        <v>7294</v>
      </c>
      <c r="G7" s="15" t="s">
        <v>359</v>
      </c>
      <c r="H7" s="15" t="s">
        <v>359</v>
      </c>
      <c r="I7" s="15" t="s">
        <v>360</v>
      </c>
      <c r="J7" s="15" t="s">
        <v>361</v>
      </c>
      <c r="K7" s="15" t="s">
        <v>362</v>
      </c>
      <c r="L7" s="15"/>
      <c r="M7" s="12"/>
      <c r="N7" s="15"/>
      <c r="O7" s="19"/>
    </row>
    <row r="8" spans="1:19" s="2" customFormat="1" ht="103.5" customHeight="1">
      <c r="A8" s="10" t="s">
        <v>93</v>
      </c>
      <c r="B8" s="11" t="s">
        <v>94</v>
      </c>
      <c r="C8" s="12" t="s">
        <v>363</v>
      </c>
      <c r="D8" s="12" t="s">
        <v>352</v>
      </c>
      <c r="E8" s="13">
        <v>1221.8</v>
      </c>
      <c r="F8" s="13">
        <v>1221.8</v>
      </c>
      <c r="G8" s="15" t="s">
        <v>364</v>
      </c>
      <c r="H8" s="15" t="s">
        <v>364</v>
      </c>
      <c r="I8" s="15" t="s">
        <v>360</v>
      </c>
      <c r="J8" s="15" t="s">
        <v>361</v>
      </c>
      <c r="K8" s="15" t="s">
        <v>362</v>
      </c>
      <c r="L8" s="15"/>
      <c r="M8" s="12"/>
      <c r="N8" s="15"/>
      <c r="O8" s="16"/>
      <c r="P8" s="20"/>
      <c r="Q8" s="20"/>
      <c r="R8" s="20"/>
      <c r="S8" s="20"/>
    </row>
    <row r="9" spans="1:19" ht="18.75" customHeight="1">
      <c r="A9" s="4"/>
      <c r="B9" s="4"/>
      <c r="C9" s="16"/>
      <c r="D9" s="16"/>
      <c r="E9" s="16"/>
      <c r="F9" s="16"/>
      <c r="G9" s="17"/>
      <c r="H9" s="4"/>
      <c r="I9" s="4"/>
      <c r="J9" s="4"/>
      <c r="K9" s="16"/>
      <c r="L9" s="4"/>
      <c r="M9" s="4"/>
      <c r="N9" s="4"/>
      <c r="O9" s="4"/>
      <c r="P9"/>
      <c r="Q9"/>
      <c r="R9"/>
      <c r="S9"/>
    </row>
    <row r="10" spans="1:19" ht="18.75" customHeight="1">
      <c r="A10" s="4"/>
      <c r="B10" s="4"/>
      <c r="C10" s="16"/>
      <c r="D10" s="16"/>
      <c r="E10" s="16"/>
      <c r="F10" s="16"/>
      <c r="G10" s="17"/>
      <c r="H10" s="4"/>
      <c r="I10" s="4"/>
      <c r="J10" s="4"/>
      <c r="K10" s="16"/>
      <c r="L10" s="4"/>
      <c r="M10" s="4"/>
      <c r="N10" s="16"/>
      <c r="O10" s="4"/>
      <c r="P10"/>
      <c r="Q10"/>
      <c r="R10"/>
      <c r="S10"/>
    </row>
    <row r="11" spans="1:19" ht="18.75" customHeight="1">
      <c r="A11" s="4"/>
      <c r="B11" s="4"/>
      <c r="C11" s="4"/>
      <c r="D11" s="16"/>
      <c r="E11" s="16"/>
      <c r="F11" s="16"/>
      <c r="G11" s="5"/>
      <c r="H11" s="4"/>
      <c r="I11" s="4"/>
      <c r="J11" s="4"/>
      <c r="K11" s="4"/>
      <c r="L11" s="4"/>
      <c r="M11" s="4"/>
      <c r="N11" s="4"/>
      <c r="O11" s="4"/>
      <c r="P11"/>
      <c r="Q11"/>
      <c r="R11"/>
      <c r="S11"/>
    </row>
    <row r="12" spans="1:19" ht="18.75" customHeight="1">
      <c r="A12" s="4"/>
      <c r="B12" s="4"/>
      <c r="C12" s="4"/>
      <c r="D12" s="4"/>
      <c r="E12" s="4"/>
      <c r="F12" s="4"/>
      <c r="G12" s="17"/>
      <c r="H12" s="4"/>
      <c r="I12" s="4"/>
      <c r="J12" s="4"/>
      <c r="K12" s="4"/>
      <c r="L12" s="4"/>
      <c r="M12" s="16"/>
      <c r="N12" s="4"/>
      <c r="O12" s="4"/>
      <c r="P12"/>
      <c r="Q12"/>
      <c r="R12"/>
      <c r="S12"/>
    </row>
    <row r="13" spans="1:19" ht="18.75" customHeight="1">
      <c r="A13" s="4"/>
      <c r="B13" s="4"/>
      <c r="C13" s="4"/>
      <c r="D13" s="4"/>
      <c r="E13" s="4"/>
      <c r="F13" s="4"/>
      <c r="G13" s="5"/>
      <c r="H13" s="4"/>
      <c r="I13" s="4"/>
      <c r="J13" s="4"/>
      <c r="K13" s="4"/>
      <c r="L13" s="4"/>
      <c r="M13" s="4"/>
      <c r="N13" s="4"/>
      <c r="O13" s="4"/>
      <c r="P13"/>
      <c r="Q13"/>
      <c r="R13"/>
      <c r="S13"/>
    </row>
    <row r="14" spans="1:19" ht="12.75" customHeight="1">
      <c r="A14"/>
      <c r="B14"/>
      <c r="C14"/>
      <c r="D14"/>
      <c r="E14"/>
      <c r="F14"/>
      <c r="G14"/>
      <c r="H14"/>
      <c r="I14"/>
      <c r="J14"/>
      <c r="K14"/>
      <c r="L14"/>
      <c r="M14"/>
      <c r="N14"/>
      <c r="O14"/>
      <c r="P14"/>
      <c r="Q14"/>
      <c r="R14"/>
      <c r="S14"/>
    </row>
    <row r="15" spans="12:19" ht="12.75" customHeight="1">
      <c r="L15" s="2"/>
      <c r="P15"/>
      <c r="Q15"/>
      <c r="R15"/>
      <c r="S15"/>
    </row>
    <row r="16" spans="1:19" ht="12.75" customHeight="1">
      <c r="A16"/>
      <c r="B16"/>
      <c r="C16"/>
      <c r="D16"/>
      <c r="E16"/>
      <c r="F16"/>
      <c r="G16"/>
      <c r="H16"/>
      <c r="I16"/>
      <c r="J16"/>
      <c r="K16"/>
      <c r="L16" s="2"/>
      <c r="M16"/>
      <c r="N16"/>
      <c r="O16"/>
      <c r="P16"/>
      <c r="Q16"/>
      <c r="R16"/>
      <c r="S16"/>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2"/>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40"/>
  <sheetViews>
    <sheetView showGridLines="0" showZeros="0" workbookViewId="0" topLeftCell="A1">
      <selection activeCell="A9" sqref="A9:E30"/>
    </sheetView>
  </sheetViews>
  <sheetFormatPr defaultColWidth="6.875" defaultRowHeight="18.75" customHeight="1"/>
  <cols>
    <col min="1" max="3" width="3.50390625" style="510" customWidth="1"/>
    <col min="4" max="4" width="7.125" style="510" customWidth="1"/>
    <col min="5" max="5" width="23.375" style="511" customWidth="1"/>
    <col min="6" max="6" width="9.75390625" style="512" customWidth="1"/>
    <col min="7" max="10" width="8.50390625" style="512" customWidth="1"/>
    <col min="11" max="11" width="9.50390625" style="512" customWidth="1"/>
    <col min="12" max="12" width="8.625" style="512" customWidth="1"/>
    <col min="13" max="17" width="8.00390625" style="512" customWidth="1"/>
    <col min="18" max="18" width="10.75390625" style="513" customWidth="1"/>
    <col min="19" max="21" width="8.00390625" style="514" customWidth="1"/>
    <col min="22" max="16384" width="6.875" style="513" customWidth="1"/>
  </cols>
  <sheetData>
    <row r="1" spans="1:21" ht="24.75" customHeight="1">
      <c r="A1" s="483"/>
      <c r="B1" s="483"/>
      <c r="C1" s="483"/>
      <c r="D1" s="483"/>
      <c r="E1" s="483"/>
      <c r="F1" s="483"/>
      <c r="G1" s="483"/>
      <c r="H1" s="483"/>
      <c r="I1" s="483"/>
      <c r="J1" s="483"/>
      <c r="K1" s="483"/>
      <c r="L1" s="483"/>
      <c r="M1" s="483"/>
      <c r="N1" s="483"/>
      <c r="O1" s="483"/>
      <c r="S1" s="537"/>
      <c r="T1" s="537"/>
      <c r="U1" s="483" t="s">
        <v>138</v>
      </c>
    </row>
    <row r="2" spans="1:21" ht="24.75" customHeight="1">
      <c r="A2" s="515" t="s">
        <v>139</v>
      </c>
      <c r="B2" s="515"/>
      <c r="C2" s="515"/>
      <c r="D2" s="515"/>
      <c r="E2" s="515"/>
      <c r="F2" s="515"/>
      <c r="G2" s="515"/>
      <c r="H2" s="515"/>
      <c r="I2" s="515"/>
      <c r="J2" s="515"/>
      <c r="K2" s="515"/>
      <c r="L2" s="515"/>
      <c r="M2" s="515"/>
      <c r="N2" s="515"/>
      <c r="O2" s="515"/>
      <c r="P2" s="515"/>
      <c r="Q2" s="515"/>
      <c r="R2" s="515"/>
      <c r="S2" s="515"/>
      <c r="T2" s="515"/>
      <c r="U2" s="515"/>
    </row>
    <row r="3" spans="1:21" s="507" customFormat="1" ht="24.75" customHeight="1">
      <c r="A3" s="432" t="s">
        <v>2</v>
      </c>
      <c r="B3" s="516"/>
      <c r="C3" s="517"/>
      <c r="D3" s="483"/>
      <c r="E3" s="483"/>
      <c r="F3" s="483"/>
      <c r="G3" s="483"/>
      <c r="H3" s="483"/>
      <c r="I3" s="483"/>
      <c r="J3" s="483"/>
      <c r="K3" s="483"/>
      <c r="L3" s="483"/>
      <c r="M3" s="483"/>
      <c r="N3" s="483"/>
      <c r="O3" s="483"/>
      <c r="P3" s="531"/>
      <c r="Q3" s="531"/>
      <c r="S3" s="538"/>
      <c r="T3" s="539" t="s">
        <v>78</v>
      </c>
      <c r="U3" s="539"/>
    </row>
    <row r="4" spans="1:21" s="507" customFormat="1" ht="21.75" customHeight="1">
      <c r="A4" s="518" t="s">
        <v>140</v>
      </c>
      <c r="B4" s="518"/>
      <c r="C4" s="519"/>
      <c r="D4" s="520" t="s">
        <v>79</v>
      </c>
      <c r="E4" s="521" t="s">
        <v>98</v>
      </c>
      <c r="F4" s="522" t="s">
        <v>141</v>
      </c>
      <c r="G4" s="523" t="s">
        <v>142</v>
      </c>
      <c r="H4" s="518"/>
      <c r="I4" s="518"/>
      <c r="J4" s="519"/>
      <c r="K4" s="532" t="s">
        <v>143</v>
      </c>
      <c r="L4" s="532"/>
      <c r="M4" s="532"/>
      <c r="N4" s="532"/>
      <c r="O4" s="532"/>
      <c r="P4" s="532"/>
      <c r="Q4" s="532"/>
      <c r="R4" s="532"/>
      <c r="S4" s="540" t="s">
        <v>144</v>
      </c>
      <c r="T4" s="541" t="s">
        <v>145</v>
      </c>
      <c r="U4" s="541" t="s">
        <v>146</v>
      </c>
    </row>
    <row r="5" spans="1:21" s="507" customFormat="1" ht="21.75" customHeight="1">
      <c r="A5" s="524" t="s">
        <v>100</v>
      </c>
      <c r="B5" s="520" t="s">
        <v>101</v>
      </c>
      <c r="C5" s="520" t="s">
        <v>102</v>
      </c>
      <c r="D5" s="520"/>
      <c r="E5" s="521"/>
      <c r="F5" s="522"/>
      <c r="G5" s="520" t="s">
        <v>81</v>
      </c>
      <c r="H5" s="520" t="s">
        <v>147</v>
      </c>
      <c r="I5" s="520" t="s">
        <v>148</v>
      </c>
      <c r="J5" s="522" t="s">
        <v>149</v>
      </c>
      <c r="K5" s="533" t="s">
        <v>81</v>
      </c>
      <c r="L5" s="534" t="s">
        <v>150</v>
      </c>
      <c r="M5" s="534" t="s">
        <v>151</v>
      </c>
      <c r="N5" s="533" t="s">
        <v>152</v>
      </c>
      <c r="O5" s="535" t="s">
        <v>153</v>
      </c>
      <c r="P5" s="535" t="s">
        <v>154</v>
      </c>
      <c r="Q5" s="535" t="s">
        <v>155</v>
      </c>
      <c r="R5" s="535" t="s">
        <v>134</v>
      </c>
      <c r="S5" s="542"/>
      <c r="T5" s="543"/>
      <c r="U5" s="543"/>
    </row>
    <row r="6" spans="1:21" ht="29.25" customHeight="1">
      <c r="A6" s="524"/>
      <c r="B6" s="520"/>
      <c r="C6" s="520"/>
      <c r="D6" s="520"/>
      <c r="E6" s="525"/>
      <c r="F6" s="526" t="s">
        <v>99</v>
      </c>
      <c r="G6" s="520"/>
      <c r="H6" s="520"/>
      <c r="I6" s="520"/>
      <c r="J6" s="522"/>
      <c r="K6" s="522"/>
      <c r="L6" s="536"/>
      <c r="M6" s="536"/>
      <c r="N6" s="522"/>
      <c r="O6" s="533"/>
      <c r="P6" s="533"/>
      <c r="Q6" s="533"/>
      <c r="R6" s="533"/>
      <c r="S6" s="543"/>
      <c r="T6" s="543"/>
      <c r="U6" s="543"/>
    </row>
    <row r="7" spans="1:21" ht="24.75" customHeight="1">
      <c r="A7" s="527"/>
      <c r="B7" s="527"/>
      <c r="C7" s="527"/>
      <c r="D7" s="527"/>
      <c r="E7" s="527"/>
      <c r="F7" s="527">
        <v>1</v>
      </c>
      <c r="G7" s="527">
        <v>2</v>
      </c>
      <c r="H7" s="527">
        <v>3</v>
      </c>
      <c r="I7" s="527">
        <v>4</v>
      </c>
      <c r="J7" s="527">
        <v>5</v>
      </c>
      <c r="K7" s="527">
        <v>6</v>
      </c>
      <c r="L7" s="527">
        <v>7</v>
      </c>
      <c r="M7" s="527">
        <v>8</v>
      </c>
      <c r="N7" s="527">
        <v>9</v>
      </c>
      <c r="O7" s="527">
        <v>10</v>
      </c>
      <c r="P7" s="527">
        <v>11</v>
      </c>
      <c r="Q7" s="527">
        <v>12</v>
      </c>
      <c r="R7" s="527">
        <v>13</v>
      </c>
      <c r="S7" s="527">
        <v>14</v>
      </c>
      <c r="T7" s="527">
        <v>15</v>
      </c>
      <c r="U7" s="527">
        <v>16</v>
      </c>
    </row>
    <row r="8" spans="1:21" ht="24.75" customHeight="1">
      <c r="A8" s="527"/>
      <c r="B8" s="527"/>
      <c r="C8" s="527"/>
      <c r="D8" s="527"/>
      <c r="E8" s="78" t="s">
        <v>81</v>
      </c>
      <c r="F8" s="112">
        <f>F9+F28</f>
        <v>12577.8</v>
      </c>
      <c r="G8" s="112">
        <f aca="true" t="shared" si="0" ref="G8:U8">G9+G28</f>
        <v>1011</v>
      </c>
      <c r="H8" s="112">
        <f t="shared" si="0"/>
        <v>841.7</v>
      </c>
      <c r="I8" s="112">
        <f t="shared" si="0"/>
        <v>100.3</v>
      </c>
      <c r="J8" s="112">
        <f t="shared" si="0"/>
        <v>69</v>
      </c>
      <c r="K8" s="112">
        <f t="shared" si="0"/>
        <v>11566.8</v>
      </c>
      <c r="L8" s="112">
        <f t="shared" si="0"/>
        <v>852.4</v>
      </c>
      <c r="M8" s="112">
        <f t="shared" si="0"/>
        <v>0</v>
      </c>
      <c r="N8" s="112">
        <f t="shared" si="0"/>
        <v>0</v>
      </c>
      <c r="O8" s="112">
        <f t="shared" si="0"/>
        <v>0</v>
      </c>
      <c r="P8" s="112">
        <f t="shared" si="0"/>
        <v>0</v>
      </c>
      <c r="Q8" s="112">
        <f t="shared" si="0"/>
        <v>97.4</v>
      </c>
      <c r="R8" s="112">
        <f t="shared" si="0"/>
        <v>10617</v>
      </c>
      <c r="S8" s="112">
        <f t="shared" si="0"/>
        <v>0</v>
      </c>
      <c r="T8" s="112">
        <f t="shared" si="0"/>
        <v>0</v>
      </c>
      <c r="U8" s="544">
        <f t="shared" si="0"/>
        <v>0</v>
      </c>
    </row>
    <row r="9" spans="1:21" ht="24.75" customHeight="1">
      <c r="A9" s="80" t="s">
        <v>103</v>
      </c>
      <c r="B9" s="81"/>
      <c r="C9" s="81"/>
      <c r="D9" s="82" t="s">
        <v>93</v>
      </c>
      <c r="E9" s="83" t="s">
        <v>104</v>
      </c>
      <c r="F9" s="112">
        <f>F10+F14+F18+F21+F24+F26</f>
        <v>12377.8</v>
      </c>
      <c r="G9" s="112">
        <f aca="true" t="shared" si="1" ref="G9:U9">G10+G14+G18+G21+G24+G26</f>
        <v>1011</v>
      </c>
      <c r="H9" s="112">
        <f t="shared" si="1"/>
        <v>841.7</v>
      </c>
      <c r="I9" s="112">
        <f t="shared" si="1"/>
        <v>100.3</v>
      </c>
      <c r="J9" s="112">
        <f t="shared" si="1"/>
        <v>69</v>
      </c>
      <c r="K9" s="112">
        <f t="shared" si="1"/>
        <v>11366.8</v>
      </c>
      <c r="L9" s="112">
        <f t="shared" si="1"/>
        <v>852.4</v>
      </c>
      <c r="M9" s="112">
        <f t="shared" si="1"/>
        <v>0</v>
      </c>
      <c r="N9" s="112">
        <f t="shared" si="1"/>
        <v>0</v>
      </c>
      <c r="O9" s="112">
        <f t="shared" si="1"/>
        <v>0</v>
      </c>
      <c r="P9" s="112">
        <f t="shared" si="1"/>
        <v>0</v>
      </c>
      <c r="Q9" s="112">
        <f t="shared" si="1"/>
        <v>97.4</v>
      </c>
      <c r="R9" s="112">
        <f t="shared" si="1"/>
        <v>10417</v>
      </c>
      <c r="S9" s="112">
        <f t="shared" si="1"/>
        <v>0</v>
      </c>
      <c r="T9" s="112">
        <f t="shared" si="1"/>
        <v>0</v>
      </c>
      <c r="U9" s="544">
        <f t="shared" si="1"/>
        <v>0</v>
      </c>
    </row>
    <row r="10" spans="1:21" ht="24.75" customHeight="1">
      <c r="A10" s="80" t="s">
        <v>103</v>
      </c>
      <c r="B10" s="80" t="s">
        <v>105</v>
      </c>
      <c r="C10" s="81"/>
      <c r="D10" s="82" t="s">
        <v>93</v>
      </c>
      <c r="E10" s="83" t="s">
        <v>106</v>
      </c>
      <c r="F10" s="112">
        <f aca="true" t="shared" si="2" ref="F10:F16">G10+K10</f>
        <v>1144.4</v>
      </c>
      <c r="G10" s="112">
        <f aca="true" t="shared" si="3" ref="G10:U10">SUM(G11:G13)</f>
        <v>560.6</v>
      </c>
      <c r="H10" s="112">
        <f t="shared" si="3"/>
        <v>442.4</v>
      </c>
      <c r="I10" s="112">
        <f t="shared" si="3"/>
        <v>66</v>
      </c>
      <c r="J10" s="112">
        <f t="shared" si="3"/>
        <v>52.2</v>
      </c>
      <c r="K10" s="112">
        <f t="shared" si="3"/>
        <v>583.8</v>
      </c>
      <c r="L10" s="112">
        <f t="shared" si="3"/>
        <v>546.4</v>
      </c>
      <c r="M10" s="112">
        <f t="shared" si="3"/>
        <v>0</v>
      </c>
      <c r="N10" s="112">
        <f t="shared" si="3"/>
        <v>0</v>
      </c>
      <c r="O10" s="112">
        <f t="shared" si="3"/>
        <v>0</v>
      </c>
      <c r="P10" s="112">
        <f t="shared" si="3"/>
        <v>0</v>
      </c>
      <c r="Q10" s="112">
        <f t="shared" si="3"/>
        <v>37.4</v>
      </c>
      <c r="R10" s="112">
        <f t="shared" si="3"/>
        <v>0</v>
      </c>
      <c r="S10" s="112">
        <f t="shared" si="3"/>
        <v>0</v>
      </c>
      <c r="T10" s="112">
        <f t="shared" si="3"/>
        <v>0</v>
      </c>
      <c r="U10" s="544">
        <f t="shared" si="3"/>
        <v>0</v>
      </c>
    </row>
    <row r="11" spans="1:21" s="508" customFormat="1" ht="24.75" customHeight="1">
      <c r="A11" s="84" t="s">
        <v>103</v>
      </c>
      <c r="B11" s="84" t="s">
        <v>105</v>
      </c>
      <c r="C11" s="84" t="s">
        <v>107</v>
      </c>
      <c r="D11" s="10" t="s">
        <v>93</v>
      </c>
      <c r="E11" s="85" t="s">
        <v>108</v>
      </c>
      <c r="F11" s="113">
        <f t="shared" si="2"/>
        <v>560.6</v>
      </c>
      <c r="G11" s="36">
        <f>SUM(H11:J11)</f>
        <v>560.6</v>
      </c>
      <c r="H11" s="35">
        <v>442.4</v>
      </c>
      <c r="I11" s="87">
        <v>66</v>
      </c>
      <c r="J11" s="35">
        <v>52.2</v>
      </c>
      <c r="K11" s="92"/>
      <c r="L11" s="92"/>
      <c r="M11" s="92"/>
      <c r="N11" s="92"/>
      <c r="O11" s="92"/>
      <c r="P11" s="92"/>
      <c r="Q11" s="92"/>
      <c r="R11" s="92"/>
      <c r="S11" s="92"/>
      <c r="T11" s="92"/>
      <c r="U11" s="545"/>
    </row>
    <row r="12" spans="1:21" s="508" customFormat="1" ht="24.75" customHeight="1">
      <c r="A12" s="84" t="s">
        <v>103</v>
      </c>
      <c r="B12" s="84" t="s">
        <v>105</v>
      </c>
      <c r="C12" s="84" t="s">
        <v>109</v>
      </c>
      <c r="D12" s="10" t="s">
        <v>93</v>
      </c>
      <c r="E12" s="88" t="s">
        <v>110</v>
      </c>
      <c r="F12" s="113">
        <f t="shared" si="2"/>
        <v>8</v>
      </c>
      <c r="G12" s="36">
        <f aca="true" t="shared" si="4" ref="G12:G17">SUM(H12:J12)</f>
        <v>0</v>
      </c>
      <c r="H12" s="92"/>
      <c r="I12" s="117"/>
      <c r="J12" s="92"/>
      <c r="K12" s="94">
        <f>SUM(L12:R12)</f>
        <v>8</v>
      </c>
      <c r="L12" s="36">
        <v>8</v>
      </c>
      <c r="M12" s="97"/>
      <c r="N12" s="97"/>
      <c r="O12" s="92"/>
      <c r="P12" s="92"/>
      <c r="Q12" s="92"/>
      <c r="R12" s="92"/>
      <c r="S12" s="92"/>
      <c r="T12" s="92"/>
      <c r="U12" s="545"/>
    </row>
    <row r="13" spans="1:21" s="508" customFormat="1" ht="24.75" customHeight="1">
      <c r="A13" s="84" t="s">
        <v>103</v>
      </c>
      <c r="B13" s="84" t="s">
        <v>105</v>
      </c>
      <c r="C13" s="84" t="s">
        <v>111</v>
      </c>
      <c r="D13" s="10" t="s">
        <v>93</v>
      </c>
      <c r="E13" s="88" t="s">
        <v>112</v>
      </c>
      <c r="F13" s="113">
        <f t="shared" si="2"/>
        <v>575.8</v>
      </c>
      <c r="G13" s="36">
        <f t="shared" si="4"/>
        <v>0</v>
      </c>
      <c r="H13" s="92"/>
      <c r="I13" s="92"/>
      <c r="J13" s="92"/>
      <c r="K13" s="94">
        <f>SUM(L13:R13)</f>
        <v>575.8</v>
      </c>
      <c r="L13" s="36">
        <v>538.4</v>
      </c>
      <c r="M13" s="117"/>
      <c r="N13" s="117"/>
      <c r="O13" s="92"/>
      <c r="P13" s="92"/>
      <c r="Q13" s="97">
        <v>37.4</v>
      </c>
      <c r="R13" s="97"/>
      <c r="S13" s="92"/>
      <c r="T13" s="92"/>
      <c r="U13" s="545"/>
    </row>
    <row r="14" spans="1:21" s="508" customFormat="1" ht="24.75" customHeight="1">
      <c r="A14" s="80" t="s">
        <v>103</v>
      </c>
      <c r="B14" s="80" t="s">
        <v>113</v>
      </c>
      <c r="C14" s="84"/>
      <c r="D14" s="82" t="s">
        <v>93</v>
      </c>
      <c r="E14" s="90" t="s">
        <v>114</v>
      </c>
      <c r="F14" s="112">
        <f t="shared" si="2"/>
        <v>1316.4</v>
      </c>
      <c r="G14" s="112">
        <f aca="true" t="shared" si="5" ref="G14:R14">SUM(G15:G17)</f>
        <v>450.4</v>
      </c>
      <c r="H14" s="112">
        <f t="shared" si="5"/>
        <v>399.3</v>
      </c>
      <c r="I14" s="112">
        <f t="shared" si="5"/>
        <v>34.3</v>
      </c>
      <c r="J14" s="112">
        <f t="shared" si="5"/>
        <v>16.8</v>
      </c>
      <c r="K14" s="112">
        <f t="shared" si="5"/>
        <v>866</v>
      </c>
      <c r="L14" s="112">
        <f t="shared" si="5"/>
        <v>306</v>
      </c>
      <c r="M14" s="112">
        <f t="shared" si="5"/>
        <v>0</v>
      </c>
      <c r="N14" s="112">
        <f t="shared" si="5"/>
        <v>0</v>
      </c>
      <c r="O14" s="112">
        <f t="shared" si="5"/>
        <v>0</v>
      </c>
      <c r="P14" s="112">
        <f t="shared" si="5"/>
        <v>0</v>
      </c>
      <c r="Q14" s="112">
        <f t="shared" si="5"/>
        <v>60</v>
      </c>
      <c r="R14" s="112">
        <f t="shared" si="5"/>
        <v>500</v>
      </c>
      <c r="S14" s="115"/>
      <c r="T14" s="115"/>
      <c r="U14" s="546"/>
    </row>
    <row r="15" spans="1:21" s="508" customFormat="1" ht="24.75" customHeight="1">
      <c r="A15" s="84" t="s">
        <v>103</v>
      </c>
      <c r="B15" s="84" t="s">
        <v>113</v>
      </c>
      <c r="C15" s="84" t="s">
        <v>107</v>
      </c>
      <c r="D15" s="10" t="s">
        <v>93</v>
      </c>
      <c r="E15" s="85" t="s">
        <v>115</v>
      </c>
      <c r="F15" s="113">
        <f t="shared" si="2"/>
        <v>200</v>
      </c>
      <c r="G15" s="36">
        <f t="shared" si="4"/>
        <v>0</v>
      </c>
      <c r="H15" s="92"/>
      <c r="I15" s="92"/>
      <c r="J15" s="92"/>
      <c r="K15" s="94">
        <f aca="true" t="shared" si="6" ref="K14:K30">SUM(L15:R15)</f>
        <v>200</v>
      </c>
      <c r="L15" s="94"/>
      <c r="M15" s="95"/>
      <c r="N15" s="117"/>
      <c r="O15" s="92"/>
      <c r="P15" s="92"/>
      <c r="Q15" s="92"/>
      <c r="R15" s="36">
        <v>200</v>
      </c>
      <c r="S15" s="92"/>
      <c r="T15" s="92"/>
      <c r="U15" s="545"/>
    </row>
    <row r="16" spans="1:21" s="508" customFormat="1" ht="24.75" customHeight="1">
      <c r="A16" s="84" t="s">
        <v>103</v>
      </c>
      <c r="B16" s="84" t="s">
        <v>113</v>
      </c>
      <c r="C16" s="84" t="s">
        <v>105</v>
      </c>
      <c r="D16" s="10" t="s">
        <v>93</v>
      </c>
      <c r="E16" s="85" t="s">
        <v>116</v>
      </c>
      <c r="F16" s="113">
        <f t="shared" si="2"/>
        <v>20</v>
      </c>
      <c r="G16" s="36">
        <f t="shared" si="4"/>
        <v>0</v>
      </c>
      <c r="H16" s="92"/>
      <c r="I16" s="92"/>
      <c r="J16" s="92"/>
      <c r="K16" s="94">
        <f t="shared" si="6"/>
        <v>20</v>
      </c>
      <c r="L16" s="94"/>
      <c r="M16" s="95"/>
      <c r="N16" s="117"/>
      <c r="O16" s="92"/>
      <c r="P16" s="92"/>
      <c r="Q16" s="92"/>
      <c r="R16" s="36">
        <v>20</v>
      </c>
      <c r="S16" s="92"/>
      <c r="T16" s="92"/>
      <c r="U16" s="545"/>
    </row>
    <row r="17" spans="1:21" s="508" customFormat="1" ht="24.75" customHeight="1">
      <c r="A17" s="84" t="s">
        <v>103</v>
      </c>
      <c r="B17" s="84" t="s">
        <v>113</v>
      </c>
      <c r="C17" s="84" t="s">
        <v>117</v>
      </c>
      <c r="D17" s="10" t="s">
        <v>93</v>
      </c>
      <c r="E17" s="91" t="s">
        <v>118</v>
      </c>
      <c r="F17" s="113">
        <f aca="true" t="shared" si="7" ref="F17:F23">G17+K17</f>
        <v>1096.4</v>
      </c>
      <c r="G17" s="92">
        <v>450.4</v>
      </c>
      <c r="H17" s="92">
        <v>399.3</v>
      </c>
      <c r="I17" s="92">
        <v>34.3</v>
      </c>
      <c r="J17" s="92">
        <v>16.8</v>
      </c>
      <c r="K17" s="94">
        <f t="shared" si="6"/>
        <v>646</v>
      </c>
      <c r="L17" s="118">
        <v>306</v>
      </c>
      <c r="M17" s="118"/>
      <c r="N17" s="119"/>
      <c r="O17" s="92"/>
      <c r="P17" s="92"/>
      <c r="Q17" s="92">
        <v>60</v>
      </c>
      <c r="R17" s="118">
        <v>280</v>
      </c>
      <c r="S17" s="92"/>
      <c r="T17" s="94"/>
      <c r="U17" s="545"/>
    </row>
    <row r="18" spans="1:21" s="508" customFormat="1" ht="24.75" customHeight="1">
      <c r="A18" s="80" t="s">
        <v>103</v>
      </c>
      <c r="B18" s="80" t="s">
        <v>119</v>
      </c>
      <c r="C18" s="84"/>
      <c r="D18" s="82" t="s">
        <v>93</v>
      </c>
      <c r="E18" s="90" t="s">
        <v>120</v>
      </c>
      <c r="F18" s="112">
        <f t="shared" si="7"/>
        <v>6145</v>
      </c>
      <c r="G18" s="114"/>
      <c r="H18" s="114"/>
      <c r="I18" s="114"/>
      <c r="J18" s="114"/>
      <c r="K18" s="120">
        <f>SUM(K19:K20)</f>
        <v>6145</v>
      </c>
      <c r="L18" s="120">
        <f aca="true" t="shared" si="8" ref="L18:R18">SUM(L19:L20)</f>
        <v>0</v>
      </c>
      <c r="M18" s="120">
        <f t="shared" si="8"/>
        <v>0</v>
      </c>
      <c r="N18" s="120">
        <f t="shared" si="8"/>
        <v>0</v>
      </c>
      <c r="O18" s="120">
        <f t="shared" si="8"/>
        <v>0</v>
      </c>
      <c r="P18" s="120">
        <f t="shared" si="8"/>
        <v>0</v>
      </c>
      <c r="Q18" s="120">
        <f t="shared" si="8"/>
        <v>0</v>
      </c>
      <c r="R18" s="120">
        <f t="shared" si="8"/>
        <v>6145</v>
      </c>
      <c r="S18" s="115"/>
      <c r="T18" s="120"/>
      <c r="U18" s="545"/>
    </row>
    <row r="19" spans="1:21" s="508" customFormat="1" ht="24.75" customHeight="1">
      <c r="A19" s="84" t="s">
        <v>103</v>
      </c>
      <c r="B19" s="84" t="s">
        <v>119</v>
      </c>
      <c r="C19" s="84" t="s">
        <v>107</v>
      </c>
      <c r="D19" s="10" t="s">
        <v>93</v>
      </c>
      <c r="E19" s="88" t="s">
        <v>121</v>
      </c>
      <c r="F19" s="113">
        <f t="shared" si="7"/>
        <v>3051</v>
      </c>
      <c r="G19" s="92"/>
      <c r="H19" s="92"/>
      <c r="I19" s="92"/>
      <c r="J19" s="92"/>
      <c r="K19" s="94">
        <f t="shared" si="6"/>
        <v>3051</v>
      </c>
      <c r="L19" s="121"/>
      <c r="M19" s="95"/>
      <c r="N19" s="117"/>
      <c r="O19" s="92"/>
      <c r="P19" s="92"/>
      <c r="Q19" s="92"/>
      <c r="R19" s="95">
        <v>3051</v>
      </c>
      <c r="S19" s="92"/>
      <c r="T19" s="92"/>
      <c r="U19" s="545"/>
    </row>
    <row r="20" spans="1:21" s="508" customFormat="1" ht="24.75" customHeight="1">
      <c r="A20" s="84" t="s">
        <v>103</v>
      </c>
      <c r="B20" s="84" t="s">
        <v>119</v>
      </c>
      <c r="C20" s="84" t="s">
        <v>105</v>
      </c>
      <c r="D20" s="10" t="s">
        <v>93</v>
      </c>
      <c r="E20" s="88" t="s">
        <v>122</v>
      </c>
      <c r="F20" s="113">
        <f t="shared" si="7"/>
        <v>3094</v>
      </c>
      <c r="G20" s="92"/>
      <c r="H20" s="92"/>
      <c r="I20" s="92"/>
      <c r="J20" s="92"/>
      <c r="K20" s="94">
        <f t="shared" si="6"/>
        <v>3094</v>
      </c>
      <c r="L20" s="94"/>
      <c r="M20" s="95"/>
      <c r="N20" s="117"/>
      <c r="O20" s="92"/>
      <c r="P20" s="92"/>
      <c r="Q20" s="92"/>
      <c r="R20" s="95">
        <v>3094</v>
      </c>
      <c r="S20" s="92"/>
      <c r="T20" s="92"/>
      <c r="U20" s="545"/>
    </row>
    <row r="21" spans="1:21" s="508" customFormat="1" ht="24.75" customHeight="1">
      <c r="A21" s="80" t="s">
        <v>103</v>
      </c>
      <c r="B21" s="80" t="s">
        <v>123</v>
      </c>
      <c r="C21" s="84"/>
      <c r="D21" s="82" t="s">
        <v>93</v>
      </c>
      <c r="E21" s="90" t="s">
        <v>124</v>
      </c>
      <c r="F21" s="112">
        <f t="shared" si="7"/>
        <v>640</v>
      </c>
      <c r="G21" s="115"/>
      <c r="H21" s="115"/>
      <c r="I21" s="115"/>
      <c r="J21" s="115"/>
      <c r="K21" s="120">
        <f>SUM(K22:K23)</f>
        <v>640</v>
      </c>
      <c r="L21" s="120">
        <f aca="true" t="shared" si="9" ref="L21:R21">SUM(L22:L23)</f>
        <v>0</v>
      </c>
      <c r="M21" s="120">
        <f t="shared" si="9"/>
        <v>0</v>
      </c>
      <c r="N21" s="120">
        <f t="shared" si="9"/>
        <v>0</v>
      </c>
      <c r="O21" s="120">
        <f t="shared" si="9"/>
        <v>0</v>
      </c>
      <c r="P21" s="120">
        <f t="shared" si="9"/>
        <v>0</v>
      </c>
      <c r="Q21" s="120">
        <f t="shared" si="9"/>
        <v>0</v>
      </c>
      <c r="R21" s="120">
        <f t="shared" si="9"/>
        <v>640</v>
      </c>
      <c r="S21" s="115"/>
      <c r="T21" s="115"/>
      <c r="U21" s="546"/>
    </row>
    <row r="22" spans="1:21" s="508" customFormat="1" ht="24.75" customHeight="1">
      <c r="A22" s="84" t="s">
        <v>103</v>
      </c>
      <c r="B22" s="84" t="s">
        <v>123</v>
      </c>
      <c r="C22" s="84" t="s">
        <v>107</v>
      </c>
      <c r="D22" s="10" t="s">
        <v>93</v>
      </c>
      <c r="E22" s="88" t="s">
        <v>125</v>
      </c>
      <c r="F22" s="113">
        <f t="shared" si="7"/>
        <v>490</v>
      </c>
      <c r="G22" s="92"/>
      <c r="H22" s="92"/>
      <c r="I22" s="92"/>
      <c r="J22" s="92"/>
      <c r="K22" s="94">
        <f t="shared" si="6"/>
        <v>490</v>
      </c>
      <c r="L22" s="94"/>
      <c r="M22" s="95"/>
      <c r="N22" s="117"/>
      <c r="O22" s="92"/>
      <c r="P22" s="92"/>
      <c r="Q22" s="92"/>
      <c r="R22" s="95">
        <v>490</v>
      </c>
      <c r="S22" s="92"/>
      <c r="T22" s="92"/>
      <c r="U22" s="545"/>
    </row>
    <row r="23" spans="1:21" s="508" customFormat="1" ht="24.75" customHeight="1">
      <c r="A23" s="84" t="s">
        <v>103</v>
      </c>
      <c r="B23" s="84" t="s">
        <v>123</v>
      </c>
      <c r="C23" s="84" t="s">
        <v>105</v>
      </c>
      <c r="D23" s="10" t="s">
        <v>93</v>
      </c>
      <c r="E23" s="88" t="s">
        <v>126</v>
      </c>
      <c r="F23" s="113">
        <f t="shared" si="7"/>
        <v>150</v>
      </c>
      <c r="G23" s="92"/>
      <c r="H23" s="92"/>
      <c r="I23" s="92"/>
      <c r="J23" s="92"/>
      <c r="K23" s="94">
        <f t="shared" si="6"/>
        <v>150</v>
      </c>
      <c r="L23" s="94"/>
      <c r="M23" s="95"/>
      <c r="N23" s="117"/>
      <c r="O23" s="92"/>
      <c r="P23" s="92"/>
      <c r="Q23" s="92"/>
      <c r="R23" s="95">
        <v>150</v>
      </c>
      <c r="S23" s="92"/>
      <c r="T23" s="92"/>
      <c r="U23" s="545"/>
    </row>
    <row r="24" spans="1:21" s="509" customFormat="1" ht="24.75" customHeight="1">
      <c r="A24" s="80" t="s">
        <v>103</v>
      </c>
      <c r="B24" s="80" t="s">
        <v>127</v>
      </c>
      <c r="C24" s="80"/>
      <c r="D24" s="82" t="s">
        <v>93</v>
      </c>
      <c r="E24" s="90" t="s">
        <v>128</v>
      </c>
      <c r="F24" s="112">
        <v>3000</v>
      </c>
      <c r="G24" s="115"/>
      <c r="H24" s="115"/>
      <c r="I24" s="115"/>
      <c r="J24" s="115"/>
      <c r="K24" s="120">
        <f t="shared" si="6"/>
        <v>3000</v>
      </c>
      <c r="L24" s="120"/>
      <c r="M24" s="122"/>
      <c r="N24" s="123"/>
      <c r="O24" s="115"/>
      <c r="P24" s="115"/>
      <c r="Q24" s="115"/>
      <c r="R24" s="122">
        <v>3000</v>
      </c>
      <c r="S24" s="115"/>
      <c r="T24" s="115"/>
      <c r="U24" s="546"/>
    </row>
    <row r="25" spans="1:21" s="508" customFormat="1" ht="24.75" customHeight="1">
      <c r="A25" s="84" t="s">
        <v>103</v>
      </c>
      <c r="B25" s="84" t="s">
        <v>127</v>
      </c>
      <c r="C25" s="84" t="s">
        <v>105</v>
      </c>
      <c r="D25" s="10" t="s">
        <v>93</v>
      </c>
      <c r="E25" s="88" t="s">
        <v>129</v>
      </c>
      <c r="F25" s="113">
        <v>3000</v>
      </c>
      <c r="G25" s="92"/>
      <c r="H25" s="92"/>
      <c r="I25" s="92"/>
      <c r="J25" s="92"/>
      <c r="K25" s="94">
        <f t="shared" si="6"/>
        <v>3000</v>
      </c>
      <c r="L25" s="94"/>
      <c r="M25" s="95"/>
      <c r="N25" s="117"/>
      <c r="O25" s="92"/>
      <c r="P25" s="92"/>
      <c r="Q25" s="92"/>
      <c r="R25" s="95">
        <v>3000</v>
      </c>
      <c r="S25" s="92"/>
      <c r="T25" s="92"/>
      <c r="U25" s="545"/>
    </row>
    <row r="26" spans="1:21" s="509" customFormat="1" ht="24.75" customHeight="1">
      <c r="A26" s="80" t="s">
        <v>103</v>
      </c>
      <c r="B26" s="80" t="s">
        <v>130</v>
      </c>
      <c r="C26" s="80"/>
      <c r="D26" s="82" t="s">
        <v>93</v>
      </c>
      <c r="E26" s="90" t="s">
        <v>131</v>
      </c>
      <c r="F26" s="112">
        <v>132</v>
      </c>
      <c r="G26" s="115"/>
      <c r="H26" s="115"/>
      <c r="I26" s="115"/>
      <c r="J26" s="115"/>
      <c r="K26" s="120">
        <f t="shared" si="6"/>
        <v>132</v>
      </c>
      <c r="L26" s="120"/>
      <c r="M26" s="122"/>
      <c r="N26" s="123"/>
      <c r="O26" s="115"/>
      <c r="P26" s="115"/>
      <c r="Q26" s="115"/>
      <c r="R26" s="122">
        <v>132</v>
      </c>
      <c r="S26" s="115"/>
      <c r="T26" s="115"/>
      <c r="U26" s="546"/>
    </row>
    <row r="27" spans="1:21" s="508" customFormat="1" ht="24.75" customHeight="1">
      <c r="A27" s="84" t="s">
        <v>103</v>
      </c>
      <c r="B27" s="84" t="s">
        <v>130</v>
      </c>
      <c r="C27" s="84" t="s">
        <v>105</v>
      </c>
      <c r="D27" s="10" t="s">
        <v>93</v>
      </c>
      <c r="E27" s="88" t="s">
        <v>132</v>
      </c>
      <c r="F27" s="113">
        <v>132</v>
      </c>
      <c r="G27" s="92"/>
      <c r="H27" s="92"/>
      <c r="I27" s="92"/>
      <c r="J27" s="92"/>
      <c r="K27" s="94">
        <f t="shared" si="6"/>
        <v>132</v>
      </c>
      <c r="L27" s="94"/>
      <c r="M27" s="95"/>
      <c r="N27" s="117"/>
      <c r="O27" s="92"/>
      <c r="P27" s="92"/>
      <c r="Q27" s="92"/>
      <c r="R27" s="95">
        <v>132</v>
      </c>
      <c r="S27" s="92"/>
      <c r="T27" s="92"/>
      <c r="U27" s="545"/>
    </row>
    <row r="28" spans="1:21" s="509" customFormat="1" ht="24.75" customHeight="1">
      <c r="A28" s="502" t="s">
        <v>133</v>
      </c>
      <c r="B28" s="502"/>
      <c r="C28" s="502"/>
      <c r="D28" s="82" t="s">
        <v>93</v>
      </c>
      <c r="E28" s="90" t="s">
        <v>134</v>
      </c>
      <c r="F28" s="120">
        <f aca="true" t="shared" si="10" ref="F28:F30">SUM(G28:M28)</f>
        <v>200</v>
      </c>
      <c r="G28" s="115"/>
      <c r="H28" s="115"/>
      <c r="I28" s="115"/>
      <c r="J28" s="115"/>
      <c r="K28" s="120">
        <f t="shared" si="6"/>
        <v>200</v>
      </c>
      <c r="L28" s="120"/>
      <c r="M28" s="122"/>
      <c r="N28" s="123"/>
      <c r="O28" s="115"/>
      <c r="P28" s="115"/>
      <c r="Q28" s="115"/>
      <c r="R28" s="547">
        <v>200</v>
      </c>
      <c r="S28" s="115"/>
      <c r="T28" s="115"/>
      <c r="U28" s="546"/>
    </row>
    <row r="29" spans="1:21" s="509" customFormat="1" ht="24.75" customHeight="1">
      <c r="A29" s="502" t="s">
        <v>133</v>
      </c>
      <c r="B29" s="502" t="s">
        <v>135</v>
      </c>
      <c r="C29" s="502"/>
      <c r="D29" s="82" t="s">
        <v>93</v>
      </c>
      <c r="E29" s="90" t="s">
        <v>136</v>
      </c>
      <c r="F29" s="94">
        <f t="shared" si="10"/>
        <v>200</v>
      </c>
      <c r="G29" s="115"/>
      <c r="H29" s="115"/>
      <c r="I29" s="115"/>
      <c r="J29" s="115"/>
      <c r="K29" s="94">
        <f t="shared" si="6"/>
        <v>200</v>
      </c>
      <c r="L29" s="120"/>
      <c r="M29" s="122"/>
      <c r="N29" s="123"/>
      <c r="O29" s="115"/>
      <c r="P29" s="115"/>
      <c r="Q29" s="115"/>
      <c r="R29" s="548">
        <v>200</v>
      </c>
      <c r="S29" s="115"/>
      <c r="T29" s="115"/>
      <c r="U29" s="546"/>
    </row>
    <row r="30" spans="1:21" s="508" customFormat="1" ht="24.75" customHeight="1">
      <c r="A30" s="503">
        <v>229</v>
      </c>
      <c r="B30" s="355" t="s">
        <v>135</v>
      </c>
      <c r="C30" s="504" t="s">
        <v>105</v>
      </c>
      <c r="D30" s="10" t="s">
        <v>93</v>
      </c>
      <c r="E30" s="186" t="s">
        <v>137</v>
      </c>
      <c r="F30" s="94">
        <f t="shared" si="10"/>
        <v>200</v>
      </c>
      <c r="G30" s="92"/>
      <c r="H30" s="92"/>
      <c r="I30" s="92"/>
      <c r="J30" s="92"/>
      <c r="K30" s="94">
        <f t="shared" si="6"/>
        <v>200</v>
      </c>
      <c r="L30" s="94"/>
      <c r="M30" s="95"/>
      <c r="N30" s="117"/>
      <c r="O30" s="92"/>
      <c r="P30" s="92"/>
      <c r="Q30" s="92"/>
      <c r="R30" s="506">
        <v>200</v>
      </c>
      <c r="S30" s="92"/>
      <c r="T30" s="92"/>
      <c r="U30" s="545"/>
    </row>
    <row r="31" spans="1:21" ht="25.5" customHeight="1">
      <c r="A31" s="528"/>
      <c r="B31" s="528"/>
      <c r="C31" s="528"/>
      <c r="D31" s="528"/>
      <c r="E31" s="529"/>
      <c r="F31" s="530"/>
      <c r="G31" s="530"/>
      <c r="H31" s="530"/>
      <c r="I31" s="530"/>
      <c r="J31" s="530"/>
      <c r="K31" s="530"/>
      <c r="L31" s="530"/>
      <c r="M31" s="530"/>
      <c r="N31" s="530"/>
      <c r="O31" s="530"/>
      <c r="P31" s="530"/>
      <c r="Q31" s="530"/>
      <c r="R31" s="549"/>
      <c r="S31" s="550"/>
      <c r="T31" s="550"/>
      <c r="U31" s="550"/>
    </row>
    <row r="32" spans="1:21" ht="18.75" customHeight="1">
      <c r="A32" s="528"/>
      <c r="B32" s="528"/>
      <c r="C32" s="528"/>
      <c r="D32" s="528"/>
      <c r="E32" s="529"/>
      <c r="F32" s="530"/>
      <c r="G32" s="530"/>
      <c r="H32" s="530"/>
      <c r="I32" s="530"/>
      <c r="J32" s="530"/>
      <c r="K32" s="530"/>
      <c r="L32" s="530"/>
      <c r="M32" s="530"/>
      <c r="N32" s="530"/>
      <c r="O32" s="530"/>
      <c r="P32" s="530"/>
      <c r="Q32" s="530"/>
      <c r="R32" s="549"/>
      <c r="S32" s="550"/>
      <c r="T32" s="550"/>
      <c r="U32" s="550"/>
    </row>
    <row r="33" spans="1:21" ht="18.75" customHeight="1">
      <c r="A33" s="528"/>
      <c r="B33" s="528"/>
      <c r="C33" s="528"/>
      <c r="D33" s="528"/>
      <c r="E33" s="529"/>
      <c r="F33" s="530"/>
      <c r="G33" s="530"/>
      <c r="H33" s="530"/>
      <c r="I33" s="530"/>
      <c r="J33" s="530"/>
      <c r="K33" s="530"/>
      <c r="L33" s="530"/>
      <c r="M33" s="530"/>
      <c r="N33" s="530"/>
      <c r="O33" s="530"/>
      <c r="P33" s="530"/>
      <c r="Q33" s="530"/>
      <c r="R33" s="549"/>
      <c r="S33" s="550"/>
      <c r="T33" s="550"/>
      <c r="U33" s="550"/>
    </row>
    <row r="34" spans="4:21" ht="18.75" customHeight="1">
      <c r="D34" s="528"/>
      <c r="E34" s="529"/>
      <c r="F34" s="530"/>
      <c r="H34" s="530"/>
      <c r="I34" s="530"/>
      <c r="J34" s="530"/>
      <c r="K34" s="530"/>
      <c r="L34" s="530"/>
      <c r="M34" s="530"/>
      <c r="N34" s="530"/>
      <c r="O34" s="530"/>
      <c r="P34" s="530"/>
      <c r="Q34" s="530"/>
      <c r="R34" s="549"/>
      <c r="S34" s="550"/>
      <c r="T34" s="550"/>
      <c r="U34" s="550"/>
    </row>
    <row r="35" spans="4:20" ht="18.75" customHeight="1">
      <c r="D35" s="528"/>
      <c r="E35" s="529"/>
      <c r="F35" s="530"/>
      <c r="J35" s="530"/>
      <c r="K35" s="530"/>
      <c r="L35" s="530"/>
      <c r="M35" s="530"/>
      <c r="N35" s="530"/>
      <c r="O35" s="530"/>
      <c r="P35" s="530"/>
      <c r="Q35" s="530"/>
      <c r="R35" s="549"/>
      <c r="S35" s="550"/>
      <c r="T35" s="550"/>
    </row>
    <row r="36" spans="4:20" ht="18.75" customHeight="1">
      <c r="D36" s="528"/>
      <c r="F36" s="530"/>
      <c r="J36" s="530"/>
      <c r="L36" s="530"/>
      <c r="M36" s="530"/>
      <c r="N36" s="530"/>
      <c r="O36" s="530"/>
      <c r="P36" s="530"/>
      <c r="Q36" s="530"/>
      <c r="R36" s="549"/>
      <c r="S36" s="550"/>
      <c r="T36" s="550"/>
    </row>
    <row r="37" spans="6:19" ht="18.75" customHeight="1">
      <c r="F37" s="530"/>
      <c r="O37" s="530"/>
      <c r="P37" s="530"/>
      <c r="Q37" s="530"/>
      <c r="S37" s="550"/>
    </row>
    <row r="38" spans="6:17" ht="18.75" customHeight="1">
      <c r="F38" s="530"/>
      <c r="O38" s="530"/>
      <c r="P38" s="530"/>
      <c r="Q38" s="530"/>
    </row>
    <row r="39" spans="1:22" ht="18.75" customHeight="1">
      <c r="A39"/>
      <c r="B39"/>
      <c r="C39"/>
      <c r="D39"/>
      <c r="E39"/>
      <c r="F39"/>
      <c r="O39" s="530"/>
      <c r="P39"/>
      <c r="Q39"/>
      <c r="R39"/>
      <c r="S39"/>
      <c r="T39"/>
      <c r="U39"/>
      <c r="V39"/>
    </row>
    <row r="40" spans="1:22" ht="18.75" customHeight="1">
      <c r="A40"/>
      <c r="B40"/>
      <c r="C40"/>
      <c r="D40"/>
      <c r="E40"/>
      <c r="F40"/>
      <c r="G40" s="530"/>
      <c r="P40"/>
      <c r="Q40"/>
      <c r="R40"/>
      <c r="S40"/>
      <c r="T40"/>
      <c r="U40"/>
      <c r="V40"/>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29"/>
  <sheetViews>
    <sheetView showGridLines="0" showZeros="0" workbookViewId="0" topLeftCell="A1">
      <selection activeCell="A8" sqref="A8:E29"/>
    </sheetView>
  </sheetViews>
  <sheetFormatPr defaultColWidth="9.00390625" defaultRowHeight="14.25"/>
  <cols>
    <col min="1" max="1" width="3.875" style="0" customWidth="1"/>
    <col min="2" max="3" width="4.375" style="0" customWidth="1"/>
    <col min="4" max="4" width="7.25390625" style="0" customWidth="1"/>
    <col min="5" max="5" width="24.375" style="0" customWidth="1"/>
    <col min="6" max="6" width="10.625" style="0" customWidth="1"/>
    <col min="7" max="10" width="7.25390625" style="0" customWidth="1"/>
    <col min="11" max="11" width="8.75390625" style="0" customWidth="1"/>
    <col min="12" max="12" width="9.25390625" style="0" customWidth="1"/>
    <col min="13" max="14" width="7.25390625" style="0" customWidth="1"/>
    <col min="15" max="15" width="9.00390625" style="0" customWidth="1"/>
    <col min="16" max="20" width="7.25390625" style="0" customWidth="1"/>
    <col min="21" max="21" width="10.75390625" style="0" customWidth="1"/>
  </cols>
  <sheetData>
    <row r="1" spans="1:21" ht="14.25" customHeight="1">
      <c r="A1" s="66"/>
      <c r="B1" s="66"/>
      <c r="C1" s="66"/>
      <c r="D1" s="66"/>
      <c r="E1" s="66"/>
      <c r="F1" s="66"/>
      <c r="G1" s="66"/>
      <c r="H1" s="66"/>
      <c r="I1" s="66"/>
      <c r="J1" s="66"/>
      <c r="K1" s="66"/>
      <c r="L1" s="66"/>
      <c r="M1" s="66"/>
      <c r="N1" s="66"/>
      <c r="O1" s="66"/>
      <c r="P1" s="66"/>
      <c r="Q1" s="66"/>
      <c r="R1" s="66"/>
      <c r="S1" s="66"/>
      <c r="T1" s="66"/>
      <c r="U1" s="483" t="s">
        <v>156</v>
      </c>
    </row>
    <row r="2" spans="1:21" ht="24.75" customHeight="1">
      <c r="A2" s="67" t="s">
        <v>157</v>
      </c>
      <c r="B2" s="67"/>
      <c r="C2" s="67"/>
      <c r="D2" s="67"/>
      <c r="E2" s="67"/>
      <c r="F2" s="67"/>
      <c r="G2" s="67"/>
      <c r="H2" s="67"/>
      <c r="I2" s="67"/>
      <c r="J2" s="67"/>
      <c r="K2" s="67"/>
      <c r="L2" s="67"/>
      <c r="M2" s="67"/>
      <c r="N2" s="67"/>
      <c r="O2" s="67"/>
      <c r="P2" s="67"/>
      <c r="Q2" s="67"/>
      <c r="R2" s="67"/>
      <c r="S2" s="67"/>
      <c r="T2" s="67"/>
      <c r="U2" s="67"/>
    </row>
    <row r="3" spans="1:21" ht="19.5" customHeight="1">
      <c r="A3" s="432" t="s">
        <v>2</v>
      </c>
      <c r="B3" s="66"/>
      <c r="C3" s="66"/>
      <c r="E3" s="66"/>
      <c r="F3" s="66"/>
      <c r="G3" s="66"/>
      <c r="H3" s="66"/>
      <c r="I3" s="66"/>
      <c r="J3" s="66"/>
      <c r="K3" s="66"/>
      <c r="L3" s="66"/>
      <c r="M3" s="66"/>
      <c r="N3" s="66"/>
      <c r="O3" s="66"/>
      <c r="P3" s="66"/>
      <c r="Q3" s="66"/>
      <c r="R3" s="66"/>
      <c r="S3" s="66"/>
      <c r="T3" s="505" t="s">
        <v>78</v>
      </c>
      <c r="U3" s="505"/>
    </row>
    <row r="4" spans="1:21" ht="27.75" customHeight="1">
      <c r="A4" s="69" t="s">
        <v>140</v>
      </c>
      <c r="B4" s="70"/>
      <c r="C4" s="71"/>
      <c r="D4" s="72" t="s">
        <v>158</v>
      </c>
      <c r="E4" s="72" t="s">
        <v>159</v>
      </c>
      <c r="F4" s="72" t="s">
        <v>99</v>
      </c>
      <c r="G4" s="73" t="s">
        <v>160</v>
      </c>
      <c r="H4" s="73" t="s">
        <v>161</v>
      </c>
      <c r="I4" s="73" t="s">
        <v>162</v>
      </c>
      <c r="J4" s="73" t="s">
        <v>163</v>
      </c>
      <c r="K4" s="73" t="s">
        <v>164</v>
      </c>
      <c r="L4" s="73" t="s">
        <v>165</v>
      </c>
      <c r="M4" s="73" t="s">
        <v>151</v>
      </c>
      <c r="N4" s="73" t="s">
        <v>166</v>
      </c>
      <c r="O4" s="73" t="s">
        <v>149</v>
      </c>
      <c r="P4" s="73" t="s">
        <v>153</v>
      </c>
      <c r="Q4" s="73" t="s">
        <v>152</v>
      </c>
      <c r="R4" s="73" t="s">
        <v>167</v>
      </c>
      <c r="S4" s="73" t="s">
        <v>168</v>
      </c>
      <c r="T4" s="73" t="s">
        <v>169</v>
      </c>
      <c r="U4" s="73" t="s">
        <v>134</v>
      </c>
    </row>
    <row r="5" spans="1:21" ht="13.5" customHeight="1">
      <c r="A5" s="72" t="s">
        <v>100</v>
      </c>
      <c r="B5" s="72" t="s">
        <v>101</v>
      </c>
      <c r="C5" s="72" t="s">
        <v>102</v>
      </c>
      <c r="D5" s="74"/>
      <c r="E5" s="74"/>
      <c r="F5" s="74"/>
      <c r="G5" s="73"/>
      <c r="H5" s="73"/>
      <c r="I5" s="73"/>
      <c r="J5" s="73"/>
      <c r="K5" s="73"/>
      <c r="L5" s="73"/>
      <c r="M5" s="73"/>
      <c r="N5" s="73"/>
      <c r="O5" s="73"/>
      <c r="P5" s="73"/>
      <c r="Q5" s="73"/>
      <c r="R5" s="73"/>
      <c r="S5" s="73"/>
      <c r="T5" s="73"/>
      <c r="U5" s="73"/>
    </row>
    <row r="6" spans="1:21" ht="18" customHeight="1">
      <c r="A6" s="75"/>
      <c r="B6" s="75"/>
      <c r="C6" s="75"/>
      <c r="D6" s="75"/>
      <c r="E6" s="75"/>
      <c r="F6" s="75"/>
      <c r="G6" s="73"/>
      <c r="H6" s="73"/>
      <c r="I6" s="73"/>
      <c r="J6" s="73"/>
      <c r="K6" s="73"/>
      <c r="L6" s="73"/>
      <c r="M6" s="73"/>
      <c r="N6" s="73"/>
      <c r="O6" s="73"/>
      <c r="P6" s="73"/>
      <c r="Q6" s="73"/>
      <c r="R6" s="73"/>
      <c r="S6" s="73"/>
      <c r="T6" s="73"/>
      <c r="U6" s="73"/>
    </row>
    <row r="7" spans="1:21" ht="18" customHeight="1">
      <c r="A7" s="76"/>
      <c r="B7" s="77"/>
      <c r="C7" s="77"/>
      <c r="D7" s="76"/>
      <c r="E7" s="78" t="s">
        <v>81</v>
      </c>
      <c r="F7" s="79">
        <f>F8+F27</f>
        <v>12577.8</v>
      </c>
      <c r="G7" s="79">
        <f aca="true" t="shared" si="0" ref="G7:U7">G8+G27</f>
        <v>841.7</v>
      </c>
      <c r="H7" s="79">
        <f t="shared" si="0"/>
        <v>952.7</v>
      </c>
      <c r="I7" s="79">
        <f t="shared" si="0"/>
        <v>0</v>
      </c>
      <c r="J7" s="79">
        <f t="shared" si="0"/>
        <v>97.4</v>
      </c>
      <c r="K7" s="79">
        <f t="shared" si="0"/>
        <v>0</v>
      </c>
      <c r="L7" s="79">
        <f t="shared" si="0"/>
        <v>0</v>
      </c>
      <c r="M7" s="79">
        <f t="shared" si="0"/>
        <v>0</v>
      </c>
      <c r="N7" s="79">
        <f t="shared" si="0"/>
        <v>0</v>
      </c>
      <c r="O7" s="79">
        <f t="shared" si="0"/>
        <v>69</v>
      </c>
      <c r="P7" s="79">
        <f t="shared" si="0"/>
        <v>0</v>
      </c>
      <c r="Q7" s="79">
        <f t="shared" si="0"/>
        <v>0</v>
      </c>
      <c r="R7" s="79">
        <f t="shared" si="0"/>
        <v>0</v>
      </c>
      <c r="S7" s="79">
        <f t="shared" si="0"/>
        <v>0</v>
      </c>
      <c r="T7" s="79">
        <f t="shared" si="0"/>
        <v>0</v>
      </c>
      <c r="U7" s="79">
        <f t="shared" si="0"/>
        <v>10617</v>
      </c>
    </row>
    <row r="8" spans="1:21" s="279" customFormat="1" ht="18" customHeight="1">
      <c r="A8" s="80" t="s">
        <v>103</v>
      </c>
      <c r="B8" s="81"/>
      <c r="C8" s="81"/>
      <c r="D8" s="82" t="s">
        <v>93</v>
      </c>
      <c r="E8" s="83" t="s">
        <v>104</v>
      </c>
      <c r="F8" s="79">
        <f>F9+F13+F17+F20+F23+F25</f>
        <v>12377.8</v>
      </c>
      <c r="G8" s="79">
        <f aca="true" t="shared" si="1" ref="G8:U8">G9+G13+G17+G20+G23+G25</f>
        <v>841.7</v>
      </c>
      <c r="H8" s="79">
        <f t="shared" si="1"/>
        <v>952.7</v>
      </c>
      <c r="I8" s="79">
        <f t="shared" si="1"/>
        <v>0</v>
      </c>
      <c r="J8" s="79">
        <f t="shared" si="1"/>
        <v>97.4</v>
      </c>
      <c r="K8" s="79">
        <f t="shared" si="1"/>
        <v>0</v>
      </c>
      <c r="L8" s="79">
        <f t="shared" si="1"/>
        <v>0</v>
      </c>
      <c r="M8" s="79">
        <f t="shared" si="1"/>
        <v>0</v>
      </c>
      <c r="N8" s="79">
        <f t="shared" si="1"/>
        <v>0</v>
      </c>
      <c r="O8" s="79">
        <f t="shared" si="1"/>
        <v>69</v>
      </c>
      <c r="P8" s="79">
        <f t="shared" si="1"/>
        <v>0</v>
      </c>
      <c r="Q8" s="79">
        <f t="shared" si="1"/>
        <v>0</v>
      </c>
      <c r="R8" s="79">
        <f t="shared" si="1"/>
        <v>0</v>
      </c>
      <c r="S8" s="79">
        <f t="shared" si="1"/>
        <v>0</v>
      </c>
      <c r="T8" s="79">
        <f t="shared" si="1"/>
        <v>0</v>
      </c>
      <c r="U8" s="79">
        <f t="shared" si="1"/>
        <v>10417</v>
      </c>
    </row>
    <row r="9" spans="1:21" s="279" customFormat="1" ht="18" customHeight="1">
      <c r="A9" s="80" t="s">
        <v>103</v>
      </c>
      <c r="B9" s="80" t="s">
        <v>105</v>
      </c>
      <c r="C9" s="81"/>
      <c r="D9" s="82" t="s">
        <v>93</v>
      </c>
      <c r="E9" s="83" t="s">
        <v>106</v>
      </c>
      <c r="F9" s="79">
        <f>SUM(F10:F12)</f>
        <v>1144.4</v>
      </c>
      <c r="G9" s="79">
        <f aca="true" t="shared" si="2" ref="G9:U9">SUM(G10:G12)</f>
        <v>442.4</v>
      </c>
      <c r="H9" s="79">
        <f t="shared" si="2"/>
        <v>612.4</v>
      </c>
      <c r="I9" s="79">
        <f t="shared" si="2"/>
        <v>0</v>
      </c>
      <c r="J9" s="79">
        <f t="shared" si="2"/>
        <v>37.4</v>
      </c>
      <c r="K9" s="79">
        <f t="shared" si="2"/>
        <v>0</v>
      </c>
      <c r="L9" s="79">
        <f t="shared" si="2"/>
        <v>0</v>
      </c>
      <c r="M9" s="79">
        <f t="shared" si="2"/>
        <v>0</v>
      </c>
      <c r="N9" s="79">
        <f t="shared" si="2"/>
        <v>0</v>
      </c>
      <c r="O9" s="79">
        <f t="shared" si="2"/>
        <v>52.2</v>
      </c>
      <c r="P9" s="79">
        <f t="shared" si="2"/>
        <v>0</v>
      </c>
      <c r="Q9" s="79">
        <f t="shared" si="2"/>
        <v>0</v>
      </c>
      <c r="R9" s="79">
        <f t="shared" si="2"/>
        <v>0</v>
      </c>
      <c r="S9" s="79">
        <f t="shared" si="2"/>
        <v>0</v>
      </c>
      <c r="T9" s="79">
        <f t="shared" si="2"/>
        <v>0</v>
      </c>
      <c r="U9" s="79">
        <f t="shared" si="2"/>
        <v>0</v>
      </c>
    </row>
    <row r="10" spans="1:21" ht="18" customHeight="1">
      <c r="A10" s="84" t="s">
        <v>103</v>
      </c>
      <c r="B10" s="84" t="s">
        <v>105</v>
      </c>
      <c r="C10" s="84" t="s">
        <v>107</v>
      </c>
      <c r="D10" s="10" t="s">
        <v>93</v>
      </c>
      <c r="E10" s="85" t="s">
        <v>108</v>
      </c>
      <c r="F10" s="86">
        <f>SUM(G10:U10)</f>
        <v>560.6</v>
      </c>
      <c r="G10" s="35">
        <v>442.4</v>
      </c>
      <c r="H10" s="87">
        <v>66</v>
      </c>
      <c r="I10" s="89"/>
      <c r="J10" s="93"/>
      <c r="K10" s="89"/>
      <c r="L10" s="89"/>
      <c r="M10" s="89"/>
      <c r="N10" s="89"/>
      <c r="O10" s="35">
        <v>52.2</v>
      </c>
      <c r="P10" s="89"/>
      <c r="Q10" s="89"/>
      <c r="R10" s="89"/>
      <c r="S10" s="89"/>
      <c r="T10" s="89"/>
      <c r="U10" s="92"/>
    </row>
    <row r="11" spans="1:21" ht="18" customHeight="1">
      <c r="A11" s="84" t="s">
        <v>103</v>
      </c>
      <c r="B11" s="84" t="s">
        <v>105</v>
      </c>
      <c r="C11" s="84" t="s">
        <v>109</v>
      </c>
      <c r="D11" s="10" t="s">
        <v>93</v>
      </c>
      <c r="E11" s="88" t="s">
        <v>110</v>
      </c>
      <c r="F11" s="86">
        <f aca="true" t="shared" si="3" ref="F11:F29">SUM(G11:U11)</f>
        <v>8</v>
      </c>
      <c r="G11" s="89"/>
      <c r="H11" s="36">
        <v>8</v>
      </c>
      <c r="I11" s="89"/>
      <c r="J11" s="89"/>
      <c r="K11" s="89"/>
      <c r="L11" s="89"/>
      <c r="M11" s="89"/>
      <c r="N11" s="89"/>
      <c r="O11" s="89"/>
      <c r="P11" s="89"/>
      <c r="Q11" s="89"/>
      <c r="R11" s="89"/>
      <c r="S11" s="89"/>
      <c r="T11" s="89"/>
      <c r="U11" s="92"/>
    </row>
    <row r="12" spans="1:21" ht="18" customHeight="1">
      <c r="A12" s="84" t="s">
        <v>103</v>
      </c>
      <c r="B12" s="84" t="s">
        <v>105</v>
      </c>
      <c r="C12" s="84" t="s">
        <v>111</v>
      </c>
      <c r="D12" s="10" t="s">
        <v>93</v>
      </c>
      <c r="E12" s="88" t="s">
        <v>112</v>
      </c>
      <c r="F12" s="86">
        <f t="shared" si="3"/>
        <v>575.8</v>
      </c>
      <c r="G12" s="89"/>
      <c r="H12" s="36">
        <v>538.4</v>
      </c>
      <c r="I12" s="89"/>
      <c r="J12" s="89">
        <v>37.4</v>
      </c>
      <c r="K12" s="89"/>
      <c r="L12" s="89"/>
      <c r="M12" s="89"/>
      <c r="N12" s="89"/>
      <c r="O12" s="89"/>
      <c r="P12" s="89"/>
      <c r="Q12" s="89"/>
      <c r="R12" s="89"/>
      <c r="S12" s="89"/>
      <c r="T12" s="89"/>
      <c r="U12" s="97"/>
    </row>
    <row r="13" spans="1:21" s="279" customFormat="1" ht="18" customHeight="1">
      <c r="A13" s="80" t="s">
        <v>103</v>
      </c>
      <c r="B13" s="80" t="s">
        <v>113</v>
      </c>
      <c r="C13" s="80"/>
      <c r="D13" s="82" t="s">
        <v>93</v>
      </c>
      <c r="E13" s="90" t="s">
        <v>114</v>
      </c>
      <c r="F13" s="79">
        <f>SUM(F14:F16)</f>
        <v>1316.4</v>
      </c>
      <c r="G13" s="79">
        <f aca="true" t="shared" si="4" ref="G13:U13">SUM(G14:G16)</f>
        <v>399.3</v>
      </c>
      <c r="H13" s="79">
        <f t="shared" si="4"/>
        <v>340.3</v>
      </c>
      <c r="I13" s="79">
        <f t="shared" si="4"/>
        <v>0</v>
      </c>
      <c r="J13" s="79">
        <f t="shared" si="4"/>
        <v>60</v>
      </c>
      <c r="K13" s="79">
        <f t="shared" si="4"/>
        <v>0</v>
      </c>
      <c r="L13" s="79">
        <f t="shared" si="4"/>
        <v>0</v>
      </c>
      <c r="M13" s="79">
        <f t="shared" si="4"/>
        <v>0</v>
      </c>
      <c r="N13" s="79">
        <f t="shared" si="4"/>
        <v>0</v>
      </c>
      <c r="O13" s="79">
        <f t="shared" si="4"/>
        <v>16.8</v>
      </c>
      <c r="P13" s="79">
        <f t="shared" si="4"/>
        <v>0</v>
      </c>
      <c r="Q13" s="79">
        <f t="shared" si="4"/>
        <v>0</v>
      </c>
      <c r="R13" s="79">
        <f t="shared" si="4"/>
        <v>0</v>
      </c>
      <c r="S13" s="79">
        <f t="shared" si="4"/>
        <v>0</v>
      </c>
      <c r="T13" s="79">
        <f t="shared" si="4"/>
        <v>0</v>
      </c>
      <c r="U13" s="79">
        <f t="shared" si="4"/>
        <v>500</v>
      </c>
    </row>
    <row r="14" spans="1:21" ht="18" customHeight="1">
      <c r="A14" s="84" t="s">
        <v>103</v>
      </c>
      <c r="B14" s="84" t="s">
        <v>113</v>
      </c>
      <c r="C14" s="84" t="s">
        <v>107</v>
      </c>
      <c r="D14" s="10" t="s">
        <v>93</v>
      </c>
      <c r="E14" s="85" t="s">
        <v>115</v>
      </c>
      <c r="F14" s="86">
        <f t="shared" si="3"/>
        <v>200</v>
      </c>
      <c r="G14" s="89"/>
      <c r="H14" s="89"/>
      <c r="I14" s="89"/>
      <c r="J14" s="89"/>
      <c r="K14" s="89"/>
      <c r="L14" s="89"/>
      <c r="M14" s="89"/>
      <c r="N14" s="89"/>
      <c r="O14" s="94"/>
      <c r="P14" s="89"/>
      <c r="Q14" s="89"/>
      <c r="R14" s="89"/>
      <c r="S14" s="89"/>
      <c r="T14" s="89"/>
      <c r="U14" s="36">
        <v>200</v>
      </c>
    </row>
    <row r="15" spans="1:21" ht="18" customHeight="1">
      <c r="A15" s="84" t="s">
        <v>103</v>
      </c>
      <c r="B15" s="84" t="s">
        <v>113</v>
      </c>
      <c r="C15" s="84" t="s">
        <v>105</v>
      </c>
      <c r="D15" s="10" t="s">
        <v>93</v>
      </c>
      <c r="E15" s="85" t="s">
        <v>116</v>
      </c>
      <c r="F15" s="86">
        <f t="shared" si="3"/>
        <v>20</v>
      </c>
      <c r="G15" s="89"/>
      <c r="H15" s="89"/>
      <c r="I15" s="89"/>
      <c r="J15" s="89"/>
      <c r="K15" s="89"/>
      <c r="L15" s="89"/>
      <c r="M15" s="89"/>
      <c r="N15" s="89"/>
      <c r="O15" s="94"/>
      <c r="P15" s="89"/>
      <c r="Q15" s="89"/>
      <c r="R15" s="89"/>
      <c r="S15" s="89"/>
      <c r="T15" s="89"/>
      <c r="U15" s="36">
        <v>20</v>
      </c>
    </row>
    <row r="16" spans="1:21" ht="18" customHeight="1">
      <c r="A16" s="84" t="s">
        <v>103</v>
      </c>
      <c r="B16" s="84" t="s">
        <v>113</v>
      </c>
      <c r="C16" s="84" t="s">
        <v>117</v>
      </c>
      <c r="D16" s="10" t="s">
        <v>93</v>
      </c>
      <c r="E16" s="91" t="s">
        <v>118</v>
      </c>
      <c r="F16" s="86">
        <f t="shared" si="3"/>
        <v>1096.4</v>
      </c>
      <c r="G16" s="92">
        <v>399.3</v>
      </c>
      <c r="H16" s="92">
        <v>340.3</v>
      </c>
      <c r="I16" s="92"/>
      <c r="J16" s="92">
        <v>60</v>
      </c>
      <c r="K16" s="89"/>
      <c r="L16" s="89"/>
      <c r="M16" s="89"/>
      <c r="N16" s="89"/>
      <c r="O16" s="92">
        <v>16.8</v>
      </c>
      <c r="P16" s="89"/>
      <c r="Q16" s="89"/>
      <c r="R16" s="89"/>
      <c r="S16" s="89"/>
      <c r="T16" s="89"/>
      <c r="U16" s="94">
        <v>280</v>
      </c>
    </row>
    <row r="17" spans="1:21" s="279" customFormat="1" ht="18" customHeight="1">
      <c r="A17" s="80" t="s">
        <v>103</v>
      </c>
      <c r="B17" s="80" t="s">
        <v>119</v>
      </c>
      <c r="C17" s="80"/>
      <c r="D17" s="82" t="s">
        <v>93</v>
      </c>
      <c r="E17" s="90" t="s">
        <v>120</v>
      </c>
      <c r="F17" s="79">
        <f>SUM(F18:F19)</f>
        <v>6145</v>
      </c>
      <c r="G17" s="79">
        <f aca="true" t="shared" si="5" ref="G17:U17">SUM(G18:G19)</f>
        <v>0</v>
      </c>
      <c r="H17" s="79">
        <f t="shared" si="5"/>
        <v>0</v>
      </c>
      <c r="I17" s="79">
        <f t="shared" si="5"/>
        <v>0</v>
      </c>
      <c r="J17" s="79">
        <f t="shared" si="5"/>
        <v>0</v>
      </c>
      <c r="K17" s="79">
        <f t="shared" si="5"/>
        <v>0</v>
      </c>
      <c r="L17" s="79">
        <f t="shared" si="5"/>
        <v>0</v>
      </c>
      <c r="M17" s="79">
        <f t="shared" si="5"/>
        <v>0</v>
      </c>
      <c r="N17" s="79">
        <f t="shared" si="5"/>
        <v>0</v>
      </c>
      <c r="O17" s="79">
        <f t="shared" si="5"/>
        <v>0</v>
      </c>
      <c r="P17" s="79">
        <f t="shared" si="5"/>
        <v>0</v>
      </c>
      <c r="Q17" s="79">
        <f t="shared" si="5"/>
        <v>0</v>
      </c>
      <c r="R17" s="79">
        <f t="shared" si="5"/>
        <v>0</v>
      </c>
      <c r="S17" s="79">
        <f t="shared" si="5"/>
        <v>0</v>
      </c>
      <c r="T17" s="79">
        <f t="shared" si="5"/>
        <v>0</v>
      </c>
      <c r="U17" s="79">
        <f t="shared" si="5"/>
        <v>6145</v>
      </c>
    </row>
    <row r="18" spans="1:21" ht="18" customHeight="1">
      <c r="A18" s="84" t="s">
        <v>103</v>
      </c>
      <c r="B18" s="84" t="s">
        <v>119</v>
      </c>
      <c r="C18" s="84" t="s">
        <v>107</v>
      </c>
      <c r="D18" s="10" t="s">
        <v>93</v>
      </c>
      <c r="E18" s="88" t="s">
        <v>121</v>
      </c>
      <c r="F18" s="86">
        <f t="shared" si="3"/>
        <v>3051</v>
      </c>
      <c r="G18" s="89"/>
      <c r="H18" s="89"/>
      <c r="I18" s="89"/>
      <c r="J18" s="89"/>
      <c r="K18" s="89"/>
      <c r="L18" s="89"/>
      <c r="M18" s="89"/>
      <c r="N18" s="89"/>
      <c r="O18" s="95"/>
      <c r="P18" s="89"/>
      <c r="Q18" s="89"/>
      <c r="R18" s="89"/>
      <c r="S18" s="89"/>
      <c r="T18" s="89"/>
      <c r="U18" s="95">
        <v>3051</v>
      </c>
    </row>
    <row r="19" spans="1:21" ht="18" customHeight="1">
      <c r="A19" s="84" t="s">
        <v>103</v>
      </c>
      <c r="B19" s="84" t="s">
        <v>119</v>
      </c>
      <c r="C19" s="84" t="s">
        <v>105</v>
      </c>
      <c r="D19" s="10" t="s">
        <v>93</v>
      </c>
      <c r="E19" s="88" t="s">
        <v>122</v>
      </c>
      <c r="F19" s="86">
        <f t="shared" si="3"/>
        <v>3094</v>
      </c>
      <c r="G19" s="89"/>
      <c r="H19" s="89"/>
      <c r="I19" s="89"/>
      <c r="J19" s="89"/>
      <c r="K19" s="89"/>
      <c r="L19" s="89"/>
      <c r="M19" s="89"/>
      <c r="N19" s="89"/>
      <c r="O19" s="95"/>
      <c r="P19" s="89"/>
      <c r="Q19" s="89"/>
      <c r="R19" s="89"/>
      <c r="S19" s="89"/>
      <c r="T19" s="89"/>
      <c r="U19" s="95">
        <v>3094</v>
      </c>
    </row>
    <row r="20" spans="1:21" s="279" customFormat="1" ht="18" customHeight="1">
      <c r="A20" s="80" t="s">
        <v>103</v>
      </c>
      <c r="B20" s="80" t="s">
        <v>123</v>
      </c>
      <c r="C20" s="80"/>
      <c r="D20" s="82" t="s">
        <v>93</v>
      </c>
      <c r="E20" s="90" t="s">
        <v>124</v>
      </c>
      <c r="F20" s="79">
        <f>SUM(F21:F22)</f>
        <v>640</v>
      </c>
      <c r="G20" s="79">
        <f aca="true" t="shared" si="6" ref="G20:U20">SUM(G21:G22)</f>
        <v>0</v>
      </c>
      <c r="H20" s="79">
        <f t="shared" si="6"/>
        <v>0</v>
      </c>
      <c r="I20" s="79">
        <f t="shared" si="6"/>
        <v>0</v>
      </c>
      <c r="J20" s="79">
        <f t="shared" si="6"/>
        <v>0</v>
      </c>
      <c r="K20" s="79">
        <f t="shared" si="6"/>
        <v>0</v>
      </c>
      <c r="L20" s="79">
        <f t="shared" si="6"/>
        <v>0</v>
      </c>
      <c r="M20" s="79">
        <f t="shared" si="6"/>
        <v>0</v>
      </c>
      <c r="N20" s="79">
        <f t="shared" si="6"/>
        <v>0</v>
      </c>
      <c r="O20" s="79">
        <f t="shared" si="6"/>
        <v>0</v>
      </c>
      <c r="P20" s="79">
        <f t="shared" si="6"/>
        <v>0</v>
      </c>
      <c r="Q20" s="79">
        <f t="shared" si="6"/>
        <v>0</v>
      </c>
      <c r="R20" s="79">
        <f t="shared" si="6"/>
        <v>0</v>
      </c>
      <c r="S20" s="79">
        <f t="shared" si="6"/>
        <v>0</v>
      </c>
      <c r="T20" s="79">
        <f t="shared" si="6"/>
        <v>0</v>
      </c>
      <c r="U20" s="79">
        <f t="shared" si="6"/>
        <v>640</v>
      </c>
    </row>
    <row r="21" spans="1:21" ht="18" customHeight="1">
      <c r="A21" s="84" t="s">
        <v>103</v>
      </c>
      <c r="B21" s="84" t="s">
        <v>123</v>
      </c>
      <c r="C21" s="84" t="s">
        <v>107</v>
      </c>
      <c r="D21" s="10" t="s">
        <v>93</v>
      </c>
      <c r="E21" s="88" t="s">
        <v>125</v>
      </c>
      <c r="F21" s="86">
        <f t="shared" si="3"/>
        <v>490</v>
      </c>
      <c r="G21" s="89"/>
      <c r="H21" s="89"/>
      <c r="I21" s="89"/>
      <c r="J21" s="89"/>
      <c r="K21" s="89"/>
      <c r="L21" s="89"/>
      <c r="M21" s="89"/>
      <c r="N21" s="89"/>
      <c r="O21" s="95"/>
      <c r="P21" s="89"/>
      <c r="Q21" s="89"/>
      <c r="R21" s="89"/>
      <c r="S21" s="89"/>
      <c r="T21" s="89"/>
      <c r="U21" s="95">
        <v>490</v>
      </c>
    </row>
    <row r="22" spans="1:21" ht="18" customHeight="1">
      <c r="A22" s="84" t="s">
        <v>103</v>
      </c>
      <c r="B22" s="84" t="s">
        <v>123</v>
      </c>
      <c r="C22" s="84" t="s">
        <v>105</v>
      </c>
      <c r="D22" s="10" t="s">
        <v>93</v>
      </c>
      <c r="E22" s="88" t="s">
        <v>126</v>
      </c>
      <c r="F22" s="86">
        <f t="shared" si="3"/>
        <v>150</v>
      </c>
      <c r="G22" s="89"/>
      <c r="H22" s="89"/>
      <c r="I22" s="89"/>
      <c r="J22" s="89"/>
      <c r="K22" s="89"/>
      <c r="L22" s="89"/>
      <c r="M22" s="89"/>
      <c r="N22" s="89"/>
      <c r="O22" s="95"/>
      <c r="P22" s="89"/>
      <c r="Q22" s="89"/>
      <c r="R22" s="89"/>
      <c r="S22" s="89"/>
      <c r="T22" s="89"/>
      <c r="U22" s="95">
        <v>150</v>
      </c>
    </row>
    <row r="23" spans="1:21" s="279" customFormat="1" ht="18" customHeight="1">
      <c r="A23" s="80" t="s">
        <v>103</v>
      </c>
      <c r="B23" s="80" t="s">
        <v>127</v>
      </c>
      <c r="C23" s="80"/>
      <c r="D23" s="82" t="s">
        <v>93</v>
      </c>
      <c r="E23" s="90" t="s">
        <v>128</v>
      </c>
      <c r="F23" s="79">
        <f>F24</f>
        <v>3000</v>
      </c>
      <c r="G23" s="79">
        <f aca="true" t="shared" si="7" ref="G23:U23">G24</f>
        <v>0</v>
      </c>
      <c r="H23" s="79">
        <f t="shared" si="7"/>
        <v>0</v>
      </c>
      <c r="I23" s="79">
        <f t="shared" si="7"/>
        <v>0</v>
      </c>
      <c r="J23" s="79">
        <f t="shared" si="7"/>
        <v>0</v>
      </c>
      <c r="K23" s="79">
        <f t="shared" si="7"/>
        <v>0</v>
      </c>
      <c r="L23" s="79">
        <f t="shared" si="7"/>
        <v>0</v>
      </c>
      <c r="M23" s="79">
        <f t="shared" si="7"/>
        <v>0</v>
      </c>
      <c r="N23" s="79">
        <f t="shared" si="7"/>
        <v>0</v>
      </c>
      <c r="O23" s="79">
        <f t="shared" si="7"/>
        <v>0</v>
      </c>
      <c r="P23" s="79">
        <f t="shared" si="7"/>
        <v>0</v>
      </c>
      <c r="Q23" s="79">
        <f t="shared" si="7"/>
        <v>0</v>
      </c>
      <c r="R23" s="79">
        <f t="shared" si="7"/>
        <v>0</v>
      </c>
      <c r="S23" s="79">
        <f t="shared" si="7"/>
        <v>0</v>
      </c>
      <c r="T23" s="79">
        <f t="shared" si="7"/>
        <v>0</v>
      </c>
      <c r="U23" s="79">
        <f t="shared" si="7"/>
        <v>3000</v>
      </c>
    </row>
    <row r="24" spans="1:21" ht="18" customHeight="1">
      <c r="A24" s="84" t="s">
        <v>103</v>
      </c>
      <c r="B24" s="84" t="s">
        <v>127</v>
      </c>
      <c r="C24" s="84" t="s">
        <v>105</v>
      </c>
      <c r="D24" s="10" t="s">
        <v>93</v>
      </c>
      <c r="E24" s="88" t="s">
        <v>129</v>
      </c>
      <c r="F24" s="86">
        <f t="shared" si="3"/>
        <v>3000</v>
      </c>
      <c r="G24" s="89"/>
      <c r="H24" s="89"/>
      <c r="I24" s="89"/>
      <c r="J24" s="89"/>
      <c r="K24" s="89"/>
      <c r="L24" s="89"/>
      <c r="M24" s="89"/>
      <c r="N24" s="89"/>
      <c r="O24" s="95"/>
      <c r="P24" s="89"/>
      <c r="Q24" s="89"/>
      <c r="R24" s="89"/>
      <c r="S24" s="89"/>
      <c r="T24" s="89"/>
      <c r="U24" s="95">
        <v>3000</v>
      </c>
    </row>
    <row r="25" spans="1:21" s="279" customFormat="1" ht="18" customHeight="1">
      <c r="A25" s="80" t="s">
        <v>103</v>
      </c>
      <c r="B25" s="80" t="s">
        <v>130</v>
      </c>
      <c r="C25" s="80"/>
      <c r="D25" s="82" t="s">
        <v>93</v>
      </c>
      <c r="E25" s="90" t="s">
        <v>131</v>
      </c>
      <c r="F25" s="79">
        <f>F26</f>
        <v>132</v>
      </c>
      <c r="G25" s="79">
        <f aca="true" t="shared" si="8" ref="G25:U25">G26</f>
        <v>0</v>
      </c>
      <c r="H25" s="79">
        <f t="shared" si="8"/>
        <v>0</v>
      </c>
      <c r="I25" s="79">
        <f t="shared" si="8"/>
        <v>0</v>
      </c>
      <c r="J25" s="79">
        <f t="shared" si="8"/>
        <v>0</v>
      </c>
      <c r="K25" s="79">
        <f t="shared" si="8"/>
        <v>0</v>
      </c>
      <c r="L25" s="79">
        <f t="shared" si="8"/>
        <v>0</v>
      </c>
      <c r="M25" s="79">
        <f t="shared" si="8"/>
        <v>0</v>
      </c>
      <c r="N25" s="79">
        <f t="shared" si="8"/>
        <v>0</v>
      </c>
      <c r="O25" s="79">
        <f t="shared" si="8"/>
        <v>0</v>
      </c>
      <c r="P25" s="79">
        <f t="shared" si="8"/>
        <v>0</v>
      </c>
      <c r="Q25" s="79">
        <f t="shared" si="8"/>
        <v>0</v>
      </c>
      <c r="R25" s="79">
        <f t="shared" si="8"/>
        <v>0</v>
      </c>
      <c r="S25" s="79">
        <f t="shared" si="8"/>
        <v>0</v>
      </c>
      <c r="T25" s="79">
        <f t="shared" si="8"/>
        <v>0</v>
      </c>
      <c r="U25" s="79">
        <f t="shared" si="8"/>
        <v>132</v>
      </c>
    </row>
    <row r="26" spans="1:21" ht="18" customHeight="1">
      <c r="A26" s="84" t="s">
        <v>103</v>
      </c>
      <c r="B26" s="84" t="s">
        <v>130</v>
      </c>
      <c r="C26" s="84" t="s">
        <v>105</v>
      </c>
      <c r="D26" s="10" t="s">
        <v>93</v>
      </c>
      <c r="E26" s="88" t="s">
        <v>132</v>
      </c>
      <c r="F26" s="86">
        <f t="shared" si="3"/>
        <v>132</v>
      </c>
      <c r="G26" s="89"/>
      <c r="H26" s="89"/>
      <c r="I26" s="89"/>
      <c r="J26" s="89"/>
      <c r="K26" s="89"/>
      <c r="L26" s="89"/>
      <c r="M26" s="89"/>
      <c r="N26" s="89"/>
      <c r="O26" s="95"/>
      <c r="P26" s="89"/>
      <c r="Q26" s="89"/>
      <c r="R26" s="89"/>
      <c r="S26" s="89"/>
      <c r="T26" s="89"/>
      <c r="U26" s="95">
        <v>132</v>
      </c>
    </row>
    <row r="27" spans="1:21" s="279" customFormat="1" ht="18" customHeight="1">
      <c r="A27" s="502" t="s">
        <v>133</v>
      </c>
      <c r="B27" s="502"/>
      <c r="C27" s="502"/>
      <c r="D27" s="82" t="s">
        <v>93</v>
      </c>
      <c r="E27" s="90" t="s">
        <v>134</v>
      </c>
      <c r="F27" s="79">
        <f>F28</f>
        <v>200</v>
      </c>
      <c r="G27" s="79">
        <f aca="true" t="shared" si="9" ref="G27:U27">G28</f>
        <v>0</v>
      </c>
      <c r="H27" s="79">
        <f t="shared" si="9"/>
        <v>0</v>
      </c>
      <c r="I27" s="79">
        <f t="shared" si="9"/>
        <v>0</v>
      </c>
      <c r="J27" s="79">
        <f t="shared" si="9"/>
        <v>0</v>
      </c>
      <c r="K27" s="79">
        <f t="shared" si="9"/>
        <v>0</v>
      </c>
      <c r="L27" s="79">
        <f t="shared" si="9"/>
        <v>0</v>
      </c>
      <c r="M27" s="79">
        <f t="shared" si="9"/>
        <v>0</v>
      </c>
      <c r="N27" s="79">
        <f t="shared" si="9"/>
        <v>0</v>
      </c>
      <c r="O27" s="79">
        <f t="shared" si="9"/>
        <v>0</v>
      </c>
      <c r="P27" s="79">
        <f t="shared" si="9"/>
        <v>0</v>
      </c>
      <c r="Q27" s="79">
        <f t="shared" si="9"/>
        <v>0</v>
      </c>
      <c r="R27" s="79">
        <f t="shared" si="9"/>
        <v>0</v>
      </c>
      <c r="S27" s="79">
        <f t="shared" si="9"/>
        <v>0</v>
      </c>
      <c r="T27" s="79">
        <f t="shared" si="9"/>
        <v>0</v>
      </c>
      <c r="U27" s="79">
        <f t="shared" si="9"/>
        <v>200</v>
      </c>
    </row>
    <row r="28" spans="1:21" s="279" customFormat="1" ht="18" customHeight="1">
      <c r="A28" s="502" t="s">
        <v>133</v>
      </c>
      <c r="B28" s="502" t="s">
        <v>135</v>
      </c>
      <c r="C28" s="502"/>
      <c r="D28" s="82" t="s">
        <v>93</v>
      </c>
      <c r="E28" s="90" t="s">
        <v>136</v>
      </c>
      <c r="F28" s="86">
        <f>F29</f>
        <v>200</v>
      </c>
      <c r="G28" s="86">
        <f aca="true" t="shared" si="10" ref="G28:U28">G29</f>
        <v>0</v>
      </c>
      <c r="H28" s="86">
        <f t="shared" si="10"/>
        <v>0</v>
      </c>
      <c r="I28" s="86">
        <f t="shared" si="10"/>
        <v>0</v>
      </c>
      <c r="J28" s="86">
        <f t="shared" si="10"/>
        <v>0</v>
      </c>
      <c r="K28" s="86">
        <f t="shared" si="10"/>
        <v>0</v>
      </c>
      <c r="L28" s="86">
        <f t="shared" si="10"/>
        <v>0</v>
      </c>
      <c r="M28" s="86">
        <f t="shared" si="10"/>
        <v>0</v>
      </c>
      <c r="N28" s="86">
        <f t="shared" si="10"/>
        <v>0</v>
      </c>
      <c r="O28" s="86">
        <f t="shared" si="10"/>
        <v>0</v>
      </c>
      <c r="P28" s="86">
        <f t="shared" si="10"/>
        <v>0</v>
      </c>
      <c r="Q28" s="86">
        <f t="shared" si="10"/>
        <v>0</v>
      </c>
      <c r="R28" s="86">
        <f t="shared" si="10"/>
        <v>0</v>
      </c>
      <c r="S28" s="86">
        <f t="shared" si="10"/>
        <v>0</v>
      </c>
      <c r="T28" s="86">
        <f t="shared" si="10"/>
        <v>0</v>
      </c>
      <c r="U28" s="86">
        <f t="shared" si="10"/>
        <v>200</v>
      </c>
    </row>
    <row r="29" spans="1:21" ht="18" customHeight="1">
      <c r="A29" s="503">
        <v>229</v>
      </c>
      <c r="B29" s="355" t="s">
        <v>135</v>
      </c>
      <c r="C29" s="504" t="s">
        <v>105</v>
      </c>
      <c r="D29" s="10" t="s">
        <v>93</v>
      </c>
      <c r="E29" s="186" t="s">
        <v>137</v>
      </c>
      <c r="F29" s="86">
        <f t="shared" si="3"/>
        <v>200</v>
      </c>
      <c r="G29" s="89"/>
      <c r="H29" s="89"/>
      <c r="I29" s="89"/>
      <c r="J29" s="89"/>
      <c r="K29" s="89"/>
      <c r="L29" s="89"/>
      <c r="M29" s="89"/>
      <c r="N29" s="89"/>
      <c r="O29" s="89"/>
      <c r="P29" s="89"/>
      <c r="Q29" s="89"/>
      <c r="R29" s="89"/>
      <c r="S29" s="89"/>
      <c r="T29" s="89"/>
      <c r="U29" s="506">
        <v>200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3"/>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E12" sqref="E12"/>
    </sheetView>
  </sheetViews>
  <sheetFormatPr defaultColWidth="6.75390625" defaultRowHeight="22.5" customHeight="1"/>
  <cols>
    <col min="1" max="3" width="3.625" style="486" customWidth="1"/>
    <col min="4" max="4" width="7.25390625" style="486" customWidth="1"/>
    <col min="5" max="5" width="30.25390625" style="486" customWidth="1"/>
    <col min="6" max="7" width="8.50390625" style="486" customWidth="1"/>
    <col min="8" max="12" width="7.50390625" style="486" customWidth="1"/>
    <col min="13" max="13" width="7.50390625" style="487" customWidth="1"/>
    <col min="14" max="14" width="8.50390625" style="486" customWidth="1"/>
    <col min="15" max="15" width="8.375" style="486" customWidth="1"/>
    <col min="16" max="23" width="7.50390625" style="486" customWidth="1"/>
    <col min="24" max="24" width="8.125" style="486" customWidth="1"/>
    <col min="25" max="27" width="7.50390625" style="486" customWidth="1"/>
    <col min="28" max="16384" width="6.75390625" style="486" customWidth="1"/>
  </cols>
  <sheetData>
    <row r="1" spans="2:28" ht="22.5" customHeight="1">
      <c r="B1" s="488"/>
      <c r="C1" s="488"/>
      <c r="D1" s="488"/>
      <c r="E1" s="488"/>
      <c r="F1" s="488"/>
      <c r="G1" s="488"/>
      <c r="H1" s="488"/>
      <c r="I1" s="488"/>
      <c r="J1" s="488"/>
      <c r="K1" s="488"/>
      <c r="L1" s="488"/>
      <c r="N1" s="488"/>
      <c r="O1" s="488"/>
      <c r="P1" s="488"/>
      <c r="Q1" s="488"/>
      <c r="R1" s="488"/>
      <c r="S1" s="488"/>
      <c r="T1" s="488"/>
      <c r="U1" s="488"/>
      <c r="V1" s="488"/>
      <c r="W1" s="488"/>
      <c r="AA1" s="495" t="s">
        <v>170</v>
      </c>
      <c r="AB1" s="496"/>
    </row>
    <row r="2" spans="1:27" ht="22.5" customHeight="1">
      <c r="A2" s="489" t="s">
        <v>171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row>
    <row r="3" spans="1:28" ht="22.5" customHeight="1">
      <c r="A3" s="432" t="s">
        <v>2</v>
      </c>
      <c r="B3" s="490"/>
      <c r="C3" s="490"/>
      <c r="D3" s="491"/>
      <c r="E3" s="491"/>
      <c r="F3" s="491"/>
      <c r="G3" s="491"/>
      <c r="H3" s="491"/>
      <c r="I3" s="491"/>
      <c r="J3" s="491"/>
      <c r="K3" s="491"/>
      <c r="L3" s="491"/>
      <c r="N3" s="491"/>
      <c r="O3" s="491"/>
      <c r="P3" s="491"/>
      <c r="Q3" s="491"/>
      <c r="R3" s="491"/>
      <c r="S3" s="491"/>
      <c r="T3" s="491"/>
      <c r="U3" s="491"/>
      <c r="V3" s="491"/>
      <c r="W3" s="491"/>
      <c r="Z3" s="497" t="s">
        <v>78</v>
      </c>
      <c r="AA3" s="497"/>
      <c r="AB3" s="498"/>
    </row>
    <row r="4" spans="1:27" ht="27" customHeight="1">
      <c r="A4" s="283" t="s">
        <v>97</v>
      </c>
      <c r="B4" s="283"/>
      <c r="C4" s="283"/>
      <c r="D4" s="492" t="s">
        <v>79</v>
      </c>
      <c r="E4" s="492" t="s">
        <v>98</v>
      </c>
      <c r="F4" s="492" t="s">
        <v>99</v>
      </c>
      <c r="G4" s="493" t="s">
        <v>172</v>
      </c>
      <c r="H4" s="493"/>
      <c r="I4" s="493"/>
      <c r="J4" s="493"/>
      <c r="K4" s="493"/>
      <c r="L4" s="493"/>
      <c r="M4" s="493"/>
      <c r="N4" s="493"/>
      <c r="O4" s="493" t="s">
        <v>173</v>
      </c>
      <c r="P4" s="493"/>
      <c r="Q4" s="493"/>
      <c r="R4" s="493"/>
      <c r="S4" s="493"/>
      <c r="T4" s="493"/>
      <c r="U4" s="493"/>
      <c r="V4" s="493"/>
      <c r="W4" s="368" t="s">
        <v>174</v>
      </c>
      <c r="X4" s="492" t="s">
        <v>175</v>
      </c>
      <c r="Y4" s="492"/>
      <c r="Z4" s="492"/>
      <c r="AA4" s="492"/>
    </row>
    <row r="5" spans="1:27" ht="27" customHeight="1">
      <c r="A5" s="492" t="s">
        <v>100</v>
      </c>
      <c r="B5" s="492" t="s">
        <v>101</v>
      </c>
      <c r="C5" s="492" t="s">
        <v>102</v>
      </c>
      <c r="D5" s="492"/>
      <c r="E5" s="492"/>
      <c r="F5" s="492"/>
      <c r="G5" s="492" t="s">
        <v>81</v>
      </c>
      <c r="H5" s="492" t="s">
        <v>176</v>
      </c>
      <c r="I5" s="492" t="s">
        <v>177</v>
      </c>
      <c r="J5" s="492" t="s">
        <v>178</v>
      </c>
      <c r="K5" s="492" t="s">
        <v>179</v>
      </c>
      <c r="L5" s="361" t="s">
        <v>180</v>
      </c>
      <c r="M5" s="492" t="s">
        <v>181</v>
      </c>
      <c r="N5" s="492" t="s">
        <v>182</v>
      </c>
      <c r="O5" s="492" t="s">
        <v>81</v>
      </c>
      <c r="P5" s="492" t="s">
        <v>183</v>
      </c>
      <c r="Q5" s="492" t="s">
        <v>184</v>
      </c>
      <c r="R5" s="492" t="s">
        <v>185</v>
      </c>
      <c r="S5" s="361" t="s">
        <v>186</v>
      </c>
      <c r="T5" s="492" t="s">
        <v>187</v>
      </c>
      <c r="U5" s="492" t="s">
        <v>188</v>
      </c>
      <c r="V5" s="492" t="s">
        <v>189</v>
      </c>
      <c r="W5" s="369"/>
      <c r="X5" s="492" t="s">
        <v>81</v>
      </c>
      <c r="Y5" s="492" t="s">
        <v>190</v>
      </c>
      <c r="Z5" s="492" t="s">
        <v>191</v>
      </c>
      <c r="AA5" s="492" t="s">
        <v>175</v>
      </c>
    </row>
    <row r="6" spans="1:27" ht="27" customHeight="1">
      <c r="A6" s="492"/>
      <c r="B6" s="492"/>
      <c r="C6" s="492"/>
      <c r="D6" s="492"/>
      <c r="E6" s="492"/>
      <c r="F6" s="492"/>
      <c r="G6" s="492"/>
      <c r="H6" s="492"/>
      <c r="I6" s="492"/>
      <c r="J6" s="492"/>
      <c r="K6" s="492"/>
      <c r="L6" s="361"/>
      <c r="M6" s="492"/>
      <c r="N6" s="492"/>
      <c r="O6" s="492"/>
      <c r="P6" s="492"/>
      <c r="Q6" s="492"/>
      <c r="R6" s="492"/>
      <c r="S6" s="361"/>
      <c r="T6" s="492"/>
      <c r="U6" s="492"/>
      <c r="V6" s="492"/>
      <c r="W6" s="370"/>
      <c r="X6" s="492"/>
      <c r="Y6" s="492"/>
      <c r="Z6" s="492"/>
      <c r="AA6" s="492"/>
    </row>
    <row r="7" spans="1:27" ht="22.5" customHeight="1">
      <c r="A7" s="283"/>
      <c r="B7" s="283"/>
      <c r="C7" s="283"/>
      <c r="D7" s="283"/>
      <c r="E7" s="283"/>
      <c r="F7" s="283">
        <v>1</v>
      </c>
      <c r="G7" s="283">
        <v>2</v>
      </c>
      <c r="H7" s="283">
        <v>3</v>
      </c>
      <c r="I7" s="283">
        <v>4</v>
      </c>
      <c r="J7" s="283">
        <v>5</v>
      </c>
      <c r="K7" s="283">
        <v>6</v>
      </c>
      <c r="L7" s="283">
        <v>7</v>
      </c>
      <c r="M7" s="283">
        <v>8</v>
      </c>
      <c r="N7" s="283">
        <v>9</v>
      </c>
      <c r="O7" s="283">
        <v>10</v>
      </c>
      <c r="P7" s="283">
        <v>11</v>
      </c>
      <c r="Q7" s="283">
        <v>12</v>
      </c>
      <c r="R7" s="283">
        <v>13</v>
      </c>
      <c r="S7" s="283">
        <v>14</v>
      </c>
      <c r="T7" s="283">
        <v>15</v>
      </c>
      <c r="U7" s="283">
        <v>16</v>
      </c>
      <c r="V7" s="283">
        <v>17</v>
      </c>
      <c r="W7" s="283">
        <v>18</v>
      </c>
      <c r="X7" s="283">
        <v>19</v>
      </c>
      <c r="Y7" s="283">
        <v>20</v>
      </c>
      <c r="Z7" s="283">
        <v>21</v>
      </c>
      <c r="AA7" s="283">
        <v>22</v>
      </c>
    </row>
    <row r="8" spans="1:27" ht="22.5" customHeight="1">
      <c r="A8" s="283"/>
      <c r="B8" s="283"/>
      <c r="C8" s="283"/>
      <c r="D8" s="283"/>
      <c r="E8" s="78" t="s">
        <v>81</v>
      </c>
      <c r="F8" s="353">
        <f>F9</f>
        <v>841.7</v>
      </c>
      <c r="G8" s="353">
        <f aca="true" t="shared" si="0" ref="G8:W8">G9</f>
        <v>620.4</v>
      </c>
      <c r="H8" s="353">
        <f t="shared" si="0"/>
        <v>402.7</v>
      </c>
      <c r="I8" s="353">
        <f t="shared" si="0"/>
        <v>0</v>
      </c>
      <c r="J8" s="353">
        <f t="shared" si="0"/>
        <v>217.7</v>
      </c>
      <c r="K8" s="353">
        <f t="shared" si="0"/>
        <v>0</v>
      </c>
      <c r="L8" s="353">
        <f t="shared" si="0"/>
        <v>0</v>
      </c>
      <c r="M8" s="353">
        <f t="shared" si="0"/>
        <v>0</v>
      </c>
      <c r="N8" s="353">
        <f t="shared" si="0"/>
        <v>0</v>
      </c>
      <c r="O8" s="353">
        <f t="shared" si="0"/>
        <v>150.5</v>
      </c>
      <c r="P8" s="353">
        <f t="shared" si="0"/>
        <v>94.3</v>
      </c>
      <c r="Q8" s="353">
        <f t="shared" si="0"/>
        <v>44.2</v>
      </c>
      <c r="R8" s="353">
        <f t="shared" si="0"/>
        <v>6</v>
      </c>
      <c r="S8" s="353">
        <f t="shared" si="0"/>
        <v>0</v>
      </c>
      <c r="T8" s="353">
        <f t="shared" si="0"/>
        <v>6</v>
      </c>
      <c r="U8" s="353">
        <f t="shared" si="0"/>
        <v>0</v>
      </c>
      <c r="V8" s="353">
        <f t="shared" si="0"/>
        <v>0</v>
      </c>
      <c r="W8" s="353">
        <f t="shared" si="0"/>
        <v>70.80000000000001</v>
      </c>
      <c r="X8" s="353">
        <f>X9+X11</f>
        <v>0</v>
      </c>
      <c r="Y8" s="353">
        <f>Y9+Y11</f>
        <v>0</v>
      </c>
      <c r="Z8" s="353">
        <f>Z9+Z11</f>
        <v>0</v>
      </c>
      <c r="AA8" s="353">
        <f>AA9+AA11</f>
        <v>0</v>
      </c>
    </row>
    <row r="9" spans="1:256" s="279" customFormat="1" ht="22.5" customHeight="1">
      <c r="A9" s="80" t="s">
        <v>103</v>
      </c>
      <c r="B9" s="81"/>
      <c r="C9" s="81"/>
      <c r="D9" s="82" t="s">
        <v>93</v>
      </c>
      <c r="E9" s="83" t="s">
        <v>192</v>
      </c>
      <c r="F9" s="353">
        <f>F10+F12</f>
        <v>841.7</v>
      </c>
      <c r="G9" s="353">
        <f aca="true" t="shared" si="1" ref="G9:M9">G10+G12</f>
        <v>620.4</v>
      </c>
      <c r="H9" s="353">
        <f t="shared" si="1"/>
        <v>402.7</v>
      </c>
      <c r="I9" s="353">
        <f t="shared" si="1"/>
        <v>0</v>
      </c>
      <c r="J9" s="353">
        <f t="shared" si="1"/>
        <v>217.7</v>
      </c>
      <c r="K9" s="353">
        <f t="shared" si="1"/>
        <v>0</v>
      </c>
      <c r="L9" s="353">
        <f t="shared" si="1"/>
        <v>0</v>
      </c>
      <c r="M9" s="353">
        <f t="shared" si="1"/>
        <v>0</v>
      </c>
      <c r="N9" s="353">
        <f aca="true" t="shared" si="2" ref="N9:AA9">N10+N12</f>
        <v>0</v>
      </c>
      <c r="O9" s="353">
        <f t="shared" si="2"/>
        <v>150.5</v>
      </c>
      <c r="P9" s="353">
        <f t="shared" si="2"/>
        <v>94.3</v>
      </c>
      <c r="Q9" s="353">
        <f t="shared" si="2"/>
        <v>44.2</v>
      </c>
      <c r="R9" s="353">
        <f t="shared" si="2"/>
        <v>6</v>
      </c>
      <c r="S9" s="353">
        <f t="shared" si="2"/>
        <v>0</v>
      </c>
      <c r="T9" s="353">
        <f t="shared" si="2"/>
        <v>6</v>
      </c>
      <c r="U9" s="353">
        <f t="shared" si="2"/>
        <v>0</v>
      </c>
      <c r="V9" s="353">
        <f t="shared" si="2"/>
        <v>0</v>
      </c>
      <c r="W9" s="353">
        <f t="shared" si="2"/>
        <v>70.80000000000001</v>
      </c>
      <c r="X9" s="353">
        <f t="shared" si="2"/>
        <v>0</v>
      </c>
      <c r="Y9" s="353">
        <f t="shared" si="2"/>
        <v>0</v>
      </c>
      <c r="Z9" s="353">
        <f t="shared" si="2"/>
        <v>0</v>
      </c>
      <c r="AA9" s="353">
        <f t="shared" si="2"/>
        <v>0</v>
      </c>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9"/>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499"/>
      <c r="DV9" s="499"/>
      <c r="DW9" s="499"/>
      <c r="DX9" s="499"/>
      <c r="DY9" s="499"/>
      <c r="DZ9" s="499"/>
      <c r="EA9" s="499"/>
      <c r="EB9" s="499"/>
      <c r="EC9" s="499"/>
      <c r="ED9" s="499"/>
      <c r="EE9" s="499"/>
      <c r="EF9" s="499"/>
      <c r="EG9" s="499"/>
      <c r="EH9" s="499"/>
      <c r="EI9" s="499"/>
      <c r="EJ9" s="499"/>
      <c r="EK9" s="499"/>
      <c r="EL9" s="499"/>
      <c r="EM9" s="499"/>
      <c r="EN9" s="499"/>
      <c r="EO9" s="499"/>
      <c r="EP9" s="499"/>
      <c r="EQ9" s="499"/>
      <c r="ER9" s="499"/>
      <c r="ES9" s="499"/>
      <c r="ET9" s="499"/>
      <c r="EU9" s="499"/>
      <c r="EV9" s="499"/>
      <c r="EW9" s="499"/>
      <c r="EX9" s="499"/>
      <c r="EY9" s="499"/>
      <c r="EZ9" s="499"/>
      <c r="FA9" s="499"/>
      <c r="FB9" s="499"/>
      <c r="FC9" s="499"/>
      <c r="FD9" s="499"/>
      <c r="FE9" s="499"/>
      <c r="FF9" s="499"/>
      <c r="FG9" s="499"/>
      <c r="FH9" s="499"/>
      <c r="FI9" s="499"/>
      <c r="FJ9" s="499"/>
      <c r="FK9" s="499"/>
      <c r="FL9" s="499"/>
      <c r="FM9" s="499"/>
      <c r="FN9" s="499"/>
      <c r="FO9" s="499"/>
      <c r="FP9" s="499"/>
      <c r="FQ9" s="499"/>
      <c r="FR9" s="499"/>
      <c r="FS9" s="499"/>
      <c r="FT9" s="499"/>
      <c r="FU9" s="499"/>
      <c r="FV9" s="499"/>
      <c r="FW9" s="499"/>
      <c r="FX9" s="499"/>
      <c r="FY9" s="499"/>
      <c r="FZ9" s="499"/>
      <c r="GA9" s="499"/>
      <c r="GB9" s="499"/>
      <c r="GC9" s="499"/>
      <c r="GD9" s="499"/>
      <c r="GE9" s="499"/>
      <c r="GF9" s="499"/>
      <c r="GG9" s="499"/>
      <c r="GH9" s="499"/>
      <c r="GI9" s="499"/>
      <c r="GJ9" s="499"/>
      <c r="GK9" s="499"/>
      <c r="GL9" s="499"/>
      <c r="GM9" s="499"/>
      <c r="GN9" s="499"/>
      <c r="GO9" s="499"/>
      <c r="GP9" s="499"/>
      <c r="GQ9" s="499"/>
      <c r="GR9" s="499"/>
      <c r="GS9" s="499"/>
      <c r="GT9" s="499"/>
      <c r="GU9" s="499"/>
      <c r="GV9" s="499"/>
      <c r="GW9" s="499"/>
      <c r="GX9" s="499"/>
      <c r="GY9" s="499"/>
      <c r="GZ9" s="499"/>
      <c r="HA9" s="499"/>
      <c r="HB9" s="499"/>
      <c r="HC9" s="499"/>
      <c r="HD9" s="499"/>
      <c r="HE9" s="499"/>
      <c r="HF9" s="499"/>
      <c r="HG9" s="499"/>
      <c r="HH9" s="499"/>
      <c r="HI9" s="499"/>
      <c r="HJ9" s="499"/>
      <c r="HK9" s="499"/>
      <c r="HL9" s="499"/>
      <c r="HM9" s="499"/>
      <c r="HN9" s="499"/>
      <c r="HO9" s="499"/>
      <c r="HP9" s="499"/>
      <c r="HQ9" s="499"/>
      <c r="HR9" s="499"/>
      <c r="HS9" s="499"/>
      <c r="HT9" s="499"/>
      <c r="HU9" s="499"/>
      <c r="HV9" s="499"/>
      <c r="HW9" s="499"/>
      <c r="HX9" s="499"/>
      <c r="HY9" s="499"/>
      <c r="HZ9" s="499"/>
      <c r="IA9" s="499"/>
      <c r="IB9" s="499"/>
      <c r="IC9" s="499"/>
      <c r="ID9" s="499"/>
      <c r="IE9" s="499"/>
      <c r="IF9" s="499"/>
      <c r="IG9" s="499"/>
      <c r="IH9" s="499"/>
      <c r="II9" s="499"/>
      <c r="IJ9" s="499"/>
      <c r="IK9" s="499"/>
      <c r="IL9" s="499"/>
      <c r="IM9" s="499"/>
      <c r="IN9" s="499"/>
      <c r="IO9" s="499"/>
      <c r="IP9" s="499"/>
      <c r="IQ9" s="499"/>
      <c r="IR9" s="499"/>
      <c r="IS9" s="499"/>
      <c r="IT9" s="499"/>
      <c r="IU9" s="499"/>
      <c r="IV9" s="499"/>
    </row>
    <row r="10" spans="1:256" s="279" customFormat="1" ht="22.5" customHeight="1">
      <c r="A10" s="80" t="s">
        <v>103</v>
      </c>
      <c r="B10" s="80" t="s">
        <v>105</v>
      </c>
      <c r="C10" s="81"/>
      <c r="D10" s="82" t="s">
        <v>93</v>
      </c>
      <c r="E10" s="83" t="s">
        <v>193</v>
      </c>
      <c r="F10" s="353">
        <f>G10+O10+X10+W10</f>
        <v>442.4</v>
      </c>
      <c r="G10" s="353">
        <f>SUM(H10:N10)</f>
        <v>326.4</v>
      </c>
      <c r="H10" s="354">
        <v>220.6</v>
      </c>
      <c r="I10" s="353"/>
      <c r="J10" s="354">
        <v>105.8</v>
      </c>
      <c r="K10" s="353"/>
      <c r="L10" s="353"/>
      <c r="M10" s="362"/>
      <c r="N10" s="353"/>
      <c r="O10" s="353">
        <f>SUM(P10:V10)</f>
        <v>78.89999999999999</v>
      </c>
      <c r="P10" s="354">
        <v>49.5</v>
      </c>
      <c r="Q10" s="354">
        <v>23.2</v>
      </c>
      <c r="R10" s="354">
        <v>3.1</v>
      </c>
      <c r="S10" s="353"/>
      <c r="T10" s="354">
        <v>3.1</v>
      </c>
      <c r="U10" s="353"/>
      <c r="V10" s="353"/>
      <c r="W10" s="354">
        <v>37.1</v>
      </c>
      <c r="X10" s="371"/>
      <c r="Y10" s="353"/>
      <c r="Z10" s="353"/>
      <c r="AA10" s="371"/>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c r="CL10" s="499"/>
      <c r="CM10" s="499"/>
      <c r="CN10" s="499"/>
      <c r="CO10" s="499"/>
      <c r="CP10" s="499"/>
      <c r="CQ10" s="499"/>
      <c r="CR10" s="499"/>
      <c r="CS10" s="499"/>
      <c r="CT10" s="499"/>
      <c r="CU10" s="499"/>
      <c r="CV10" s="499"/>
      <c r="CW10" s="499"/>
      <c r="CX10" s="499"/>
      <c r="CY10" s="499"/>
      <c r="CZ10" s="499"/>
      <c r="DA10" s="499"/>
      <c r="DB10" s="499"/>
      <c r="DC10" s="499"/>
      <c r="DD10" s="499"/>
      <c r="DE10" s="499"/>
      <c r="DF10" s="499"/>
      <c r="DG10" s="499"/>
      <c r="DH10" s="499"/>
      <c r="DI10" s="499"/>
      <c r="DJ10" s="499"/>
      <c r="DK10" s="499"/>
      <c r="DL10" s="499"/>
      <c r="DM10" s="499"/>
      <c r="DN10" s="499"/>
      <c r="DO10" s="499"/>
      <c r="DP10" s="499"/>
      <c r="DQ10" s="499"/>
      <c r="DR10" s="499"/>
      <c r="DS10" s="499"/>
      <c r="DT10" s="499"/>
      <c r="DU10" s="499"/>
      <c r="DV10" s="499"/>
      <c r="DW10" s="499"/>
      <c r="DX10" s="499"/>
      <c r="DY10" s="499"/>
      <c r="DZ10" s="499"/>
      <c r="EA10" s="499"/>
      <c r="EB10" s="499"/>
      <c r="EC10" s="499"/>
      <c r="ED10" s="499"/>
      <c r="EE10" s="499"/>
      <c r="EF10" s="499"/>
      <c r="EG10" s="499"/>
      <c r="EH10" s="499"/>
      <c r="EI10" s="499"/>
      <c r="EJ10" s="499"/>
      <c r="EK10" s="499"/>
      <c r="EL10" s="499"/>
      <c r="EM10" s="499"/>
      <c r="EN10" s="499"/>
      <c r="EO10" s="499"/>
      <c r="EP10" s="499"/>
      <c r="EQ10" s="499"/>
      <c r="ER10" s="499"/>
      <c r="ES10" s="499"/>
      <c r="ET10" s="499"/>
      <c r="EU10" s="499"/>
      <c r="EV10" s="499"/>
      <c r="EW10" s="499"/>
      <c r="EX10" s="499"/>
      <c r="EY10" s="499"/>
      <c r="EZ10" s="499"/>
      <c r="FA10" s="499"/>
      <c r="FB10" s="499"/>
      <c r="FC10" s="499"/>
      <c r="FD10" s="499"/>
      <c r="FE10" s="499"/>
      <c r="FF10" s="499"/>
      <c r="FG10" s="499"/>
      <c r="FH10" s="499"/>
      <c r="FI10" s="499"/>
      <c r="FJ10" s="499"/>
      <c r="FK10" s="499"/>
      <c r="FL10" s="499"/>
      <c r="FM10" s="499"/>
      <c r="FN10" s="499"/>
      <c r="FO10" s="499"/>
      <c r="FP10" s="499"/>
      <c r="FQ10" s="499"/>
      <c r="FR10" s="499"/>
      <c r="FS10" s="499"/>
      <c r="FT10" s="499"/>
      <c r="FU10" s="499"/>
      <c r="FV10" s="499"/>
      <c r="FW10" s="499"/>
      <c r="FX10" s="499"/>
      <c r="FY10" s="499"/>
      <c r="FZ10" s="499"/>
      <c r="GA10" s="499"/>
      <c r="GB10" s="499"/>
      <c r="GC10" s="499"/>
      <c r="GD10" s="499"/>
      <c r="GE10" s="499"/>
      <c r="GF10" s="499"/>
      <c r="GG10" s="499"/>
      <c r="GH10" s="499"/>
      <c r="GI10" s="499"/>
      <c r="GJ10" s="499"/>
      <c r="GK10" s="499"/>
      <c r="GL10" s="499"/>
      <c r="GM10" s="499"/>
      <c r="GN10" s="499"/>
      <c r="GO10" s="499"/>
      <c r="GP10" s="499"/>
      <c r="GQ10" s="499"/>
      <c r="GR10" s="499"/>
      <c r="GS10" s="499"/>
      <c r="GT10" s="499"/>
      <c r="GU10" s="499"/>
      <c r="GV10" s="499"/>
      <c r="GW10" s="499"/>
      <c r="GX10" s="499"/>
      <c r="GY10" s="499"/>
      <c r="GZ10" s="499"/>
      <c r="HA10" s="499"/>
      <c r="HB10" s="499"/>
      <c r="HC10" s="499"/>
      <c r="HD10" s="499"/>
      <c r="HE10" s="499"/>
      <c r="HF10" s="499"/>
      <c r="HG10" s="499"/>
      <c r="HH10" s="499"/>
      <c r="HI10" s="499"/>
      <c r="HJ10" s="499"/>
      <c r="HK10" s="499"/>
      <c r="HL10" s="499"/>
      <c r="HM10" s="499"/>
      <c r="HN10" s="499"/>
      <c r="HO10" s="499"/>
      <c r="HP10" s="499"/>
      <c r="HQ10" s="499"/>
      <c r="HR10" s="499"/>
      <c r="HS10" s="499"/>
      <c r="HT10" s="499"/>
      <c r="HU10" s="499"/>
      <c r="HV10" s="499"/>
      <c r="HW10" s="499"/>
      <c r="HX10" s="499"/>
      <c r="HY10" s="499"/>
      <c r="HZ10" s="499"/>
      <c r="IA10" s="499"/>
      <c r="IB10" s="499"/>
      <c r="IC10" s="499"/>
      <c r="ID10" s="499"/>
      <c r="IE10" s="499"/>
      <c r="IF10" s="499"/>
      <c r="IG10" s="499"/>
      <c r="IH10" s="499"/>
      <c r="II10" s="499"/>
      <c r="IJ10" s="499"/>
      <c r="IK10" s="499"/>
      <c r="IL10" s="499"/>
      <c r="IM10" s="499"/>
      <c r="IN10" s="499"/>
      <c r="IO10" s="499"/>
      <c r="IP10" s="499"/>
      <c r="IQ10" s="499"/>
      <c r="IR10" s="499"/>
      <c r="IS10" s="499"/>
      <c r="IT10" s="499"/>
      <c r="IU10" s="499"/>
      <c r="IV10" s="499"/>
    </row>
    <row r="11" spans="1:256" s="20" customFormat="1" ht="26.25" customHeight="1">
      <c r="A11" s="84" t="s">
        <v>103</v>
      </c>
      <c r="B11" s="84" t="s">
        <v>105</v>
      </c>
      <c r="C11" s="84" t="s">
        <v>107</v>
      </c>
      <c r="D11" s="10" t="s">
        <v>93</v>
      </c>
      <c r="E11" s="85" t="s">
        <v>194</v>
      </c>
      <c r="F11" s="342">
        <f>G11+O11+X11+W11</f>
        <v>442.4</v>
      </c>
      <c r="G11" s="342">
        <f>SUM(H11:N11)</f>
        <v>326.4</v>
      </c>
      <c r="H11" s="280">
        <v>220.6</v>
      </c>
      <c r="I11" s="342"/>
      <c r="J11" s="280">
        <v>105.8</v>
      </c>
      <c r="K11" s="342"/>
      <c r="L11" s="342"/>
      <c r="M11" s="363"/>
      <c r="N11" s="342"/>
      <c r="O11" s="342">
        <f>SUM(P11:V11)</f>
        <v>78.89999999999999</v>
      </c>
      <c r="P11" s="280">
        <v>49.5</v>
      </c>
      <c r="Q11" s="280">
        <v>23.2</v>
      </c>
      <c r="R11" s="280">
        <v>3.1</v>
      </c>
      <c r="S11" s="342"/>
      <c r="T11" s="280">
        <v>3.1</v>
      </c>
      <c r="U11" s="342"/>
      <c r="V11" s="342"/>
      <c r="W11" s="280">
        <v>37.1</v>
      </c>
      <c r="X11" s="372"/>
      <c r="Y11" s="342"/>
      <c r="Z11" s="342"/>
      <c r="AA11" s="372"/>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c r="DP11" s="500"/>
      <c r="DQ11" s="500"/>
      <c r="DR11" s="500"/>
      <c r="DS11" s="500"/>
      <c r="DT11" s="500"/>
      <c r="DU11" s="500"/>
      <c r="DV11" s="500"/>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0"/>
      <c r="GD11" s="500"/>
      <c r="GE11" s="500"/>
      <c r="GF11" s="500"/>
      <c r="GG11" s="500"/>
      <c r="GH11" s="500"/>
      <c r="GI11" s="500"/>
      <c r="GJ11" s="500"/>
      <c r="GK11" s="500"/>
      <c r="GL11" s="500"/>
      <c r="GM11" s="500"/>
      <c r="GN11" s="500"/>
      <c r="GO11" s="500"/>
      <c r="GP11" s="500"/>
      <c r="GQ11" s="500"/>
      <c r="GR11" s="500"/>
      <c r="GS11" s="500"/>
      <c r="GT11" s="500"/>
      <c r="GU11" s="500"/>
      <c r="GV11" s="500"/>
      <c r="GW11" s="500"/>
      <c r="GX11" s="500"/>
      <c r="GY11" s="500"/>
      <c r="GZ11" s="500"/>
      <c r="HA11" s="500"/>
      <c r="HB11" s="500"/>
      <c r="HC11" s="500"/>
      <c r="HD11" s="500"/>
      <c r="HE11" s="500"/>
      <c r="HF11" s="500"/>
      <c r="HG11" s="500"/>
      <c r="HH11" s="500"/>
      <c r="HI11" s="500"/>
      <c r="HJ11" s="500"/>
      <c r="HK11" s="500"/>
      <c r="HL11" s="500"/>
      <c r="HM11" s="500"/>
      <c r="HN11" s="500"/>
      <c r="HO11" s="500"/>
      <c r="HP11" s="500"/>
      <c r="HQ11" s="500"/>
      <c r="HR11" s="500"/>
      <c r="HS11" s="500"/>
      <c r="HT11" s="500"/>
      <c r="HU11" s="500"/>
      <c r="HV11" s="500"/>
      <c r="HW11" s="500"/>
      <c r="HX11" s="500"/>
      <c r="HY11" s="500"/>
      <c r="HZ11" s="500"/>
      <c r="IA11" s="500"/>
      <c r="IB11" s="500"/>
      <c r="IC11" s="500"/>
      <c r="ID11" s="500"/>
      <c r="IE11" s="500"/>
      <c r="IF11" s="500"/>
      <c r="IG11" s="500"/>
      <c r="IH11" s="500"/>
      <c r="II11" s="500"/>
      <c r="IJ11" s="500"/>
      <c r="IK11" s="500"/>
      <c r="IL11" s="500"/>
      <c r="IM11" s="500"/>
      <c r="IN11" s="500"/>
      <c r="IO11" s="500"/>
      <c r="IP11" s="500"/>
      <c r="IQ11" s="500"/>
      <c r="IR11" s="500"/>
      <c r="IS11" s="500"/>
      <c r="IT11" s="500"/>
      <c r="IU11" s="500"/>
      <c r="IV11" s="500"/>
    </row>
    <row r="12" spans="1:256" s="465" customFormat="1" ht="26.25" customHeight="1">
      <c r="A12" s="80" t="s">
        <v>103</v>
      </c>
      <c r="B12" s="80" t="s">
        <v>113</v>
      </c>
      <c r="C12" s="80"/>
      <c r="D12" s="82" t="s">
        <v>93</v>
      </c>
      <c r="E12" s="90" t="s">
        <v>195</v>
      </c>
      <c r="F12" s="356">
        <f>G12+O12+W12</f>
        <v>399.3</v>
      </c>
      <c r="G12" s="356">
        <v>294</v>
      </c>
      <c r="H12" s="356">
        <v>182.1</v>
      </c>
      <c r="I12" s="356"/>
      <c r="J12" s="356">
        <v>111.9</v>
      </c>
      <c r="K12" s="356"/>
      <c r="L12" s="356"/>
      <c r="M12" s="364"/>
      <c r="N12" s="356"/>
      <c r="O12" s="356">
        <v>71.6</v>
      </c>
      <c r="P12" s="365">
        <v>44.8</v>
      </c>
      <c r="Q12" s="356">
        <v>21</v>
      </c>
      <c r="R12" s="356">
        <v>2.9</v>
      </c>
      <c r="S12" s="356"/>
      <c r="T12" s="356">
        <v>2.9</v>
      </c>
      <c r="U12" s="356"/>
      <c r="V12" s="373"/>
      <c r="W12" s="356">
        <v>33.7</v>
      </c>
      <c r="X12" s="356"/>
      <c r="Y12" s="356"/>
      <c r="Z12" s="356"/>
      <c r="AA12" s="356"/>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c r="FB12" s="501"/>
      <c r="FC12" s="501"/>
      <c r="FD12" s="501"/>
      <c r="FE12" s="501"/>
      <c r="FF12" s="501"/>
      <c r="FG12" s="501"/>
      <c r="FH12" s="501"/>
      <c r="FI12" s="501"/>
      <c r="FJ12" s="501"/>
      <c r="FK12" s="501"/>
      <c r="FL12" s="501"/>
      <c r="FM12" s="501"/>
      <c r="FN12" s="501"/>
      <c r="FO12" s="501"/>
      <c r="FP12" s="501"/>
      <c r="FQ12" s="501"/>
      <c r="FR12" s="501"/>
      <c r="FS12" s="501"/>
      <c r="FT12" s="501"/>
      <c r="FU12" s="501"/>
      <c r="FV12" s="501"/>
      <c r="FW12" s="501"/>
      <c r="FX12" s="501"/>
      <c r="FY12" s="501"/>
      <c r="FZ12" s="501"/>
      <c r="GA12" s="501"/>
      <c r="GB12" s="501"/>
      <c r="GC12" s="501"/>
      <c r="GD12" s="501"/>
      <c r="GE12" s="501"/>
      <c r="GF12" s="501"/>
      <c r="GG12" s="501"/>
      <c r="GH12" s="501"/>
      <c r="GI12" s="501"/>
      <c r="GJ12" s="501"/>
      <c r="GK12" s="501"/>
      <c r="GL12" s="501"/>
      <c r="GM12" s="501"/>
      <c r="GN12" s="501"/>
      <c r="GO12" s="501"/>
      <c r="GP12" s="501"/>
      <c r="GQ12" s="501"/>
      <c r="GR12" s="501"/>
      <c r="GS12" s="501"/>
      <c r="GT12" s="501"/>
      <c r="GU12" s="501"/>
      <c r="GV12" s="501"/>
      <c r="GW12" s="501"/>
      <c r="GX12" s="501"/>
      <c r="GY12" s="501"/>
      <c r="GZ12" s="501"/>
      <c r="HA12" s="501"/>
      <c r="HB12" s="501"/>
      <c r="HC12" s="501"/>
      <c r="HD12" s="501"/>
      <c r="HE12" s="501"/>
      <c r="HF12" s="501"/>
      <c r="HG12" s="501"/>
      <c r="HH12" s="501"/>
      <c r="HI12" s="501"/>
      <c r="HJ12" s="501"/>
      <c r="HK12" s="501"/>
      <c r="HL12" s="501"/>
      <c r="HM12" s="501"/>
      <c r="HN12" s="501"/>
      <c r="HO12" s="501"/>
      <c r="HP12" s="501"/>
      <c r="HQ12" s="501"/>
      <c r="HR12" s="501"/>
      <c r="HS12" s="501"/>
      <c r="HT12" s="501"/>
      <c r="HU12" s="501"/>
      <c r="HV12" s="501"/>
      <c r="HW12" s="501"/>
      <c r="HX12" s="501"/>
      <c r="HY12" s="501"/>
      <c r="HZ12" s="501"/>
      <c r="IA12" s="501"/>
      <c r="IB12" s="501"/>
      <c r="IC12" s="501"/>
      <c r="ID12" s="501"/>
      <c r="IE12" s="501"/>
      <c r="IF12" s="501"/>
      <c r="IG12" s="501"/>
      <c r="IH12" s="501"/>
      <c r="II12" s="501"/>
      <c r="IJ12" s="501"/>
      <c r="IK12" s="501"/>
      <c r="IL12" s="501"/>
      <c r="IM12" s="501"/>
      <c r="IN12" s="501"/>
      <c r="IO12" s="501"/>
      <c r="IP12" s="501"/>
      <c r="IQ12" s="501"/>
      <c r="IR12" s="501"/>
      <c r="IS12" s="501"/>
      <c r="IT12" s="501"/>
      <c r="IU12" s="501"/>
      <c r="IV12" s="501"/>
    </row>
    <row r="13" spans="1:28" ht="22.5" customHeight="1">
      <c r="A13" s="84" t="s">
        <v>103</v>
      </c>
      <c r="B13" s="84" t="s">
        <v>113</v>
      </c>
      <c r="C13" s="84" t="s">
        <v>117</v>
      </c>
      <c r="D13" s="10" t="s">
        <v>93</v>
      </c>
      <c r="E13" s="88" t="s">
        <v>196</v>
      </c>
      <c r="F13" s="358">
        <f>G13+O13+W13</f>
        <v>399.3</v>
      </c>
      <c r="G13" s="358">
        <v>294</v>
      </c>
      <c r="H13" s="358">
        <v>182.1</v>
      </c>
      <c r="I13" s="358"/>
      <c r="J13" s="358">
        <v>111.9</v>
      </c>
      <c r="K13" s="358"/>
      <c r="L13" s="358"/>
      <c r="M13" s="366"/>
      <c r="N13" s="358"/>
      <c r="O13" s="358">
        <v>71.6</v>
      </c>
      <c r="P13" s="367">
        <v>44.8</v>
      </c>
      <c r="Q13" s="358">
        <v>21</v>
      </c>
      <c r="R13" s="358">
        <v>2.9</v>
      </c>
      <c r="S13" s="358"/>
      <c r="T13" s="358">
        <v>2.9</v>
      </c>
      <c r="U13" s="358"/>
      <c r="V13" s="374"/>
      <c r="W13" s="358">
        <v>33.7</v>
      </c>
      <c r="X13" s="358"/>
      <c r="Y13" s="358"/>
      <c r="Z13" s="358"/>
      <c r="AA13" s="358"/>
      <c r="AB13" s="494"/>
    </row>
    <row r="14" spans="1:27" ht="22.5" customHeight="1">
      <c r="A14" s="494"/>
      <c r="B14" s="494"/>
      <c r="C14" s="494"/>
      <c r="D14" s="494"/>
      <c r="E14" s="494"/>
      <c r="F14" s="494"/>
      <c r="G14" s="494"/>
      <c r="H14" s="494"/>
      <c r="I14" s="494"/>
      <c r="J14" s="494"/>
      <c r="K14" s="494"/>
      <c r="L14" s="494"/>
      <c r="N14" s="494"/>
      <c r="O14" s="494"/>
      <c r="P14" s="494"/>
      <c r="Q14" s="494"/>
      <c r="R14" s="494"/>
      <c r="S14" s="494"/>
      <c r="T14" s="494"/>
      <c r="U14" s="494"/>
      <c r="V14" s="494"/>
      <c r="W14" s="494"/>
      <c r="X14" s="494"/>
      <c r="Y14" s="494"/>
      <c r="Z14" s="494"/>
      <c r="AA14" s="494"/>
    </row>
    <row r="15" spans="1:27" ht="22.5" customHeight="1">
      <c r="A15" s="494"/>
      <c r="B15" s="494"/>
      <c r="C15" s="494"/>
      <c r="D15" s="494"/>
      <c r="E15" s="494"/>
      <c r="F15" s="494"/>
      <c r="G15" s="494"/>
      <c r="H15" s="494"/>
      <c r="I15" s="494"/>
      <c r="J15" s="494"/>
      <c r="K15" s="494"/>
      <c r="L15" s="494"/>
      <c r="N15" s="494"/>
      <c r="O15" s="494"/>
      <c r="P15" s="494"/>
      <c r="Q15" s="494"/>
      <c r="R15" s="494"/>
      <c r="S15" s="494"/>
      <c r="T15" s="494"/>
      <c r="U15" s="494"/>
      <c r="V15" s="494"/>
      <c r="W15" s="494"/>
      <c r="X15" s="494"/>
      <c r="Y15" s="494"/>
      <c r="Z15" s="494"/>
      <c r="AA15" s="494"/>
    </row>
    <row r="16" spans="1:26" ht="22.5" customHeight="1">
      <c r="A16" s="494"/>
      <c r="B16" s="494"/>
      <c r="C16" s="494"/>
      <c r="D16" s="494"/>
      <c r="E16" s="494"/>
      <c r="F16" s="494"/>
      <c r="J16" s="494"/>
      <c r="K16" s="494"/>
      <c r="L16" s="494"/>
      <c r="N16" s="494"/>
      <c r="O16" s="494"/>
      <c r="P16" s="494"/>
      <c r="Q16" s="494"/>
      <c r="R16" s="494"/>
      <c r="S16" s="494"/>
      <c r="T16" s="494"/>
      <c r="U16" s="494"/>
      <c r="V16" s="494"/>
      <c r="W16" s="494"/>
      <c r="X16" s="494"/>
      <c r="Y16" s="494"/>
      <c r="Z16" s="494"/>
    </row>
    <row r="17" spans="1:25" ht="22.5" customHeight="1">
      <c r="A17" s="494"/>
      <c r="B17" s="494"/>
      <c r="C17" s="494"/>
      <c r="D17" s="494"/>
      <c r="E17" s="494"/>
      <c r="F17" s="494"/>
      <c r="O17" s="494"/>
      <c r="P17" s="494"/>
      <c r="Q17" s="494"/>
      <c r="R17" s="494"/>
      <c r="S17" s="494"/>
      <c r="T17" s="494"/>
      <c r="U17" s="494"/>
      <c r="V17" s="494"/>
      <c r="W17" s="494"/>
      <c r="X17" s="494"/>
      <c r="Y17" s="494"/>
    </row>
    <row r="18" spans="15:24" ht="22.5" customHeight="1">
      <c r="O18" s="494"/>
      <c r="P18" s="494"/>
      <c r="Q18" s="494"/>
      <c r="R18" s="494"/>
      <c r="S18" s="494"/>
      <c r="T18" s="494"/>
      <c r="U18" s="494"/>
      <c r="V18" s="494"/>
      <c r="W18" s="494"/>
      <c r="X18" s="494"/>
    </row>
    <row r="19" spans="15:17" ht="22.5" customHeight="1">
      <c r="O19" s="494"/>
      <c r="P19" s="494"/>
      <c r="Q19" s="494"/>
    </row>
    <row r="20"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1">
      <selection activeCell="A3" sqref="A3"/>
    </sheetView>
  </sheetViews>
  <sheetFormatPr defaultColWidth="9.00390625" defaultRowHeight="14.25"/>
  <cols>
    <col min="1" max="3" width="5.375" style="0" customWidth="1"/>
    <col min="5" max="5" width="29.625" style="0" customWidth="1"/>
    <col min="6" max="6" width="11.00390625" style="0" customWidth="1"/>
  </cols>
  <sheetData>
    <row r="1" ht="14.25" customHeight="1">
      <c r="N1" s="483" t="s">
        <v>197</v>
      </c>
    </row>
    <row r="2" spans="1:14" ht="33" customHeight="1">
      <c r="A2" s="339" t="s">
        <v>198</v>
      </c>
      <c r="B2" s="339"/>
      <c r="C2" s="339"/>
      <c r="D2" s="339"/>
      <c r="E2" s="339"/>
      <c r="F2" s="339"/>
      <c r="G2" s="339"/>
      <c r="H2" s="339"/>
      <c r="I2" s="339"/>
      <c r="J2" s="339"/>
      <c r="K2" s="339"/>
      <c r="L2" s="339"/>
      <c r="M2" s="339"/>
      <c r="N2" s="339"/>
    </row>
    <row r="3" spans="1:14" ht="14.25" customHeight="1">
      <c r="A3" s="432" t="s">
        <v>2</v>
      </c>
      <c r="M3" s="466" t="s">
        <v>78</v>
      </c>
      <c r="N3" s="466"/>
    </row>
    <row r="4" spans="1:14" ht="22.5" customHeight="1">
      <c r="A4" s="282" t="s">
        <v>97</v>
      </c>
      <c r="B4" s="282"/>
      <c r="C4" s="282"/>
      <c r="D4" s="73" t="s">
        <v>158</v>
      </c>
      <c r="E4" s="73" t="s">
        <v>80</v>
      </c>
      <c r="F4" s="73" t="s">
        <v>81</v>
      </c>
      <c r="G4" s="73" t="s">
        <v>160</v>
      </c>
      <c r="H4" s="73"/>
      <c r="I4" s="73"/>
      <c r="J4" s="73"/>
      <c r="K4" s="73"/>
      <c r="L4" s="73" t="s">
        <v>164</v>
      </c>
      <c r="M4" s="73"/>
      <c r="N4" s="73"/>
    </row>
    <row r="5" spans="1:14" ht="17.25" customHeight="1">
      <c r="A5" s="73" t="s">
        <v>100</v>
      </c>
      <c r="B5" s="137" t="s">
        <v>101</v>
      </c>
      <c r="C5" s="73" t="s">
        <v>102</v>
      </c>
      <c r="D5" s="73"/>
      <c r="E5" s="73"/>
      <c r="F5" s="73"/>
      <c r="G5" s="73" t="s">
        <v>199</v>
      </c>
      <c r="H5" s="73" t="s">
        <v>200</v>
      </c>
      <c r="I5" s="73" t="s">
        <v>173</v>
      </c>
      <c r="J5" s="73" t="s">
        <v>174</v>
      </c>
      <c r="K5" s="73" t="s">
        <v>175</v>
      </c>
      <c r="L5" s="73" t="s">
        <v>199</v>
      </c>
      <c r="M5" s="73" t="s">
        <v>147</v>
      </c>
      <c r="N5" s="73" t="s">
        <v>201</v>
      </c>
    </row>
    <row r="6" spans="1:14" ht="20.25" customHeight="1">
      <c r="A6" s="73"/>
      <c r="B6" s="137"/>
      <c r="C6" s="73"/>
      <c r="D6" s="73"/>
      <c r="E6" s="73"/>
      <c r="F6" s="73"/>
      <c r="G6" s="73"/>
      <c r="H6" s="73"/>
      <c r="I6" s="73"/>
      <c r="J6" s="73"/>
      <c r="K6" s="73"/>
      <c r="L6" s="73"/>
      <c r="M6" s="73"/>
      <c r="N6" s="73"/>
    </row>
    <row r="7" spans="1:14" ht="20.25" customHeight="1">
      <c r="A7" s="283"/>
      <c r="B7" s="283"/>
      <c r="C7" s="283"/>
      <c r="D7" s="283"/>
      <c r="E7" s="78" t="s">
        <v>81</v>
      </c>
      <c r="F7" s="287">
        <f>F8</f>
        <v>841.7</v>
      </c>
      <c r="G7" s="287">
        <f>G8</f>
        <v>841.7</v>
      </c>
      <c r="H7" s="287">
        <f>H8</f>
        <v>620.4</v>
      </c>
      <c r="I7" s="287">
        <f>I8</f>
        <v>150.5</v>
      </c>
      <c r="J7" s="287">
        <f>J8</f>
        <v>70.80000000000001</v>
      </c>
      <c r="K7" s="289"/>
      <c r="L7" s="289"/>
      <c r="M7" s="289"/>
      <c r="N7" s="289"/>
    </row>
    <row r="8" spans="1:14" ht="20.25" customHeight="1">
      <c r="A8" s="80" t="s">
        <v>103</v>
      </c>
      <c r="B8" s="81"/>
      <c r="C8" s="81"/>
      <c r="D8" s="82" t="s">
        <v>93</v>
      </c>
      <c r="E8" s="83" t="s">
        <v>192</v>
      </c>
      <c r="F8" s="287">
        <f>F9+F11</f>
        <v>841.7</v>
      </c>
      <c r="G8" s="287">
        <f>G9+G11</f>
        <v>841.7</v>
      </c>
      <c r="H8" s="287">
        <f>H9+H11</f>
        <v>620.4</v>
      </c>
      <c r="I8" s="287">
        <f>I9+I11</f>
        <v>150.5</v>
      </c>
      <c r="J8" s="287">
        <f>J9+J11</f>
        <v>70.80000000000001</v>
      </c>
      <c r="K8" s="289"/>
      <c r="L8" s="289"/>
      <c r="M8" s="289"/>
      <c r="N8" s="289"/>
    </row>
    <row r="9" spans="1:14" s="279" customFormat="1" ht="20.25" customHeight="1">
      <c r="A9" s="80" t="s">
        <v>103</v>
      </c>
      <c r="B9" s="80" t="s">
        <v>105</v>
      </c>
      <c r="C9" s="81"/>
      <c r="D9" s="82" t="s">
        <v>93</v>
      </c>
      <c r="E9" s="83" t="s">
        <v>193</v>
      </c>
      <c r="F9" s="287">
        <f>G9+L9</f>
        <v>442.4</v>
      </c>
      <c r="G9" s="287">
        <f>SUM(H9:K9)</f>
        <v>442.4</v>
      </c>
      <c r="H9" s="353">
        <v>326.4</v>
      </c>
      <c r="I9" s="353">
        <v>78.9</v>
      </c>
      <c r="J9" s="354">
        <v>37.1</v>
      </c>
      <c r="K9" s="372"/>
      <c r="L9" s="287"/>
      <c r="M9" s="287"/>
      <c r="N9" s="287"/>
    </row>
    <row r="10" spans="1:14" ht="20.25" customHeight="1">
      <c r="A10" s="84" t="s">
        <v>103</v>
      </c>
      <c r="B10" s="84" t="s">
        <v>105</v>
      </c>
      <c r="C10" s="84" t="s">
        <v>107</v>
      </c>
      <c r="D10" s="10" t="s">
        <v>93</v>
      </c>
      <c r="E10" s="85" t="s">
        <v>194</v>
      </c>
      <c r="F10" s="289">
        <f>G10+L10</f>
        <v>442.4</v>
      </c>
      <c r="G10" s="289">
        <f>SUM(H10:K10)</f>
        <v>442.4</v>
      </c>
      <c r="H10" s="342">
        <v>326.4</v>
      </c>
      <c r="I10" s="342">
        <v>78.9</v>
      </c>
      <c r="J10" s="280">
        <v>37.1</v>
      </c>
      <c r="K10" s="372"/>
      <c r="L10" s="289"/>
      <c r="M10" s="289"/>
      <c r="N10" s="289"/>
    </row>
    <row r="11" spans="1:14" s="279" customFormat="1" ht="20.25" customHeight="1">
      <c r="A11" s="80" t="s">
        <v>103</v>
      </c>
      <c r="B11" s="80" t="s">
        <v>113</v>
      </c>
      <c r="C11" s="80"/>
      <c r="D11" s="82" t="s">
        <v>93</v>
      </c>
      <c r="E11" s="90" t="s">
        <v>195</v>
      </c>
      <c r="F11" s="479">
        <v>399.3</v>
      </c>
      <c r="G11" s="479">
        <v>399.3</v>
      </c>
      <c r="H11" s="480">
        <v>294</v>
      </c>
      <c r="I11" s="484">
        <v>71.6</v>
      </c>
      <c r="J11" s="356">
        <v>33.7</v>
      </c>
      <c r="K11" s="287"/>
      <c r="L11" s="287"/>
      <c r="M11" s="287"/>
      <c r="N11" s="287"/>
    </row>
    <row r="12" spans="1:14" s="20" customFormat="1" ht="29.25" customHeight="1">
      <c r="A12" s="84" t="s">
        <v>103</v>
      </c>
      <c r="B12" s="84" t="s">
        <v>113</v>
      </c>
      <c r="C12" s="84" t="s">
        <v>117</v>
      </c>
      <c r="D12" s="10" t="s">
        <v>93</v>
      </c>
      <c r="E12" s="88" t="s">
        <v>196</v>
      </c>
      <c r="F12" s="481">
        <v>399.3</v>
      </c>
      <c r="G12" s="481">
        <v>399.3</v>
      </c>
      <c r="H12" s="482">
        <v>294</v>
      </c>
      <c r="I12" s="485">
        <v>71.6</v>
      </c>
      <c r="J12" s="358">
        <v>33.7</v>
      </c>
      <c r="K12" s="89"/>
      <c r="L12" s="89"/>
      <c r="M12" s="89"/>
      <c r="N12" s="89"/>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7"/>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0"/>
  <sheetViews>
    <sheetView showGridLines="0" showZeros="0" workbookViewId="0" topLeftCell="A1">
      <selection activeCell="A9" sqref="A9:E13"/>
    </sheetView>
  </sheetViews>
  <sheetFormatPr defaultColWidth="6.75390625" defaultRowHeight="22.5" customHeight="1"/>
  <cols>
    <col min="1" max="3" width="3.625" style="467" customWidth="1"/>
    <col min="4" max="4" width="8.875" style="467" customWidth="1"/>
    <col min="5" max="5" width="29.625" style="467" customWidth="1"/>
    <col min="6" max="6" width="8.125" style="467" customWidth="1"/>
    <col min="7" max="21" width="6.50390625" style="467" customWidth="1"/>
    <col min="22" max="25" width="6.875" style="467" customWidth="1"/>
    <col min="26" max="26" width="6.50390625" style="467" customWidth="1"/>
    <col min="27" max="16384" width="6.75390625" style="467" customWidth="1"/>
  </cols>
  <sheetData>
    <row r="1" spans="2:26" ht="22.5" customHeight="1">
      <c r="B1" s="468"/>
      <c r="C1" s="468"/>
      <c r="D1" s="468"/>
      <c r="E1" s="468"/>
      <c r="F1" s="468"/>
      <c r="G1" s="468"/>
      <c r="H1" s="468"/>
      <c r="I1" s="468"/>
      <c r="J1" s="468"/>
      <c r="K1" s="468"/>
      <c r="L1" s="468"/>
      <c r="M1" s="468"/>
      <c r="N1" s="468"/>
      <c r="O1" s="468"/>
      <c r="P1" s="468"/>
      <c r="Q1" s="468"/>
      <c r="R1" s="468"/>
      <c r="T1" s="474"/>
      <c r="V1" s="474"/>
      <c r="W1" s="474"/>
      <c r="X1" s="474"/>
      <c r="Y1" s="476" t="s">
        <v>202</v>
      </c>
      <c r="Z1" s="476"/>
    </row>
    <row r="2" spans="1:26" ht="22.5" customHeight="1">
      <c r="A2" s="469" t="s">
        <v>203</v>
      </c>
      <c r="B2" s="469"/>
      <c r="C2" s="469"/>
      <c r="D2" s="469"/>
      <c r="E2" s="469"/>
      <c r="F2" s="469"/>
      <c r="G2" s="469"/>
      <c r="H2" s="469"/>
      <c r="I2" s="469"/>
      <c r="J2" s="469"/>
      <c r="K2" s="469"/>
      <c r="L2" s="469"/>
      <c r="M2" s="469"/>
      <c r="N2" s="469"/>
      <c r="O2" s="469"/>
      <c r="P2" s="469"/>
      <c r="Q2" s="469"/>
      <c r="R2" s="469"/>
      <c r="S2" s="469"/>
      <c r="T2" s="469"/>
      <c r="U2" s="469"/>
      <c r="V2" s="469"/>
      <c r="W2" s="469"/>
      <c r="X2" s="469"/>
      <c r="Y2" s="469"/>
      <c r="Z2" s="469"/>
    </row>
    <row r="3" spans="1:26" ht="22.5" customHeight="1">
      <c r="A3" s="432" t="s">
        <v>2</v>
      </c>
      <c r="B3" s="470"/>
      <c r="D3" s="471"/>
      <c r="E3" s="471"/>
      <c r="F3" s="471"/>
      <c r="G3" s="471"/>
      <c r="H3" s="471"/>
      <c r="I3" s="471"/>
      <c r="J3" s="471"/>
      <c r="K3" s="471"/>
      <c r="L3" s="471"/>
      <c r="M3" s="471"/>
      <c r="N3" s="471"/>
      <c r="O3" s="471"/>
      <c r="P3" s="471"/>
      <c r="Q3" s="471"/>
      <c r="R3" s="471"/>
      <c r="V3" s="475"/>
      <c r="W3" s="475"/>
      <c r="X3" s="475"/>
      <c r="Y3" s="477" t="s">
        <v>3</v>
      </c>
      <c r="Z3" s="477"/>
    </row>
    <row r="4" spans="1:26" ht="22.5" customHeight="1">
      <c r="A4" s="335" t="s">
        <v>97</v>
      </c>
      <c r="B4" s="335"/>
      <c r="C4" s="335"/>
      <c r="D4" s="472" t="s">
        <v>79</v>
      </c>
      <c r="E4" s="472" t="s">
        <v>98</v>
      </c>
      <c r="F4" s="472" t="s">
        <v>204</v>
      </c>
      <c r="G4" s="472" t="s">
        <v>205</v>
      </c>
      <c r="H4" s="472" t="s">
        <v>206</v>
      </c>
      <c r="I4" s="472" t="s">
        <v>207</v>
      </c>
      <c r="J4" s="472" t="s">
        <v>208</v>
      </c>
      <c r="K4" s="472" t="s">
        <v>209</v>
      </c>
      <c r="L4" s="472" t="s">
        <v>210</v>
      </c>
      <c r="M4" s="472" t="s">
        <v>211</v>
      </c>
      <c r="N4" s="472" t="s">
        <v>212</v>
      </c>
      <c r="O4" s="472" t="s">
        <v>213</v>
      </c>
      <c r="P4" s="472" t="s">
        <v>214</v>
      </c>
      <c r="Q4" s="472" t="s">
        <v>215</v>
      </c>
      <c r="R4" s="472" t="s">
        <v>216</v>
      </c>
      <c r="S4" s="472" t="s">
        <v>217</v>
      </c>
      <c r="T4" s="472" t="s">
        <v>218</v>
      </c>
      <c r="U4" s="472" t="s">
        <v>219</v>
      </c>
      <c r="V4" s="472" t="s">
        <v>220</v>
      </c>
      <c r="W4" s="472" t="s">
        <v>221</v>
      </c>
      <c r="X4" s="472" t="s">
        <v>222</v>
      </c>
      <c r="Y4" s="472" t="s">
        <v>223</v>
      </c>
      <c r="Z4" s="478" t="s">
        <v>224</v>
      </c>
    </row>
    <row r="5" spans="1:26" ht="13.5" customHeight="1">
      <c r="A5" s="472" t="s">
        <v>100</v>
      </c>
      <c r="B5" s="472" t="s">
        <v>101</v>
      </c>
      <c r="C5" s="472" t="s">
        <v>102</v>
      </c>
      <c r="D5" s="472"/>
      <c r="E5" s="472"/>
      <c r="F5" s="472"/>
      <c r="G5" s="472"/>
      <c r="H5" s="472"/>
      <c r="I5" s="472"/>
      <c r="J5" s="472"/>
      <c r="K5" s="472"/>
      <c r="L5" s="472"/>
      <c r="M5" s="472"/>
      <c r="N5" s="472"/>
      <c r="O5" s="472"/>
      <c r="P5" s="472"/>
      <c r="Q5" s="472"/>
      <c r="R5" s="472"/>
      <c r="S5" s="472"/>
      <c r="T5" s="472"/>
      <c r="U5" s="472"/>
      <c r="V5" s="472"/>
      <c r="W5" s="472"/>
      <c r="X5" s="472"/>
      <c r="Y5" s="472"/>
      <c r="Z5" s="478"/>
    </row>
    <row r="6" spans="1:26" ht="13.5" customHeight="1">
      <c r="A6" s="472"/>
      <c r="B6" s="472"/>
      <c r="C6" s="472"/>
      <c r="D6" s="472"/>
      <c r="E6" s="472"/>
      <c r="F6" s="472"/>
      <c r="G6" s="472"/>
      <c r="H6" s="472"/>
      <c r="I6" s="472"/>
      <c r="J6" s="472"/>
      <c r="K6" s="472"/>
      <c r="L6" s="472"/>
      <c r="M6" s="472"/>
      <c r="N6" s="472"/>
      <c r="O6" s="472"/>
      <c r="P6" s="472"/>
      <c r="Q6" s="472"/>
      <c r="R6" s="472"/>
      <c r="S6" s="472"/>
      <c r="T6" s="472"/>
      <c r="U6" s="472"/>
      <c r="V6" s="472"/>
      <c r="W6" s="472"/>
      <c r="X6" s="472"/>
      <c r="Y6" s="472"/>
      <c r="Z6" s="478"/>
    </row>
    <row r="7" spans="1:26" ht="22.5" customHeight="1">
      <c r="A7" s="335"/>
      <c r="B7" s="335"/>
      <c r="C7" s="335"/>
      <c r="D7" s="335"/>
      <c r="E7" s="335"/>
      <c r="F7" s="335">
        <v>1</v>
      </c>
      <c r="G7" s="335">
        <v>2</v>
      </c>
      <c r="H7" s="335">
        <v>3</v>
      </c>
      <c r="I7" s="335">
        <v>4</v>
      </c>
      <c r="J7" s="335">
        <v>5</v>
      </c>
      <c r="K7" s="335">
        <v>6</v>
      </c>
      <c r="L7" s="335">
        <v>7</v>
      </c>
      <c r="M7" s="335">
        <v>8</v>
      </c>
      <c r="N7" s="335">
        <v>9</v>
      </c>
      <c r="O7" s="335">
        <v>10</v>
      </c>
      <c r="P7" s="335">
        <v>11</v>
      </c>
      <c r="Q7" s="335">
        <v>12</v>
      </c>
      <c r="R7" s="335">
        <v>13</v>
      </c>
      <c r="S7" s="335">
        <v>14</v>
      </c>
      <c r="T7" s="335">
        <v>15</v>
      </c>
      <c r="U7" s="335">
        <v>16</v>
      </c>
      <c r="V7" s="335">
        <v>17</v>
      </c>
      <c r="W7" s="335">
        <v>18</v>
      </c>
      <c r="X7" s="335">
        <v>19</v>
      </c>
      <c r="Y7" s="335">
        <v>20</v>
      </c>
      <c r="Z7" s="335">
        <v>21</v>
      </c>
    </row>
    <row r="8" spans="1:26" ht="22.5" customHeight="1">
      <c r="A8" s="283"/>
      <c r="B8" s="283"/>
      <c r="C8" s="283"/>
      <c r="D8" s="283"/>
      <c r="E8" s="78" t="s">
        <v>81</v>
      </c>
      <c r="F8" s="332">
        <f>F9</f>
        <v>100.3</v>
      </c>
      <c r="G8" s="332">
        <f aca="true" t="shared" si="0" ref="G8:Z8">G9</f>
        <v>8</v>
      </c>
      <c r="H8" s="332">
        <f t="shared" si="0"/>
        <v>5</v>
      </c>
      <c r="I8" s="332">
        <f t="shared" si="0"/>
        <v>2.5</v>
      </c>
      <c r="J8" s="332">
        <f t="shared" si="0"/>
        <v>9</v>
      </c>
      <c r="K8" s="332">
        <f t="shared" si="0"/>
        <v>5</v>
      </c>
      <c r="L8" s="332">
        <f t="shared" si="0"/>
        <v>1</v>
      </c>
      <c r="M8" s="332">
        <f t="shared" si="0"/>
        <v>10.2</v>
      </c>
      <c r="N8" s="332">
        <f t="shared" si="0"/>
        <v>0</v>
      </c>
      <c r="O8" s="332">
        <f t="shared" si="0"/>
        <v>8</v>
      </c>
      <c r="P8" s="332">
        <f t="shared" si="0"/>
        <v>0</v>
      </c>
      <c r="Q8" s="332">
        <f t="shared" si="0"/>
        <v>2.3</v>
      </c>
      <c r="R8" s="332">
        <f t="shared" si="0"/>
        <v>9.6</v>
      </c>
      <c r="S8" s="332">
        <f t="shared" si="0"/>
        <v>17.5</v>
      </c>
      <c r="T8" s="332">
        <f t="shared" si="0"/>
        <v>0</v>
      </c>
      <c r="U8" s="332">
        <f t="shared" si="0"/>
        <v>0</v>
      </c>
      <c r="V8" s="332">
        <f t="shared" si="0"/>
        <v>22.200000000000003</v>
      </c>
      <c r="W8" s="332">
        <f t="shared" si="0"/>
        <v>0</v>
      </c>
      <c r="X8" s="332">
        <f t="shared" si="0"/>
        <v>0</v>
      </c>
      <c r="Y8" s="332">
        <f t="shared" si="0"/>
        <v>0</v>
      </c>
      <c r="Z8" s="332">
        <f t="shared" si="0"/>
        <v>0</v>
      </c>
    </row>
    <row r="9" spans="1:26" s="279" customFormat="1" ht="22.5" customHeight="1">
      <c r="A9" s="80" t="s">
        <v>103</v>
      </c>
      <c r="B9" s="81"/>
      <c r="C9" s="81"/>
      <c r="D9" s="82" t="s">
        <v>93</v>
      </c>
      <c r="E9" s="83" t="s">
        <v>192</v>
      </c>
      <c r="F9" s="332">
        <f>F10+F12</f>
        <v>100.3</v>
      </c>
      <c r="G9" s="332">
        <f aca="true" t="shared" si="1" ref="G9:Z9">G10+G12</f>
        <v>8</v>
      </c>
      <c r="H9" s="332">
        <f t="shared" si="1"/>
        <v>5</v>
      </c>
      <c r="I9" s="332">
        <f t="shared" si="1"/>
        <v>2.5</v>
      </c>
      <c r="J9" s="332">
        <f t="shared" si="1"/>
        <v>9</v>
      </c>
      <c r="K9" s="332">
        <f t="shared" si="1"/>
        <v>5</v>
      </c>
      <c r="L9" s="332">
        <f t="shared" si="1"/>
        <v>1</v>
      </c>
      <c r="M9" s="332">
        <f t="shared" si="1"/>
        <v>10.2</v>
      </c>
      <c r="N9" s="332">
        <f t="shared" si="1"/>
        <v>0</v>
      </c>
      <c r="O9" s="332">
        <f t="shared" si="1"/>
        <v>8</v>
      </c>
      <c r="P9" s="332">
        <f t="shared" si="1"/>
        <v>0</v>
      </c>
      <c r="Q9" s="332">
        <f t="shared" si="1"/>
        <v>2.3</v>
      </c>
      <c r="R9" s="332">
        <f t="shared" si="1"/>
        <v>9.6</v>
      </c>
      <c r="S9" s="332">
        <f t="shared" si="1"/>
        <v>17.5</v>
      </c>
      <c r="T9" s="332">
        <f t="shared" si="1"/>
        <v>0</v>
      </c>
      <c r="U9" s="332">
        <f t="shared" si="1"/>
        <v>0</v>
      </c>
      <c r="V9" s="332">
        <f t="shared" si="1"/>
        <v>22.200000000000003</v>
      </c>
      <c r="W9" s="332">
        <f t="shared" si="1"/>
        <v>0</v>
      </c>
      <c r="X9" s="332">
        <f t="shared" si="1"/>
        <v>0</v>
      </c>
      <c r="Y9" s="332">
        <f t="shared" si="1"/>
        <v>0</v>
      </c>
      <c r="Z9" s="332">
        <f t="shared" si="1"/>
        <v>0</v>
      </c>
    </row>
    <row r="10" spans="1:26" s="279" customFormat="1" ht="22.5" customHeight="1">
      <c r="A10" s="80" t="s">
        <v>103</v>
      </c>
      <c r="B10" s="80" t="s">
        <v>105</v>
      </c>
      <c r="C10" s="81"/>
      <c r="D10" s="82" t="s">
        <v>93</v>
      </c>
      <c r="E10" s="83" t="s">
        <v>193</v>
      </c>
      <c r="F10" s="332">
        <f aca="true" t="shared" si="2" ref="F10:F13">SUM(G10:Z10)</f>
        <v>66</v>
      </c>
      <c r="G10" s="318">
        <v>4</v>
      </c>
      <c r="H10" s="332">
        <v>2</v>
      </c>
      <c r="I10" s="332">
        <v>0.5</v>
      </c>
      <c r="J10" s="332">
        <v>5</v>
      </c>
      <c r="K10" s="332">
        <v>3</v>
      </c>
      <c r="L10" s="332"/>
      <c r="M10" s="332">
        <v>6</v>
      </c>
      <c r="N10" s="332"/>
      <c r="O10" s="318">
        <v>4</v>
      </c>
      <c r="P10" s="318"/>
      <c r="Q10" s="318">
        <v>0.3</v>
      </c>
      <c r="R10" s="318">
        <v>5.6</v>
      </c>
      <c r="S10" s="318">
        <v>17.5</v>
      </c>
      <c r="T10" s="332"/>
      <c r="U10" s="321"/>
      <c r="V10" s="318">
        <v>18.1</v>
      </c>
      <c r="W10" s="318"/>
      <c r="X10" s="321"/>
      <c r="Y10" s="321"/>
      <c r="Z10" s="318"/>
    </row>
    <row r="11" spans="1:26" ht="22.5" customHeight="1">
      <c r="A11" s="84" t="s">
        <v>103</v>
      </c>
      <c r="B11" s="84" t="s">
        <v>105</v>
      </c>
      <c r="C11" s="84" t="s">
        <v>107</v>
      </c>
      <c r="D11" s="10" t="s">
        <v>93</v>
      </c>
      <c r="E11" s="85" t="s">
        <v>194</v>
      </c>
      <c r="F11" s="331">
        <f t="shared" si="2"/>
        <v>66</v>
      </c>
      <c r="G11" s="87">
        <v>4</v>
      </c>
      <c r="H11" s="331">
        <v>2</v>
      </c>
      <c r="I11" s="331">
        <v>0.5</v>
      </c>
      <c r="J11" s="331">
        <v>5</v>
      </c>
      <c r="K11" s="331">
        <v>3</v>
      </c>
      <c r="L11" s="331"/>
      <c r="M11" s="331">
        <v>6</v>
      </c>
      <c r="N11" s="331"/>
      <c r="O11" s="87">
        <v>4</v>
      </c>
      <c r="P11" s="87"/>
      <c r="Q11" s="87">
        <v>0.3</v>
      </c>
      <c r="R11" s="87">
        <v>5.6</v>
      </c>
      <c r="S11" s="87">
        <v>17.5</v>
      </c>
      <c r="T11" s="331"/>
      <c r="U11" s="322"/>
      <c r="V11" s="87">
        <v>18.1</v>
      </c>
      <c r="W11" s="87"/>
      <c r="X11" s="322"/>
      <c r="Y11" s="322"/>
      <c r="Z11" s="87"/>
    </row>
    <row r="12" spans="1:26" s="279" customFormat="1" ht="22.5" customHeight="1">
      <c r="A12" s="80" t="s">
        <v>103</v>
      </c>
      <c r="B12" s="80" t="s">
        <v>113</v>
      </c>
      <c r="C12" s="80"/>
      <c r="D12" s="82" t="s">
        <v>93</v>
      </c>
      <c r="E12" s="90" t="s">
        <v>195</v>
      </c>
      <c r="F12" s="332">
        <v>34.3</v>
      </c>
      <c r="G12" s="319">
        <v>4</v>
      </c>
      <c r="H12" s="332">
        <v>3</v>
      </c>
      <c r="I12" s="332">
        <v>2</v>
      </c>
      <c r="J12" s="332">
        <v>4</v>
      </c>
      <c r="K12" s="332">
        <v>2</v>
      </c>
      <c r="L12" s="332">
        <v>1</v>
      </c>
      <c r="M12" s="332">
        <v>4.2</v>
      </c>
      <c r="N12" s="332"/>
      <c r="O12" s="319">
        <v>4</v>
      </c>
      <c r="P12" s="332"/>
      <c r="Q12" s="319">
        <v>2</v>
      </c>
      <c r="R12" s="319">
        <v>4</v>
      </c>
      <c r="S12" s="332"/>
      <c r="T12" s="332"/>
      <c r="U12" s="319"/>
      <c r="V12" s="318">
        <v>4.1</v>
      </c>
      <c r="W12" s="318"/>
      <c r="X12" s="318"/>
      <c r="Y12" s="318"/>
      <c r="Z12" s="318"/>
    </row>
    <row r="13" spans="1:26" ht="22.5" customHeight="1">
      <c r="A13" s="84" t="s">
        <v>103</v>
      </c>
      <c r="B13" s="84" t="s">
        <v>113</v>
      </c>
      <c r="C13" s="84" t="s">
        <v>117</v>
      </c>
      <c r="D13" s="10" t="s">
        <v>93</v>
      </c>
      <c r="E13" s="88" t="s">
        <v>196</v>
      </c>
      <c r="F13" s="331">
        <f>SUM(G13:Z13)</f>
        <v>34.3</v>
      </c>
      <c r="G13" s="320">
        <v>4</v>
      </c>
      <c r="H13" s="331">
        <v>3</v>
      </c>
      <c r="I13" s="331">
        <v>2</v>
      </c>
      <c r="J13" s="331">
        <v>4</v>
      </c>
      <c r="K13" s="331">
        <v>2</v>
      </c>
      <c r="L13" s="331">
        <v>1</v>
      </c>
      <c r="M13" s="331">
        <v>4.2</v>
      </c>
      <c r="N13" s="331"/>
      <c r="O13" s="320">
        <v>4</v>
      </c>
      <c r="P13" s="331"/>
      <c r="Q13" s="320">
        <v>2</v>
      </c>
      <c r="R13" s="320">
        <v>4</v>
      </c>
      <c r="S13" s="331"/>
      <c r="T13" s="331"/>
      <c r="U13" s="320"/>
      <c r="V13" s="87">
        <v>4.1</v>
      </c>
      <c r="W13" s="87"/>
      <c r="X13" s="87"/>
      <c r="Y13" s="87"/>
      <c r="Z13" s="87"/>
    </row>
    <row r="14" spans="3:27" ht="22.5" customHeight="1">
      <c r="C14" s="473"/>
      <c r="D14" s="473"/>
      <c r="E14" s="473"/>
      <c r="F14" s="473"/>
      <c r="G14" s="473"/>
      <c r="I14" s="473"/>
      <c r="J14" s="473"/>
      <c r="K14" s="473"/>
      <c r="L14" s="473"/>
      <c r="M14" s="473"/>
      <c r="N14" s="473"/>
      <c r="P14" s="473"/>
      <c r="Q14" s="473"/>
      <c r="R14" s="473"/>
      <c r="S14" s="473"/>
      <c r="T14" s="473"/>
      <c r="U14" s="473"/>
      <c r="V14" s="473"/>
      <c r="W14" s="473"/>
      <c r="X14" s="473"/>
      <c r="Y14" s="473"/>
      <c r="Z14" s="473"/>
      <c r="AA14" s="473"/>
    </row>
    <row r="15" spans="1:26" ht="22.5" customHeight="1">
      <c r="A15" s="473"/>
      <c r="C15" s="473"/>
      <c r="D15" s="473"/>
      <c r="E15" s="473"/>
      <c r="F15" s="473"/>
      <c r="J15" s="473"/>
      <c r="K15" s="473"/>
      <c r="L15" s="473"/>
      <c r="M15" s="473"/>
      <c r="P15" s="473"/>
      <c r="Q15" s="473"/>
      <c r="R15" s="473"/>
      <c r="S15" s="473"/>
      <c r="T15" s="473"/>
      <c r="Z15" s="473"/>
    </row>
    <row r="16" spans="1:26" ht="22.5" customHeight="1">
      <c r="A16" s="473"/>
      <c r="B16" s="473"/>
      <c r="D16" s="473"/>
      <c r="E16" s="473"/>
      <c r="K16" s="473"/>
      <c r="L16" s="473"/>
      <c r="M16" s="473"/>
      <c r="P16" s="473"/>
      <c r="Q16" s="473"/>
      <c r="R16" s="473"/>
      <c r="S16" s="473"/>
      <c r="T16" s="473"/>
      <c r="Z16" s="473"/>
    </row>
    <row r="17" spans="2:26" ht="22.5" customHeight="1">
      <c r="B17" s="473"/>
      <c r="C17" s="473"/>
      <c r="E17" s="473"/>
      <c r="K17" s="473"/>
      <c r="L17" s="473"/>
      <c r="M17" s="473"/>
      <c r="P17" s="473"/>
      <c r="Q17" s="473"/>
      <c r="R17" s="473"/>
      <c r="S17" s="473"/>
      <c r="Z17" s="473"/>
    </row>
    <row r="18" spans="11:19" ht="22.5" customHeight="1">
      <c r="K18" s="473"/>
      <c r="L18" s="473"/>
      <c r="M18" s="473"/>
      <c r="S18" s="473"/>
    </row>
    <row r="19" spans="11:13" ht="22.5" customHeight="1">
      <c r="K19" s="473"/>
      <c r="L19" s="473"/>
      <c r="M19" s="473"/>
    </row>
    <row r="20" spans="1:27" ht="22.5" customHeight="1">
      <c r="A20"/>
      <c r="B20"/>
      <c r="C20"/>
      <c r="D20"/>
      <c r="E20"/>
      <c r="F20"/>
      <c r="G20"/>
      <c r="H20"/>
      <c r="I20"/>
      <c r="J20"/>
      <c r="K20" s="473"/>
      <c r="L20"/>
      <c r="M20"/>
      <c r="N20"/>
      <c r="O20"/>
      <c r="P20"/>
      <c r="Q20"/>
      <c r="R20"/>
      <c r="S20"/>
      <c r="T20"/>
      <c r="U20"/>
      <c r="V20"/>
      <c r="W20"/>
      <c r="X20"/>
      <c r="Y20"/>
      <c r="Z20"/>
      <c r="AA20"/>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E1">
      <selection activeCell="A8" sqref="A8:E12"/>
    </sheetView>
  </sheetViews>
  <sheetFormatPr defaultColWidth="9.00390625" defaultRowHeight="14.25"/>
  <cols>
    <col min="1" max="3" width="5.75390625" style="0" customWidth="1"/>
    <col min="5" max="5" width="20.50390625" style="0" customWidth="1"/>
    <col min="6" max="6" width="11.125" style="0" customWidth="1"/>
    <col min="7" max="7" width="9.25390625" style="0" customWidth="1"/>
    <col min="18" max="18" width="11.50390625" style="0" customWidth="1"/>
  </cols>
  <sheetData>
    <row r="1" ht="14.25" customHeight="1">
      <c r="T1" t="s">
        <v>225</v>
      </c>
    </row>
    <row r="2" spans="1:20" ht="33.75" customHeight="1">
      <c r="A2" s="67" t="s">
        <v>226</v>
      </c>
      <c r="B2" s="67"/>
      <c r="C2" s="67"/>
      <c r="D2" s="67"/>
      <c r="E2" s="67"/>
      <c r="F2" s="67"/>
      <c r="G2" s="67"/>
      <c r="H2" s="67"/>
      <c r="I2" s="67"/>
      <c r="J2" s="67"/>
      <c r="K2" s="67"/>
      <c r="L2" s="67"/>
      <c r="M2" s="67"/>
      <c r="N2" s="67"/>
      <c r="O2" s="67"/>
      <c r="P2" s="67"/>
      <c r="Q2" s="67"/>
      <c r="R2" s="67"/>
      <c r="S2" s="67"/>
      <c r="T2" s="67"/>
    </row>
    <row r="3" spans="1:20" ht="14.25" customHeight="1">
      <c r="A3" s="432" t="s">
        <v>2</v>
      </c>
      <c r="S3" s="466" t="s">
        <v>78</v>
      </c>
      <c r="T3" s="466"/>
    </row>
    <row r="4" spans="1:20" ht="22.5" customHeight="1">
      <c r="A4" s="314" t="s">
        <v>97</v>
      </c>
      <c r="B4" s="314"/>
      <c r="C4" s="314"/>
      <c r="D4" s="73" t="s">
        <v>227</v>
      </c>
      <c r="E4" s="73" t="s">
        <v>159</v>
      </c>
      <c r="F4" s="72" t="s">
        <v>204</v>
      </c>
      <c r="G4" s="73" t="s">
        <v>161</v>
      </c>
      <c r="H4" s="73"/>
      <c r="I4" s="73"/>
      <c r="J4" s="73"/>
      <c r="K4" s="73"/>
      <c r="L4" s="73"/>
      <c r="M4" s="73"/>
      <c r="N4" s="73"/>
      <c r="O4" s="73"/>
      <c r="P4" s="73"/>
      <c r="Q4" s="73"/>
      <c r="R4" s="73" t="s">
        <v>164</v>
      </c>
      <c r="S4" s="73"/>
      <c r="T4" s="73"/>
    </row>
    <row r="5" spans="1:20" ht="14.25" customHeight="1">
      <c r="A5" s="314"/>
      <c r="B5" s="314"/>
      <c r="C5" s="314"/>
      <c r="D5" s="73"/>
      <c r="E5" s="73"/>
      <c r="F5" s="74"/>
      <c r="G5" s="73" t="s">
        <v>90</v>
      </c>
      <c r="H5" s="73" t="s">
        <v>228</v>
      </c>
      <c r="I5" s="73" t="s">
        <v>214</v>
      </c>
      <c r="J5" s="73" t="s">
        <v>215</v>
      </c>
      <c r="K5" s="73" t="s">
        <v>229</v>
      </c>
      <c r="L5" s="73" t="s">
        <v>230</v>
      </c>
      <c r="M5" s="73" t="s">
        <v>216</v>
      </c>
      <c r="N5" s="73" t="s">
        <v>231</v>
      </c>
      <c r="O5" s="73" t="s">
        <v>219</v>
      </c>
      <c r="P5" s="73" t="s">
        <v>232</v>
      </c>
      <c r="Q5" s="73" t="s">
        <v>233</v>
      </c>
      <c r="R5" s="73" t="s">
        <v>90</v>
      </c>
      <c r="S5" s="73" t="s">
        <v>234</v>
      </c>
      <c r="T5" s="73" t="s">
        <v>201</v>
      </c>
    </row>
    <row r="6" spans="1:20" ht="42.75" customHeight="1">
      <c r="A6" s="73" t="s">
        <v>100</v>
      </c>
      <c r="B6" s="73" t="s">
        <v>101</v>
      </c>
      <c r="C6" s="73" t="s">
        <v>102</v>
      </c>
      <c r="D6" s="73"/>
      <c r="E6" s="73"/>
      <c r="F6" s="75"/>
      <c r="G6" s="73"/>
      <c r="H6" s="73"/>
      <c r="I6" s="73"/>
      <c r="J6" s="73"/>
      <c r="K6" s="73"/>
      <c r="L6" s="73"/>
      <c r="M6" s="73"/>
      <c r="N6" s="73"/>
      <c r="O6" s="73"/>
      <c r="P6" s="73"/>
      <c r="Q6" s="73"/>
      <c r="R6" s="73"/>
      <c r="S6" s="73"/>
      <c r="T6" s="73"/>
    </row>
    <row r="7" spans="1:20" ht="30" customHeight="1">
      <c r="A7" s="283"/>
      <c r="B7" s="283"/>
      <c r="C7" s="283"/>
      <c r="D7" s="283"/>
      <c r="E7" s="78" t="s">
        <v>81</v>
      </c>
      <c r="F7" s="316">
        <f>F8</f>
        <v>100.3</v>
      </c>
      <c r="G7" s="316">
        <f aca="true" t="shared" si="0" ref="G7:Q7">G8</f>
        <v>100.3</v>
      </c>
      <c r="H7" s="316">
        <f t="shared" si="0"/>
        <v>8</v>
      </c>
      <c r="I7" s="316">
        <f t="shared" si="0"/>
        <v>0</v>
      </c>
      <c r="J7" s="316">
        <f t="shared" si="0"/>
        <v>2.3</v>
      </c>
      <c r="K7" s="316">
        <f t="shared" si="0"/>
        <v>0</v>
      </c>
      <c r="L7" s="316">
        <f t="shared" si="0"/>
        <v>0</v>
      </c>
      <c r="M7" s="316">
        <f t="shared" si="0"/>
        <v>9.6</v>
      </c>
      <c r="N7" s="316">
        <f t="shared" si="0"/>
        <v>0</v>
      </c>
      <c r="O7" s="316">
        <f t="shared" si="0"/>
        <v>0</v>
      </c>
      <c r="P7" s="316">
        <f t="shared" si="0"/>
        <v>8</v>
      </c>
      <c r="Q7" s="316">
        <f t="shared" si="0"/>
        <v>72.4</v>
      </c>
      <c r="R7" s="289"/>
      <c r="S7" s="289"/>
      <c r="T7" s="289"/>
    </row>
    <row r="8" spans="1:20" s="279" customFormat="1" ht="30" customHeight="1">
      <c r="A8" s="80" t="s">
        <v>103</v>
      </c>
      <c r="B8" s="81"/>
      <c r="C8" s="81"/>
      <c r="D8" s="82" t="s">
        <v>93</v>
      </c>
      <c r="E8" s="83" t="s">
        <v>104</v>
      </c>
      <c r="F8" s="316">
        <f>F9+F11</f>
        <v>100.3</v>
      </c>
      <c r="G8" s="316">
        <f aca="true" t="shared" si="1" ref="G8:Q8">G9+G11</f>
        <v>100.3</v>
      </c>
      <c r="H8" s="316">
        <f t="shared" si="1"/>
        <v>8</v>
      </c>
      <c r="I8" s="316">
        <f t="shared" si="1"/>
        <v>0</v>
      </c>
      <c r="J8" s="316">
        <f t="shared" si="1"/>
        <v>2.3</v>
      </c>
      <c r="K8" s="316">
        <f t="shared" si="1"/>
        <v>0</v>
      </c>
      <c r="L8" s="316">
        <f t="shared" si="1"/>
        <v>0</v>
      </c>
      <c r="M8" s="316">
        <f t="shared" si="1"/>
        <v>9.6</v>
      </c>
      <c r="N8" s="316">
        <f t="shared" si="1"/>
        <v>0</v>
      </c>
      <c r="O8" s="316">
        <f t="shared" si="1"/>
        <v>0</v>
      </c>
      <c r="P8" s="316">
        <f t="shared" si="1"/>
        <v>8</v>
      </c>
      <c r="Q8" s="316">
        <f t="shared" si="1"/>
        <v>72.4</v>
      </c>
      <c r="R8" s="287"/>
      <c r="S8" s="287"/>
      <c r="T8" s="287"/>
    </row>
    <row r="9" spans="1:20" s="279" customFormat="1" ht="30" customHeight="1">
      <c r="A9" s="80" t="s">
        <v>103</v>
      </c>
      <c r="B9" s="80" t="s">
        <v>105</v>
      </c>
      <c r="C9" s="81"/>
      <c r="D9" s="82" t="s">
        <v>93</v>
      </c>
      <c r="E9" s="83" t="s">
        <v>106</v>
      </c>
      <c r="F9" s="317">
        <f>G9+R9</f>
        <v>66</v>
      </c>
      <c r="G9" s="317">
        <f>SUM(H9:Q9)</f>
        <v>66</v>
      </c>
      <c r="H9" s="318">
        <v>4</v>
      </c>
      <c r="I9" s="318"/>
      <c r="J9" s="318">
        <v>0.3</v>
      </c>
      <c r="K9" s="317"/>
      <c r="L9" s="317"/>
      <c r="M9" s="318">
        <v>5.6</v>
      </c>
      <c r="N9" s="317"/>
      <c r="O9" s="321"/>
      <c r="P9" s="318">
        <v>4</v>
      </c>
      <c r="Q9" s="317">
        <v>52.1</v>
      </c>
      <c r="R9" s="287"/>
      <c r="S9" s="287"/>
      <c r="T9" s="287"/>
    </row>
    <row r="10" spans="1:20" s="20" customFormat="1" ht="30" customHeight="1">
      <c r="A10" s="84" t="s">
        <v>103</v>
      </c>
      <c r="B10" s="84" t="s">
        <v>105</v>
      </c>
      <c r="C10" s="84" t="s">
        <v>107</v>
      </c>
      <c r="D10" s="10" t="s">
        <v>93</v>
      </c>
      <c r="E10" s="85" t="s">
        <v>108</v>
      </c>
      <c r="F10" s="89">
        <f>G10+R10</f>
        <v>66</v>
      </c>
      <c r="G10" s="89">
        <f>SUM(H10:Q10)</f>
        <v>66</v>
      </c>
      <c r="H10" s="87">
        <v>4</v>
      </c>
      <c r="I10" s="87"/>
      <c r="J10" s="87">
        <v>0.3</v>
      </c>
      <c r="K10" s="89"/>
      <c r="L10" s="89"/>
      <c r="M10" s="87">
        <v>5.6</v>
      </c>
      <c r="N10" s="89"/>
      <c r="O10" s="322"/>
      <c r="P10" s="87">
        <v>4</v>
      </c>
      <c r="Q10" s="89">
        <v>52.1</v>
      </c>
      <c r="R10" s="89"/>
      <c r="S10" s="89"/>
      <c r="T10" s="89"/>
    </row>
    <row r="11" spans="1:20" s="465" customFormat="1" ht="30" customHeight="1">
      <c r="A11" s="80" t="s">
        <v>103</v>
      </c>
      <c r="B11" s="80" t="s">
        <v>113</v>
      </c>
      <c r="C11" s="80"/>
      <c r="D11" s="82" t="s">
        <v>93</v>
      </c>
      <c r="E11" s="90" t="s">
        <v>114</v>
      </c>
      <c r="F11" s="319">
        <v>34.3</v>
      </c>
      <c r="G11" s="319">
        <v>34.3</v>
      </c>
      <c r="H11" s="319">
        <v>4</v>
      </c>
      <c r="I11" s="319">
        <v>0</v>
      </c>
      <c r="J11" s="319">
        <v>2</v>
      </c>
      <c r="K11" s="319"/>
      <c r="L11" s="319"/>
      <c r="M11" s="319">
        <v>4</v>
      </c>
      <c r="N11" s="319"/>
      <c r="O11" s="319"/>
      <c r="P11" s="319">
        <v>4</v>
      </c>
      <c r="Q11" s="319">
        <v>20.3</v>
      </c>
      <c r="R11" s="317"/>
      <c r="S11" s="317"/>
      <c r="T11" s="317"/>
    </row>
    <row r="12" spans="1:20" ht="30" customHeight="1">
      <c r="A12" s="84" t="s">
        <v>103</v>
      </c>
      <c r="B12" s="84" t="s">
        <v>113</v>
      </c>
      <c r="C12" s="84" t="s">
        <v>117</v>
      </c>
      <c r="D12" s="10" t="s">
        <v>93</v>
      </c>
      <c r="E12" s="88" t="s">
        <v>118</v>
      </c>
      <c r="F12" s="320">
        <v>34.3</v>
      </c>
      <c r="G12" s="320">
        <v>34.3</v>
      </c>
      <c r="H12" s="320">
        <v>4</v>
      </c>
      <c r="I12" s="320">
        <v>0</v>
      </c>
      <c r="J12" s="320">
        <v>2</v>
      </c>
      <c r="K12" s="320"/>
      <c r="L12" s="320"/>
      <c r="M12" s="320">
        <v>4</v>
      </c>
      <c r="N12" s="320"/>
      <c r="O12" s="320"/>
      <c r="P12" s="320">
        <v>4</v>
      </c>
      <c r="Q12" s="320">
        <v>20.3</v>
      </c>
      <c r="R12" s="320"/>
      <c r="S12" s="320"/>
      <c r="T12" s="320"/>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蓝天白云</cp:lastModifiedBy>
  <cp:lastPrinted>2018-04-04T08:51:43Z</cp:lastPrinted>
  <dcterms:created xsi:type="dcterms:W3CDTF">1996-12-17T01:32:42Z</dcterms:created>
  <dcterms:modified xsi:type="dcterms:W3CDTF">2021-04-20T03:58:47Z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2052-11.1.0.10463</vt:lpwstr>
  </property>
  <property fmtid="{D5CDD505-2E9C-101B-9397-08002B2CF9AE}" pid="5" name="I">
    <vt:lpwstr>3823CF9F57D14540A38F5ADBA90104B3</vt:lpwstr>
  </property>
</Properties>
</file>