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2019年拨付汇总表 (12.6)" sheetId="14" state="hidden" r:id="rId1"/>
    <sheet name="县乡村" sheetId="11" r:id="rId2"/>
  </sheets>
  <definedNames>
    <definedName name="_xlnm._FilterDatabase" localSheetId="1" hidden="1">县乡村!$A$3:$AI$11</definedName>
    <definedName name="_xlnm.Print_Titles" localSheetId="1">县乡村!$3:$3</definedName>
  </definedNames>
  <calcPr calcId="144525"/>
</workbook>
</file>

<file path=xl/sharedStrings.xml><?xml version="1.0" encoding="utf-8"?>
<sst xmlns="http://schemas.openxmlformats.org/spreadsheetml/2006/main" count="146" uniqueCount="91">
  <si>
    <t>2019年危桥改造部补助资金拨付汇总表</t>
  </si>
  <si>
    <t>市州</t>
  </si>
  <si>
    <t>合计</t>
  </si>
  <si>
    <t>国省道</t>
  </si>
  <si>
    <t>县乡道</t>
  </si>
  <si>
    <t>村道</t>
  </si>
  <si>
    <t>小计</t>
  </si>
  <si>
    <t>2018年续建项目</t>
  </si>
  <si>
    <t>2019年新开工项目</t>
  </si>
  <si>
    <t>2016年、2017年渡改桥续建项目</t>
  </si>
  <si>
    <t>座数</t>
  </si>
  <si>
    <t>桥长（米）</t>
  </si>
  <si>
    <t>总投资（万元）</t>
  </si>
  <si>
    <t>部省补助总投资（万元）</t>
  </si>
  <si>
    <t>2018年第一批已下达部补助资金（万元）</t>
  </si>
  <si>
    <t>本次计划下达部省补助资金（万元）</t>
  </si>
  <si>
    <t>本次拨付部补助资金（万元）</t>
  </si>
  <si>
    <t>2018年第一批已拨付部补助资金（万元）</t>
  </si>
  <si>
    <t>本次计划下达部补助资金（万元）</t>
  </si>
  <si>
    <t>长沙</t>
  </si>
  <si>
    <t>株洲</t>
  </si>
  <si>
    <t>湘潭</t>
  </si>
  <si>
    <t>衡阳</t>
  </si>
  <si>
    <t>邵阳</t>
  </si>
  <si>
    <t>岳阳</t>
  </si>
  <si>
    <t>常德</t>
  </si>
  <si>
    <t>张家界</t>
  </si>
  <si>
    <t>益阳</t>
  </si>
  <si>
    <t>郴州</t>
  </si>
  <si>
    <t>永州</t>
  </si>
  <si>
    <t>怀化</t>
  </si>
  <si>
    <t>娄底</t>
  </si>
  <si>
    <t>湘西</t>
  </si>
  <si>
    <t>2021年农村公路危桥改造计划明细表</t>
  </si>
  <si>
    <t>序号</t>
  </si>
  <si>
    <t>县市区</t>
  </si>
  <si>
    <t>桥梁编码</t>
  </si>
  <si>
    <t>桥梁名称</t>
  </si>
  <si>
    <t>路线编码</t>
  </si>
  <si>
    <t>中心桩号</t>
  </si>
  <si>
    <t>路线技术等级</t>
  </si>
  <si>
    <t>技术状况
等级</t>
  </si>
  <si>
    <t>建设性质</t>
  </si>
  <si>
    <t>桥长
（米）</t>
  </si>
  <si>
    <t>桥宽
（米)</t>
  </si>
  <si>
    <t>补助桥宽</t>
  </si>
  <si>
    <t>批复文号</t>
  </si>
  <si>
    <t>总投资
（万元）</t>
  </si>
  <si>
    <t>部省补助总资金(万元)</t>
  </si>
  <si>
    <t>部省补助低值（万元）</t>
  </si>
  <si>
    <t>地方自筹
(万元)</t>
  </si>
  <si>
    <t>备注</t>
  </si>
  <si>
    <t>岳阳市</t>
  </si>
  <si>
    <t>岳阳县</t>
  </si>
  <si>
    <t>Y355430621L0010</t>
  </si>
  <si>
    <t>枫树桥</t>
  </si>
  <si>
    <t>Y355430621</t>
  </si>
  <si>
    <t>四级</t>
  </si>
  <si>
    <t>五类</t>
  </si>
  <si>
    <t>拆除重建</t>
  </si>
  <si>
    <t>岳县交[2018]67号</t>
  </si>
  <si>
    <t>C442430621L0010</t>
  </si>
  <si>
    <t>罗新桥</t>
  </si>
  <si>
    <t>C442430621</t>
  </si>
  <si>
    <t>岳县交[2018]65号</t>
  </si>
  <si>
    <t>CL57430621L0010</t>
  </si>
  <si>
    <t>甘米桥</t>
  </si>
  <si>
    <t>CL57430621</t>
  </si>
  <si>
    <t>岳县交[2018]79号</t>
  </si>
  <si>
    <t>CF10430621L0020</t>
  </si>
  <si>
    <t>胜仙桥</t>
  </si>
  <si>
    <t>CF10430621</t>
  </si>
  <si>
    <t>岳县交[2018]127号</t>
  </si>
  <si>
    <t>X074430621L0010</t>
  </si>
  <si>
    <t>西冲桥</t>
  </si>
  <si>
    <t>X074430621</t>
  </si>
  <si>
    <t>岳县交［2018］72号</t>
  </si>
  <si>
    <t>X140430621L0010</t>
  </si>
  <si>
    <t>上文片文政桥</t>
  </si>
  <si>
    <t>X140430621</t>
  </si>
  <si>
    <t>岳县交［2018］86号</t>
  </si>
  <si>
    <t>S203430621L0150</t>
  </si>
  <si>
    <t>卢塅桥</t>
  </si>
  <si>
    <t>S203430621</t>
  </si>
  <si>
    <t>四类</t>
  </si>
  <si>
    <t>加固改造</t>
  </si>
  <si>
    <t>岳阳县[2021]91号</t>
  </si>
  <si>
    <t>S209430621L0130</t>
  </si>
  <si>
    <t>沙南漫水桥</t>
  </si>
  <si>
    <t>S209430621</t>
  </si>
  <si>
    <t>岳阳县[2021]90号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</si>
</sst>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18" fillId="13" borderId="1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0"/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"/>
  <sheetViews>
    <sheetView workbookViewId="0">
      <selection activeCell="AD6" sqref="AD6"/>
    </sheetView>
  </sheetViews>
  <sheetFormatPr defaultColWidth="9" defaultRowHeight="13.5"/>
  <cols>
    <col min="1" max="1" width="7.75" style="28" customWidth="1"/>
    <col min="2" max="2" width="6" style="28" hidden="1" customWidth="1"/>
    <col min="3" max="4" width="9" style="28" hidden="1" customWidth="1"/>
    <col min="5" max="5" width="12" style="28" customWidth="1"/>
    <col min="6" max="6" width="9" style="28" hidden="1" customWidth="1"/>
    <col min="7" max="7" width="11.25" style="28" customWidth="1"/>
    <col min="8" max="8" width="8.375" style="28" hidden="1" customWidth="1"/>
    <col min="9" max="9" width="10.625" style="28" customWidth="1"/>
    <col min="10" max="10" width="10" style="28" customWidth="1"/>
    <col min="11" max="11" width="6.125" style="28" hidden="1" customWidth="1"/>
    <col min="12" max="12" width="9" style="28" hidden="1" customWidth="1"/>
    <col min="13" max="13" width="8.375" style="28" hidden="1" customWidth="1"/>
    <col min="14" max="14" width="10.25" style="28" customWidth="1"/>
    <col min="15" max="15" width="9" style="28" hidden="1" customWidth="1"/>
    <col min="16" max="16" width="12" style="28" customWidth="1"/>
    <col min="17" max="17" width="8.625" style="28" hidden="1" customWidth="1"/>
    <col min="18" max="18" width="11.125" style="28" customWidth="1"/>
    <col min="19" max="19" width="11.875" style="28" customWidth="1"/>
    <col min="20" max="20" width="6.125" style="28" hidden="1" customWidth="1"/>
    <col min="21" max="21" width="8.75" style="28" hidden="1" customWidth="1"/>
    <col min="22" max="22" width="9" style="28" hidden="1" customWidth="1"/>
    <col min="23" max="23" width="10.625" style="28" customWidth="1"/>
    <col min="24" max="25" width="9" style="28" hidden="1" customWidth="1"/>
    <col min="26" max="26" width="13" customWidth="1"/>
    <col min="27" max="27" width="5.125" style="29" hidden="1" customWidth="1"/>
    <col min="28" max="28" width="10.875" style="29" customWidth="1"/>
    <col min="29" max="29" width="11.25" style="29" customWidth="1"/>
  </cols>
  <sheetData>
    <row r="1" ht="21.95" customHeight="1" spans="1:29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ht="27" customHeight="1" spans="1:29">
      <c r="A2" s="31" t="s">
        <v>1</v>
      </c>
      <c r="B2" s="32" t="s">
        <v>2</v>
      </c>
      <c r="C2" s="33"/>
      <c r="D2" s="33"/>
      <c r="E2" s="33"/>
      <c r="F2" s="33"/>
      <c r="G2" s="34"/>
      <c r="H2" s="35" t="s">
        <v>3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31" t="s">
        <v>4</v>
      </c>
      <c r="U2" s="31"/>
      <c r="V2" s="31"/>
      <c r="W2" s="31"/>
      <c r="X2" s="31"/>
      <c r="Y2" s="31"/>
      <c r="Z2" s="31"/>
      <c r="AA2" s="31" t="s">
        <v>5</v>
      </c>
      <c r="AB2" s="31"/>
      <c r="AC2" s="31"/>
    </row>
    <row r="3" ht="27" customHeight="1" spans="1:29">
      <c r="A3" s="31"/>
      <c r="B3" s="36"/>
      <c r="C3" s="37"/>
      <c r="D3" s="37"/>
      <c r="E3" s="37"/>
      <c r="F3" s="37"/>
      <c r="G3" s="38"/>
      <c r="H3" s="35" t="s">
        <v>6</v>
      </c>
      <c r="I3" s="42"/>
      <c r="J3" s="43"/>
      <c r="K3" s="35" t="s">
        <v>7</v>
      </c>
      <c r="L3" s="42"/>
      <c r="M3" s="42"/>
      <c r="N3" s="42"/>
      <c r="O3" s="42"/>
      <c r="P3" s="43"/>
      <c r="Q3" s="35" t="s">
        <v>8</v>
      </c>
      <c r="R3" s="42"/>
      <c r="S3" s="43"/>
      <c r="T3" s="31" t="s">
        <v>7</v>
      </c>
      <c r="U3" s="31"/>
      <c r="V3" s="31"/>
      <c r="W3" s="31"/>
      <c r="X3" s="31"/>
      <c r="Y3" s="31"/>
      <c r="Z3" s="31"/>
      <c r="AA3" s="35" t="s">
        <v>9</v>
      </c>
      <c r="AB3" s="42"/>
      <c r="AC3" s="43"/>
    </row>
    <row r="4" ht="56.25" customHeight="1" spans="1:29">
      <c r="A4" s="31"/>
      <c r="B4" s="31" t="s">
        <v>10</v>
      </c>
      <c r="C4" s="31" t="s">
        <v>11</v>
      </c>
      <c r="D4" s="31" t="s">
        <v>12</v>
      </c>
      <c r="E4" s="31" t="s">
        <v>13</v>
      </c>
      <c r="F4" s="13" t="s">
        <v>14</v>
      </c>
      <c r="G4" s="13" t="s">
        <v>15</v>
      </c>
      <c r="H4" s="13" t="s">
        <v>10</v>
      </c>
      <c r="I4" s="31" t="s">
        <v>13</v>
      </c>
      <c r="J4" s="13" t="s">
        <v>16</v>
      </c>
      <c r="K4" s="31" t="s">
        <v>10</v>
      </c>
      <c r="L4" s="31" t="s">
        <v>11</v>
      </c>
      <c r="M4" s="31" t="s">
        <v>12</v>
      </c>
      <c r="N4" s="31" t="s">
        <v>13</v>
      </c>
      <c r="O4" s="13" t="s">
        <v>17</v>
      </c>
      <c r="P4" s="13" t="s">
        <v>16</v>
      </c>
      <c r="Q4" s="13" t="s">
        <v>10</v>
      </c>
      <c r="R4" s="31" t="s">
        <v>13</v>
      </c>
      <c r="S4" s="13" t="s">
        <v>16</v>
      </c>
      <c r="T4" s="31" t="s">
        <v>10</v>
      </c>
      <c r="U4" s="31" t="s">
        <v>11</v>
      </c>
      <c r="V4" s="31" t="s">
        <v>12</v>
      </c>
      <c r="W4" s="31" t="s">
        <v>13</v>
      </c>
      <c r="X4" s="13" t="s">
        <v>14</v>
      </c>
      <c r="Y4" s="13" t="s">
        <v>18</v>
      </c>
      <c r="Z4" s="13" t="s">
        <v>16</v>
      </c>
      <c r="AA4" s="31" t="s">
        <v>10</v>
      </c>
      <c r="AB4" s="31" t="s">
        <v>13</v>
      </c>
      <c r="AC4" s="13" t="s">
        <v>16</v>
      </c>
    </row>
    <row r="5" ht="17.1" customHeight="1" spans="1:29">
      <c r="A5" s="31" t="s">
        <v>2</v>
      </c>
      <c r="B5" s="13">
        <f t="shared" ref="B5:AC5" si="0">SUM(B6:B19)</f>
        <v>900</v>
      </c>
      <c r="C5" s="13" t="e">
        <f t="shared" si="0"/>
        <v>#REF!</v>
      </c>
      <c r="D5" s="13" t="e">
        <f t="shared" si="0"/>
        <v>#REF!</v>
      </c>
      <c r="E5" s="13" t="e">
        <f t="shared" si="0"/>
        <v>#REF!</v>
      </c>
      <c r="F5" s="13" t="e">
        <f t="shared" si="0"/>
        <v>#REF!</v>
      </c>
      <c r="G5" s="13" t="e">
        <f t="shared" si="0"/>
        <v>#REF!</v>
      </c>
      <c r="H5" s="39">
        <f t="shared" si="0"/>
        <v>324</v>
      </c>
      <c r="I5" s="39" t="e">
        <f t="shared" ref="I5:J5" si="1">SUM(I6:I19)</f>
        <v>#REF!</v>
      </c>
      <c r="J5" s="39" t="e">
        <f t="shared" si="1"/>
        <v>#REF!</v>
      </c>
      <c r="K5" s="13">
        <f t="shared" si="0"/>
        <v>178</v>
      </c>
      <c r="L5" s="13" t="e">
        <f t="shared" si="0"/>
        <v>#REF!</v>
      </c>
      <c r="M5" s="13" t="e">
        <f t="shared" si="0"/>
        <v>#REF!</v>
      </c>
      <c r="N5" s="13" t="e">
        <f t="shared" si="0"/>
        <v>#REF!</v>
      </c>
      <c r="O5" s="13" t="e">
        <f t="shared" si="0"/>
        <v>#REF!</v>
      </c>
      <c r="P5" s="13" t="e">
        <f t="shared" si="0"/>
        <v>#REF!</v>
      </c>
      <c r="Q5" s="13">
        <f t="shared" si="0"/>
        <v>146</v>
      </c>
      <c r="R5" s="13">
        <f t="shared" si="0"/>
        <v>19552</v>
      </c>
      <c r="S5" s="13">
        <f t="shared" si="0"/>
        <v>16156</v>
      </c>
      <c r="T5" s="13">
        <f t="shared" si="0"/>
        <v>508</v>
      </c>
      <c r="U5" s="13" t="e">
        <f t="shared" si="0"/>
        <v>#REF!</v>
      </c>
      <c r="V5" s="13" t="e">
        <f t="shared" si="0"/>
        <v>#REF!</v>
      </c>
      <c r="W5" s="13" t="e">
        <f t="shared" si="0"/>
        <v>#REF!</v>
      </c>
      <c r="X5" s="13" t="e">
        <f t="shared" si="0"/>
        <v>#REF!</v>
      </c>
      <c r="Y5" s="13" t="e">
        <f t="shared" si="0"/>
        <v>#REF!</v>
      </c>
      <c r="Z5" s="13" t="e">
        <f t="shared" si="0"/>
        <v>#REF!</v>
      </c>
      <c r="AA5" s="13">
        <f t="shared" si="0"/>
        <v>68</v>
      </c>
      <c r="AB5" s="13">
        <f t="shared" si="0"/>
        <v>17084</v>
      </c>
      <c r="AC5" s="13">
        <f t="shared" si="0"/>
        <v>4800</v>
      </c>
    </row>
    <row r="6" ht="17.1" customHeight="1" spans="1:29">
      <c r="A6" s="31" t="s">
        <v>19</v>
      </c>
      <c r="B6" s="40">
        <f>H6+T6+AA6</f>
        <v>15</v>
      </c>
      <c r="C6" s="31" t="e">
        <f t="shared" ref="C6:D19" si="2">L6+U6</f>
        <v>#REF!</v>
      </c>
      <c r="D6" s="31" t="e">
        <f t="shared" si="2"/>
        <v>#REF!</v>
      </c>
      <c r="E6" s="40" t="e">
        <f>I6+W6+AB6</f>
        <v>#REF!</v>
      </c>
      <c r="F6" s="31" t="e">
        <f t="shared" ref="F6:F19" si="3">O6+X6</f>
        <v>#REF!</v>
      </c>
      <c r="G6" s="40" t="e">
        <f>J6+Z6+AC6</f>
        <v>#REF!</v>
      </c>
      <c r="H6" s="41">
        <f>K6+Q6</f>
        <v>11</v>
      </c>
      <c r="I6" s="40" t="e">
        <f>N6+R6</f>
        <v>#REF!</v>
      </c>
      <c r="J6" s="40" t="e">
        <f>P6+S6</f>
        <v>#REF!</v>
      </c>
      <c r="K6" s="13">
        <v>9</v>
      </c>
      <c r="L6" s="13" t="e">
        <f>VLOOKUP(A6,县乡村!#REF!,10,0)</f>
        <v>#REF!</v>
      </c>
      <c r="M6" s="13" t="e">
        <f>VLOOKUP(A6,县乡村!#REF!,14,0)</f>
        <v>#REF!</v>
      </c>
      <c r="N6" s="13" t="e">
        <f>VLOOKUP(A6,县乡村!#REF!,15,0)</f>
        <v>#REF!</v>
      </c>
      <c r="O6" s="13" t="e">
        <f>VLOOKUP(A6,县乡村!#REF!,20,0)</f>
        <v>#REF!</v>
      </c>
      <c r="P6" s="13" t="e">
        <f>VLOOKUP(A6,县乡村!#REF!,22,0)</f>
        <v>#REF!</v>
      </c>
      <c r="Q6" s="41">
        <v>2</v>
      </c>
      <c r="R6" s="41">
        <v>64</v>
      </c>
      <c r="S6" s="41">
        <v>53</v>
      </c>
      <c r="T6" s="31">
        <v>4</v>
      </c>
      <c r="U6" s="13" t="e">
        <f>VLOOKUP(A6,县乡村!#REF!,10,0)</f>
        <v>#REF!</v>
      </c>
      <c r="V6" s="13" t="e">
        <f>VLOOKUP(A6,县乡村!#REF!,14,0)</f>
        <v>#REF!</v>
      </c>
      <c r="W6" s="13" t="e">
        <f>VLOOKUP(A6,县乡村!#REF!,15,0)</f>
        <v>#REF!</v>
      </c>
      <c r="X6" s="13" t="e">
        <f>VLOOKUP(A6,县乡村!#REF!,20,0)</f>
        <v>#REF!</v>
      </c>
      <c r="Y6" s="13" t="e">
        <f>VLOOKUP(A6,县乡村!#REF!,22,0)</f>
        <v>#REF!</v>
      </c>
      <c r="Z6" s="44" t="e">
        <f>#REF!</f>
        <v>#REF!</v>
      </c>
      <c r="AA6" s="31"/>
      <c r="AB6" s="31"/>
      <c r="AC6" s="31"/>
    </row>
    <row r="7" ht="17.1" customHeight="1" spans="1:29">
      <c r="A7" s="31" t="s">
        <v>20</v>
      </c>
      <c r="B7" s="40">
        <f t="shared" ref="B7:B19" si="4">H7+T7+AA7</f>
        <v>30</v>
      </c>
      <c r="C7" s="31" t="e">
        <f t="shared" si="2"/>
        <v>#REF!</v>
      </c>
      <c r="D7" s="31" t="e">
        <f t="shared" si="2"/>
        <v>#REF!</v>
      </c>
      <c r="E7" s="40" t="e">
        <f t="shared" ref="E7:E19" si="5">I7+W7+AB7</f>
        <v>#REF!</v>
      </c>
      <c r="F7" s="31" t="e">
        <f t="shared" si="3"/>
        <v>#REF!</v>
      </c>
      <c r="G7" s="40" t="e">
        <f t="shared" ref="G7:G19" si="6">J7+Z7+AC7</f>
        <v>#REF!</v>
      </c>
      <c r="H7" s="41">
        <f t="shared" ref="H7:H19" si="7">K7+Q7</f>
        <v>12</v>
      </c>
      <c r="I7" s="40" t="e">
        <f t="shared" ref="I7:I19" si="8">N7+R7</f>
        <v>#REF!</v>
      </c>
      <c r="J7" s="40" t="e">
        <f t="shared" ref="J7:J19" si="9">P7+S7</f>
        <v>#REF!</v>
      </c>
      <c r="K7" s="31">
        <v>5</v>
      </c>
      <c r="L7" s="13" t="e">
        <f>VLOOKUP(A7,县乡村!#REF!,10,0)</f>
        <v>#REF!</v>
      </c>
      <c r="M7" s="13" t="e">
        <f>VLOOKUP(A7,县乡村!#REF!,14,0)</f>
        <v>#REF!</v>
      </c>
      <c r="N7" s="13" t="e">
        <f>VLOOKUP(A7,县乡村!#REF!,15,0)</f>
        <v>#REF!</v>
      </c>
      <c r="O7" s="13" t="e">
        <f>VLOOKUP(A7,县乡村!#REF!,20,0)</f>
        <v>#REF!</v>
      </c>
      <c r="P7" s="13" t="e">
        <f>VLOOKUP(A7,县乡村!#REF!,22,0)</f>
        <v>#REF!</v>
      </c>
      <c r="Q7" s="41">
        <v>7</v>
      </c>
      <c r="R7" s="41">
        <v>463</v>
      </c>
      <c r="S7" s="41">
        <v>383</v>
      </c>
      <c r="T7" s="31">
        <v>16</v>
      </c>
      <c r="U7" s="13" t="e">
        <f>VLOOKUP(A7,县乡村!#REF!,10,0)</f>
        <v>#REF!</v>
      </c>
      <c r="V7" s="13" t="e">
        <f>VLOOKUP(A7,县乡村!#REF!,14,0)</f>
        <v>#REF!</v>
      </c>
      <c r="W7" s="13" t="e">
        <f>VLOOKUP(A7,县乡村!#REF!,15,0)</f>
        <v>#REF!</v>
      </c>
      <c r="X7" s="13" t="e">
        <f>VLOOKUP(A7,县乡村!#REF!,20,0)</f>
        <v>#REF!</v>
      </c>
      <c r="Y7" s="13" t="e">
        <f>VLOOKUP(A7,县乡村!#REF!,22,0)</f>
        <v>#REF!</v>
      </c>
      <c r="Z7" s="44" t="e">
        <f>#REF!</f>
        <v>#REF!</v>
      </c>
      <c r="AA7" s="31">
        <v>2</v>
      </c>
      <c r="AB7" s="31">
        <v>551</v>
      </c>
      <c r="AC7" s="31">
        <v>129</v>
      </c>
    </row>
    <row r="8" ht="17.1" customHeight="1" spans="1:29">
      <c r="A8" s="31" t="s">
        <v>21</v>
      </c>
      <c r="B8" s="40">
        <f t="shared" si="4"/>
        <v>23</v>
      </c>
      <c r="C8" s="31" t="e">
        <f t="shared" si="2"/>
        <v>#REF!</v>
      </c>
      <c r="D8" s="31" t="e">
        <f t="shared" si="2"/>
        <v>#REF!</v>
      </c>
      <c r="E8" s="40" t="e">
        <f t="shared" si="5"/>
        <v>#REF!</v>
      </c>
      <c r="F8" s="31" t="e">
        <f t="shared" si="3"/>
        <v>#REF!</v>
      </c>
      <c r="G8" s="40" t="e">
        <f t="shared" si="6"/>
        <v>#REF!</v>
      </c>
      <c r="H8" s="41">
        <f t="shared" si="7"/>
        <v>11</v>
      </c>
      <c r="I8" s="40" t="e">
        <f t="shared" si="8"/>
        <v>#REF!</v>
      </c>
      <c r="J8" s="40" t="e">
        <f t="shared" si="9"/>
        <v>#REF!</v>
      </c>
      <c r="K8" s="31">
        <v>5</v>
      </c>
      <c r="L8" s="13" t="e">
        <f>VLOOKUP(A8,县乡村!#REF!,10,0)</f>
        <v>#REF!</v>
      </c>
      <c r="M8" s="13" t="e">
        <f>VLOOKUP(A8,县乡村!#REF!,14,0)</f>
        <v>#REF!</v>
      </c>
      <c r="N8" s="13" t="e">
        <f>VLOOKUP(A8,县乡村!#REF!,15,0)</f>
        <v>#REF!</v>
      </c>
      <c r="O8" s="13" t="e">
        <f>VLOOKUP(A8,县乡村!#REF!,20,0)</f>
        <v>#REF!</v>
      </c>
      <c r="P8" s="13" t="e">
        <f>VLOOKUP(A8,县乡村!#REF!,22,0)</f>
        <v>#REF!</v>
      </c>
      <c r="Q8" s="41">
        <v>6</v>
      </c>
      <c r="R8" s="41">
        <v>279</v>
      </c>
      <c r="S8" s="41">
        <v>231</v>
      </c>
      <c r="T8" s="31">
        <v>11</v>
      </c>
      <c r="U8" s="13" t="e">
        <f>VLOOKUP(A8,县乡村!#REF!,10,0)</f>
        <v>#REF!</v>
      </c>
      <c r="V8" s="13" t="e">
        <f>VLOOKUP(A8,县乡村!#REF!,14,0)</f>
        <v>#REF!</v>
      </c>
      <c r="W8" s="13" t="e">
        <f>VLOOKUP(A8,县乡村!#REF!,15,0)</f>
        <v>#REF!</v>
      </c>
      <c r="X8" s="13" t="e">
        <f>VLOOKUP(A8,县乡村!#REF!,20,0)</f>
        <v>#REF!</v>
      </c>
      <c r="Y8" s="13" t="e">
        <f>VLOOKUP(A8,县乡村!#REF!,22,0)</f>
        <v>#REF!</v>
      </c>
      <c r="Z8" s="44" t="e">
        <f>#REF!</f>
        <v>#REF!</v>
      </c>
      <c r="AA8" s="31">
        <v>1</v>
      </c>
      <c r="AB8" s="31">
        <v>370</v>
      </c>
      <c r="AC8" s="31">
        <v>65</v>
      </c>
    </row>
    <row r="9" ht="17.1" customHeight="1" spans="1:29">
      <c r="A9" s="31" t="s">
        <v>22</v>
      </c>
      <c r="B9" s="40">
        <f t="shared" si="4"/>
        <v>32</v>
      </c>
      <c r="C9" s="31" t="e">
        <f t="shared" si="2"/>
        <v>#REF!</v>
      </c>
      <c r="D9" s="31" t="e">
        <f t="shared" si="2"/>
        <v>#REF!</v>
      </c>
      <c r="E9" s="40" t="e">
        <f t="shared" si="5"/>
        <v>#REF!</v>
      </c>
      <c r="F9" s="31" t="e">
        <f t="shared" si="3"/>
        <v>#REF!</v>
      </c>
      <c r="G9" s="40" t="e">
        <f t="shared" si="6"/>
        <v>#REF!</v>
      </c>
      <c r="H9" s="41">
        <f t="shared" si="7"/>
        <v>6</v>
      </c>
      <c r="I9" s="40" t="e">
        <f t="shared" si="8"/>
        <v>#REF!</v>
      </c>
      <c r="J9" s="40" t="e">
        <f t="shared" si="9"/>
        <v>#REF!</v>
      </c>
      <c r="K9" s="31">
        <v>3</v>
      </c>
      <c r="L9" s="13" t="e">
        <f>VLOOKUP(A9,县乡村!#REF!,10,0)</f>
        <v>#REF!</v>
      </c>
      <c r="M9" s="13" t="e">
        <f>VLOOKUP(A9,县乡村!#REF!,14,0)</f>
        <v>#REF!</v>
      </c>
      <c r="N9" s="13" t="e">
        <f>VLOOKUP(A9,县乡村!#REF!,15,0)</f>
        <v>#REF!</v>
      </c>
      <c r="O9" s="13" t="e">
        <f>VLOOKUP(A9,县乡村!#REF!,20,0)</f>
        <v>#REF!</v>
      </c>
      <c r="P9" s="13" t="e">
        <f>VLOOKUP(A9,县乡村!#REF!,22,0)</f>
        <v>#REF!</v>
      </c>
      <c r="Q9" s="41">
        <v>3</v>
      </c>
      <c r="R9" s="41">
        <v>2505</v>
      </c>
      <c r="S9" s="41">
        <v>2070</v>
      </c>
      <c r="T9" s="31">
        <v>26</v>
      </c>
      <c r="U9" s="13" t="e">
        <f>VLOOKUP(A9,县乡村!#REF!,10,0)</f>
        <v>#REF!</v>
      </c>
      <c r="V9" s="13" t="e">
        <f>VLOOKUP(A9,县乡村!#REF!,14,0)</f>
        <v>#REF!</v>
      </c>
      <c r="W9" s="13" t="e">
        <f>VLOOKUP(A9,县乡村!#REF!,15,0)</f>
        <v>#REF!</v>
      </c>
      <c r="X9" s="13" t="e">
        <f>VLOOKUP(A9,县乡村!#REF!,20,0)</f>
        <v>#REF!</v>
      </c>
      <c r="Y9" s="13" t="e">
        <f>VLOOKUP(A9,县乡村!#REF!,22,0)</f>
        <v>#REF!</v>
      </c>
      <c r="Z9" s="44" t="e">
        <f>#REF!</f>
        <v>#REF!</v>
      </c>
      <c r="AA9" s="31"/>
      <c r="AB9" s="31"/>
      <c r="AC9" s="31"/>
    </row>
    <row r="10" ht="17.1" customHeight="1" spans="1:29">
      <c r="A10" s="31" t="s">
        <v>23</v>
      </c>
      <c r="B10" s="40">
        <f t="shared" si="4"/>
        <v>40</v>
      </c>
      <c r="C10" s="31" t="e">
        <f t="shared" si="2"/>
        <v>#REF!</v>
      </c>
      <c r="D10" s="31" t="e">
        <f t="shared" si="2"/>
        <v>#REF!</v>
      </c>
      <c r="E10" s="40" t="e">
        <f t="shared" si="5"/>
        <v>#REF!</v>
      </c>
      <c r="F10" s="31" t="e">
        <f t="shared" si="3"/>
        <v>#REF!</v>
      </c>
      <c r="G10" s="40" t="e">
        <f t="shared" si="6"/>
        <v>#REF!</v>
      </c>
      <c r="H10" s="41">
        <f t="shared" si="7"/>
        <v>8</v>
      </c>
      <c r="I10" s="40" t="e">
        <f t="shared" si="8"/>
        <v>#REF!</v>
      </c>
      <c r="J10" s="40" t="e">
        <f t="shared" si="9"/>
        <v>#REF!</v>
      </c>
      <c r="K10" s="31">
        <v>4</v>
      </c>
      <c r="L10" s="13" t="e">
        <f>VLOOKUP(A10,县乡村!#REF!,10,0)</f>
        <v>#REF!</v>
      </c>
      <c r="M10" s="13" t="e">
        <f>VLOOKUP(A10,县乡村!#REF!,14,0)</f>
        <v>#REF!</v>
      </c>
      <c r="N10" s="13" t="e">
        <f>VLOOKUP(A10,县乡村!#REF!,15,0)</f>
        <v>#REF!</v>
      </c>
      <c r="O10" s="13" t="e">
        <f>VLOOKUP(A10,县乡村!#REF!,20,0)</f>
        <v>#REF!</v>
      </c>
      <c r="P10" s="13" t="e">
        <f>VLOOKUP(A10,县乡村!#REF!,22,0)</f>
        <v>#REF!</v>
      </c>
      <c r="Q10" s="41">
        <v>4</v>
      </c>
      <c r="R10" s="41">
        <v>451</v>
      </c>
      <c r="S10" s="41">
        <v>372</v>
      </c>
      <c r="T10" s="31">
        <v>20</v>
      </c>
      <c r="U10" s="13" t="e">
        <f>VLOOKUP(A10,县乡村!#REF!,10,0)</f>
        <v>#REF!</v>
      </c>
      <c r="V10" s="13" t="e">
        <f>VLOOKUP(A10,县乡村!#REF!,14,0)</f>
        <v>#REF!</v>
      </c>
      <c r="W10" s="13" t="e">
        <f>VLOOKUP(A10,县乡村!#REF!,15,0)</f>
        <v>#REF!</v>
      </c>
      <c r="X10" s="13" t="e">
        <f>VLOOKUP(A10,县乡村!#REF!,20,0)</f>
        <v>#REF!</v>
      </c>
      <c r="Y10" s="13" t="e">
        <f>VLOOKUP(A10,县乡村!#REF!,22,0)</f>
        <v>#REF!</v>
      </c>
      <c r="Z10" s="44" t="e">
        <f>#REF!</f>
        <v>#REF!</v>
      </c>
      <c r="AA10" s="31">
        <v>12</v>
      </c>
      <c r="AB10" s="31">
        <v>1731</v>
      </c>
      <c r="AC10" s="31">
        <v>391</v>
      </c>
    </row>
    <row r="11" ht="17.1" customHeight="1" spans="1:29">
      <c r="A11" s="31" t="s">
        <v>24</v>
      </c>
      <c r="B11" s="40">
        <f t="shared" si="4"/>
        <v>125</v>
      </c>
      <c r="C11" s="31" t="e">
        <f t="shared" si="2"/>
        <v>#REF!</v>
      </c>
      <c r="D11" s="31" t="e">
        <f t="shared" si="2"/>
        <v>#REF!</v>
      </c>
      <c r="E11" s="40" t="e">
        <f t="shared" si="5"/>
        <v>#REF!</v>
      </c>
      <c r="F11" s="31" t="e">
        <f t="shared" si="3"/>
        <v>#REF!</v>
      </c>
      <c r="G11" s="40" t="e">
        <f t="shared" si="6"/>
        <v>#REF!</v>
      </c>
      <c r="H11" s="41">
        <f t="shared" si="7"/>
        <v>54</v>
      </c>
      <c r="I11" s="40" t="e">
        <f t="shared" si="8"/>
        <v>#REF!</v>
      </c>
      <c r="J11" s="40" t="e">
        <f t="shared" si="9"/>
        <v>#REF!</v>
      </c>
      <c r="K11" s="31">
        <v>29</v>
      </c>
      <c r="L11" s="13" t="e">
        <f>VLOOKUP(A11,县乡村!#REF!,10,0)</f>
        <v>#REF!</v>
      </c>
      <c r="M11" s="13" t="e">
        <f>VLOOKUP(A11,县乡村!#REF!,14,0)</f>
        <v>#REF!</v>
      </c>
      <c r="N11" s="13" t="e">
        <f>VLOOKUP(A11,县乡村!#REF!,15,0)</f>
        <v>#REF!</v>
      </c>
      <c r="O11" s="13" t="e">
        <f>VLOOKUP(A11,县乡村!#REF!,20,0)</f>
        <v>#REF!</v>
      </c>
      <c r="P11" s="13" t="e">
        <f>VLOOKUP(A11,县乡村!#REF!,22,0)</f>
        <v>#REF!</v>
      </c>
      <c r="Q11" s="41">
        <v>25</v>
      </c>
      <c r="R11" s="41">
        <v>5427</v>
      </c>
      <c r="S11" s="41">
        <v>4482</v>
      </c>
      <c r="T11" s="31">
        <v>69</v>
      </c>
      <c r="U11" s="13" t="e">
        <f>VLOOKUP(A11,县乡村!#REF!,10,0)</f>
        <v>#REF!</v>
      </c>
      <c r="V11" s="13" t="e">
        <f>VLOOKUP(A11,县乡村!#REF!,14,0)</f>
        <v>#REF!</v>
      </c>
      <c r="W11" s="13" t="e">
        <f>VLOOKUP(A11,县乡村!#REF!,15,0)</f>
        <v>#REF!</v>
      </c>
      <c r="X11" s="13" t="e">
        <f>VLOOKUP(A11,县乡村!#REF!,20,0)</f>
        <v>#REF!</v>
      </c>
      <c r="Y11" s="13" t="e">
        <f>VLOOKUP(A11,县乡村!#REF!,22,0)</f>
        <v>#REF!</v>
      </c>
      <c r="Z11" s="44" t="e">
        <f>#REF!</f>
        <v>#REF!</v>
      </c>
      <c r="AA11" s="31">
        <v>2</v>
      </c>
      <c r="AB11" s="31">
        <v>1346</v>
      </c>
      <c r="AC11" s="31">
        <v>316</v>
      </c>
    </row>
    <row r="12" ht="17.1" customHeight="1" spans="1:29">
      <c r="A12" s="31" t="s">
        <v>25</v>
      </c>
      <c r="B12" s="40">
        <f t="shared" si="4"/>
        <v>100</v>
      </c>
      <c r="C12" s="31" t="e">
        <f t="shared" si="2"/>
        <v>#REF!</v>
      </c>
      <c r="D12" s="31" t="e">
        <f t="shared" si="2"/>
        <v>#REF!</v>
      </c>
      <c r="E12" s="40" t="e">
        <f t="shared" si="5"/>
        <v>#REF!</v>
      </c>
      <c r="F12" s="31" t="e">
        <f t="shared" si="3"/>
        <v>#REF!</v>
      </c>
      <c r="G12" s="40" t="e">
        <f t="shared" si="6"/>
        <v>#REF!</v>
      </c>
      <c r="H12" s="41">
        <f t="shared" si="7"/>
        <v>26</v>
      </c>
      <c r="I12" s="40" t="e">
        <f t="shared" si="8"/>
        <v>#REF!</v>
      </c>
      <c r="J12" s="40" t="e">
        <f t="shared" si="9"/>
        <v>#REF!</v>
      </c>
      <c r="K12" s="31">
        <v>9</v>
      </c>
      <c r="L12" s="13" t="e">
        <f>VLOOKUP(A12,县乡村!#REF!,10,0)</f>
        <v>#REF!</v>
      </c>
      <c r="M12" s="13" t="e">
        <f>VLOOKUP(A12,县乡村!#REF!,14,0)</f>
        <v>#REF!</v>
      </c>
      <c r="N12" s="13" t="e">
        <f>VLOOKUP(A12,县乡村!#REF!,15,0)</f>
        <v>#REF!</v>
      </c>
      <c r="O12" s="13" t="e">
        <f>VLOOKUP(A12,县乡村!#REF!,20,0)</f>
        <v>#REF!</v>
      </c>
      <c r="P12" s="13" t="e">
        <f>VLOOKUP(A12,县乡村!#REF!,22,0)</f>
        <v>#REF!</v>
      </c>
      <c r="Q12" s="41">
        <v>17</v>
      </c>
      <c r="R12" s="41">
        <v>1225</v>
      </c>
      <c r="S12" s="41">
        <v>1012</v>
      </c>
      <c r="T12" s="31">
        <v>69</v>
      </c>
      <c r="U12" s="13" t="e">
        <f>VLOOKUP(A12,县乡村!#REF!,10,0)</f>
        <v>#REF!</v>
      </c>
      <c r="V12" s="13" t="e">
        <f>VLOOKUP(A12,县乡村!#REF!,14,0)</f>
        <v>#REF!</v>
      </c>
      <c r="W12" s="13" t="e">
        <f>VLOOKUP(A12,县乡村!#REF!,15,0)</f>
        <v>#REF!</v>
      </c>
      <c r="X12" s="13" t="e">
        <f>VLOOKUP(A12,县乡村!#REF!,20,0)</f>
        <v>#REF!</v>
      </c>
      <c r="Y12" s="13" t="e">
        <f>VLOOKUP(A12,县乡村!#REF!,22,0)</f>
        <v>#REF!</v>
      </c>
      <c r="Z12" s="44" t="e">
        <f>#REF!</f>
        <v>#REF!</v>
      </c>
      <c r="AA12" s="31">
        <v>5</v>
      </c>
      <c r="AB12" s="31">
        <v>1463</v>
      </c>
      <c r="AC12" s="31">
        <v>348</v>
      </c>
    </row>
    <row r="13" ht="17.1" customHeight="1" spans="1:29">
      <c r="A13" s="31" t="s">
        <v>26</v>
      </c>
      <c r="B13" s="40">
        <f t="shared" si="4"/>
        <v>47</v>
      </c>
      <c r="C13" s="31" t="e">
        <f t="shared" si="2"/>
        <v>#REF!</v>
      </c>
      <c r="D13" s="31" t="e">
        <f t="shared" si="2"/>
        <v>#REF!</v>
      </c>
      <c r="E13" s="40" t="e">
        <f t="shared" si="5"/>
        <v>#REF!</v>
      </c>
      <c r="F13" s="31" t="e">
        <f t="shared" si="3"/>
        <v>#REF!</v>
      </c>
      <c r="G13" s="40" t="e">
        <f t="shared" si="6"/>
        <v>#REF!</v>
      </c>
      <c r="H13" s="41">
        <f t="shared" si="7"/>
        <v>11</v>
      </c>
      <c r="I13" s="40" t="e">
        <f t="shared" si="8"/>
        <v>#REF!</v>
      </c>
      <c r="J13" s="40" t="e">
        <f t="shared" si="9"/>
        <v>#REF!</v>
      </c>
      <c r="K13" s="31">
        <v>6</v>
      </c>
      <c r="L13" s="13" t="e">
        <f>VLOOKUP(A13,县乡村!#REF!,10,0)</f>
        <v>#REF!</v>
      </c>
      <c r="M13" s="13" t="e">
        <f>VLOOKUP(A13,县乡村!#REF!,14,0)</f>
        <v>#REF!</v>
      </c>
      <c r="N13" s="13" t="e">
        <f>VLOOKUP(A13,县乡村!#REF!,15,0)</f>
        <v>#REF!</v>
      </c>
      <c r="O13" s="13" t="e">
        <f>VLOOKUP(A13,县乡村!#REF!,20,0)</f>
        <v>#REF!</v>
      </c>
      <c r="P13" s="13" t="e">
        <f>VLOOKUP(A13,县乡村!#REF!,22,0)</f>
        <v>#REF!</v>
      </c>
      <c r="Q13" s="41">
        <v>5</v>
      </c>
      <c r="R13" s="41">
        <v>307</v>
      </c>
      <c r="S13" s="41">
        <v>254</v>
      </c>
      <c r="T13" s="31">
        <v>33</v>
      </c>
      <c r="U13" s="13" t="e">
        <f>VLOOKUP(A13,县乡村!#REF!,10,0)</f>
        <v>#REF!</v>
      </c>
      <c r="V13" s="13" t="e">
        <f>VLOOKUP(A13,县乡村!#REF!,14,0)</f>
        <v>#REF!</v>
      </c>
      <c r="W13" s="13" t="e">
        <f>VLOOKUP(A13,县乡村!#REF!,15,0)</f>
        <v>#REF!</v>
      </c>
      <c r="X13" s="13" t="e">
        <f>VLOOKUP(A13,县乡村!#REF!,20,0)</f>
        <v>#REF!</v>
      </c>
      <c r="Y13" s="13" t="e">
        <f>VLOOKUP(A13,县乡村!#REF!,22,0)</f>
        <v>#REF!</v>
      </c>
      <c r="Z13" s="44" t="e">
        <f>#REF!</f>
        <v>#REF!</v>
      </c>
      <c r="AA13" s="31">
        <v>3</v>
      </c>
      <c r="AB13" s="31">
        <v>549</v>
      </c>
      <c r="AC13" s="31">
        <v>129</v>
      </c>
    </row>
    <row r="14" ht="17.1" customHeight="1" spans="1:29">
      <c r="A14" s="31" t="s">
        <v>27</v>
      </c>
      <c r="B14" s="40">
        <f t="shared" si="4"/>
        <v>101</v>
      </c>
      <c r="C14" s="31" t="e">
        <f t="shared" si="2"/>
        <v>#REF!</v>
      </c>
      <c r="D14" s="31" t="e">
        <f t="shared" si="2"/>
        <v>#REF!</v>
      </c>
      <c r="E14" s="40" t="e">
        <f t="shared" si="5"/>
        <v>#REF!</v>
      </c>
      <c r="F14" s="31" t="e">
        <f t="shared" si="3"/>
        <v>#REF!</v>
      </c>
      <c r="G14" s="40" t="e">
        <f t="shared" si="6"/>
        <v>#REF!</v>
      </c>
      <c r="H14" s="41">
        <f t="shared" si="7"/>
        <v>41</v>
      </c>
      <c r="I14" s="40" t="e">
        <f t="shared" si="8"/>
        <v>#REF!</v>
      </c>
      <c r="J14" s="40" t="e">
        <f t="shared" si="9"/>
        <v>#REF!</v>
      </c>
      <c r="K14" s="31">
        <v>19</v>
      </c>
      <c r="L14" s="13" t="e">
        <f>VLOOKUP(A14,县乡村!#REF!,10,0)</f>
        <v>#REF!</v>
      </c>
      <c r="M14" s="13" t="e">
        <f>VLOOKUP(A14,县乡村!#REF!,14,0)</f>
        <v>#REF!</v>
      </c>
      <c r="N14" s="13" t="e">
        <f>VLOOKUP(A14,县乡村!#REF!,15,0)</f>
        <v>#REF!</v>
      </c>
      <c r="O14" s="13" t="e">
        <f>VLOOKUP(A14,县乡村!#REF!,20,0)</f>
        <v>#REF!</v>
      </c>
      <c r="P14" s="13" t="e">
        <f>VLOOKUP(A14,县乡村!#REF!,22,0)</f>
        <v>#REF!</v>
      </c>
      <c r="Q14" s="41">
        <v>22</v>
      </c>
      <c r="R14" s="41">
        <v>2041</v>
      </c>
      <c r="S14" s="41">
        <v>1688</v>
      </c>
      <c r="T14" s="31">
        <v>55</v>
      </c>
      <c r="U14" s="13" t="e">
        <f>VLOOKUP(A14,县乡村!#REF!,10,0)</f>
        <v>#REF!</v>
      </c>
      <c r="V14" s="13" t="e">
        <f>VLOOKUP(A14,县乡村!#REF!,14,0)</f>
        <v>#REF!</v>
      </c>
      <c r="W14" s="13" t="e">
        <f>VLOOKUP(A14,县乡村!#REF!,15,0)</f>
        <v>#REF!</v>
      </c>
      <c r="X14" s="13" t="e">
        <f>VLOOKUP(A14,县乡村!#REF!,20,0)</f>
        <v>#REF!</v>
      </c>
      <c r="Y14" s="13" t="e">
        <f>VLOOKUP(A14,县乡村!#REF!,22,0)</f>
        <v>#REF!</v>
      </c>
      <c r="Z14" s="44" t="e">
        <f>#REF!</f>
        <v>#REF!</v>
      </c>
      <c r="AA14" s="31">
        <v>5</v>
      </c>
      <c r="AB14" s="31">
        <v>987</v>
      </c>
      <c r="AC14" s="31">
        <v>232</v>
      </c>
    </row>
    <row r="15" ht="17.1" customHeight="1" spans="1:29">
      <c r="A15" s="31" t="s">
        <v>28</v>
      </c>
      <c r="B15" s="40">
        <f t="shared" si="4"/>
        <v>40</v>
      </c>
      <c r="C15" s="31" t="e">
        <f t="shared" si="2"/>
        <v>#REF!</v>
      </c>
      <c r="D15" s="31" t="e">
        <f t="shared" si="2"/>
        <v>#REF!</v>
      </c>
      <c r="E15" s="40" t="e">
        <f t="shared" si="5"/>
        <v>#REF!</v>
      </c>
      <c r="F15" s="31" t="e">
        <f t="shared" si="3"/>
        <v>#REF!</v>
      </c>
      <c r="G15" s="40" t="e">
        <f t="shared" si="6"/>
        <v>#REF!</v>
      </c>
      <c r="H15" s="41">
        <f t="shared" si="7"/>
        <v>8</v>
      </c>
      <c r="I15" s="40" t="e">
        <f t="shared" si="8"/>
        <v>#REF!</v>
      </c>
      <c r="J15" s="40" t="e">
        <f t="shared" si="9"/>
        <v>#REF!</v>
      </c>
      <c r="K15" s="31">
        <v>2</v>
      </c>
      <c r="L15" s="13" t="e">
        <f>VLOOKUP(A15,县乡村!#REF!,10,0)</f>
        <v>#REF!</v>
      </c>
      <c r="M15" s="13" t="e">
        <f>VLOOKUP(A15,县乡村!#REF!,14,0)</f>
        <v>#REF!</v>
      </c>
      <c r="N15" s="13" t="e">
        <f>VLOOKUP(A15,县乡村!#REF!,15,0)</f>
        <v>#REF!</v>
      </c>
      <c r="O15" s="13" t="e">
        <f>VLOOKUP(A15,县乡村!#REF!,20,0)</f>
        <v>#REF!</v>
      </c>
      <c r="P15" s="13" t="e">
        <f>VLOOKUP(A15,县乡村!#REF!,22,0)</f>
        <v>#REF!</v>
      </c>
      <c r="Q15" s="41">
        <v>6</v>
      </c>
      <c r="R15" s="41">
        <v>272</v>
      </c>
      <c r="S15" s="41">
        <v>224</v>
      </c>
      <c r="T15" s="31">
        <v>28</v>
      </c>
      <c r="U15" s="13" t="e">
        <f>VLOOKUP(A15,县乡村!#REF!,10,0)</f>
        <v>#REF!</v>
      </c>
      <c r="V15" s="13" t="e">
        <f>VLOOKUP(A15,县乡村!#REF!,14,0)</f>
        <v>#REF!</v>
      </c>
      <c r="W15" s="13" t="e">
        <f>VLOOKUP(A15,县乡村!#REF!,15,0)</f>
        <v>#REF!</v>
      </c>
      <c r="X15" s="13" t="e">
        <f>VLOOKUP(A15,县乡村!#REF!,20,0)</f>
        <v>#REF!</v>
      </c>
      <c r="Y15" s="13" t="e">
        <f>VLOOKUP(A15,县乡村!#REF!,22,0)</f>
        <v>#REF!</v>
      </c>
      <c r="Z15" s="44" t="e">
        <f>#REF!</f>
        <v>#REF!</v>
      </c>
      <c r="AA15" s="31">
        <v>4</v>
      </c>
      <c r="AB15" s="31">
        <v>814</v>
      </c>
      <c r="AC15" s="31">
        <v>349</v>
      </c>
    </row>
    <row r="16" ht="17.1" customHeight="1" spans="1:29">
      <c r="A16" s="31" t="s">
        <v>29</v>
      </c>
      <c r="B16" s="40">
        <f t="shared" si="4"/>
        <v>72</v>
      </c>
      <c r="C16" s="31" t="e">
        <f t="shared" si="2"/>
        <v>#REF!</v>
      </c>
      <c r="D16" s="31" t="e">
        <f t="shared" si="2"/>
        <v>#REF!</v>
      </c>
      <c r="E16" s="40" t="e">
        <f t="shared" si="5"/>
        <v>#REF!</v>
      </c>
      <c r="F16" s="31" t="e">
        <f t="shared" si="3"/>
        <v>#REF!</v>
      </c>
      <c r="G16" s="40" t="e">
        <f t="shared" si="6"/>
        <v>#REF!</v>
      </c>
      <c r="H16" s="41">
        <f t="shared" si="7"/>
        <v>24</v>
      </c>
      <c r="I16" s="40" t="e">
        <f t="shared" si="8"/>
        <v>#REF!</v>
      </c>
      <c r="J16" s="40" t="e">
        <f t="shared" si="9"/>
        <v>#REF!</v>
      </c>
      <c r="K16" s="31">
        <v>14</v>
      </c>
      <c r="L16" s="13" t="e">
        <f>VLOOKUP(A16,县乡村!#REF!,10,0)</f>
        <v>#REF!</v>
      </c>
      <c r="M16" s="13" t="e">
        <f>VLOOKUP(A16,县乡村!#REF!,14,0)</f>
        <v>#REF!</v>
      </c>
      <c r="N16" s="13" t="e">
        <f>VLOOKUP(A16,县乡村!#REF!,15,0)</f>
        <v>#REF!</v>
      </c>
      <c r="O16" s="13" t="e">
        <f>VLOOKUP(A16,县乡村!#REF!,20,0)</f>
        <v>#REF!</v>
      </c>
      <c r="P16" s="13" t="e">
        <f>VLOOKUP(A16,县乡村!#REF!,22,0)</f>
        <v>#REF!</v>
      </c>
      <c r="Q16" s="41">
        <v>10</v>
      </c>
      <c r="R16" s="41">
        <v>2115</v>
      </c>
      <c r="S16" s="41">
        <v>1749</v>
      </c>
      <c r="T16" s="31">
        <v>35</v>
      </c>
      <c r="U16" s="13" t="e">
        <f>VLOOKUP(A16,县乡村!#REF!,10,0)</f>
        <v>#REF!</v>
      </c>
      <c r="V16" s="13" t="e">
        <f>VLOOKUP(A16,县乡村!#REF!,14,0)</f>
        <v>#REF!</v>
      </c>
      <c r="W16" s="13" t="e">
        <f>VLOOKUP(A16,县乡村!#REF!,15,0)</f>
        <v>#REF!</v>
      </c>
      <c r="X16" s="13" t="e">
        <f>VLOOKUP(A16,县乡村!#REF!,20,0)</f>
        <v>#REF!</v>
      </c>
      <c r="Y16" s="13" t="e">
        <f>VLOOKUP(A16,县乡村!#REF!,22,0)</f>
        <v>#REF!</v>
      </c>
      <c r="Z16" s="44" t="e">
        <f>#REF!</f>
        <v>#REF!</v>
      </c>
      <c r="AA16" s="31">
        <v>13</v>
      </c>
      <c r="AB16" s="31">
        <v>2845</v>
      </c>
      <c r="AC16" s="31">
        <v>668</v>
      </c>
    </row>
    <row r="17" ht="17.1" customHeight="1" spans="1:29">
      <c r="A17" s="31" t="s">
        <v>30</v>
      </c>
      <c r="B17" s="40">
        <f t="shared" si="4"/>
        <v>87</v>
      </c>
      <c r="C17" s="31" t="e">
        <f t="shared" si="2"/>
        <v>#REF!</v>
      </c>
      <c r="D17" s="31" t="e">
        <f t="shared" si="2"/>
        <v>#REF!</v>
      </c>
      <c r="E17" s="40" t="e">
        <f t="shared" si="5"/>
        <v>#REF!</v>
      </c>
      <c r="F17" s="31" t="e">
        <f t="shared" si="3"/>
        <v>#REF!</v>
      </c>
      <c r="G17" s="40" t="e">
        <f t="shared" si="6"/>
        <v>#REF!</v>
      </c>
      <c r="H17" s="41">
        <f t="shared" si="7"/>
        <v>32</v>
      </c>
      <c r="I17" s="40" t="e">
        <f t="shared" si="8"/>
        <v>#REF!</v>
      </c>
      <c r="J17" s="40" t="e">
        <f t="shared" si="9"/>
        <v>#REF!</v>
      </c>
      <c r="K17" s="31">
        <v>15</v>
      </c>
      <c r="L17" s="13" t="e">
        <f>VLOOKUP(A17,县乡村!#REF!,10,0)</f>
        <v>#REF!</v>
      </c>
      <c r="M17" s="13" t="e">
        <f>VLOOKUP(A17,县乡村!#REF!,14,0)</f>
        <v>#REF!</v>
      </c>
      <c r="N17" s="13" t="e">
        <f>VLOOKUP(A17,县乡村!#REF!,15,0)</f>
        <v>#REF!</v>
      </c>
      <c r="O17" s="13" t="e">
        <f>VLOOKUP(A17,县乡村!#REF!,20,0)</f>
        <v>#REF!</v>
      </c>
      <c r="P17" s="13" t="e">
        <f>VLOOKUP(A17,县乡村!#REF!,22,0)</f>
        <v>#REF!</v>
      </c>
      <c r="Q17" s="41">
        <v>17</v>
      </c>
      <c r="R17" s="41">
        <v>2512</v>
      </c>
      <c r="S17" s="41">
        <v>2075</v>
      </c>
      <c r="T17" s="31">
        <v>40</v>
      </c>
      <c r="U17" s="13" t="e">
        <f>VLOOKUP(A17,县乡村!#REF!,10,0)</f>
        <v>#REF!</v>
      </c>
      <c r="V17" s="13" t="e">
        <f>VLOOKUP(A17,县乡村!#REF!,14,0)</f>
        <v>#REF!</v>
      </c>
      <c r="W17" s="13" t="e">
        <f>VLOOKUP(A17,县乡村!#REF!,15,0)</f>
        <v>#REF!</v>
      </c>
      <c r="X17" s="13" t="e">
        <f>VLOOKUP(A17,县乡村!#REF!,20,0)</f>
        <v>#REF!</v>
      </c>
      <c r="Y17" s="13" t="e">
        <f>VLOOKUP(A17,县乡村!#REF!,22,0)</f>
        <v>#REF!</v>
      </c>
      <c r="Z17" s="44" t="e">
        <f>#REF!</f>
        <v>#REF!</v>
      </c>
      <c r="AA17" s="31">
        <v>15</v>
      </c>
      <c r="AB17" s="31">
        <v>5385</v>
      </c>
      <c r="AC17" s="31">
        <v>1785</v>
      </c>
    </row>
    <row r="18" ht="17.1" customHeight="1" spans="1:29">
      <c r="A18" s="31" t="s">
        <v>31</v>
      </c>
      <c r="B18" s="40">
        <f t="shared" si="4"/>
        <v>45</v>
      </c>
      <c r="C18" s="31" t="e">
        <f t="shared" si="2"/>
        <v>#REF!</v>
      </c>
      <c r="D18" s="31" t="e">
        <f t="shared" si="2"/>
        <v>#REF!</v>
      </c>
      <c r="E18" s="40" t="e">
        <f t="shared" si="5"/>
        <v>#REF!</v>
      </c>
      <c r="F18" s="31" t="e">
        <f t="shared" si="3"/>
        <v>#REF!</v>
      </c>
      <c r="G18" s="40" t="e">
        <f t="shared" si="6"/>
        <v>#REF!</v>
      </c>
      <c r="H18" s="41">
        <f t="shared" si="7"/>
        <v>11</v>
      </c>
      <c r="I18" s="40" t="e">
        <f t="shared" si="8"/>
        <v>#REF!</v>
      </c>
      <c r="J18" s="40" t="e">
        <f t="shared" si="9"/>
        <v>#REF!</v>
      </c>
      <c r="K18" s="31">
        <v>9</v>
      </c>
      <c r="L18" s="13" t="e">
        <f>VLOOKUP(A18,县乡村!#REF!,10,0)</f>
        <v>#REF!</v>
      </c>
      <c r="M18" s="13" t="e">
        <f>VLOOKUP(A18,县乡村!#REF!,14,0)</f>
        <v>#REF!</v>
      </c>
      <c r="N18" s="13" t="e">
        <f>VLOOKUP(A18,县乡村!#REF!,15,0)</f>
        <v>#REF!</v>
      </c>
      <c r="O18" s="13" t="e">
        <f>VLOOKUP(A18,县乡村!#REF!,20,0)</f>
        <v>#REF!</v>
      </c>
      <c r="P18" s="13" t="e">
        <f>VLOOKUP(A18,县乡村!#REF!,22,0)</f>
        <v>#REF!</v>
      </c>
      <c r="Q18" s="41">
        <v>2</v>
      </c>
      <c r="R18" s="41">
        <v>281</v>
      </c>
      <c r="S18" s="41">
        <v>232</v>
      </c>
      <c r="T18" s="31">
        <v>28</v>
      </c>
      <c r="U18" s="13" t="e">
        <f>VLOOKUP(A18,县乡村!#REF!,10,0)</f>
        <v>#REF!</v>
      </c>
      <c r="V18" s="13" t="e">
        <f>VLOOKUP(A18,县乡村!#REF!,14,0)</f>
        <v>#REF!</v>
      </c>
      <c r="W18" s="13" t="e">
        <f>VLOOKUP(A18,县乡村!#REF!,15,0)</f>
        <v>#REF!</v>
      </c>
      <c r="X18" s="13" t="e">
        <f>VLOOKUP(A18,县乡村!#REF!,20,0)</f>
        <v>#REF!</v>
      </c>
      <c r="Y18" s="13" t="e">
        <f>VLOOKUP(A18,县乡村!#REF!,22,0)</f>
        <v>#REF!</v>
      </c>
      <c r="Z18" s="44" t="e">
        <f>#REF!</f>
        <v>#REF!</v>
      </c>
      <c r="AA18" s="31">
        <v>6</v>
      </c>
      <c r="AB18" s="31">
        <v>1043</v>
      </c>
      <c r="AC18" s="31">
        <v>388</v>
      </c>
    </row>
    <row r="19" ht="17.1" customHeight="1" spans="1:29">
      <c r="A19" s="31" t="s">
        <v>32</v>
      </c>
      <c r="B19" s="40">
        <f t="shared" si="4"/>
        <v>143</v>
      </c>
      <c r="C19" s="31" t="e">
        <f t="shared" si="2"/>
        <v>#REF!</v>
      </c>
      <c r="D19" s="31" t="e">
        <f t="shared" si="2"/>
        <v>#REF!</v>
      </c>
      <c r="E19" s="40" t="e">
        <f t="shared" si="5"/>
        <v>#REF!</v>
      </c>
      <c r="F19" s="31" t="e">
        <f t="shared" si="3"/>
        <v>#REF!</v>
      </c>
      <c r="G19" s="40" t="e">
        <f t="shared" si="6"/>
        <v>#REF!</v>
      </c>
      <c r="H19" s="41">
        <f t="shared" si="7"/>
        <v>69</v>
      </c>
      <c r="I19" s="40" t="e">
        <f t="shared" si="8"/>
        <v>#REF!</v>
      </c>
      <c r="J19" s="40" t="e">
        <f t="shared" si="9"/>
        <v>#REF!</v>
      </c>
      <c r="K19" s="31">
        <v>49</v>
      </c>
      <c r="L19" s="13" t="e">
        <f>VLOOKUP(A19,县乡村!#REF!,10,0)</f>
        <v>#REF!</v>
      </c>
      <c r="M19" s="13" t="e">
        <f>VLOOKUP(A19,县乡村!#REF!,14,0)</f>
        <v>#REF!</v>
      </c>
      <c r="N19" s="13" t="e">
        <f>VLOOKUP(A19,县乡村!#REF!,15,0)</f>
        <v>#REF!</v>
      </c>
      <c r="O19" s="13" t="e">
        <f>VLOOKUP(A19,县乡村!#REF!,20,0)</f>
        <v>#REF!</v>
      </c>
      <c r="P19" s="13" t="e">
        <f>VLOOKUP(A19,县乡村!#REF!,22,0)</f>
        <v>#REF!</v>
      </c>
      <c r="Q19" s="41">
        <v>20</v>
      </c>
      <c r="R19" s="41">
        <v>1610</v>
      </c>
      <c r="S19" s="41">
        <v>1331</v>
      </c>
      <c r="T19" s="31">
        <v>74</v>
      </c>
      <c r="U19" s="13" t="e">
        <f>VLOOKUP(A19,县乡村!#REF!,10,0)</f>
        <v>#REF!</v>
      </c>
      <c r="V19" s="13" t="e">
        <f>VLOOKUP(A19,县乡村!#REF!,14,0)</f>
        <v>#REF!</v>
      </c>
      <c r="W19" s="13" t="e">
        <f>VLOOKUP(A19,县乡村!#REF!,15,0)</f>
        <v>#REF!</v>
      </c>
      <c r="X19" s="13" t="e">
        <f>VLOOKUP(A19,县乡村!#REF!,20,0)</f>
        <v>#REF!</v>
      </c>
      <c r="Y19" s="13" t="e">
        <f>VLOOKUP(A19,县乡村!#REF!,22,0)</f>
        <v>#REF!</v>
      </c>
      <c r="Z19" s="44" t="e">
        <f>#REF!</f>
        <v>#REF!</v>
      </c>
      <c r="AA19" s="31"/>
      <c r="AB19" s="31"/>
      <c r="AC19" s="31"/>
    </row>
  </sheetData>
  <mergeCells count="11">
    <mergeCell ref="A1:AC1"/>
    <mergeCell ref="H2:S2"/>
    <mergeCell ref="T2:Z2"/>
    <mergeCell ref="AA2:AC2"/>
    <mergeCell ref="H3:J3"/>
    <mergeCell ref="K3:P3"/>
    <mergeCell ref="Q3:S3"/>
    <mergeCell ref="T3:Z3"/>
    <mergeCell ref="AA3:AC3"/>
    <mergeCell ref="A2:A4"/>
    <mergeCell ref="B2:G3"/>
  </mergeCells>
  <printOptions horizontalCentered="1"/>
  <pageMargins left="0.313888888888889" right="0.0777777777777778" top="0.751388888888889" bottom="0.751388888888889" header="0.297916666666667" footer="0.297916666666667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20.1" customHeight="1"/>
  <cols>
    <col min="1" max="1" width="5.625" customWidth="1"/>
    <col min="2" max="2" width="9" customWidth="1"/>
    <col min="3" max="3" width="8.75" customWidth="1"/>
    <col min="4" max="4" width="16.75" customWidth="1"/>
    <col min="5" max="5" width="14.625" customWidth="1"/>
    <col min="6" max="6" width="11.875" customWidth="1"/>
    <col min="7" max="7" width="10.625" customWidth="1"/>
    <col min="8" max="8" width="10.625" hidden="1" customWidth="1"/>
    <col min="9" max="12" width="10.625" customWidth="1"/>
    <col min="13" max="13" width="10.625" hidden="1" customWidth="1"/>
    <col min="14" max="14" width="20.625" customWidth="1"/>
    <col min="15" max="22" width="20.625" hidden="1" customWidth="1"/>
    <col min="23" max="23" width="9.125" customWidth="1"/>
    <col min="24" max="24" width="7" style="3" hidden="1" customWidth="1"/>
    <col min="25" max="25" width="6.875" style="4" hidden="1" customWidth="1"/>
    <col min="26" max="26" width="7.5" style="4" hidden="1" customWidth="1"/>
    <col min="27" max="27" width="5.625" style="5" hidden="1" customWidth="1"/>
    <col min="28" max="29" width="4.25" style="6" hidden="1" customWidth="1"/>
    <col min="30" max="30" width="5.75" hidden="1" customWidth="1"/>
    <col min="31" max="31" width="6.25" hidden="1" customWidth="1"/>
    <col min="32" max="32" width="5.875" hidden="1" customWidth="1"/>
    <col min="33" max="33" width="6.125" style="7" hidden="1" customWidth="1"/>
    <col min="34" max="34" width="5.375" hidden="1" customWidth="1"/>
  </cols>
  <sheetData>
    <row r="1" customHeight="1" spans="1:34">
      <c r="A1" s="8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7"/>
      <c r="Y1" s="22"/>
      <c r="Z1" s="22"/>
      <c r="AA1" s="23"/>
      <c r="AB1" s="8"/>
      <c r="AC1" s="8"/>
      <c r="AD1" s="9"/>
      <c r="AE1" s="9"/>
      <c r="AF1" s="9"/>
      <c r="AG1" s="9"/>
      <c r="AH1" s="9"/>
    </row>
    <row r="2" s="1" customFormat="1" ht="51" customHeight="1" spans="1:34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8"/>
      <c r="Y2" s="24"/>
      <c r="Z2" s="24"/>
      <c r="AA2" s="25"/>
      <c r="AB2" s="26"/>
      <c r="AC2" s="26"/>
      <c r="AD2" s="26"/>
      <c r="AE2" s="26"/>
      <c r="AF2" s="26"/>
      <c r="AG2" s="26"/>
      <c r="AH2" s="26"/>
    </row>
    <row r="3" s="2" customFormat="1" ht="30" customHeight="1" spans="1:34">
      <c r="A3" s="11" t="s">
        <v>34</v>
      </c>
      <c r="B3" s="11" t="s">
        <v>1</v>
      </c>
      <c r="C3" s="11" t="s">
        <v>35</v>
      </c>
      <c r="D3" s="11" t="s">
        <v>36</v>
      </c>
      <c r="E3" s="11" t="s">
        <v>37</v>
      </c>
      <c r="F3" s="11" t="s">
        <v>38</v>
      </c>
      <c r="G3" s="11" t="s">
        <v>39</v>
      </c>
      <c r="H3" s="11" t="s">
        <v>40</v>
      </c>
      <c r="I3" s="11" t="s">
        <v>41</v>
      </c>
      <c r="J3" s="13" t="s">
        <v>42</v>
      </c>
      <c r="K3" s="11" t="s">
        <v>43</v>
      </c>
      <c r="L3" s="11" t="s">
        <v>44</v>
      </c>
      <c r="M3" s="11" t="s">
        <v>45</v>
      </c>
      <c r="N3" s="11" t="s">
        <v>46</v>
      </c>
      <c r="O3" s="14" t="s">
        <v>47</v>
      </c>
      <c r="P3" s="15" t="s">
        <v>48</v>
      </c>
      <c r="Q3" s="15" t="s">
        <v>49</v>
      </c>
      <c r="R3" s="15" t="s">
        <v>50</v>
      </c>
      <c r="S3" s="19" t="s">
        <v>14</v>
      </c>
      <c r="T3" s="20"/>
      <c r="U3" s="21"/>
      <c r="V3" s="15" t="s">
        <v>18</v>
      </c>
      <c r="W3" s="11" t="s">
        <v>51</v>
      </c>
      <c r="X3" s="17"/>
      <c r="Y3" s="27"/>
      <c r="Z3" s="27"/>
      <c r="AA3" s="27"/>
      <c r="AB3" s="17"/>
      <c r="AC3" s="17"/>
      <c r="AD3" s="17"/>
      <c r="AE3" s="17"/>
      <c r="AF3" s="17"/>
      <c r="AG3" s="17"/>
      <c r="AH3" s="17"/>
    </row>
    <row r="4" customHeight="1" spans="1:34">
      <c r="A4" s="12">
        <v>1</v>
      </c>
      <c r="B4" s="13" t="s">
        <v>52</v>
      </c>
      <c r="C4" s="13" t="s">
        <v>53</v>
      </c>
      <c r="D4" s="13" t="s">
        <v>54</v>
      </c>
      <c r="E4" s="13" t="s">
        <v>55</v>
      </c>
      <c r="F4" s="13" t="s">
        <v>56</v>
      </c>
      <c r="G4" s="13">
        <v>6.229</v>
      </c>
      <c r="H4" s="12" t="s">
        <v>57</v>
      </c>
      <c r="I4" s="12" t="s">
        <v>58</v>
      </c>
      <c r="J4" s="13" t="s">
        <v>59</v>
      </c>
      <c r="K4" s="16">
        <v>18.04</v>
      </c>
      <c r="L4" s="16">
        <v>6.5</v>
      </c>
      <c r="M4" s="16"/>
      <c r="N4" s="13" t="s">
        <v>60</v>
      </c>
      <c r="O4" s="13"/>
      <c r="P4" s="13"/>
      <c r="Q4" s="13"/>
      <c r="R4" s="13"/>
      <c r="S4" s="13"/>
      <c r="T4" s="13"/>
      <c r="U4" s="13"/>
      <c r="V4" s="13"/>
      <c r="W4" s="12"/>
      <c r="X4" s="17"/>
      <c r="Y4" s="22"/>
      <c r="Z4" s="22"/>
      <c r="AA4" s="23"/>
      <c r="AB4" s="8"/>
      <c r="AC4" s="8"/>
      <c r="AD4" s="9"/>
      <c r="AE4" s="9"/>
      <c r="AF4" s="9"/>
      <c r="AG4" s="9"/>
      <c r="AH4" s="9"/>
    </row>
    <row r="5" customHeight="1" spans="1:34">
      <c r="A5" s="12">
        <v>2</v>
      </c>
      <c r="B5" s="13" t="s">
        <v>52</v>
      </c>
      <c r="C5" s="13" t="s">
        <v>53</v>
      </c>
      <c r="D5" s="13" t="s">
        <v>61</v>
      </c>
      <c r="E5" s="13" t="s">
        <v>62</v>
      </c>
      <c r="F5" s="13" t="s">
        <v>63</v>
      </c>
      <c r="G5" s="13">
        <v>0.168</v>
      </c>
      <c r="H5" s="12" t="s">
        <v>57</v>
      </c>
      <c r="I5" s="12" t="s">
        <v>58</v>
      </c>
      <c r="J5" s="13" t="s">
        <v>59</v>
      </c>
      <c r="K5" s="16">
        <v>18.04</v>
      </c>
      <c r="L5" s="16">
        <v>5.5</v>
      </c>
      <c r="M5" s="16"/>
      <c r="N5" s="13" t="s">
        <v>64</v>
      </c>
      <c r="O5" s="13"/>
      <c r="P5" s="13"/>
      <c r="Q5" s="13"/>
      <c r="R5" s="13"/>
      <c r="S5" s="13"/>
      <c r="T5" s="13"/>
      <c r="U5" s="13"/>
      <c r="V5" s="13"/>
      <c r="W5" s="12"/>
      <c r="X5" s="17"/>
      <c r="Y5" s="22"/>
      <c r="Z5" s="22"/>
      <c r="AA5" s="23"/>
      <c r="AB5" s="8"/>
      <c r="AC5" s="8"/>
      <c r="AD5" s="9"/>
      <c r="AE5" s="9"/>
      <c r="AF5" s="9"/>
      <c r="AG5" s="9"/>
      <c r="AH5" s="9"/>
    </row>
    <row r="6" customHeight="1" spans="1:34">
      <c r="A6" s="12">
        <v>3</v>
      </c>
      <c r="B6" s="13" t="s">
        <v>52</v>
      </c>
      <c r="C6" s="13" t="s">
        <v>53</v>
      </c>
      <c r="D6" s="13" t="s">
        <v>65</v>
      </c>
      <c r="E6" s="13" t="s">
        <v>66</v>
      </c>
      <c r="F6" s="13" t="s">
        <v>67</v>
      </c>
      <c r="G6" s="13">
        <v>1.495</v>
      </c>
      <c r="H6" s="12" t="s">
        <v>57</v>
      </c>
      <c r="I6" s="12" t="s">
        <v>58</v>
      </c>
      <c r="J6" s="13" t="s">
        <v>59</v>
      </c>
      <c r="K6" s="16">
        <v>28.04</v>
      </c>
      <c r="L6" s="16">
        <v>5.5</v>
      </c>
      <c r="M6" s="16"/>
      <c r="N6" s="13" t="s">
        <v>68</v>
      </c>
      <c r="O6" s="13"/>
      <c r="P6" s="13"/>
      <c r="Q6" s="13"/>
      <c r="R6" s="13"/>
      <c r="S6" s="13"/>
      <c r="T6" s="13"/>
      <c r="U6" s="13"/>
      <c r="V6" s="13"/>
      <c r="W6" s="12"/>
      <c r="X6" s="17"/>
      <c r="Y6" s="22"/>
      <c r="Z6" s="22"/>
      <c r="AA6" s="23"/>
      <c r="AB6" s="8"/>
      <c r="AC6" s="8"/>
      <c r="AD6" s="9"/>
      <c r="AE6" s="9"/>
      <c r="AF6" s="9"/>
      <c r="AG6" s="9"/>
      <c r="AH6" s="9"/>
    </row>
    <row r="7" customHeight="1" spans="1:34">
      <c r="A7" s="12">
        <v>4</v>
      </c>
      <c r="B7" s="13" t="s">
        <v>52</v>
      </c>
      <c r="C7" s="13" t="s">
        <v>53</v>
      </c>
      <c r="D7" s="13" t="s">
        <v>69</v>
      </c>
      <c r="E7" s="13" t="s">
        <v>70</v>
      </c>
      <c r="F7" s="13" t="s">
        <v>71</v>
      </c>
      <c r="G7" s="13">
        <v>1.216</v>
      </c>
      <c r="H7" s="12" t="s">
        <v>57</v>
      </c>
      <c r="I7" s="12" t="s">
        <v>58</v>
      </c>
      <c r="J7" s="13" t="s">
        <v>59</v>
      </c>
      <c r="K7" s="16">
        <v>16.04</v>
      </c>
      <c r="L7" s="16">
        <v>5.5</v>
      </c>
      <c r="M7" s="16"/>
      <c r="N7" s="13" t="s">
        <v>72</v>
      </c>
      <c r="O7" s="13"/>
      <c r="P7" s="13"/>
      <c r="Q7" s="13"/>
      <c r="R7" s="13"/>
      <c r="S7" s="13"/>
      <c r="T7" s="13"/>
      <c r="U7" s="13"/>
      <c r="V7" s="13"/>
      <c r="W7" s="12"/>
      <c r="X7" s="17"/>
      <c r="Y7" s="22"/>
      <c r="Z7" s="22"/>
      <c r="AA7" s="23"/>
      <c r="AB7" s="8"/>
      <c r="AC7" s="8"/>
      <c r="AD7" s="9"/>
      <c r="AE7" s="9"/>
      <c r="AF7" s="9"/>
      <c r="AG7" s="9"/>
      <c r="AH7" s="9"/>
    </row>
    <row r="8" customHeight="1" spans="1:34">
      <c r="A8" s="12">
        <v>5</v>
      </c>
      <c r="B8" s="13" t="s">
        <v>52</v>
      </c>
      <c r="C8" s="13" t="s">
        <v>53</v>
      </c>
      <c r="D8" s="13" t="s">
        <v>73</v>
      </c>
      <c r="E8" s="13" t="s">
        <v>74</v>
      </c>
      <c r="F8" s="13" t="s">
        <v>75</v>
      </c>
      <c r="G8" s="13">
        <v>2.038</v>
      </c>
      <c r="H8" s="12" t="s">
        <v>57</v>
      </c>
      <c r="I8" s="12" t="s">
        <v>58</v>
      </c>
      <c r="J8" s="13" t="s">
        <v>59</v>
      </c>
      <c r="K8" s="16">
        <v>8.1</v>
      </c>
      <c r="L8" s="16">
        <v>7.5</v>
      </c>
      <c r="M8" s="16"/>
      <c r="N8" s="13" t="s">
        <v>76</v>
      </c>
      <c r="O8" s="13"/>
      <c r="P8" s="13"/>
      <c r="Q8" s="13"/>
      <c r="R8" s="13"/>
      <c r="S8" s="13"/>
      <c r="T8" s="13"/>
      <c r="U8" s="13"/>
      <c r="V8" s="13"/>
      <c r="W8" s="12"/>
      <c r="X8" s="17"/>
      <c r="Y8" s="22"/>
      <c r="Z8" s="22"/>
      <c r="AA8" s="23"/>
      <c r="AB8" s="8"/>
      <c r="AC8" s="8"/>
      <c r="AD8" s="9"/>
      <c r="AE8" s="9"/>
      <c r="AF8" s="9"/>
      <c r="AG8" s="9"/>
      <c r="AH8" s="9"/>
    </row>
    <row r="9" customHeight="1" spans="1:34">
      <c r="A9" s="12">
        <v>6</v>
      </c>
      <c r="B9" s="13" t="s">
        <v>52</v>
      </c>
      <c r="C9" s="13" t="s">
        <v>53</v>
      </c>
      <c r="D9" s="13" t="s">
        <v>77</v>
      </c>
      <c r="E9" s="13" t="s">
        <v>78</v>
      </c>
      <c r="F9" s="13" t="s">
        <v>79</v>
      </c>
      <c r="G9" s="13">
        <v>6.628</v>
      </c>
      <c r="H9" s="12" t="s">
        <v>57</v>
      </c>
      <c r="I9" s="12" t="s">
        <v>58</v>
      </c>
      <c r="J9" s="13" t="s">
        <v>59</v>
      </c>
      <c r="K9" s="16">
        <v>16</v>
      </c>
      <c r="L9" s="16">
        <v>7.5</v>
      </c>
      <c r="M9" s="16"/>
      <c r="N9" s="13" t="s">
        <v>80</v>
      </c>
      <c r="O9" s="13"/>
      <c r="P9" s="13"/>
      <c r="Q9" s="13"/>
      <c r="R9" s="13"/>
      <c r="S9" s="13"/>
      <c r="T9" s="13"/>
      <c r="U9" s="13"/>
      <c r="V9" s="13"/>
      <c r="W9" s="12"/>
      <c r="X9" s="17"/>
      <c r="Y9" s="22"/>
      <c r="Z9" s="22"/>
      <c r="AA9" s="23"/>
      <c r="AB9" s="8"/>
      <c r="AC9" s="8"/>
      <c r="AD9" s="9"/>
      <c r="AE9" s="9"/>
      <c r="AF9" s="9"/>
      <c r="AG9" s="9"/>
      <c r="AH9" s="9"/>
    </row>
    <row r="10" customHeight="1" spans="1:34">
      <c r="A10" s="12">
        <v>7</v>
      </c>
      <c r="B10" s="13" t="s">
        <v>52</v>
      </c>
      <c r="C10" s="13" t="s">
        <v>53</v>
      </c>
      <c r="D10" s="13" t="s">
        <v>81</v>
      </c>
      <c r="E10" s="13" t="s">
        <v>82</v>
      </c>
      <c r="F10" s="13" t="s">
        <v>83</v>
      </c>
      <c r="G10" s="13">
        <v>80.21</v>
      </c>
      <c r="H10" s="12"/>
      <c r="I10" s="12" t="s">
        <v>84</v>
      </c>
      <c r="J10" s="13" t="s">
        <v>85</v>
      </c>
      <c r="K10" s="16">
        <v>42</v>
      </c>
      <c r="L10" s="16">
        <v>7</v>
      </c>
      <c r="M10" s="16"/>
      <c r="N10" s="13" t="s">
        <v>86</v>
      </c>
      <c r="O10" s="13"/>
      <c r="P10" s="13"/>
      <c r="Q10" s="13"/>
      <c r="R10" s="13"/>
      <c r="S10" s="13"/>
      <c r="T10" s="13"/>
      <c r="U10" s="13"/>
      <c r="V10" s="13"/>
      <c r="W10" s="12"/>
      <c r="X10" s="17"/>
      <c r="Y10" s="22"/>
      <c r="Z10" s="22"/>
      <c r="AA10" s="23"/>
      <c r="AB10" s="8"/>
      <c r="AC10" s="8"/>
      <c r="AD10" s="9"/>
      <c r="AE10" s="9"/>
      <c r="AF10" s="9"/>
      <c r="AG10" s="9"/>
      <c r="AH10" s="9"/>
    </row>
    <row r="11" customHeight="1" spans="1:34">
      <c r="A11" s="12">
        <v>8</v>
      </c>
      <c r="B11" s="13" t="s">
        <v>52</v>
      </c>
      <c r="C11" s="13" t="s">
        <v>53</v>
      </c>
      <c r="D11" s="13" t="s">
        <v>87</v>
      </c>
      <c r="E11" s="13" t="s">
        <v>88</v>
      </c>
      <c r="F11" s="13" t="s">
        <v>89</v>
      </c>
      <c r="G11" s="13">
        <v>65.691</v>
      </c>
      <c r="H11" s="12"/>
      <c r="I11" s="12" t="s">
        <v>84</v>
      </c>
      <c r="J11" s="13" t="s">
        <v>85</v>
      </c>
      <c r="K11" s="16">
        <v>86.04</v>
      </c>
      <c r="L11" s="16">
        <v>8</v>
      </c>
      <c r="M11" s="16"/>
      <c r="N11" s="13" t="s">
        <v>90</v>
      </c>
      <c r="O11" s="13"/>
      <c r="P11" s="13"/>
      <c r="Q11" s="13"/>
      <c r="R11" s="13"/>
      <c r="S11" s="13"/>
      <c r="T11" s="13"/>
      <c r="U11" s="13"/>
      <c r="V11" s="13"/>
      <c r="W11" s="12"/>
      <c r="X11" s="17"/>
      <c r="Y11" s="22"/>
      <c r="Z11" s="22"/>
      <c r="AA11" s="23"/>
      <c r="AB11" s="8"/>
      <c r="AC11" s="8"/>
      <c r="AD11" s="9"/>
      <c r="AE11" s="9"/>
      <c r="AF11" s="9"/>
      <c r="AG11" s="9"/>
      <c r="AH11" s="9"/>
    </row>
  </sheetData>
  <autoFilter ref="A3:AI11">
    <extLst/>
  </autoFilter>
  <mergeCells count="2">
    <mergeCell ref="A2:W2"/>
    <mergeCell ref="S3:U3"/>
  </mergeCells>
  <conditionalFormatting sqref="D10">
    <cfRule type="duplicateValues" dxfId="0" priority="2"/>
  </conditionalFormatting>
  <conditionalFormatting sqref="D11">
    <cfRule type="duplicateValues" dxfId="0" priority="1"/>
  </conditionalFormatting>
  <conditionalFormatting sqref="D4:D9">
    <cfRule type="duplicateValues" dxfId="0" priority="14"/>
  </conditionalFormatting>
  <printOptions horizontalCentered="1"/>
  <pageMargins left="0.313888888888889" right="0.15625" top="0.354166666666667" bottom="0.471527777777778" header="0.196527777777778" footer="0.15625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2019年拨付汇总表 (12.6)</vt:lpstr>
      <vt:lpstr>县乡村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墨瞳</cp:lastModifiedBy>
  <dcterms:created xsi:type="dcterms:W3CDTF">2006-09-16T00:00:00Z</dcterms:created>
  <cp:lastPrinted>2021-07-15T03:41:00Z</cp:lastPrinted>
  <dcterms:modified xsi:type="dcterms:W3CDTF">2021-10-21T00:14:35Z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B005AAE7746948A88A63191DD6AD96DB</vt:lpwstr>
  </property>
</Properties>
</file>