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6" activeTab="1"/>
  </bookViews>
  <sheets>
    <sheet name="封面" sheetId="1" r:id="rId1"/>
    <sheet name="2收支总表" sheetId="2" r:id="rId2"/>
    <sheet name="3收入计划表" sheetId="3" r:id="rId3"/>
    <sheet name="4支出明细表" sheetId="4" r:id="rId4"/>
    <sheet name="5部门单位经费明细" sheetId="5" r:id="rId5"/>
    <sheet name="6经济分类情况" sheetId="6" r:id="rId6"/>
    <sheet name="7重点税源企业表" sheetId="7" r:id="rId7"/>
    <sheet name="8基金收支" sheetId="8" r:id="rId8"/>
  </sheets>
  <definedNames>
    <definedName name="g">GET.CELL(48,INDIRECT("rc",FALSE))</definedName>
    <definedName name="_xlnm.Print_Area" localSheetId="1">'2收支总表'!$A$1:$D$30</definedName>
    <definedName name="_xlnm.Print_Area" localSheetId="4">'5部门单位经费明细'!$A$1:$AB$15</definedName>
    <definedName name="_xlnm.Print_Area" localSheetId="6">'7重点税源企业表'!$A$1:$K$16</definedName>
    <definedName name="_xlnm.Print_Titles" localSheetId="2">'3收入计划表'!$2:$4</definedName>
    <definedName name="_xlnm.Print_Titles" localSheetId="3">'4支出明细表'!$1:$1</definedName>
    <definedName name="_xlnm.Print_Titles" localSheetId="4">'5部门单位经费明细'!$1:$4</definedName>
    <definedName name="_xlnm.Print_Titles" localSheetId="5">'6经济分类情况'!$A:$A,'6经济分类情况'!$1:$4</definedName>
    <definedName name="_xlnm.Print_Titles" localSheetId="7">'8基金收支'!$1:$5</definedName>
    <definedName name="_xlnm._FilterDatabase" localSheetId="4" hidden="1">'5部门单位经费明细'!$A$4:$AB$15</definedName>
  </definedNames>
  <calcPr fullCalcOnLoad="1"/>
</workbook>
</file>

<file path=xl/comments2.xml><?xml version="1.0" encoding="utf-8"?>
<comments xmlns="http://schemas.openxmlformats.org/spreadsheetml/2006/main">
  <authors>
    <author>Sky123.Org</author>
  </authors>
  <commentList>
    <comment ref="C5" authorId="0">
      <text>
        <r>
          <rPr>
            <b/>
            <sz val="10"/>
            <rFont val="宋体"/>
            <family val="0"/>
          </rPr>
          <t>含乡镇代扣支出。</t>
        </r>
      </text>
    </comment>
    <comment ref="A29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上年实际收支结余，并不是资金调拨结余。</t>
        </r>
      </text>
    </comment>
  </commentList>
</comments>
</file>

<file path=xl/comments4.xml><?xml version="1.0" encoding="utf-8"?>
<comments xmlns="http://schemas.openxmlformats.org/spreadsheetml/2006/main">
  <authors>
    <author>Sky123.Org</author>
    <author>lduser1</author>
  </authors>
  <commentList>
    <comment ref="D4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请在此详细说明支出组成情况</t>
        </r>
      </text>
    </comment>
    <comment ref="A162" authorId="1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D125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一事一议及村级组织运转经费等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R4" authorId="0">
      <text>
        <r>
          <rPr>
            <b/>
            <sz val="9"/>
            <rFont val="宋体"/>
            <family val="0"/>
          </rPr>
          <t>请在此处具体列明项目，如：失业保险</t>
        </r>
      </text>
    </comment>
    <comment ref="M4" authorId="0">
      <text>
        <r>
          <rPr>
            <b/>
            <sz val="9"/>
            <rFont val="宋体"/>
            <family val="0"/>
          </rPr>
          <t>请列明具体项目</t>
        </r>
      </text>
    </comment>
  </commentList>
</comments>
</file>

<file path=xl/sharedStrings.xml><?xml version="1.0" encoding="utf-8"?>
<sst xmlns="http://schemas.openxmlformats.org/spreadsheetml/2006/main" count="504" uniqueCount="463">
  <si>
    <t>岳 阳 县</t>
  </si>
  <si>
    <t xml:space="preserve">2018年长湖乡政府财政预算
</t>
  </si>
  <si>
    <t>乡镇名称(盖章):长湖乡人民政府</t>
  </si>
  <si>
    <t xml:space="preserve">乡镇书记：  </t>
  </si>
  <si>
    <t>童铮</t>
  </si>
  <si>
    <t>乡镇长：</t>
  </si>
  <si>
    <t>李海鸣</t>
  </si>
  <si>
    <t xml:space="preserve">财务负责人：   </t>
  </si>
  <si>
    <t>徐梦琴</t>
  </si>
  <si>
    <t>联系电话：</t>
  </si>
  <si>
    <t>经办人员：</t>
  </si>
  <si>
    <t>侯科</t>
  </si>
  <si>
    <t>02表</t>
  </si>
  <si>
    <t>岳阳县2018年乡镇公共财政预算收支总表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</si>
  <si>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</si>
  <si>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</si>
  <si>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</si>
  <si>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</si>
  <si>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</si>
  <si>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</si>
  <si>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1、税收返还</t>
  </si>
  <si>
    <t xml:space="preserve">    201一般公共服务</t>
  </si>
  <si>
    <t xml:space="preserve">  （1）上划中央两税返还</t>
  </si>
  <si>
    <t xml:space="preserve">    203国防</t>
  </si>
  <si>
    <t xml:space="preserve">  （2）国税</t>
  </si>
  <si>
    <t xml:space="preserve">    204公共安全</t>
  </si>
  <si>
    <t xml:space="preserve">  （3）地税</t>
  </si>
  <si>
    <t xml:space="preserve">    205教育</t>
  </si>
  <si>
    <t xml:space="preserve">  （4）98年固定收入基数</t>
  </si>
  <si>
    <t xml:space="preserve">    206科学技术</t>
  </si>
  <si>
    <t xml:space="preserve">  （5）税收征收手续费</t>
  </si>
  <si>
    <t xml:space="preserve">    207文化体育与传媒</t>
  </si>
  <si>
    <t xml:space="preserve"> 2、非税收入</t>
  </si>
  <si>
    <t xml:space="preserve">    208社会保障和就业</t>
  </si>
  <si>
    <t>二、上级财政补助收入</t>
  </si>
  <si>
    <t xml:space="preserve">    210医疗卫生与计划生育</t>
  </si>
  <si>
    <t xml:space="preserve"> 1、基数补贴</t>
  </si>
  <si>
    <t xml:space="preserve">    211节能环保</t>
  </si>
  <si>
    <t xml:space="preserve"> 2、村级组织运转经费</t>
  </si>
  <si>
    <t xml:space="preserve">    212城乡社区</t>
  </si>
  <si>
    <t xml:space="preserve"> 3、农业税、特产税、税改转移支付</t>
  </si>
  <si>
    <t xml:space="preserve">    213农林水</t>
  </si>
  <si>
    <t xml:space="preserve"> 4、工资转移支付</t>
  </si>
  <si>
    <t xml:space="preserve">    214交通运输</t>
  </si>
  <si>
    <t xml:space="preserve"> 5、湖区转移支付</t>
  </si>
  <si>
    <t xml:space="preserve">    215资源勘探信息等</t>
  </si>
  <si>
    <t xml:space="preserve"> 6、核减计税面积补助</t>
  </si>
  <si>
    <t xml:space="preserve">    216商业服务业等</t>
  </si>
  <si>
    <t xml:space="preserve"> 7、铁山水资源保护</t>
  </si>
  <si>
    <t xml:space="preserve">    217金融</t>
  </si>
  <si>
    <t xml:space="preserve"> 8、一般性转移支付</t>
  </si>
  <si>
    <t xml:space="preserve">    220国土海洋气象等</t>
  </si>
  <si>
    <t>　　　①财力转移支付</t>
  </si>
  <si>
    <t xml:space="preserve">    221住房保障</t>
  </si>
  <si>
    <t xml:space="preserve">      ②税收上台阶奖</t>
  </si>
  <si>
    <t xml:space="preserve">    222粮油物资储备</t>
  </si>
  <si>
    <t xml:space="preserve">      ③体制补助 </t>
  </si>
  <si>
    <t xml:space="preserve">    227预备费</t>
  </si>
  <si>
    <t>　　　④均衡性转移支付</t>
  </si>
  <si>
    <t xml:space="preserve">    229其他</t>
  </si>
  <si>
    <t>　　　⑤医保补助</t>
  </si>
  <si>
    <t xml:space="preserve">    231债务还本支出</t>
  </si>
  <si>
    <t xml:space="preserve">      ⑥一次性补助</t>
  </si>
  <si>
    <t xml:space="preserve">    232债务利息支出</t>
  </si>
  <si>
    <t xml:space="preserve"> 11、其他</t>
  </si>
  <si>
    <t>三、上年结余</t>
  </si>
  <si>
    <t>二、本年结余</t>
  </si>
  <si>
    <t>收  入  合  计</t>
  </si>
  <si>
    <t xml:space="preserve">          支  出  合  计      </t>
  </si>
  <si>
    <t>03表</t>
  </si>
  <si>
    <t>岳阳县2018年乡镇公共财政预算收入计划表</t>
  </si>
  <si>
    <t>收入项目</t>
  </si>
  <si>
    <t>2017年实际完成</t>
  </si>
  <si>
    <t>2018年计划数</t>
  </si>
  <si>
    <t>增减％</t>
  </si>
  <si>
    <t>填报方法说明</t>
  </si>
  <si>
    <t>收入总计</t>
  </si>
  <si>
    <t>（一）税收收入小计</t>
  </si>
  <si>
    <t xml:space="preserve">  1、 国税系统</t>
  </si>
  <si>
    <t xml:space="preserve">      增 值 税（普通）</t>
  </si>
  <si>
    <t>超基数：基数*25%+（实际完成数-基数）*18.75%；小于基数：实际完成数*25%</t>
  </si>
  <si>
    <t xml:space="preserve">      增 值 税（四大行业）</t>
  </si>
  <si>
    <t>实际完成数*75%</t>
  </si>
  <si>
    <t xml:space="preserve">      个人所得税</t>
  </si>
  <si>
    <t>基数+超基数的28%</t>
  </si>
  <si>
    <t xml:space="preserve">      企业所得税</t>
  </si>
  <si>
    <t xml:space="preserve">  2、地税系统</t>
  </si>
  <si>
    <t xml:space="preserve">      资源税</t>
  </si>
  <si>
    <t>完成数</t>
  </si>
  <si>
    <t xml:space="preserve">      城市维护税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</si>
  <si>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</si>
  <si>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</si>
  <si>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</si>
  <si>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</si>
  <si>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车船使用税</t>
  </si>
  <si>
    <t xml:space="preserve">      耕地占用税</t>
  </si>
  <si>
    <t xml:space="preserve">      契  税</t>
  </si>
  <si>
    <t>（二）非税收入小计</t>
  </si>
  <si>
    <t xml:space="preserve">   1、专项收入</t>
  </si>
  <si>
    <t>请在这里详细列明“专项收入”的组成情况</t>
  </si>
  <si>
    <t xml:space="preserve">   2、 行政事业性收费</t>
  </si>
  <si>
    <t>社会抚养费征收</t>
  </si>
  <si>
    <t xml:space="preserve">   3、罚没收入</t>
  </si>
  <si>
    <t>请在这里详细列明“罚没收入”的组成情况</t>
  </si>
  <si>
    <t xml:space="preserve">   4、 国有资源有偿使用收入</t>
  </si>
  <si>
    <t>请在这里详细列明“国有资源有偿使用收入”的组成情况</t>
  </si>
  <si>
    <t xml:space="preserve">  5、 其他收入</t>
  </si>
  <si>
    <t>农业生产及其他</t>
  </si>
  <si>
    <t>二、上划消费税收入</t>
  </si>
  <si>
    <t>三、上划增值税收入</t>
  </si>
  <si>
    <t xml:space="preserve">        上划省</t>
  </si>
  <si>
    <r>
      <t>普通增值税</t>
    </r>
    <r>
      <rPr>
        <b/>
        <sz val="11"/>
        <rFont val="仿宋_GB2312"/>
        <family val="0"/>
      </rPr>
      <t>超基数</t>
    </r>
    <r>
      <rPr>
        <sz val="11"/>
        <rFont val="仿宋_GB2312"/>
        <family val="0"/>
      </rPr>
      <t>全口径的6.25%（小于基数：无）+“四大行业”增值税*25%</t>
    </r>
  </si>
  <si>
    <t xml:space="preserve">        上划中央</t>
  </si>
  <si>
    <t>普通增值税*75%</t>
  </si>
  <si>
    <t>四、上划所得税收入</t>
  </si>
  <si>
    <t>超基数的72%</t>
  </si>
  <si>
    <t>备注：请不要改变表格的格式、不要增减行或列。</t>
  </si>
  <si>
    <r>
      <t>04</t>
    </r>
    <r>
      <rPr>
        <sz val="11"/>
        <rFont val="宋体"/>
        <family val="0"/>
      </rPr>
      <t>表</t>
    </r>
  </si>
  <si>
    <t>岳阳县2018年乡镇公共财政预算支出计划表</t>
  </si>
  <si>
    <t>功能科目名称</t>
  </si>
  <si>
    <t>2017年完成数</t>
  </si>
  <si>
    <t>说明</t>
  </si>
  <si>
    <t>一、一般公共服务</t>
  </si>
  <si>
    <t xml:space="preserve">    人大事务</t>
  </si>
  <si>
    <t>人大选举、培训、资料、调研经费等</t>
  </si>
  <si>
    <t xml:space="preserve">    政协事务</t>
  </si>
  <si>
    <t>政协会议费及调研经费等</t>
  </si>
  <si>
    <t xml:space="preserve">    政府办公厅(室)及相关机构事务</t>
  </si>
  <si>
    <t>包括办公费20万元、水电费5万元、会议费5万元、培训费2万元、招待费8万元、食堂30万元</t>
  </si>
  <si>
    <t xml:space="preserve">    发展与改革事务</t>
  </si>
  <si>
    <t xml:space="preserve">    统计信息事务</t>
  </si>
  <si>
    <t>统计管理、村级财务管理等</t>
  </si>
  <si>
    <t xml:space="preserve">    财政事务</t>
  </si>
  <si>
    <t>包括在职人员工资、津补贴、乡镇补贴等</t>
  </si>
  <si>
    <t xml:space="preserve">    税收事务</t>
  </si>
  <si>
    <t>招商引资等事务</t>
  </si>
  <si>
    <t xml:space="preserve">    审计事务</t>
  </si>
  <si>
    <t xml:space="preserve">    人力资源事务</t>
  </si>
  <si>
    <t xml:space="preserve">    纪检监察事务</t>
  </si>
  <si>
    <t>纪委办案、治陋习树新风、互联网+监督等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</si>
  <si>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</si>
  <si>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</si>
  <si>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</si>
  <si>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</si>
  <si>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</si>
  <si>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</si>
  <si>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</si>
  <si>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</si>
  <si>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>工会活动经费</t>
  </si>
  <si>
    <t xml:space="preserve">    党委办公厅（室）及相关机构事务</t>
  </si>
  <si>
    <t xml:space="preserve">    组织事务</t>
  </si>
  <si>
    <t>党建工作</t>
  </si>
  <si>
    <t xml:space="preserve">    宣传事务</t>
  </si>
  <si>
    <t>政府宣传文化体育等活动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</si>
  <si>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</si>
  <si>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</si>
  <si>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</si>
  <si>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</si>
  <si>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二、国防支出</t>
  </si>
  <si>
    <t xml:space="preserve">    国防动员</t>
  </si>
  <si>
    <t xml:space="preserve">    其他国防支出</t>
  </si>
  <si>
    <t>征兵工作经费及民兵整组等</t>
  </si>
  <si>
    <t>三、公共安全支出</t>
  </si>
  <si>
    <t xml:space="preserve">    武装警察</t>
  </si>
  <si>
    <t xml:space="preserve">    公安</t>
  </si>
  <si>
    <t>派出所经费补助（治安管理）</t>
  </si>
  <si>
    <t xml:space="preserve">    国家安全</t>
  </si>
  <si>
    <t xml:space="preserve">    检察</t>
  </si>
  <si>
    <t xml:space="preserve">    法院</t>
  </si>
  <si>
    <t>法院经费补助</t>
  </si>
  <si>
    <t xml:space="preserve">    司法</t>
  </si>
  <si>
    <t xml:space="preserve">    监狱</t>
  </si>
  <si>
    <t xml:space="preserve">    强制隔离戒毒</t>
  </si>
  <si>
    <t>社康社戒</t>
  </si>
  <si>
    <t xml:space="preserve">    缉私警察</t>
  </si>
  <si>
    <t xml:space="preserve">    其他公共安全支出</t>
  </si>
  <si>
    <t>综治维稳、扫黑除恶、平安创建、反邪教专项经费、禁毒戒毒经费等</t>
  </si>
  <si>
    <t>四、教育支出</t>
  </si>
  <si>
    <t xml:space="preserve">    教育管理事务</t>
  </si>
  <si>
    <t xml:space="preserve">    普通教育</t>
  </si>
  <si>
    <t>长湖中学经费补助</t>
  </si>
  <si>
    <t xml:space="preserve">    职业教育</t>
  </si>
  <si>
    <t xml:space="preserve">    成人教育</t>
  </si>
  <si>
    <t xml:space="preserve">    广播电视教育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</si>
  <si>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</si>
  <si>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</si>
  <si>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</si>
  <si>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</si>
  <si>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五、科学技术支出</t>
  </si>
  <si>
    <t xml:space="preserve">    科学技术管理事务</t>
  </si>
  <si>
    <t xml:space="preserve">    科技条件与服务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</si>
  <si>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</si>
  <si>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</si>
  <si>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</si>
  <si>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</si>
  <si>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六、文化体育与传媒支出</t>
  </si>
  <si>
    <t xml:space="preserve">    文化</t>
  </si>
  <si>
    <t>社发中心在职6人、退休3人（含事业经费35.4万元、其他经费4万元）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</si>
  <si>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</si>
  <si>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</si>
  <si>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</si>
  <si>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</si>
  <si>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七、社会保障和就业支出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</si>
  <si>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</si>
  <si>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</si>
  <si>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</si>
  <si>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>养老保险71.88万元，医疗保险26.96万元，工伤保险金3.6万元，职业年金28.75万元。</t>
  </si>
  <si>
    <t xml:space="preserve">    行政事业单位离退休</t>
  </si>
  <si>
    <t>机关退休人员津补贴20.37万元，事业单位退休津补贴49.14万元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</si>
  <si>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</si>
  <si>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</si>
  <si>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</si>
  <si>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</si>
  <si>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</si>
  <si>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</si>
  <si>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</si>
  <si>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</si>
  <si>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</si>
  <si>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</si>
  <si>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</si>
  <si>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</si>
  <si>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</si>
  <si>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</si>
  <si>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八、医疗卫生与计划生育支出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</si>
  <si>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</si>
  <si>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</si>
  <si>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</si>
  <si>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>卫生院经费补助</t>
  </si>
  <si>
    <t xml:space="preserve">    公共卫生</t>
  </si>
  <si>
    <t xml:space="preserve">    医疗保障</t>
  </si>
  <si>
    <t xml:space="preserve">    中医药</t>
  </si>
  <si>
    <t xml:space="preserve">    计划生育事务</t>
  </si>
  <si>
    <t>计生办事业经费及社会抚养费征收返还</t>
  </si>
  <si>
    <t xml:space="preserve">    食品和药品监督管理事务</t>
  </si>
  <si>
    <t xml:space="preserve">    其他医疗卫生与计划生育支出</t>
  </si>
  <si>
    <t>九、节能环保支出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</si>
  <si>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</si>
  <si>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</si>
  <si>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</si>
  <si>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</si>
  <si>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</si>
  <si>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</si>
  <si>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</si>
  <si>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</si>
  <si>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</si>
  <si>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</si>
  <si>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</si>
  <si>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</si>
  <si>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</si>
  <si>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</si>
  <si>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十、城乡社区支出</t>
  </si>
  <si>
    <t xml:space="preserve">      城乡社区管理事务</t>
  </si>
  <si>
    <t>用于集镇环境卫生等</t>
  </si>
  <si>
    <t xml:space="preserve">      城乡社区规划与管理</t>
  </si>
  <si>
    <t>用于“空心房”整治及禁违拆违治违等</t>
  </si>
  <si>
    <t xml:space="preserve">      城乡社区公共设施</t>
  </si>
  <si>
    <t xml:space="preserve">      城乡社区环境卫生</t>
  </si>
  <si>
    <t xml:space="preserve">      建设市场管理与监督</t>
  </si>
  <si>
    <t>市场管理所经费补助</t>
  </si>
  <si>
    <t xml:space="preserve">      其他城乡社区支出</t>
  </si>
  <si>
    <t>规范村民建房、宣传、硬件设施、巡查及垃圾收集车运行等</t>
  </si>
  <si>
    <t>十一、农林水支出</t>
  </si>
  <si>
    <t xml:space="preserve">      农业</t>
  </si>
  <si>
    <t>农推中心在职10人、退休22人(含事业经费59万元、畜牧防疫费5万元、村级防疫员经费3.1万元、其他经费7万元)</t>
  </si>
  <si>
    <t xml:space="preserve">      林业</t>
  </si>
  <si>
    <t>经费补助（森林防火）</t>
  </si>
  <si>
    <t xml:space="preserve">      水利</t>
  </si>
  <si>
    <t>水务站在职3人、退休1人（含事业经费17.7万元、其他2万元）</t>
  </si>
  <si>
    <t xml:space="preserve">      扶贫</t>
  </si>
  <si>
    <t xml:space="preserve">      农业综合开发</t>
  </si>
  <si>
    <t>农业生产项目建设</t>
  </si>
  <si>
    <t xml:space="preserve">      农村综合改革</t>
  </si>
  <si>
    <t>村级组织运转经费245万</t>
  </si>
  <si>
    <t xml:space="preserve">      普惠金融发展支出</t>
  </si>
  <si>
    <t xml:space="preserve">      其他农林水事务支出</t>
  </si>
  <si>
    <t>河长制经费</t>
  </si>
  <si>
    <t>十二、交通运输支出</t>
  </si>
  <si>
    <t xml:space="preserve">      公路水路运输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</si>
  <si>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</si>
  <si>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</si>
  <si>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</si>
  <si>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</si>
  <si>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十三、资源勘探信息等支出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</si>
  <si>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</si>
  <si>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</si>
  <si>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</si>
  <si>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</si>
  <si>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</si>
  <si>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</si>
  <si>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</si>
  <si>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</si>
  <si>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十四、商业服务业等支出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</si>
  <si>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</si>
  <si>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</si>
  <si>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</si>
  <si>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</si>
  <si>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十五、金融支出</t>
  </si>
  <si>
    <t xml:space="preserve">      金融部门行政支出</t>
  </si>
  <si>
    <t xml:space="preserve">      金融发展支出</t>
  </si>
  <si>
    <t xml:space="preserve">      其他金融支出</t>
  </si>
  <si>
    <t>十六、国土海洋气象等支出</t>
  </si>
  <si>
    <t xml:space="preserve">      国土资源事务</t>
  </si>
  <si>
    <t>国土所补助经费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</si>
  <si>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</si>
  <si>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</si>
  <si>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</si>
  <si>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</si>
  <si>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十七、住房保障支出</t>
  </si>
  <si>
    <t xml:space="preserve">      保障性安居工程支出</t>
  </si>
  <si>
    <t xml:space="preserve">      住房改革支出</t>
  </si>
  <si>
    <t>住房公积金</t>
  </si>
  <si>
    <t xml:space="preserve">      城乡社区住宅</t>
  </si>
  <si>
    <t>十八、粮油物资储备支出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</si>
  <si>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</si>
  <si>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</si>
  <si>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</si>
  <si>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</si>
  <si>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</si>
  <si>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十九、预备费</t>
  </si>
  <si>
    <t>预突发事件预备金</t>
  </si>
  <si>
    <t>二十、其他支出</t>
  </si>
  <si>
    <t>二十一、债务还本付息支出</t>
  </si>
  <si>
    <t>二十二、债务利息支出</t>
  </si>
  <si>
    <t>支出合计</t>
  </si>
  <si>
    <t>岳阳县长湖乡2018年单位预算经费汇总表</t>
  </si>
  <si>
    <t>序号</t>
  </si>
  <si>
    <t>单位</t>
  </si>
  <si>
    <t>2018年人员（预算编制）</t>
  </si>
  <si>
    <t>2018年预算收入明细</t>
  </si>
  <si>
    <t>在职</t>
  </si>
  <si>
    <t>退休</t>
  </si>
  <si>
    <t>工资福利及社保经费</t>
  </si>
  <si>
    <t>一般商品与服务支出</t>
  </si>
  <si>
    <t>批复专项</t>
  </si>
  <si>
    <t>合计</t>
  </si>
  <si>
    <t>2018年非税收入</t>
  </si>
  <si>
    <t>2018年批复合计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</si>
  <si>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</si>
  <si>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</si>
  <si>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</si>
  <si>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</si>
  <si>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</si>
  <si>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</si>
  <si>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</si>
  <si>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</si>
  <si>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</si>
  <si>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</si>
  <si>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</si>
  <si>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</si>
  <si>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</si>
  <si>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</si>
  <si>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</si>
  <si>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</si>
  <si>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</si>
  <si>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</si>
  <si>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</si>
  <si>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机关</t>
  </si>
  <si>
    <t>农推中心</t>
  </si>
  <si>
    <t>社发中心</t>
  </si>
  <si>
    <t>水务站</t>
  </si>
  <si>
    <t>计生办</t>
  </si>
  <si>
    <t>备注：1、“一般商品与服务支出”填列财政按标准安排的部门单位公用经费。2、“批复专项”填列财政安排部门单位的专项工作经费。3、非税“计划数合计”填列预计部门单位2018年应抵预算收入的经营；“成本”填报测算实现预计的非税收入目标所需发生的支出；可支配收入为非税收入数-成本数，亦即财政从部门单位非税收入统筹的财力；4、“经费拨款”填列财政实际安排至部门的经费拨款，其计算应为“预算收入合计数-非税收入中的可支配收入”；非税收入拨款即“非税收入计划合计”数</t>
  </si>
  <si>
    <t>表五</t>
  </si>
  <si>
    <t>2018年政府预算支出经济分类情况表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</si>
  <si>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</si>
  <si>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</si>
  <si>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</si>
  <si>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</si>
  <si>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</si>
  <si>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</si>
  <si>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</si>
  <si>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</si>
  <si>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</si>
  <si>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</si>
  <si>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</si>
  <si>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</si>
  <si>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</si>
  <si>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</si>
  <si>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</si>
  <si>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</si>
  <si>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</si>
  <si>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</si>
  <si>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</si>
  <si>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</si>
  <si>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</si>
  <si>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</si>
  <si>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</si>
  <si>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</si>
  <si>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</si>
  <si>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</si>
  <si>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</si>
  <si>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</si>
  <si>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</si>
  <si>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</si>
  <si>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</si>
  <si>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</si>
  <si>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</si>
  <si>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</si>
  <si>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</si>
  <si>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</si>
  <si>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</si>
  <si>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</si>
  <si>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</si>
  <si>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</si>
  <si>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</si>
  <si>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</si>
  <si>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</si>
  <si>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06表</t>
  </si>
  <si>
    <t>岳阳县2018年重点财源税收入计划表</t>
  </si>
  <si>
    <t>单位：元</t>
  </si>
  <si>
    <t>企业名称</t>
  </si>
  <si>
    <t>2017年完成数数</t>
  </si>
  <si>
    <t>同比+-%</t>
  </si>
  <si>
    <t>备注</t>
  </si>
  <si>
    <t>国税</t>
  </si>
  <si>
    <t>地税</t>
  </si>
  <si>
    <t>小计</t>
  </si>
  <si>
    <t>07表</t>
  </si>
  <si>
    <t>2018年政府性基金预算收支明细表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</si>
  <si>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</si>
  <si>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</si>
  <si>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</si>
  <si>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</si>
  <si>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</si>
  <si>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</si>
  <si>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</si>
  <si>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>二、社会保障和就业支出</t>
  </si>
  <si>
    <t>三、港口建设费收入</t>
  </si>
  <si>
    <t>三、节能环保支出</t>
  </si>
  <si>
    <t>四、国家电影事业发展专项资金收入</t>
  </si>
  <si>
    <t>四、城乡社区支出</t>
  </si>
  <si>
    <t>五、国有土地收益基金收入</t>
  </si>
  <si>
    <t>五、农林水支出</t>
  </si>
  <si>
    <t>六、农业土地开发资金收入</t>
  </si>
  <si>
    <t>六、交通运输支出</t>
  </si>
  <si>
    <t>七、国有土地使用权出让收入</t>
  </si>
  <si>
    <t>七、资源勘探信息等支出</t>
  </si>
  <si>
    <t>八、大中型水库库区基金收入</t>
  </si>
  <si>
    <t>八、商业服务业等支出</t>
  </si>
  <si>
    <t>九、彩票公益金收入</t>
  </si>
  <si>
    <t>九、其他支出</t>
  </si>
  <si>
    <t>十、城市基础设施配套费收入</t>
  </si>
  <si>
    <t>十、债务付息支出</t>
  </si>
  <si>
    <t>十一、小型水库移民扶助基金收入</t>
  </si>
  <si>
    <t>十一、债务发行费用支出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</si>
  <si>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</si>
  <si>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</si>
  <si>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</si>
  <si>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</si>
  <si>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</si>
  <si>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</si>
  <si>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</si>
  <si>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</si>
  <si>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政府性基金转移支付</t>
  </si>
  <si>
    <t xml:space="preserve">  政府性基金转移收入</t>
  </si>
  <si>
    <t xml:space="preserve"> 调出资金</t>
  </si>
  <si>
    <t xml:space="preserve">  上年结余收入</t>
  </si>
  <si>
    <t xml:space="preserve"> 年终结余</t>
  </si>
  <si>
    <t xml:space="preserve">  调入资金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</si>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</sst>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  <numFmt numFmtId="180" formatCode="0.0_ "/>
  </numFmts>
  <fonts count="52">
    <font>
      <sz val="12"/>
      <name val="楷体_GB2312"/>
      <family val="3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6"/>
      <name val="华文隶书"/>
      <family val="3"/>
    </font>
    <font>
      <sz val="36"/>
      <name val="黑体"/>
      <family val="3"/>
    </font>
    <font>
      <sz val="20"/>
      <name val="楷体_GB2312"/>
      <family val="3"/>
    </font>
    <font>
      <sz val="36"/>
      <name val="楷体_GB2312"/>
      <family val="3"/>
    </font>
    <font>
      <sz val="30"/>
      <name val="黑体"/>
      <family val="3"/>
    </font>
    <font>
      <sz val="18"/>
      <name val="华文隶书"/>
      <family val="3"/>
    </font>
    <font>
      <b/>
      <sz val="14"/>
      <name val="黑体"/>
      <family val="3"/>
    </font>
    <font>
      <b/>
      <sz val="18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楷体_GB2312"/>
      <family val="3"/>
    </font>
    <font>
      <u val="single"/>
      <sz val="12"/>
      <color indexed="36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仿宋_GB2312"/>
      <family val="0"/>
    </font>
    <font>
      <b/>
      <sz val="8"/>
      <name val="楷体_GB2312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6" borderId="2" applyNumberFormat="0" applyFont="0" applyAlignment="0" applyProtection="0"/>
    <xf numFmtId="0" fontId="3" fillId="0" borderId="0">
      <alignment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5" fillId="11" borderId="7" applyNumberFormat="0" applyAlignment="0" applyProtection="0"/>
    <xf numFmtId="0" fontId="31" fillId="3" borderId="0" applyNumberFormat="0" applyBorder="0" applyAlignment="0" applyProtection="0"/>
    <xf numFmtId="0" fontId="34" fillId="12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13" borderId="0" applyNumberFormat="0" applyBorder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1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31" fillId="22" borderId="0" applyNumberFormat="0" applyBorder="0" applyAlignment="0" applyProtection="0"/>
    <xf numFmtId="0" fontId="31" fillId="0" borderId="0">
      <alignment vertical="center"/>
      <protection/>
    </xf>
    <xf numFmtId="0" fontId="34" fillId="23" borderId="0" applyNumberFormat="0" applyBorder="0" applyAlignment="0" applyProtection="0"/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83">
    <xf numFmtId="0" fontId="0" fillId="0" borderId="0" xfId="0" applyAlignment="1">
      <alignment/>
    </xf>
    <xf numFmtId="0" fontId="2" fillId="0" borderId="0" xfId="103" applyFont="1" applyFill="1" applyAlignment="1">
      <alignment vertical="center"/>
      <protection/>
    </xf>
    <xf numFmtId="0" fontId="3" fillId="0" borderId="0" xfId="103" applyFill="1" applyAlignment="1">
      <alignment vertical="center"/>
      <protection/>
    </xf>
    <xf numFmtId="0" fontId="4" fillId="0" borderId="0" xfId="103" applyFont="1" applyFill="1" applyAlignment="1">
      <alignment vertical="center"/>
      <protection/>
    </xf>
    <xf numFmtId="0" fontId="5" fillId="0" borderId="0" xfId="103" applyFont="1" applyFill="1" applyAlignment="1">
      <alignment horizontal="center" vertical="center"/>
      <protection/>
    </xf>
    <xf numFmtId="0" fontId="6" fillId="0" borderId="10" xfId="103" applyFont="1" applyFill="1" applyBorder="1" applyAlignment="1">
      <alignment horizontal="center" vertical="center"/>
      <protection/>
    </xf>
    <xf numFmtId="0" fontId="6" fillId="0" borderId="11" xfId="103" applyFont="1" applyFill="1" applyBorder="1" applyAlignment="1">
      <alignment horizontal="center" vertical="center"/>
      <protection/>
    </xf>
    <xf numFmtId="0" fontId="7" fillId="0" borderId="12" xfId="103" applyFont="1" applyFill="1" applyBorder="1" applyAlignment="1">
      <alignment horizontal="center" vertical="center"/>
      <protection/>
    </xf>
    <xf numFmtId="3" fontId="1" fillId="0" borderId="13" xfId="103" applyNumberFormat="1" applyFont="1" applyFill="1" applyBorder="1" applyAlignment="1" applyProtection="1">
      <alignment vertical="center"/>
      <protection/>
    </xf>
    <xf numFmtId="0" fontId="1" fillId="0" borderId="13" xfId="103" applyFont="1" applyFill="1" applyBorder="1" applyAlignment="1">
      <alignment vertical="center"/>
      <protection/>
    </xf>
    <xf numFmtId="3" fontId="1" fillId="0" borderId="13" xfId="103" applyNumberFormat="1" applyFont="1" applyFill="1" applyBorder="1" applyAlignment="1" applyProtection="1">
      <alignment horizontal="left" vertical="center"/>
      <protection/>
    </xf>
    <xf numFmtId="0" fontId="7" fillId="0" borderId="13" xfId="103" applyFont="1" applyFill="1" applyBorder="1" applyAlignment="1">
      <alignment horizontal="distributed" vertical="center"/>
      <protection/>
    </xf>
    <xf numFmtId="0" fontId="7" fillId="0" borderId="13" xfId="103" applyFont="1" applyFill="1" applyBorder="1" applyAlignment="1">
      <alignment vertical="center"/>
      <protection/>
    </xf>
    <xf numFmtId="0" fontId="3" fillId="0" borderId="13" xfId="103" applyFill="1" applyBorder="1" applyAlignment="1">
      <alignment vertical="center"/>
      <protection/>
    </xf>
    <xf numFmtId="1" fontId="1" fillId="0" borderId="13" xfId="103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101" applyFont="1" applyAlignment="1">
      <alignment horizontal="center" vertical="center" wrapText="1"/>
      <protection/>
    </xf>
    <xf numFmtId="0" fontId="5" fillId="0" borderId="0" xfId="101" applyFont="1" applyBorder="1" applyAlignment="1">
      <alignment horizontal="center" vertical="center" wrapText="1"/>
      <protection/>
    </xf>
    <xf numFmtId="0" fontId="5" fillId="0" borderId="14" xfId="10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101" applyFont="1" applyBorder="1" applyAlignment="1">
      <alignment horizontal="center" vertical="center" wrapText="1"/>
      <protection/>
    </xf>
    <xf numFmtId="0" fontId="1" fillId="0" borderId="13" xfId="101" applyFont="1" applyBorder="1" applyAlignment="1">
      <alignment horizontal="center" vertical="center" wrapText="1"/>
      <protection/>
    </xf>
    <xf numFmtId="0" fontId="1" fillId="0" borderId="13" xfId="10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0" xfId="101" applyFont="1" applyBorder="1" applyAlignment="1">
      <alignment horizontal="right" vertical="center" wrapText="1"/>
      <protection/>
    </xf>
    <xf numFmtId="0" fontId="1" fillId="0" borderId="0" xfId="0" applyFont="1" applyAlignment="1">
      <alignment horizontal="right" vertical="center" wrapText="1"/>
    </xf>
    <xf numFmtId="0" fontId="1" fillId="0" borderId="14" xfId="101" applyFont="1" applyBorder="1" applyAlignment="1">
      <alignment horizontal="right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24" borderId="0" xfId="103" applyFont="1" applyFill="1" applyAlignment="1">
      <alignment vertical="center"/>
      <protection/>
    </xf>
    <xf numFmtId="0" fontId="8" fillId="24" borderId="0" xfId="103" applyFont="1" applyFill="1" applyAlignment="1">
      <alignment vertical="center"/>
      <protection/>
    </xf>
    <xf numFmtId="0" fontId="3" fillId="0" borderId="0" xfId="103" applyFont="1" applyFill="1" applyAlignment="1">
      <alignment vertical="center"/>
      <protection/>
    </xf>
    <xf numFmtId="0" fontId="3" fillId="0" borderId="0" xfId="103" applyFont="1" applyFill="1" applyAlignment="1">
      <alignment horizontal="center" vertical="center"/>
      <protection/>
    </xf>
    <xf numFmtId="0" fontId="5" fillId="24" borderId="0" xfId="103" applyFont="1" applyFill="1" applyAlignment="1">
      <alignment horizontal="center" vertical="center"/>
      <protection/>
    </xf>
    <xf numFmtId="0" fontId="4" fillId="24" borderId="0" xfId="103" applyFont="1" applyFill="1" applyAlignment="1">
      <alignment vertical="center"/>
      <protection/>
    </xf>
    <xf numFmtId="0" fontId="3" fillId="24" borderId="0" xfId="103" applyFont="1" applyFill="1" applyAlignment="1">
      <alignment horizontal="center" vertical="center"/>
      <protection/>
    </xf>
    <xf numFmtId="0" fontId="3" fillId="24" borderId="0" xfId="103" applyFont="1" applyFill="1" applyBorder="1" applyAlignment="1">
      <alignment horizontal="center" vertical="center"/>
      <protection/>
    </xf>
    <xf numFmtId="0" fontId="8" fillId="24" borderId="13" xfId="103" applyFont="1" applyFill="1" applyBorder="1" applyAlignment="1">
      <alignment horizontal="center" vertical="center"/>
      <protection/>
    </xf>
    <xf numFmtId="0" fontId="8" fillId="24" borderId="13" xfId="103" applyFont="1" applyFill="1" applyBorder="1" applyAlignment="1">
      <alignment horizontal="center" vertical="center" wrapText="1"/>
      <protection/>
    </xf>
    <xf numFmtId="0" fontId="1" fillId="24" borderId="13" xfId="103" applyFont="1" applyFill="1" applyBorder="1" applyAlignment="1">
      <alignment vertical="center"/>
      <protection/>
    </xf>
    <xf numFmtId="0" fontId="1" fillId="0" borderId="13" xfId="103" applyFont="1" applyFill="1" applyBorder="1" applyAlignment="1">
      <alignment horizontal="center" vertical="center"/>
      <protection/>
    </xf>
    <xf numFmtId="176" fontId="1" fillId="24" borderId="13" xfId="103" applyNumberFormat="1" applyFont="1" applyFill="1" applyBorder="1" applyAlignment="1" applyProtection="1">
      <alignment vertical="center"/>
      <protection locked="0"/>
    </xf>
    <xf numFmtId="0" fontId="1" fillId="24" borderId="13" xfId="103" applyFont="1" applyFill="1" applyBorder="1" applyAlignment="1">
      <alignment horizontal="left" vertical="center"/>
      <protection/>
    </xf>
    <xf numFmtId="0" fontId="7" fillId="24" borderId="13" xfId="103" applyFont="1" applyFill="1" applyBorder="1" applyAlignment="1">
      <alignment horizontal="distributed" vertical="center"/>
      <protection/>
    </xf>
    <xf numFmtId="1" fontId="1" fillId="0" borderId="13" xfId="103" applyNumberFormat="1" applyFont="1" applyFill="1" applyBorder="1" applyAlignment="1">
      <alignment horizontal="center" vertical="center"/>
      <protection/>
    </xf>
    <xf numFmtId="0" fontId="4" fillId="24" borderId="0" xfId="103" applyFont="1" applyFill="1" applyAlignment="1">
      <alignment horizontal="center" vertical="center"/>
      <protection/>
    </xf>
    <xf numFmtId="0" fontId="3" fillId="24" borderId="14" xfId="103" applyFont="1" applyFill="1" applyBorder="1" applyAlignment="1">
      <alignment horizontal="center" vertical="center"/>
      <protection/>
    </xf>
    <xf numFmtId="0" fontId="9" fillId="0" borderId="0" xfId="93" applyFont="1" applyFill="1" applyBorder="1" applyAlignment="1">
      <alignment horizontal="center" vertical="center" wrapText="1"/>
      <protection/>
    </xf>
    <xf numFmtId="0" fontId="10" fillId="0" borderId="0" xfId="93" applyFont="1" applyFill="1" applyBorder="1" applyAlignment="1">
      <alignment horizontal="center" vertical="center" wrapText="1"/>
      <protection/>
    </xf>
    <xf numFmtId="0" fontId="10" fillId="0" borderId="0" xfId="93" applyFont="1" applyFill="1" applyAlignment="1">
      <alignment horizontal="center" vertical="center" wrapText="1"/>
      <protection/>
    </xf>
    <xf numFmtId="0" fontId="11" fillId="0" borderId="0" xfId="93" applyFont="1" applyFill="1" applyAlignment="1">
      <alignment horizontal="center" vertical="center" wrapText="1"/>
      <protection/>
    </xf>
    <xf numFmtId="0" fontId="11" fillId="0" borderId="0" xfId="93" applyFont="1" applyFill="1" applyAlignment="1">
      <alignment horizontal="left" vertical="center" wrapText="1"/>
      <protection/>
    </xf>
    <xf numFmtId="177" fontId="11" fillId="0" borderId="0" xfId="93" applyNumberFormat="1" applyFont="1" applyFill="1" applyAlignment="1">
      <alignment horizontal="center" vertical="center" wrapText="1"/>
      <protection/>
    </xf>
    <xf numFmtId="176" fontId="11" fillId="0" borderId="0" xfId="93" applyNumberFormat="1" applyFont="1" applyFill="1" applyAlignment="1">
      <alignment horizontal="center" vertical="center" wrapText="1"/>
      <protection/>
    </xf>
    <xf numFmtId="178" fontId="11" fillId="0" borderId="0" xfId="93" applyNumberFormat="1" applyFont="1" applyFill="1" applyBorder="1" applyAlignment="1">
      <alignment horizontal="center" vertical="center" wrapText="1"/>
      <protection/>
    </xf>
    <xf numFmtId="178" fontId="12" fillId="0" borderId="0" xfId="93" applyNumberFormat="1" applyFont="1" applyFill="1" applyAlignment="1">
      <alignment horizontal="center" vertical="center" wrapText="1"/>
      <protection/>
    </xf>
    <xf numFmtId="178" fontId="11" fillId="0" borderId="0" xfId="93" applyNumberFormat="1" applyFont="1" applyFill="1" applyAlignment="1">
      <alignment horizontal="center" vertical="center" wrapText="1"/>
      <protection/>
    </xf>
    <xf numFmtId="0" fontId="5" fillId="0" borderId="13" xfId="93" applyFont="1" applyFill="1" applyBorder="1" applyAlignment="1">
      <alignment horizontal="center" vertical="center" wrapText="1"/>
      <protection/>
    </xf>
    <xf numFmtId="0" fontId="9" fillId="0" borderId="13" xfId="93" applyFont="1" applyFill="1" applyBorder="1" applyAlignment="1">
      <alignment horizontal="center" vertical="center" wrapText="1"/>
      <protection/>
    </xf>
    <xf numFmtId="176" fontId="9" fillId="0" borderId="13" xfId="93" applyNumberFormat="1" applyFont="1" applyFill="1" applyBorder="1" applyAlignment="1">
      <alignment horizontal="center" vertical="center" wrapText="1"/>
      <protection/>
    </xf>
    <xf numFmtId="178" fontId="9" fillId="0" borderId="13" xfId="93" applyNumberFormat="1" applyFont="1" applyFill="1" applyBorder="1" applyAlignment="1">
      <alignment horizontal="center" vertical="center" wrapText="1"/>
      <protection/>
    </xf>
    <xf numFmtId="0" fontId="11" fillId="0" borderId="13" xfId="93" applyFont="1" applyFill="1" applyBorder="1" applyAlignment="1">
      <alignment horizontal="center" vertical="center" wrapText="1"/>
      <protection/>
    </xf>
    <xf numFmtId="178" fontId="12" fillId="0" borderId="10" xfId="93" applyNumberFormat="1" applyFont="1" applyFill="1" applyBorder="1" applyAlignment="1">
      <alignment horizontal="center" vertical="center" wrapText="1"/>
      <protection/>
    </xf>
    <xf numFmtId="178" fontId="12" fillId="0" borderId="16" xfId="93" applyNumberFormat="1" applyFont="1" applyFill="1" applyBorder="1" applyAlignment="1">
      <alignment horizontal="center" vertical="center" wrapText="1"/>
      <protection/>
    </xf>
    <xf numFmtId="177" fontId="11" fillId="0" borderId="13" xfId="93" applyNumberFormat="1" applyFont="1" applyFill="1" applyBorder="1" applyAlignment="1">
      <alignment horizontal="center" vertical="center" wrapText="1"/>
      <protection/>
    </xf>
    <xf numFmtId="178" fontId="11" fillId="0" borderId="13" xfId="93" applyNumberFormat="1" applyFont="1" applyFill="1" applyBorder="1" applyAlignment="1">
      <alignment horizontal="center" vertical="center" wrapText="1"/>
      <protection/>
    </xf>
    <xf numFmtId="178" fontId="12" fillId="0" borderId="13" xfId="93" applyNumberFormat="1" applyFont="1" applyFill="1" applyBorder="1" applyAlignment="1">
      <alignment horizontal="center" vertical="center" wrapText="1"/>
      <protection/>
    </xf>
    <xf numFmtId="0" fontId="10" fillId="0" borderId="13" xfId="93" applyFont="1" applyFill="1" applyBorder="1" applyAlignment="1">
      <alignment horizontal="center" vertical="center" wrapText="1"/>
      <protection/>
    </xf>
    <xf numFmtId="0" fontId="13" fillId="0" borderId="13" xfId="93" applyFont="1" applyFill="1" applyBorder="1" applyAlignment="1">
      <alignment horizontal="left" vertical="center" wrapText="1"/>
      <protection/>
    </xf>
    <xf numFmtId="177" fontId="10" fillId="0" borderId="13" xfId="93" applyNumberFormat="1" applyFont="1" applyFill="1" applyBorder="1" applyAlignment="1">
      <alignment horizontal="center" vertical="center" wrapText="1"/>
      <protection/>
    </xf>
    <xf numFmtId="0" fontId="10" fillId="0" borderId="13" xfId="93" applyFont="1" applyFill="1" applyBorder="1" applyAlignment="1">
      <alignment horizontal="left" vertical="center" wrapText="1"/>
      <protection/>
    </xf>
    <xf numFmtId="176" fontId="10" fillId="0" borderId="13" xfId="93" applyNumberFormat="1" applyFont="1" applyFill="1" applyBorder="1" applyAlignment="1">
      <alignment horizontal="center" vertical="center" wrapText="1"/>
      <protection/>
    </xf>
    <xf numFmtId="178" fontId="10" fillId="0" borderId="13" xfId="93" applyNumberFormat="1" applyFont="1" applyFill="1" applyBorder="1" applyAlignment="1">
      <alignment horizontal="center" vertical="center" wrapText="1"/>
      <protection/>
    </xf>
    <xf numFmtId="0" fontId="10" fillId="0" borderId="13" xfId="93" applyNumberFormat="1" applyFont="1" applyFill="1" applyBorder="1" applyAlignment="1">
      <alignment horizontal="center" vertical="center"/>
      <protection/>
    </xf>
    <xf numFmtId="0" fontId="14" fillId="0" borderId="13" xfId="93" applyFont="1" applyFill="1" applyBorder="1" applyAlignment="1">
      <alignment horizontal="center" vertical="center"/>
      <protection/>
    </xf>
    <xf numFmtId="179" fontId="10" fillId="0" borderId="13" xfId="93" applyNumberFormat="1" applyFont="1" applyFill="1" applyBorder="1" applyAlignment="1">
      <alignment horizontal="center" vertical="center" wrapText="1"/>
      <protection/>
    </xf>
    <xf numFmtId="0" fontId="11" fillId="0" borderId="13" xfId="93" applyFont="1" applyFill="1" applyBorder="1" applyAlignment="1">
      <alignment horizontal="left" vertical="center" wrapText="1"/>
      <protection/>
    </xf>
    <xf numFmtId="0" fontId="12" fillId="0" borderId="13" xfId="93" applyNumberFormat="1" applyFont="1" applyFill="1" applyBorder="1" applyAlignment="1">
      <alignment horizontal="center" vertical="center"/>
      <protection/>
    </xf>
    <xf numFmtId="176" fontId="11" fillId="0" borderId="13" xfId="93" applyNumberFormat="1" applyFont="1" applyFill="1" applyBorder="1" applyAlignment="1">
      <alignment horizontal="center" vertical="center" wrapText="1"/>
      <protection/>
    </xf>
    <xf numFmtId="176" fontId="12" fillId="0" borderId="13" xfId="93" applyNumberFormat="1" applyFont="1" applyFill="1" applyBorder="1" applyAlignment="1">
      <alignment horizontal="center" vertical="center" wrapText="1"/>
      <protection/>
    </xf>
    <xf numFmtId="179" fontId="12" fillId="0" borderId="13" xfId="93" applyNumberFormat="1" applyFont="1" applyFill="1" applyBorder="1" applyAlignment="1">
      <alignment horizontal="center" vertical="center" wrapText="1"/>
      <protection/>
    </xf>
    <xf numFmtId="0" fontId="15" fillId="0" borderId="13" xfId="93" applyFont="1" applyFill="1" applyBorder="1" applyAlignment="1">
      <alignment horizontal="center" vertical="center"/>
      <protection/>
    </xf>
    <xf numFmtId="0" fontId="12" fillId="0" borderId="17" xfId="93" applyFont="1" applyFill="1" applyBorder="1" applyAlignment="1">
      <alignment horizontal="left" vertical="center" wrapText="1"/>
      <protection/>
    </xf>
    <xf numFmtId="178" fontId="12" fillId="0" borderId="18" xfId="93" applyNumberFormat="1" applyFont="1" applyFill="1" applyBorder="1" applyAlignment="1">
      <alignment vertical="center" wrapText="1"/>
      <protection/>
    </xf>
    <xf numFmtId="178" fontId="12" fillId="0" borderId="13" xfId="93" applyNumberFormat="1" applyFont="1" applyFill="1" applyBorder="1" applyAlignment="1">
      <alignment vertical="center" wrapText="1"/>
      <protection/>
    </xf>
    <xf numFmtId="0" fontId="5" fillId="0" borderId="15" xfId="93" applyFont="1" applyFill="1" applyBorder="1" applyAlignment="1">
      <alignment horizontal="center" vertical="center" wrapText="1"/>
      <protection/>
    </xf>
    <xf numFmtId="178" fontId="12" fillId="0" borderId="11" xfId="93" applyNumberFormat="1" applyFont="1" applyFill="1" applyBorder="1" applyAlignment="1">
      <alignment horizontal="center" vertical="center" wrapText="1"/>
      <protection/>
    </xf>
    <xf numFmtId="178" fontId="11" fillId="0" borderId="15" xfId="93" applyNumberFormat="1" applyFont="1" applyFill="1" applyBorder="1" applyAlignment="1">
      <alignment horizontal="center" vertical="center" wrapText="1"/>
      <protection/>
    </xf>
    <xf numFmtId="178" fontId="11" fillId="0" borderId="12" xfId="93" applyNumberFormat="1" applyFont="1" applyFill="1" applyBorder="1" applyAlignment="1">
      <alignment horizontal="center" vertical="center" wrapText="1"/>
      <protection/>
    </xf>
    <xf numFmtId="178" fontId="1" fillId="0" borderId="13" xfId="93" applyNumberFormat="1" applyFont="1" applyFill="1" applyBorder="1" applyAlignment="1">
      <alignment horizontal="center" vertical="center" wrapText="1"/>
      <protection/>
    </xf>
    <xf numFmtId="178" fontId="9" fillId="0" borderId="13" xfId="93" applyNumberFormat="1" applyFont="1" applyFill="1" applyBorder="1" applyAlignment="1">
      <alignment vertical="center" wrapText="1"/>
      <protection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78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78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78" fontId="19" fillId="0" borderId="13" xfId="0" applyNumberFormat="1" applyFont="1" applyFill="1" applyBorder="1" applyAlignment="1" applyProtection="1">
      <alignment horizontal="center" vertical="center" wrapText="1"/>
      <protection/>
    </xf>
    <xf numFmtId="10" fontId="19" fillId="0" borderId="12" xfId="0" applyNumberFormat="1" applyFont="1" applyFill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178" fontId="19" fillId="0" borderId="12" xfId="0" applyNumberFormat="1" applyFont="1" applyFill="1" applyBorder="1" applyAlignment="1" applyProtection="1">
      <alignment horizontal="center" vertical="center" wrapText="1"/>
      <protection/>
    </xf>
    <xf numFmtId="178" fontId="19" fillId="22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178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178" fontId="19" fillId="0" borderId="13" xfId="0" applyNumberFormat="1" applyFont="1" applyBorder="1" applyAlignment="1" applyProtection="1">
      <alignment horizontal="center" vertical="center" wrapText="1"/>
      <protection locked="0"/>
    </xf>
    <xf numFmtId="178" fontId="19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center" vertical="center"/>
      <protection locked="0"/>
    </xf>
    <xf numFmtId="178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8" fontId="1" fillId="0" borderId="0" xfId="0" applyNumberFormat="1" applyFont="1" applyFill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79" fontId="18" fillId="0" borderId="13" xfId="0" applyNumberFormat="1" applyFont="1" applyFill="1" applyBorder="1" applyAlignment="1" applyProtection="1">
      <alignment horizontal="center" vertical="center"/>
      <protection locked="0"/>
    </xf>
    <xf numFmtId="178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179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17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left" vertical="center" wrapText="1"/>
    </xf>
    <xf numFmtId="179" fontId="19" fillId="0" borderId="13" xfId="0" applyNumberFormat="1" applyFont="1" applyFill="1" applyBorder="1" applyAlignment="1" applyProtection="1">
      <alignment horizontal="center" vertical="center"/>
      <protection/>
    </xf>
    <xf numFmtId="177" fontId="19" fillId="0" borderId="13" xfId="0" applyNumberFormat="1" applyFont="1" applyFill="1" applyBorder="1" applyAlignment="1" applyProtection="1">
      <alignment horizontal="center" vertical="center"/>
      <protection locked="0"/>
    </xf>
    <xf numFmtId="178" fontId="19" fillId="0" borderId="13" xfId="0" applyNumberFormat="1" applyFont="1" applyFill="1" applyBorder="1" applyAlignment="1" applyProtection="1">
      <alignment horizontal="center" vertical="center"/>
      <protection locked="0"/>
    </xf>
    <xf numFmtId="178" fontId="18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57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常规 10 2" xfId="73"/>
    <cellStyle name="60% - 强调文字颜色 6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2 4" xfId="87"/>
    <cellStyle name="常规 25" xfId="88"/>
    <cellStyle name="常规 27" xfId="89"/>
    <cellStyle name="常规 28" xfId="90"/>
    <cellStyle name="常规 29" xfId="91"/>
    <cellStyle name="常规 3" xfId="92"/>
    <cellStyle name="常规 3 2" xfId="93"/>
    <cellStyle name="常规 3 3" xfId="94"/>
    <cellStyle name="常规 4" xfId="95"/>
    <cellStyle name="常规 4 2" xfId="96"/>
    <cellStyle name="常规 5" xfId="97"/>
    <cellStyle name="常规 7" xfId="98"/>
    <cellStyle name="常规 8" xfId="99"/>
    <cellStyle name="常规 9" xfId="100"/>
    <cellStyle name="常规_Sheet1" xfId="101"/>
    <cellStyle name="常规_常德录入表" xfId="102"/>
    <cellStyle name="常规_岳阳县2018年地方财政预算表报市3.22" xfId="103"/>
    <cellStyle name="样式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1">
      <selection activeCell="A3" sqref="A3:H3"/>
    </sheetView>
  </sheetViews>
  <sheetFormatPr defaultColWidth="9.00390625" defaultRowHeight="14.25"/>
  <cols>
    <col min="1" max="1" width="6.00390625" style="166" customWidth="1"/>
    <col min="2" max="2" width="5.625" style="166" customWidth="1"/>
    <col min="3" max="6" width="9.00390625" style="166" customWidth="1"/>
    <col min="7" max="7" width="6.625" style="166" customWidth="1"/>
    <col min="8" max="8" width="19.125" style="166" bestFit="1" customWidth="1"/>
    <col min="9" max="16384" width="9.00390625" style="166" customWidth="1"/>
  </cols>
  <sheetData>
    <row r="1" spans="8:11" ht="20.25">
      <c r="H1" s="167"/>
      <c r="J1" s="181"/>
      <c r="K1" s="181"/>
    </row>
    <row r="2" spans="8:11" ht="42.75" customHeight="1">
      <c r="H2" s="168"/>
      <c r="J2" s="181"/>
      <c r="K2" s="181"/>
    </row>
    <row r="3" spans="1:10" ht="46.5">
      <c r="A3" s="169" t="s">
        <v>0</v>
      </c>
      <c r="B3" s="169"/>
      <c r="C3" s="169"/>
      <c r="D3" s="169"/>
      <c r="E3" s="169"/>
      <c r="F3" s="169"/>
      <c r="G3" s="169"/>
      <c r="H3" s="169"/>
      <c r="I3" s="182"/>
      <c r="J3" s="182"/>
    </row>
    <row r="4" spans="1:9" ht="34.5" customHeight="1">
      <c r="A4" s="170"/>
      <c r="B4" s="171"/>
      <c r="C4" s="171"/>
      <c r="D4" s="171"/>
      <c r="E4" s="171"/>
      <c r="F4" s="171"/>
      <c r="G4" s="171"/>
      <c r="H4" s="171"/>
      <c r="I4" s="171"/>
    </row>
    <row r="5" spans="1:10" ht="146.25" customHeight="1">
      <c r="A5" s="172" t="s">
        <v>1</v>
      </c>
      <c r="B5" s="172"/>
      <c r="C5" s="172"/>
      <c r="D5" s="172"/>
      <c r="E5" s="172"/>
      <c r="F5" s="172"/>
      <c r="G5" s="172"/>
      <c r="H5" s="172"/>
      <c r="I5" s="182"/>
      <c r="J5" s="182"/>
    </row>
    <row r="7" spans="4:7" ht="22.5">
      <c r="D7" s="173"/>
      <c r="E7" s="173"/>
      <c r="F7" s="173"/>
      <c r="G7" s="173"/>
    </row>
    <row r="8" spans="3:8" ht="18.75">
      <c r="C8" s="174" t="s">
        <v>2</v>
      </c>
      <c r="D8" s="174"/>
      <c r="E8" s="174"/>
      <c r="F8" s="174"/>
      <c r="G8" s="174"/>
      <c r="H8" s="175"/>
    </row>
    <row r="9" spans="3:8" ht="18.75">
      <c r="C9" s="176" t="s">
        <v>3</v>
      </c>
      <c r="D9" s="176"/>
      <c r="E9" s="176" t="s">
        <v>4</v>
      </c>
      <c r="F9" s="176" t="s">
        <v>5</v>
      </c>
      <c r="G9" s="176"/>
      <c r="H9" s="177" t="s">
        <v>6</v>
      </c>
    </row>
    <row r="10" spans="3:8" ht="18.75">
      <c r="C10" s="176" t="s">
        <v>7</v>
      </c>
      <c r="D10" s="176"/>
      <c r="E10" s="176" t="s">
        <v>8</v>
      </c>
      <c r="F10" s="176" t="s">
        <v>9</v>
      </c>
      <c r="G10" s="176"/>
      <c r="H10" s="177">
        <v>13575026800</v>
      </c>
    </row>
    <row r="11" spans="3:8" ht="18.75">
      <c r="C11" s="176" t="s">
        <v>10</v>
      </c>
      <c r="D11" s="176"/>
      <c r="E11" s="176" t="s">
        <v>11</v>
      </c>
      <c r="F11" s="176" t="s">
        <v>9</v>
      </c>
      <c r="G11" s="176"/>
      <c r="H11" s="177">
        <v>13575027582</v>
      </c>
    </row>
    <row r="12" spans="1:10" ht="30.75" customHeight="1">
      <c r="A12" s="178"/>
      <c r="B12" s="179"/>
      <c r="C12" s="180"/>
      <c r="D12" s="180"/>
      <c r="E12" s="180"/>
      <c r="F12" s="180"/>
      <c r="G12" s="180"/>
      <c r="H12" s="179"/>
      <c r="I12" s="179"/>
      <c r="J12" s="179"/>
    </row>
  </sheetData>
  <sheetProtection/>
  <mergeCells count="4">
    <mergeCell ref="A3:H3"/>
    <mergeCell ref="A5:H5"/>
    <mergeCell ref="C8:G8"/>
    <mergeCell ref="C12:G12"/>
  </mergeCells>
  <printOptions horizontalCentered="1"/>
  <pageMargins left="1.06" right="0.7900000000000001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workbookViewId="0" topLeftCell="A1">
      <selection activeCell="R13" sqref="R13"/>
    </sheetView>
  </sheetViews>
  <sheetFormatPr defaultColWidth="9.00390625" defaultRowHeight="24.75" customHeight="1"/>
  <cols>
    <col min="1" max="1" width="35.50390625" style="145" customWidth="1"/>
    <col min="2" max="2" width="9.875" style="146" customWidth="1"/>
    <col min="3" max="3" width="30.875" style="145" customWidth="1"/>
    <col min="4" max="4" width="10.50390625" style="147" customWidth="1"/>
    <col min="5" max="16384" width="9.00390625" style="145" customWidth="1"/>
  </cols>
  <sheetData>
    <row r="1" ht="24.75" customHeight="1">
      <c r="D1" s="147" t="s">
        <v>12</v>
      </c>
    </row>
    <row r="2" spans="1:4" ht="24.75" customHeight="1">
      <c r="A2" s="148" t="s">
        <v>13</v>
      </c>
      <c r="B2" s="148"/>
      <c r="C2" s="148"/>
      <c r="D2" s="148"/>
    </row>
    <row r="3" ht="24.75" customHeight="1">
      <c r="D3" s="149" t="s">
        <v>14</v>
      </c>
    </row>
    <row r="4" spans="1:4" ht="24.75" customHeight="1">
      <c r="A4" s="150" t="s">
        <v>15</v>
      </c>
      <c r="B4" s="151" t="s">
        <v>16</v>
      </c>
      <c r="C4" s="150" t="s">
        <v>17</v>
      </c>
      <c r="D4" s="152" t="s">
        <v>16</v>
      </c>
    </row>
    <row r="5" spans="1:4" ht="24.75" customHeight="1">
      <c r="A5" s="153" t="s">
        <v>18</v>
      </c>
      <c r="B5" s="154">
        <f>SUM(B6,B12)</f>
        <v>530</v>
      </c>
      <c r="C5" s="153" t="s">
        <v>19</v>
      </c>
      <c r="D5" s="152">
        <f>SUM(D6:D26)</f>
        <v>1789.1399999999999</v>
      </c>
    </row>
    <row r="6" spans="1:4" ht="24.75" customHeight="1">
      <c r="A6" s="155" t="s">
        <v>20</v>
      </c>
      <c r="B6" s="154">
        <f>SUM(B7:B9)-B10-B11</f>
        <v>220</v>
      </c>
      <c r="C6" s="155" t="s">
        <v>21</v>
      </c>
      <c r="D6" s="156">
        <f>'4支出明细表'!C5</f>
        <v>535.54</v>
      </c>
    </row>
    <row r="7" spans="1:4" ht="24.75" customHeight="1">
      <c r="A7" s="155" t="s">
        <v>22</v>
      </c>
      <c r="B7" s="154"/>
      <c r="C7" s="155" t="s">
        <v>23</v>
      </c>
      <c r="D7" s="156">
        <f>'4支出明细表'!C31</f>
        <v>3</v>
      </c>
    </row>
    <row r="8" spans="1:4" ht="24.75" customHeight="1">
      <c r="A8" s="155" t="s">
        <v>24</v>
      </c>
      <c r="B8" s="157">
        <f>'3收入计划表'!C8</f>
        <v>180</v>
      </c>
      <c r="C8" s="155" t="s">
        <v>25</v>
      </c>
      <c r="D8" s="156">
        <f>'4支出明细表'!C34</f>
        <v>82</v>
      </c>
    </row>
    <row r="9" spans="1:4" ht="24.75" customHeight="1">
      <c r="A9" s="155" t="s">
        <v>26</v>
      </c>
      <c r="B9" s="157">
        <f>'3收入计划表'!C13</f>
        <v>40</v>
      </c>
      <c r="C9" s="155" t="s">
        <v>27</v>
      </c>
      <c r="D9" s="156">
        <f>'4支出明细表'!C45</f>
        <v>8</v>
      </c>
    </row>
    <row r="10" spans="1:4" ht="24.75" customHeight="1">
      <c r="A10" s="155" t="s">
        <v>28</v>
      </c>
      <c r="B10" s="157"/>
      <c r="C10" s="155" t="s">
        <v>29</v>
      </c>
      <c r="D10" s="156">
        <f>'4支出明细表'!C55</f>
        <v>0</v>
      </c>
    </row>
    <row r="11" spans="1:4" ht="24.75" customHeight="1">
      <c r="A11" s="155" t="s">
        <v>30</v>
      </c>
      <c r="B11" s="157"/>
      <c r="C11" s="155" t="s">
        <v>31</v>
      </c>
      <c r="D11" s="156">
        <f>'4支出明细表'!C62</f>
        <v>39.4</v>
      </c>
    </row>
    <row r="12" spans="1:4" ht="24.75" customHeight="1">
      <c r="A12" s="155" t="s">
        <v>32</v>
      </c>
      <c r="B12" s="157">
        <f>'3收入计划表'!C25</f>
        <v>310</v>
      </c>
      <c r="C12" s="155" t="s">
        <v>33</v>
      </c>
      <c r="D12" s="156">
        <f>'4支出明细表'!C68</f>
        <v>340.7</v>
      </c>
    </row>
    <row r="13" spans="1:4" ht="24.75" customHeight="1">
      <c r="A13" s="153" t="s">
        <v>34</v>
      </c>
      <c r="B13" s="154">
        <f>SUM(B14:B21)+B28</f>
        <v>1259.1399999999999</v>
      </c>
      <c r="C13" s="155" t="s">
        <v>35</v>
      </c>
      <c r="D13" s="156">
        <f>'4支出明细表'!C87</f>
        <v>84</v>
      </c>
    </row>
    <row r="14" spans="1:4" ht="24.75" customHeight="1">
      <c r="A14" s="158" t="s">
        <v>36</v>
      </c>
      <c r="B14" s="157">
        <v>56.61</v>
      </c>
      <c r="C14" s="155" t="s">
        <v>37</v>
      </c>
      <c r="D14" s="156">
        <f>'4支出明细表'!C97</f>
        <v>0</v>
      </c>
    </row>
    <row r="15" spans="1:4" ht="24.75" customHeight="1">
      <c r="A15" s="158" t="s">
        <v>38</v>
      </c>
      <c r="B15" s="159">
        <v>244.33</v>
      </c>
      <c r="C15" s="155" t="s">
        <v>39</v>
      </c>
      <c r="D15" s="156">
        <f>'4支出明细表'!C112</f>
        <v>33</v>
      </c>
    </row>
    <row r="16" spans="1:4" ht="24.75" customHeight="1">
      <c r="A16" s="158" t="s">
        <v>40</v>
      </c>
      <c r="B16" s="159">
        <v>71.92</v>
      </c>
      <c r="C16" s="155" t="s">
        <v>41</v>
      </c>
      <c r="D16" s="156">
        <f>'4支出明细表'!C119</f>
        <v>538.8</v>
      </c>
    </row>
    <row r="17" spans="1:4" ht="24.75" customHeight="1">
      <c r="A17" s="158" t="s">
        <v>42</v>
      </c>
      <c r="B17" s="157">
        <v>31.78</v>
      </c>
      <c r="C17" s="155" t="s">
        <v>43</v>
      </c>
      <c r="D17" s="156">
        <f>'4支出明细表'!C128</f>
        <v>0</v>
      </c>
    </row>
    <row r="18" spans="1:4" ht="24.75" customHeight="1">
      <c r="A18" s="158" t="s">
        <v>44</v>
      </c>
      <c r="B18" s="159"/>
      <c r="C18" s="155" t="s">
        <v>45</v>
      </c>
      <c r="D18" s="156">
        <f>'4支出明细表'!C134</f>
        <v>0</v>
      </c>
    </row>
    <row r="19" spans="1:4" ht="24.75" customHeight="1">
      <c r="A19" s="158" t="s">
        <v>46</v>
      </c>
      <c r="B19" s="157"/>
      <c r="C19" s="155" t="s">
        <v>47</v>
      </c>
      <c r="D19" s="156">
        <f>'4支出明细表'!C143</f>
        <v>0</v>
      </c>
    </row>
    <row r="20" spans="1:4" ht="24.75" customHeight="1">
      <c r="A20" s="158" t="s">
        <v>48</v>
      </c>
      <c r="B20" s="157"/>
      <c r="C20" s="155" t="s">
        <v>49</v>
      </c>
      <c r="D20" s="156">
        <f>'4支出明细表'!C148</f>
        <v>0</v>
      </c>
    </row>
    <row r="21" spans="1:4" ht="24.75" customHeight="1">
      <c r="A21" s="158" t="s">
        <v>50</v>
      </c>
      <c r="B21" s="157">
        <v>812.5</v>
      </c>
      <c r="C21" s="155" t="s">
        <v>51</v>
      </c>
      <c r="D21" s="156">
        <f>'4支出明细表'!C152</f>
        <v>3</v>
      </c>
    </row>
    <row r="22" spans="1:4" ht="24.75" customHeight="1">
      <c r="A22" s="158" t="s">
        <v>52</v>
      </c>
      <c r="B22" s="156">
        <v>46.47</v>
      </c>
      <c r="C22" s="155" t="s">
        <v>53</v>
      </c>
      <c r="D22" s="156">
        <f>'4支出明细表'!C158</f>
        <v>31.7</v>
      </c>
    </row>
    <row r="23" spans="1:4" ht="24.75" customHeight="1">
      <c r="A23" s="158" t="s">
        <v>54</v>
      </c>
      <c r="B23" s="156">
        <v>5</v>
      </c>
      <c r="C23" s="155" t="s">
        <v>55</v>
      </c>
      <c r="D23" s="156">
        <f>'4支出明细表'!C162</f>
        <v>0</v>
      </c>
    </row>
    <row r="24" spans="1:4" ht="24.75" customHeight="1">
      <c r="A24" s="158" t="s">
        <v>56</v>
      </c>
      <c r="B24" s="156">
        <v>97.49</v>
      </c>
      <c r="C24" s="155" t="s">
        <v>57</v>
      </c>
      <c r="D24" s="156">
        <f>'4支出明细表'!C168</f>
        <v>10</v>
      </c>
    </row>
    <row r="25" spans="1:4" ht="24.75" customHeight="1">
      <c r="A25" s="158" t="s">
        <v>58</v>
      </c>
      <c r="B25" s="156">
        <v>628.2</v>
      </c>
      <c r="C25" s="155" t="s">
        <v>59</v>
      </c>
      <c r="D25" s="160">
        <f>'4支出明细表'!C169</f>
        <v>10</v>
      </c>
    </row>
    <row r="26" spans="1:4" ht="24.75" customHeight="1">
      <c r="A26" s="158" t="s">
        <v>60</v>
      </c>
      <c r="B26" s="156">
        <v>1.9</v>
      </c>
      <c r="C26" s="155" t="s">
        <v>61</v>
      </c>
      <c r="D26" s="160">
        <f>'4支出明细表'!C170</f>
        <v>70</v>
      </c>
    </row>
    <row r="27" spans="1:4" ht="24.75" customHeight="1">
      <c r="A27" s="158" t="s">
        <v>62</v>
      </c>
      <c r="B27" s="156">
        <v>33.44</v>
      </c>
      <c r="C27" s="155" t="s">
        <v>63</v>
      </c>
      <c r="D27" s="160">
        <f>'4支出明细表'!C171</f>
        <v>0</v>
      </c>
    </row>
    <row r="28" spans="1:4" ht="24.75" customHeight="1">
      <c r="A28" s="158" t="s">
        <v>64</v>
      </c>
      <c r="B28" s="156">
        <v>42</v>
      </c>
      <c r="C28" s="155"/>
      <c r="D28" s="161"/>
    </row>
    <row r="29" spans="1:4" ht="24.75" customHeight="1">
      <c r="A29" s="153" t="s">
        <v>65</v>
      </c>
      <c r="B29" s="151"/>
      <c r="C29" s="153" t="s">
        <v>66</v>
      </c>
      <c r="D29" s="162">
        <f>B30-D5</f>
        <v>0</v>
      </c>
    </row>
    <row r="30" spans="1:4" ht="24.75" customHeight="1">
      <c r="A30" s="150" t="s">
        <v>67</v>
      </c>
      <c r="B30" s="154">
        <f>SUM(B5,B13,B29)</f>
        <v>1789.1399999999999</v>
      </c>
      <c r="C30" s="153" t="s">
        <v>68</v>
      </c>
      <c r="D30" s="162">
        <f>D5</f>
        <v>1789.1399999999999</v>
      </c>
    </row>
    <row r="31" spans="1:4" ht="24.75" customHeight="1">
      <c r="A31" s="163"/>
      <c r="B31" s="164"/>
      <c r="C31" s="164"/>
      <c r="D31" s="165"/>
    </row>
  </sheetData>
  <sheetProtection formatCells="0" formatColumns="0" formatRows="0"/>
  <mergeCells count="1">
    <mergeCell ref="A2:D2"/>
  </mergeCells>
  <printOptions horizontalCentered="1" verticalCentered="1"/>
  <pageMargins left="0.75" right="0.75" top="0.87" bottom="0.59" header="0.51" footer="0.51"/>
  <pageSetup horizontalDpi="180" verticalDpi="180" orientation="portrait" paperSize="9" scale="84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workbookViewId="0" topLeftCell="A1">
      <selection activeCell="E26" sqref="E26"/>
    </sheetView>
  </sheetViews>
  <sheetFormatPr defaultColWidth="9.00390625" defaultRowHeight="30" customHeight="1"/>
  <cols>
    <col min="1" max="1" width="26.625" style="118" customWidth="1"/>
    <col min="2" max="2" width="10.375" style="119" customWidth="1"/>
    <col min="3" max="3" width="9.875" style="119" customWidth="1"/>
    <col min="4" max="4" width="10.375" style="118" customWidth="1"/>
    <col min="5" max="5" width="23.625" style="118" customWidth="1"/>
    <col min="6" max="16384" width="9.00390625" style="118" customWidth="1"/>
  </cols>
  <sheetData>
    <row r="1" ht="21" customHeight="1">
      <c r="E1" s="120" t="s">
        <v>69</v>
      </c>
    </row>
    <row r="2" spans="1:5" ht="30" customHeight="1">
      <c r="A2" s="121" t="s">
        <v>70</v>
      </c>
      <c r="B2" s="121"/>
      <c r="C2" s="121"/>
      <c r="D2" s="121"/>
      <c r="E2" s="121"/>
    </row>
    <row r="3" spans="1:5" ht="23.25" customHeight="1">
      <c r="A3" s="122"/>
      <c r="B3" s="123"/>
      <c r="C3" s="123"/>
      <c r="D3" s="122"/>
      <c r="E3" s="124" t="s">
        <v>14</v>
      </c>
    </row>
    <row r="4" spans="1:5" s="116" customFormat="1" ht="30" customHeight="1">
      <c r="A4" s="125" t="s">
        <v>71</v>
      </c>
      <c r="B4" s="126" t="s">
        <v>72</v>
      </c>
      <c r="C4" s="126" t="s">
        <v>73</v>
      </c>
      <c r="D4" s="127" t="s">
        <v>74</v>
      </c>
      <c r="E4" s="125" t="s">
        <v>75</v>
      </c>
    </row>
    <row r="5" spans="1:5" s="117" customFormat="1" ht="30" customHeight="1">
      <c r="A5" s="125" t="s">
        <v>76</v>
      </c>
      <c r="B5" s="128">
        <f>SUM(B6,B31,B32,B35)</f>
        <v>400</v>
      </c>
      <c r="C5" s="128">
        <f>SUM(C6,C31,C32,C35)</f>
        <v>530</v>
      </c>
      <c r="D5" s="129">
        <f aca="true" t="shared" si="0" ref="D5:D37">(C5-B5)/B5</f>
        <v>0.325</v>
      </c>
      <c r="E5" s="130"/>
    </row>
    <row r="6" spans="1:5" s="117" customFormat="1" ht="30" customHeight="1">
      <c r="A6" s="131" t="s">
        <v>18</v>
      </c>
      <c r="B6" s="132">
        <f>SUM(B7,B25)</f>
        <v>400</v>
      </c>
      <c r="C6" s="133">
        <f>SUM(C7,C25)</f>
        <v>530</v>
      </c>
      <c r="D6" s="129">
        <f t="shared" si="0"/>
        <v>0.325</v>
      </c>
      <c r="E6" s="134"/>
    </row>
    <row r="7" spans="1:5" s="117" customFormat="1" ht="30" customHeight="1">
      <c r="A7" s="131" t="s">
        <v>77</v>
      </c>
      <c r="B7" s="132">
        <f>SUM(B8,B13)</f>
        <v>120</v>
      </c>
      <c r="C7" s="132">
        <f>SUM(C8,C13)</f>
        <v>220</v>
      </c>
      <c r="D7" s="129">
        <f t="shared" si="0"/>
        <v>0.8333333333333334</v>
      </c>
      <c r="E7" s="134"/>
    </row>
    <row r="8" spans="1:5" s="117" customFormat="1" ht="30" customHeight="1">
      <c r="A8" s="135" t="s">
        <v>78</v>
      </c>
      <c r="B8" s="128">
        <f>SUM(B9:B12)</f>
        <v>120</v>
      </c>
      <c r="C8" s="128">
        <f>SUM(C9:C12)</f>
        <v>180</v>
      </c>
      <c r="D8" s="129">
        <f t="shared" si="0"/>
        <v>0.5</v>
      </c>
      <c r="E8" s="134"/>
    </row>
    <row r="9" spans="1:5" s="117" customFormat="1" ht="49.5" customHeight="1">
      <c r="A9" s="136" t="s">
        <v>79</v>
      </c>
      <c r="B9" s="137"/>
      <c r="C9" s="137">
        <v>60</v>
      </c>
      <c r="D9" s="129" t="e">
        <f t="shared" si="0"/>
        <v>#DIV/0!</v>
      </c>
      <c r="E9" s="138" t="s">
        <v>80</v>
      </c>
    </row>
    <row r="10" spans="1:5" s="117" customFormat="1" ht="49.5" customHeight="1">
      <c r="A10" s="136" t="s">
        <v>81</v>
      </c>
      <c r="B10" s="137">
        <v>120</v>
      </c>
      <c r="C10" s="137">
        <v>120</v>
      </c>
      <c r="D10" s="129">
        <f t="shared" si="0"/>
        <v>0</v>
      </c>
      <c r="E10" s="138" t="s">
        <v>82</v>
      </c>
    </row>
    <row r="11" spans="1:5" s="117" customFormat="1" ht="30" customHeight="1">
      <c r="A11" s="139" t="s">
        <v>83</v>
      </c>
      <c r="B11" s="137"/>
      <c r="C11" s="137"/>
      <c r="D11" s="129" t="e">
        <f t="shared" si="0"/>
        <v>#DIV/0!</v>
      </c>
      <c r="E11" s="140" t="s">
        <v>84</v>
      </c>
    </row>
    <row r="12" spans="1:5" s="117" customFormat="1" ht="30" customHeight="1">
      <c r="A12" s="139" t="s">
        <v>85</v>
      </c>
      <c r="B12" s="137"/>
      <c r="C12" s="137"/>
      <c r="D12" s="129" t="e">
        <f t="shared" si="0"/>
        <v>#DIV/0!</v>
      </c>
      <c r="E12" s="140" t="s">
        <v>84</v>
      </c>
    </row>
    <row r="13" spans="1:5" s="117" customFormat="1" ht="30" customHeight="1">
      <c r="A13" s="131" t="s">
        <v>86</v>
      </c>
      <c r="B13" s="128">
        <f>SUM(B14:B24)</f>
        <v>0</v>
      </c>
      <c r="C13" s="128">
        <f>SUM(C14:C24)</f>
        <v>40</v>
      </c>
      <c r="D13" s="129" t="e">
        <f t="shared" si="0"/>
        <v>#DIV/0!</v>
      </c>
      <c r="E13" s="140"/>
    </row>
    <row r="14" spans="1:5" s="117" customFormat="1" ht="30" customHeight="1">
      <c r="A14" s="134" t="s">
        <v>83</v>
      </c>
      <c r="B14" s="137"/>
      <c r="C14" s="137">
        <v>18</v>
      </c>
      <c r="D14" s="129" t="e">
        <f t="shared" si="0"/>
        <v>#DIV/0!</v>
      </c>
      <c r="E14" s="140" t="s">
        <v>84</v>
      </c>
    </row>
    <row r="15" spans="1:5" s="117" customFormat="1" ht="30" customHeight="1">
      <c r="A15" s="134" t="s">
        <v>85</v>
      </c>
      <c r="B15" s="137"/>
      <c r="C15" s="137">
        <v>15</v>
      </c>
      <c r="D15" s="129" t="e">
        <f t="shared" si="0"/>
        <v>#DIV/0!</v>
      </c>
      <c r="E15" s="140" t="s">
        <v>84</v>
      </c>
    </row>
    <row r="16" spans="1:5" s="117" customFormat="1" ht="30" customHeight="1">
      <c r="A16" s="134" t="s">
        <v>87</v>
      </c>
      <c r="B16" s="137"/>
      <c r="C16" s="137">
        <v>2</v>
      </c>
      <c r="D16" s="129" t="e">
        <f t="shared" si="0"/>
        <v>#DIV/0!</v>
      </c>
      <c r="E16" s="134" t="s">
        <v>88</v>
      </c>
    </row>
    <row r="17" spans="1:5" s="117" customFormat="1" ht="30" customHeight="1">
      <c r="A17" s="134" t="s">
        <v>89</v>
      </c>
      <c r="B17" s="137"/>
      <c r="C17" s="137">
        <v>2</v>
      </c>
      <c r="D17" s="129" t="e">
        <f t="shared" si="0"/>
        <v>#DIV/0!</v>
      </c>
      <c r="E17" s="134" t="s">
        <v>88</v>
      </c>
    </row>
    <row r="18" spans="1:5" s="117" customFormat="1" ht="30" customHeight="1">
      <c r="A18" s="134" t="s">
        <v>90</v>
      </c>
      <c r="B18" s="137"/>
      <c r="C18" s="137"/>
      <c r="D18" s="129" t="e">
        <f t="shared" si="0"/>
        <v>#DIV/0!</v>
      </c>
      <c r="E18" s="134" t="s">
        <v>88</v>
      </c>
    </row>
    <row r="19" spans="1:5" s="117" customFormat="1" ht="30" customHeight="1">
      <c r="A19" s="134" t="s">
        <v>91</v>
      </c>
      <c r="B19" s="137"/>
      <c r="C19" s="137">
        <v>3</v>
      </c>
      <c r="D19" s="129" t="e">
        <f t="shared" si="0"/>
        <v>#DIV/0!</v>
      </c>
      <c r="E19" s="134" t="s">
        <v>88</v>
      </c>
    </row>
    <row r="20" spans="1:5" s="117" customFormat="1" ht="30" customHeight="1">
      <c r="A20" s="134" t="s">
        <v>92</v>
      </c>
      <c r="B20" s="137"/>
      <c r="C20" s="137"/>
      <c r="D20" s="129" t="e">
        <f t="shared" si="0"/>
        <v>#DIV/0!</v>
      </c>
      <c r="E20" s="134" t="s">
        <v>88</v>
      </c>
    </row>
    <row r="21" spans="1:5" s="117" customFormat="1" ht="30" customHeight="1">
      <c r="A21" s="134" t="s">
        <v>93</v>
      </c>
      <c r="B21" s="137"/>
      <c r="C21" s="137"/>
      <c r="D21" s="129" t="e">
        <f t="shared" si="0"/>
        <v>#DIV/0!</v>
      </c>
      <c r="E21" s="134" t="s">
        <v>88</v>
      </c>
    </row>
    <row r="22" spans="1:5" s="117" customFormat="1" ht="30" customHeight="1">
      <c r="A22" s="134" t="s">
        <v>94</v>
      </c>
      <c r="B22" s="137"/>
      <c r="C22" s="137"/>
      <c r="D22" s="129" t="e">
        <f t="shared" si="0"/>
        <v>#DIV/0!</v>
      </c>
      <c r="E22" s="134" t="s">
        <v>88</v>
      </c>
    </row>
    <row r="23" spans="1:5" s="117" customFormat="1" ht="30" customHeight="1">
      <c r="A23" s="134" t="s">
        <v>95</v>
      </c>
      <c r="B23" s="137"/>
      <c r="C23" s="137"/>
      <c r="D23" s="129" t="e">
        <f t="shared" si="0"/>
        <v>#DIV/0!</v>
      </c>
      <c r="E23" s="134" t="s">
        <v>88</v>
      </c>
    </row>
    <row r="24" spans="1:5" s="117" customFormat="1" ht="30" customHeight="1">
      <c r="A24" s="134" t="s">
        <v>96</v>
      </c>
      <c r="B24" s="137"/>
      <c r="C24" s="137"/>
      <c r="D24" s="129" t="e">
        <f t="shared" si="0"/>
        <v>#DIV/0!</v>
      </c>
      <c r="E24" s="134" t="s">
        <v>88</v>
      </c>
    </row>
    <row r="25" spans="1:5" s="117" customFormat="1" ht="30" customHeight="1">
      <c r="A25" s="131" t="s">
        <v>97</v>
      </c>
      <c r="B25" s="128">
        <f>SUM(B26:B30)</f>
        <v>280</v>
      </c>
      <c r="C25" s="128">
        <f>SUM(C26:C30)</f>
        <v>310</v>
      </c>
      <c r="D25" s="129">
        <f t="shared" si="0"/>
        <v>0.10714285714285714</v>
      </c>
      <c r="E25" s="134"/>
    </row>
    <row r="26" spans="1:5" s="117" customFormat="1" ht="30" customHeight="1">
      <c r="A26" s="134" t="s">
        <v>98</v>
      </c>
      <c r="B26" s="137"/>
      <c r="C26" s="137"/>
      <c r="D26" s="129" t="e">
        <f t="shared" si="0"/>
        <v>#DIV/0!</v>
      </c>
      <c r="E26" s="141" t="s">
        <v>99</v>
      </c>
    </row>
    <row r="27" spans="1:5" s="117" customFormat="1" ht="30" customHeight="1">
      <c r="A27" s="134" t="s">
        <v>100</v>
      </c>
      <c r="B27" s="137">
        <v>40</v>
      </c>
      <c r="C27" s="137">
        <v>40</v>
      </c>
      <c r="D27" s="129">
        <f t="shared" si="0"/>
        <v>0</v>
      </c>
      <c r="E27" s="141" t="s">
        <v>101</v>
      </c>
    </row>
    <row r="28" spans="1:5" s="117" customFormat="1" ht="30" customHeight="1">
      <c r="A28" s="134" t="s">
        <v>102</v>
      </c>
      <c r="B28" s="142"/>
      <c r="C28" s="142"/>
      <c r="D28" s="129" t="e">
        <f t="shared" si="0"/>
        <v>#DIV/0!</v>
      </c>
      <c r="E28" s="141" t="s">
        <v>103</v>
      </c>
    </row>
    <row r="29" spans="1:5" s="117" customFormat="1" ht="30" customHeight="1">
      <c r="A29" s="134" t="s">
        <v>104</v>
      </c>
      <c r="B29" s="142"/>
      <c r="C29" s="142"/>
      <c r="D29" s="129" t="e">
        <f t="shared" si="0"/>
        <v>#DIV/0!</v>
      </c>
      <c r="E29" s="141" t="s">
        <v>105</v>
      </c>
    </row>
    <row r="30" spans="1:5" s="117" customFormat="1" ht="30" customHeight="1">
      <c r="A30" s="134" t="s">
        <v>106</v>
      </c>
      <c r="B30" s="142">
        <v>240</v>
      </c>
      <c r="C30" s="142">
        <v>270</v>
      </c>
      <c r="D30" s="129"/>
      <c r="E30" s="141" t="s">
        <v>107</v>
      </c>
    </row>
    <row r="31" spans="1:5" s="117" customFormat="1" ht="30" customHeight="1">
      <c r="A31" s="131" t="s">
        <v>108</v>
      </c>
      <c r="B31" s="142"/>
      <c r="C31" s="142"/>
      <c r="D31" s="129"/>
      <c r="E31" s="134"/>
    </row>
    <row r="32" spans="1:5" s="117" customFormat="1" ht="30" customHeight="1">
      <c r="A32" s="131" t="s">
        <v>109</v>
      </c>
      <c r="B32" s="143">
        <f>SUM(B33:B34)</f>
        <v>0</v>
      </c>
      <c r="C32" s="143">
        <f>SUM(C33:C34)</f>
        <v>0</v>
      </c>
      <c r="D32" s="129" t="e">
        <f t="shared" si="0"/>
        <v>#DIV/0!</v>
      </c>
      <c r="E32" s="134"/>
    </row>
    <row r="33" spans="1:5" s="117" customFormat="1" ht="45" customHeight="1">
      <c r="A33" s="134" t="s">
        <v>110</v>
      </c>
      <c r="B33" s="142"/>
      <c r="C33" s="142"/>
      <c r="D33" s="129" t="e">
        <f t="shared" si="0"/>
        <v>#DIV/0!</v>
      </c>
      <c r="E33" s="140" t="s">
        <v>111</v>
      </c>
    </row>
    <row r="34" spans="1:5" s="117" customFormat="1" ht="30" customHeight="1">
      <c r="A34" s="134" t="s">
        <v>112</v>
      </c>
      <c r="B34" s="142"/>
      <c r="C34" s="142"/>
      <c r="D34" s="129" t="e">
        <f t="shared" si="0"/>
        <v>#DIV/0!</v>
      </c>
      <c r="E34" s="140" t="s">
        <v>113</v>
      </c>
    </row>
    <row r="35" spans="1:5" s="117" customFormat="1" ht="30" customHeight="1">
      <c r="A35" s="131" t="s">
        <v>114</v>
      </c>
      <c r="B35" s="143">
        <f>SUM(B36:B37)</f>
        <v>0</v>
      </c>
      <c r="C35" s="143">
        <f>SUM(C36:C37)</f>
        <v>0</v>
      </c>
      <c r="D35" s="129" t="e">
        <f t="shared" si="0"/>
        <v>#DIV/0!</v>
      </c>
      <c r="E35" s="134"/>
    </row>
    <row r="36" spans="1:5" s="117" customFormat="1" ht="30" customHeight="1">
      <c r="A36" s="134" t="s">
        <v>83</v>
      </c>
      <c r="B36" s="142"/>
      <c r="C36" s="142"/>
      <c r="D36" s="129" t="e">
        <f t="shared" si="0"/>
        <v>#DIV/0!</v>
      </c>
      <c r="E36" s="140" t="s">
        <v>115</v>
      </c>
    </row>
    <row r="37" spans="1:5" s="117" customFormat="1" ht="30" customHeight="1">
      <c r="A37" s="134" t="s">
        <v>85</v>
      </c>
      <c r="B37" s="142"/>
      <c r="C37" s="142"/>
      <c r="D37" s="129" t="e">
        <f t="shared" si="0"/>
        <v>#DIV/0!</v>
      </c>
      <c r="E37" s="140" t="s">
        <v>115</v>
      </c>
    </row>
    <row r="38" spans="1:5" s="117" customFormat="1" ht="30" customHeight="1">
      <c r="A38" s="144" t="s">
        <v>116</v>
      </c>
      <c r="B38" s="144"/>
      <c r="C38" s="144"/>
      <c r="D38" s="144"/>
      <c r="E38" s="144"/>
    </row>
    <row r="39" spans="1:5" s="117" customFormat="1" ht="30" customHeight="1">
      <c r="A39" s="118"/>
      <c r="B39" s="119"/>
      <c r="C39" s="119"/>
      <c r="D39" s="118"/>
      <c r="E39" s="118"/>
    </row>
  </sheetData>
  <sheetProtection formatCells="0" formatColumns="0" formatRows="0"/>
  <mergeCells count="2">
    <mergeCell ref="A2:E2"/>
    <mergeCell ref="A38:E38"/>
  </mergeCells>
  <printOptions horizontalCentered="1"/>
  <pageMargins left="0.75" right="0.75" top="0.87" bottom="0.71" header="0.51" footer="0.51"/>
  <pageSetup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2"/>
  <sheetViews>
    <sheetView view="pageBreakPreview" zoomScaleSheetLayoutView="100" workbookViewId="0" topLeftCell="A1">
      <pane ySplit="5" topLeftCell="A57" activePane="bottomLeft" state="frozen"/>
      <selection pane="bottomLeft" activeCell="C120" sqref="C120:C122"/>
    </sheetView>
  </sheetViews>
  <sheetFormatPr defaultColWidth="9.125" defaultRowHeight="24.75" customHeight="1"/>
  <cols>
    <col min="1" max="1" width="36.50390625" style="94" customWidth="1"/>
    <col min="2" max="2" width="10.875" style="95" customWidth="1"/>
    <col min="3" max="3" width="10.75390625" style="95" customWidth="1"/>
    <col min="4" max="4" width="22.00390625" style="96" customWidth="1"/>
    <col min="5" max="248" width="9.125" style="94" customWidth="1"/>
    <col min="249" max="16384" width="9.125" style="94" customWidth="1"/>
  </cols>
  <sheetData>
    <row r="1" ht="24.75" customHeight="1">
      <c r="D1" s="96" t="s">
        <v>117</v>
      </c>
    </row>
    <row r="2" spans="1:4" ht="24.75" customHeight="1">
      <c r="A2" s="97" t="s">
        <v>118</v>
      </c>
      <c r="B2" s="98"/>
      <c r="C2" s="98"/>
      <c r="D2" s="98"/>
    </row>
    <row r="3" spans="1:4" ht="24.75" customHeight="1">
      <c r="A3" s="99"/>
      <c r="B3" s="100"/>
      <c r="C3" s="100"/>
      <c r="D3" s="101" t="s">
        <v>14</v>
      </c>
    </row>
    <row r="4" spans="1:4" s="91" customFormat="1" ht="24.75" customHeight="1">
      <c r="A4" s="102" t="s">
        <v>119</v>
      </c>
      <c r="B4" s="103" t="s">
        <v>120</v>
      </c>
      <c r="C4" s="103" t="s">
        <v>73</v>
      </c>
      <c r="D4" s="104" t="s">
        <v>121</v>
      </c>
    </row>
    <row r="5" spans="1:4" s="92" customFormat="1" ht="24.75" customHeight="1">
      <c r="A5" s="105" t="s">
        <v>122</v>
      </c>
      <c r="B5" s="106">
        <f>SUM(B6:B30)</f>
        <v>438.45</v>
      </c>
      <c r="C5" s="106">
        <f>SUM(C6:C30)</f>
        <v>535.54</v>
      </c>
      <c r="D5" s="107"/>
    </row>
    <row r="6" spans="1:4" s="92" customFormat="1" ht="24.75" customHeight="1">
      <c r="A6" s="108" t="s">
        <v>123</v>
      </c>
      <c r="B6" s="106">
        <v>4.6</v>
      </c>
      <c r="C6" s="106">
        <v>6</v>
      </c>
      <c r="D6" s="109" t="s">
        <v>124</v>
      </c>
    </row>
    <row r="7" spans="1:4" s="92" customFormat="1" ht="24.75" customHeight="1">
      <c r="A7" s="108" t="s">
        <v>125</v>
      </c>
      <c r="B7" s="106"/>
      <c r="C7" s="106">
        <v>2</v>
      </c>
      <c r="D7" s="109" t="s">
        <v>126</v>
      </c>
    </row>
    <row r="8" spans="1:4" s="92" customFormat="1" ht="49.5" customHeight="1">
      <c r="A8" s="108" t="s">
        <v>127</v>
      </c>
      <c r="B8" s="106">
        <v>78.68</v>
      </c>
      <c r="C8" s="106">
        <v>70</v>
      </c>
      <c r="D8" s="109" t="s">
        <v>128</v>
      </c>
    </row>
    <row r="9" spans="1:4" s="92" customFormat="1" ht="24.75" customHeight="1">
      <c r="A9" s="108" t="s">
        <v>129</v>
      </c>
      <c r="B9" s="106"/>
      <c r="C9" s="106"/>
      <c r="D9" s="109"/>
    </row>
    <row r="10" spans="1:4" s="92" customFormat="1" ht="24.75" customHeight="1">
      <c r="A10" s="110" t="s">
        <v>130</v>
      </c>
      <c r="B10" s="106">
        <v>5.26</v>
      </c>
      <c r="C10" s="106">
        <v>10</v>
      </c>
      <c r="D10" s="111" t="s">
        <v>131</v>
      </c>
    </row>
    <row r="11" spans="1:4" s="92" customFormat="1" ht="24.75" customHeight="1">
      <c r="A11" s="108" t="s">
        <v>132</v>
      </c>
      <c r="B11" s="106">
        <v>305.06</v>
      </c>
      <c r="C11" s="106">
        <v>356.54</v>
      </c>
      <c r="D11" s="109" t="s">
        <v>133</v>
      </c>
    </row>
    <row r="12" spans="1:4" s="92" customFormat="1" ht="24.75" customHeight="1">
      <c r="A12" s="108" t="s">
        <v>134</v>
      </c>
      <c r="B12" s="106"/>
      <c r="C12" s="106">
        <v>20</v>
      </c>
      <c r="D12" s="109" t="s">
        <v>135</v>
      </c>
    </row>
    <row r="13" spans="1:4" s="92" customFormat="1" ht="24.75" customHeight="1">
      <c r="A13" s="110" t="s">
        <v>136</v>
      </c>
      <c r="B13" s="106"/>
      <c r="C13" s="106"/>
      <c r="D13" s="109"/>
    </row>
    <row r="14" spans="1:4" s="92" customFormat="1" ht="24.75" customHeight="1">
      <c r="A14" s="110" t="s">
        <v>137</v>
      </c>
      <c r="B14" s="106"/>
      <c r="C14" s="106"/>
      <c r="D14" s="109"/>
    </row>
    <row r="15" spans="1:4" s="92" customFormat="1" ht="24.75" customHeight="1">
      <c r="A15" s="112" t="s">
        <v>138</v>
      </c>
      <c r="B15" s="106">
        <v>2.65</v>
      </c>
      <c r="C15" s="106">
        <v>15</v>
      </c>
      <c r="D15" s="109" t="s">
        <v>139</v>
      </c>
    </row>
    <row r="16" spans="1:4" s="92" customFormat="1" ht="24.75" customHeight="1">
      <c r="A16" s="112" t="s">
        <v>140</v>
      </c>
      <c r="B16" s="106"/>
      <c r="C16" s="106"/>
      <c r="D16" s="109"/>
    </row>
    <row r="17" spans="1:4" s="92" customFormat="1" ht="24.75" customHeight="1">
      <c r="A17" s="110" t="s">
        <v>141</v>
      </c>
      <c r="B17" s="106"/>
      <c r="C17" s="106"/>
      <c r="D17" s="109"/>
    </row>
    <row r="18" spans="1:4" s="92" customFormat="1" ht="24.75" customHeight="1">
      <c r="A18" s="110" t="s">
        <v>142</v>
      </c>
      <c r="B18" s="106"/>
      <c r="C18" s="106"/>
      <c r="D18" s="109"/>
    </row>
    <row r="19" spans="1:4" s="92" customFormat="1" ht="24.75" customHeight="1">
      <c r="A19" s="108" t="s">
        <v>143</v>
      </c>
      <c r="B19" s="106"/>
      <c r="C19" s="106"/>
      <c r="D19" s="109"/>
    </row>
    <row r="20" spans="1:4" s="92" customFormat="1" ht="24.75" customHeight="1">
      <c r="A20" s="108" t="s">
        <v>144</v>
      </c>
      <c r="B20" s="106"/>
      <c r="C20" s="106"/>
      <c r="D20" s="109"/>
    </row>
    <row r="21" spans="1:4" s="92" customFormat="1" ht="24.75" customHeight="1">
      <c r="A21" s="110" t="s">
        <v>145</v>
      </c>
      <c r="B21" s="106"/>
      <c r="C21" s="106"/>
      <c r="D21" s="109"/>
    </row>
    <row r="22" spans="1:4" s="92" customFormat="1" ht="24.75" customHeight="1">
      <c r="A22" s="110" t="s">
        <v>146</v>
      </c>
      <c r="B22" s="106"/>
      <c r="C22" s="106"/>
      <c r="D22" s="109"/>
    </row>
    <row r="23" spans="1:4" s="92" customFormat="1" ht="24.75" customHeight="1">
      <c r="A23" s="110" t="s">
        <v>147</v>
      </c>
      <c r="B23" s="106">
        <v>9.64</v>
      </c>
      <c r="C23" s="106">
        <v>15</v>
      </c>
      <c r="D23" s="109" t="s">
        <v>148</v>
      </c>
    </row>
    <row r="24" spans="1:4" s="92" customFormat="1" ht="24.75" customHeight="1">
      <c r="A24" s="110" t="s">
        <v>149</v>
      </c>
      <c r="B24" s="106"/>
      <c r="C24" s="106"/>
      <c r="D24" s="109"/>
    </row>
    <row r="25" spans="1:4" s="92" customFormat="1" ht="24.75" customHeight="1">
      <c r="A25" s="110" t="s">
        <v>150</v>
      </c>
      <c r="B25" s="106">
        <v>14.56</v>
      </c>
      <c r="C25" s="106">
        <v>20</v>
      </c>
      <c r="D25" s="109" t="s">
        <v>151</v>
      </c>
    </row>
    <row r="26" spans="1:4" s="92" customFormat="1" ht="24.75" customHeight="1">
      <c r="A26" s="110" t="s">
        <v>152</v>
      </c>
      <c r="B26" s="106">
        <v>6</v>
      </c>
      <c r="C26" s="106">
        <v>6</v>
      </c>
      <c r="D26" s="109" t="s">
        <v>153</v>
      </c>
    </row>
    <row r="27" spans="1:4" s="92" customFormat="1" ht="24.75" customHeight="1">
      <c r="A27" s="110" t="s">
        <v>154</v>
      </c>
      <c r="B27" s="106"/>
      <c r="C27" s="106"/>
      <c r="D27" s="109"/>
    </row>
    <row r="28" spans="1:4" s="92" customFormat="1" ht="24.75" customHeight="1">
      <c r="A28" s="110" t="s">
        <v>155</v>
      </c>
      <c r="B28" s="106"/>
      <c r="C28" s="106"/>
      <c r="D28" s="109"/>
    </row>
    <row r="29" spans="1:4" s="92" customFormat="1" ht="24.75" customHeight="1">
      <c r="A29" s="110" t="s">
        <v>156</v>
      </c>
      <c r="B29" s="106"/>
      <c r="C29" s="106"/>
      <c r="D29" s="109"/>
    </row>
    <row r="30" spans="1:4" s="92" customFormat="1" ht="24.75" customHeight="1">
      <c r="A30" s="110" t="s">
        <v>157</v>
      </c>
      <c r="B30" s="106">
        <v>12</v>
      </c>
      <c r="C30" s="106">
        <v>15</v>
      </c>
      <c r="D30" s="109"/>
    </row>
    <row r="31" spans="1:4" s="92" customFormat="1" ht="24.75" customHeight="1">
      <c r="A31" s="113" t="s">
        <v>158</v>
      </c>
      <c r="B31" s="106">
        <f>SUM(B32:B33)</f>
        <v>1</v>
      </c>
      <c r="C31" s="106">
        <f>SUM(C32:C33)</f>
        <v>3</v>
      </c>
      <c r="D31" s="109"/>
    </row>
    <row r="32" spans="1:4" s="92" customFormat="1" ht="24.75" customHeight="1">
      <c r="A32" s="110" t="s">
        <v>159</v>
      </c>
      <c r="B32" s="106"/>
      <c r="C32" s="106"/>
      <c r="D32" s="109"/>
    </row>
    <row r="33" spans="1:4" s="92" customFormat="1" ht="24.75" customHeight="1">
      <c r="A33" s="110" t="s">
        <v>160</v>
      </c>
      <c r="B33" s="106">
        <v>1</v>
      </c>
      <c r="C33" s="106">
        <v>3</v>
      </c>
      <c r="D33" s="109" t="s">
        <v>161</v>
      </c>
    </row>
    <row r="34" spans="1:4" s="92" customFormat="1" ht="24.75" customHeight="1">
      <c r="A34" s="113" t="s">
        <v>162</v>
      </c>
      <c r="B34" s="106">
        <f>SUM(B35:B44)</f>
        <v>60.58</v>
      </c>
      <c r="C34" s="106">
        <f>SUM(C35:C44)</f>
        <v>82</v>
      </c>
      <c r="D34" s="109"/>
    </row>
    <row r="35" spans="1:4" s="92" customFormat="1" ht="24.75" customHeight="1">
      <c r="A35" s="108" t="s">
        <v>163</v>
      </c>
      <c r="B35" s="106"/>
      <c r="C35" s="106"/>
      <c r="D35" s="109"/>
    </row>
    <row r="36" spans="1:4" s="92" customFormat="1" ht="24.75" customHeight="1">
      <c r="A36" s="110" t="s">
        <v>164</v>
      </c>
      <c r="B36" s="106">
        <v>16</v>
      </c>
      <c r="C36" s="106">
        <v>10</v>
      </c>
      <c r="D36" s="109" t="s">
        <v>165</v>
      </c>
    </row>
    <row r="37" spans="1:4" s="92" customFormat="1" ht="24.75" customHeight="1">
      <c r="A37" s="108" t="s">
        <v>166</v>
      </c>
      <c r="B37" s="106"/>
      <c r="C37" s="106"/>
      <c r="D37" s="109"/>
    </row>
    <row r="38" spans="1:4" s="92" customFormat="1" ht="24.75" customHeight="1">
      <c r="A38" s="108" t="s">
        <v>167</v>
      </c>
      <c r="B38" s="106"/>
      <c r="C38" s="106"/>
      <c r="D38" s="109"/>
    </row>
    <row r="39" spans="1:4" s="92" customFormat="1" ht="24.75" customHeight="1">
      <c r="A39" s="112" t="s">
        <v>168</v>
      </c>
      <c r="B39" s="106">
        <v>2</v>
      </c>
      <c r="C39" s="106">
        <v>2</v>
      </c>
      <c r="D39" s="109" t="s">
        <v>169</v>
      </c>
    </row>
    <row r="40" spans="1:4" s="92" customFormat="1" ht="24.75" customHeight="1">
      <c r="A40" s="108" t="s">
        <v>170</v>
      </c>
      <c r="B40" s="106"/>
      <c r="C40" s="106"/>
      <c r="D40" s="109"/>
    </row>
    <row r="41" spans="1:4" s="92" customFormat="1" ht="24.75" customHeight="1">
      <c r="A41" s="108" t="s">
        <v>171</v>
      </c>
      <c r="B41" s="106"/>
      <c r="C41" s="106"/>
      <c r="D41" s="109"/>
    </row>
    <row r="42" spans="1:4" s="92" customFormat="1" ht="24.75" customHeight="1">
      <c r="A42" s="110" t="s">
        <v>172</v>
      </c>
      <c r="B42" s="106"/>
      <c r="C42" s="106">
        <v>4</v>
      </c>
      <c r="D42" s="109" t="s">
        <v>173</v>
      </c>
    </row>
    <row r="43" spans="1:4" s="92" customFormat="1" ht="24.75" customHeight="1">
      <c r="A43" s="108" t="s">
        <v>174</v>
      </c>
      <c r="B43" s="106"/>
      <c r="C43" s="106"/>
      <c r="D43" s="109"/>
    </row>
    <row r="44" spans="1:4" s="92" customFormat="1" ht="36" customHeight="1">
      <c r="A44" s="108" t="s">
        <v>175</v>
      </c>
      <c r="B44" s="106">
        <v>42.58</v>
      </c>
      <c r="C44" s="106">
        <v>66</v>
      </c>
      <c r="D44" s="114" t="s">
        <v>176</v>
      </c>
    </row>
    <row r="45" spans="1:4" s="92" customFormat="1" ht="24.75" customHeight="1">
      <c r="A45" s="113" t="s">
        <v>177</v>
      </c>
      <c r="B45" s="106">
        <f>SUM(B46:B54)</f>
        <v>13.2</v>
      </c>
      <c r="C45" s="106">
        <f>SUM(C46:C54)</f>
        <v>8</v>
      </c>
      <c r="D45" s="109"/>
    </row>
    <row r="46" spans="1:4" s="92" customFormat="1" ht="24.75" customHeight="1">
      <c r="A46" s="110" t="s">
        <v>178</v>
      </c>
      <c r="B46" s="106"/>
      <c r="C46" s="106"/>
      <c r="D46" s="109"/>
    </row>
    <row r="47" spans="1:4" s="92" customFormat="1" ht="24.75" customHeight="1">
      <c r="A47" s="108" t="s">
        <v>179</v>
      </c>
      <c r="B47" s="106">
        <v>13.2</v>
      </c>
      <c r="C47" s="106">
        <v>8</v>
      </c>
      <c r="D47" s="109" t="s">
        <v>180</v>
      </c>
    </row>
    <row r="48" spans="1:4" s="92" customFormat="1" ht="24.75" customHeight="1">
      <c r="A48" s="108" t="s">
        <v>181</v>
      </c>
      <c r="B48" s="106"/>
      <c r="C48" s="106"/>
      <c r="D48" s="109"/>
    </row>
    <row r="49" spans="1:4" s="92" customFormat="1" ht="24.75" customHeight="1">
      <c r="A49" s="112" t="s">
        <v>182</v>
      </c>
      <c r="B49" s="106"/>
      <c r="C49" s="106"/>
      <c r="D49" s="109"/>
    </row>
    <row r="50" spans="1:4" s="92" customFormat="1" ht="24.75" customHeight="1">
      <c r="A50" s="110" t="s">
        <v>183</v>
      </c>
      <c r="B50" s="106"/>
      <c r="C50" s="106"/>
      <c r="D50" s="109"/>
    </row>
    <row r="51" spans="1:4" s="92" customFormat="1" ht="24.75" customHeight="1">
      <c r="A51" s="108" t="s">
        <v>184</v>
      </c>
      <c r="B51" s="106"/>
      <c r="C51" s="106"/>
      <c r="D51" s="109"/>
    </row>
    <row r="52" spans="1:4" s="92" customFormat="1" ht="24.75" customHeight="1">
      <c r="A52" s="110" t="s">
        <v>185</v>
      </c>
      <c r="B52" s="106"/>
      <c r="C52" s="106"/>
      <c r="D52" s="109"/>
    </row>
    <row r="53" spans="1:4" s="92" customFormat="1" ht="24.75" customHeight="1">
      <c r="A53" s="108" t="s">
        <v>186</v>
      </c>
      <c r="B53" s="106"/>
      <c r="C53" s="106"/>
      <c r="D53" s="109"/>
    </row>
    <row r="54" spans="1:4" s="92" customFormat="1" ht="24.75" customHeight="1">
      <c r="A54" s="108" t="s">
        <v>187</v>
      </c>
      <c r="B54" s="106"/>
      <c r="C54" s="106"/>
      <c r="D54" s="109"/>
    </row>
    <row r="55" spans="1:4" s="92" customFormat="1" ht="24.75" customHeight="1">
      <c r="A55" s="113" t="s">
        <v>188</v>
      </c>
      <c r="B55" s="106">
        <f>SUM(B56:B61)</f>
        <v>0</v>
      </c>
      <c r="C55" s="106">
        <f>SUM(C56:C61)</f>
        <v>0</v>
      </c>
      <c r="D55" s="109"/>
    </row>
    <row r="56" spans="1:4" s="92" customFormat="1" ht="24.75" customHeight="1">
      <c r="A56" s="110" t="s">
        <v>189</v>
      </c>
      <c r="B56" s="106"/>
      <c r="C56" s="106"/>
      <c r="D56" s="109"/>
    </row>
    <row r="57" spans="1:4" s="92" customFormat="1" ht="24.75" customHeight="1">
      <c r="A57" s="110" t="s">
        <v>190</v>
      </c>
      <c r="B57" s="106"/>
      <c r="C57" s="106"/>
      <c r="D57" s="109"/>
    </row>
    <row r="58" spans="1:4" s="92" customFormat="1" ht="24.75" customHeight="1">
      <c r="A58" s="108" t="s">
        <v>191</v>
      </c>
      <c r="B58" s="106"/>
      <c r="C58" s="106"/>
      <c r="D58" s="109"/>
    </row>
    <row r="59" spans="1:4" s="92" customFormat="1" ht="24.75" customHeight="1">
      <c r="A59" s="108" t="s">
        <v>192</v>
      </c>
      <c r="B59" s="106"/>
      <c r="C59" s="106"/>
      <c r="D59" s="109"/>
    </row>
    <row r="60" spans="1:4" s="92" customFormat="1" ht="24.75" customHeight="1">
      <c r="A60" s="112" t="s">
        <v>193</v>
      </c>
      <c r="B60" s="106"/>
      <c r="C60" s="106"/>
      <c r="D60" s="109"/>
    </row>
    <row r="61" spans="1:4" s="92" customFormat="1" ht="24.75" customHeight="1">
      <c r="A61" s="108" t="s">
        <v>194</v>
      </c>
      <c r="B61" s="106"/>
      <c r="C61" s="106"/>
      <c r="D61" s="109"/>
    </row>
    <row r="62" spans="1:4" s="92" customFormat="1" ht="24.75" customHeight="1">
      <c r="A62" s="113" t="s">
        <v>195</v>
      </c>
      <c r="B62" s="106">
        <f>SUM(B63:B67)</f>
        <v>33.5</v>
      </c>
      <c r="C62" s="106">
        <f>SUM(C63:C67)</f>
        <v>39.4</v>
      </c>
      <c r="D62" s="109"/>
    </row>
    <row r="63" spans="1:4" s="92" customFormat="1" ht="35.25" customHeight="1">
      <c r="A63" s="112" t="s">
        <v>196</v>
      </c>
      <c r="B63" s="106">
        <v>33.5</v>
      </c>
      <c r="C63" s="106">
        <v>39.4</v>
      </c>
      <c r="D63" s="109" t="s">
        <v>197</v>
      </c>
    </row>
    <row r="64" spans="1:4" s="92" customFormat="1" ht="24.75" customHeight="1">
      <c r="A64" s="112" t="s">
        <v>198</v>
      </c>
      <c r="B64" s="106"/>
      <c r="C64" s="106"/>
      <c r="D64" s="109"/>
    </row>
    <row r="65" spans="1:4" s="92" customFormat="1" ht="24.75" customHeight="1">
      <c r="A65" s="112" t="s">
        <v>199</v>
      </c>
      <c r="B65" s="106"/>
      <c r="C65" s="106"/>
      <c r="D65" s="109"/>
    </row>
    <row r="66" spans="1:4" s="92" customFormat="1" ht="24.75" customHeight="1">
      <c r="A66" s="112" t="s">
        <v>200</v>
      </c>
      <c r="B66" s="106"/>
      <c r="C66" s="106"/>
      <c r="D66" s="109"/>
    </row>
    <row r="67" spans="1:4" s="92" customFormat="1" ht="24.75" customHeight="1">
      <c r="A67" s="112" t="s">
        <v>201</v>
      </c>
      <c r="B67" s="106"/>
      <c r="C67" s="106"/>
      <c r="D67" s="109"/>
    </row>
    <row r="68" spans="1:4" s="92" customFormat="1" ht="24.75" customHeight="1">
      <c r="A68" s="113" t="s">
        <v>202</v>
      </c>
      <c r="B68" s="106">
        <f>SUM(B69:B86)</f>
        <v>301.58</v>
      </c>
      <c r="C68" s="106">
        <f>SUM(C69:C86)</f>
        <v>340.7</v>
      </c>
      <c r="D68" s="109"/>
    </row>
    <row r="69" spans="1:4" s="92" customFormat="1" ht="24.75" customHeight="1">
      <c r="A69" s="112" t="s">
        <v>203</v>
      </c>
      <c r="B69" s="106"/>
      <c r="C69" s="106"/>
      <c r="D69" s="109"/>
    </row>
    <row r="70" spans="1:4" s="92" customFormat="1" ht="24.75" customHeight="1">
      <c r="A70" s="112" t="s">
        <v>204</v>
      </c>
      <c r="B70" s="106"/>
      <c r="C70" s="106"/>
      <c r="D70" s="109"/>
    </row>
    <row r="71" spans="1:4" s="92" customFormat="1" ht="49.5" customHeight="1">
      <c r="A71" s="112" t="s">
        <v>205</v>
      </c>
      <c r="B71" s="106">
        <v>118.22</v>
      </c>
      <c r="C71" s="106">
        <v>131.19</v>
      </c>
      <c r="D71" s="109" t="s">
        <v>206</v>
      </c>
    </row>
    <row r="72" spans="1:4" s="92" customFormat="1" ht="43.5" customHeight="1">
      <c r="A72" s="112" t="s">
        <v>207</v>
      </c>
      <c r="B72" s="106">
        <v>54.36</v>
      </c>
      <c r="C72" s="106">
        <v>69.51</v>
      </c>
      <c r="D72" s="109" t="s">
        <v>208</v>
      </c>
    </row>
    <row r="73" spans="1:4" s="92" customFormat="1" ht="24.75" customHeight="1">
      <c r="A73" s="112" t="s">
        <v>209</v>
      </c>
      <c r="B73" s="106"/>
      <c r="C73" s="106"/>
      <c r="D73" s="109"/>
    </row>
    <row r="74" spans="1:4" s="92" customFormat="1" ht="24.75" customHeight="1">
      <c r="A74" s="112" t="s">
        <v>210</v>
      </c>
      <c r="B74" s="106"/>
      <c r="C74" s="115"/>
      <c r="D74" s="106"/>
    </row>
    <row r="75" spans="1:4" s="92" customFormat="1" ht="24.75" customHeight="1">
      <c r="A75" s="112" t="s">
        <v>211</v>
      </c>
      <c r="B75" s="106"/>
      <c r="C75" s="106"/>
      <c r="D75" s="109"/>
    </row>
    <row r="76" spans="1:4" s="92" customFormat="1" ht="24.75" customHeight="1">
      <c r="A76" s="112" t="s">
        <v>212</v>
      </c>
      <c r="B76" s="106"/>
      <c r="C76" s="106"/>
      <c r="D76" s="109"/>
    </row>
    <row r="77" spans="1:4" s="92" customFormat="1" ht="24.75" customHeight="1">
      <c r="A77" s="112" t="s">
        <v>213</v>
      </c>
      <c r="B77" s="106"/>
      <c r="C77" s="106"/>
      <c r="D77" s="109"/>
    </row>
    <row r="78" spans="1:4" s="92" customFormat="1" ht="24.75" customHeight="1">
      <c r="A78" s="112" t="s">
        <v>214</v>
      </c>
      <c r="B78" s="106"/>
      <c r="C78" s="106"/>
      <c r="D78" s="109"/>
    </row>
    <row r="79" spans="1:4" s="92" customFormat="1" ht="24.75" customHeight="1">
      <c r="A79" s="112" t="s">
        <v>215</v>
      </c>
      <c r="B79" s="106"/>
      <c r="C79" s="106"/>
      <c r="D79" s="109"/>
    </row>
    <row r="80" spans="1:4" s="92" customFormat="1" ht="24.75" customHeight="1">
      <c r="A80" s="112" t="s">
        <v>216</v>
      </c>
      <c r="B80" s="106"/>
      <c r="C80" s="106"/>
      <c r="D80" s="109"/>
    </row>
    <row r="81" spans="1:4" s="92" customFormat="1" ht="24.75" customHeight="1">
      <c r="A81" s="112" t="s">
        <v>217</v>
      </c>
      <c r="B81" s="106"/>
      <c r="C81" s="106"/>
      <c r="D81" s="109"/>
    </row>
    <row r="82" spans="1:4" s="92" customFormat="1" ht="24.75" customHeight="1">
      <c r="A82" s="112" t="s">
        <v>218</v>
      </c>
      <c r="B82" s="106"/>
      <c r="C82" s="106"/>
      <c r="D82" s="109"/>
    </row>
    <row r="83" spans="1:4" s="92" customFormat="1" ht="24.75" customHeight="1">
      <c r="A83" s="112" t="s">
        <v>219</v>
      </c>
      <c r="B83" s="106"/>
      <c r="C83" s="106"/>
      <c r="D83" s="109"/>
    </row>
    <row r="84" spans="1:4" s="92" customFormat="1" ht="24.75" customHeight="1">
      <c r="A84" s="112" t="s">
        <v>220</v>
      </c>
      <c r="B84" s="106"/>
      <c r="C84" s="106"/>
      <c r="D84" s="109"/>
    </row>
    <row r="85" spans="1:4" s="92" customFormat="1" ht="24.75" customHeight="1">
      <c r="A85" s="112" t="s">
        <v>221</v>
      </c>
      <c r="B85" s="106"/>
      <c r="C85" s="106"/>
      <c r="D85" s="109"/>
    </row>
    <row r="86" spans="1:4" s="92" customFormat="1" ht="24.75" customHeight="1">
      <c r="A86" s="112" t="s">
        <v>222</v>
      </c>
      <c r="B86" s="106">
        <v>129</v>
      </c>
      <c r="C86" s="106">
        <v>140</v>
      </c>
      <c r="D86" s="109"/>
    </row>
    <row r="87" spans="1:4" s="92" customFormat="1" ht="24.75" customHeight="1">
      <c r="A87" s="113" t="s">
        <v>223</v>
      </c>
      <c r="B87" s="106">
        <f>SUM(B88:B96)</f>
        <v>75</v>
      </c>
      <c r="C87" s="106">
        <f>SUM(C88:C96)</f>
        <v>84</v>
      </c>
      <c r="D87" s="109"/>
    </row>
    <row r="88" spans="1:4" s="92" customFormat="1" ht="24.75" customHeight="1">
      <c r="A88" s="112" t="s">
        <v>224</v>
      </c>
      <c r="B88" s="106"/>
      <c r="C88" s="106"/>
      <c r="D88" s="109"/>
    </row>
    <row r="89" spans="1:4" s="92" customFormat="1" ht="24.75" customHeight="1">
      <c r="A89" s="112" t="s">
        <v>225</v>
      </c>
      <c r="B89" s="106"/>
      <c r="C89" s="106"/>
      <c r="D89" s="109"/>
    </row>
    <row r="90" spans="1:4" s="92" customFormat="1" ht="24.75" customHeight="1">
      <c r="A90" s="112" t="s">
        <v>226</v>
      </c>
      <c r="B90" s="106">
        <v>2</v>
      </c>
      <c r="C90" s="106">
        <v>2</v>
      </c>
      <c r="D90" s="109" t="s">
        <v>227</v>
      </c>
    </row>
    <row r="91" spans="1:4" s="92" customFormat="1" ht="24.75" customHeight="1">
      <c r="A91" s="112" t="s">
        <v>228</v>
      </c>
      <c r="B91" s="106"/>
      <c r="C91" s="106"/>
      <c r="D91" s="109"/>
    </row>
    <row r="92" spans="1:4" s="92" customFormat="1" ht="24.75" customHeight="1">
      <c r="A92" s="112" t="s">
        <v>229</v>
      </c>
      <c r="B92" s="106"/>
      <c r="C92" s="106"/>
      <c r="D92" s="109"/>
    </row>
    <row r="93" spans="1:4" s="92" customFormat="1" ht="24.75" customHeight="1">
      <c r="A93" s="112" t="s">
        <v>230</v>
      </c>
      <c r="B93" s="106"/>
      <c r="C93" s="106"/>
      <c r="D93" s="109"/>
    </row>
    <row r="94" spans="1:4" s="92" customFormat="1" ht="24.75" customHeight="1">
      <c r="A94" s="112" t="s">
        <v>231</v>
      </c>
      <c r="B94" s="106">
        <v>73</v>
      </c>
      <c r="C94" s="106">
        <v>82</v>
      </c>
      <c r="D94" s="109" t="s">
        <v>232</v>
      </c>
    </row>
    <row r="95" spans="1:4" s="92" customFormat="1" ht="24.75" customHeight="1">
      <c r="A95" s="112" t="s">
        <v>233</v>
      </c>
      <c r="B95" s="106"/>
      <c r="C95" s="106"/>
      <c r="D95" s="109"/>
    </row>
    <row r="96" spans="1:4" s="92" customFormat="1" ht="24.75" customHeight="1">
      <c r="A96" s="112" t="s">
        <v>234</v>
      </c>
      <c r="B96" s="106"/>
      <c r="C96" s="106"/>
      <c r="D96" s="109"/>
    </row>
    <row r="97" spans="1:4" s="92" customFormat="1" ht="24.75" customHeight="1">
      <c r="A97" s="113" t="s">
        <v>235</v>
      </c>
      <c r="B97" s="106">
        <f>SUM(B98:B111)</f>
        <v>0</v>
      </c>
      <c r="C97" s="106">
        <f>SUM(C98:C111)</f>
        <v>0</v>
      </c>
      <c r="D97" s="109"/>
    </row>
    <row r="98" spans="1:4" s="92" customFormat="1" ht="24.75" customHeight="1">
      <c r="A98" s="112" t="s">
        <v>236</v>
      </c>
      <c r="B98" s="106"/>
      <c r="C98" s="106"/>
      <c r="D98" s="109"/>
    </row>
    <row r="99" spans="1:4" s="92" customFormat="1" ht="24.75" customHeight="1">
      <c r="A99" s="112" t="s">
        <v>237</v>
      </c>
      <c r="B99" s="106"/>
      <c r="C99" s="106"/>
      <c r="D99" s="109"/>
    </row>
    <row r="100" spans="1:4" s="92" customFormat="1" ht="24.75" customHeight="1">
      <c r="A100" s="112" t="s">
        <v>238</v>
      </c>
      <c r="B100" s="106"/>
      <c r="C100" s="106"/>
      <c r="D100" s="109"/>
    </row>
    <row r="101" spans="1:4" s="92" customFormat="1" ht="24.75" customHeight="1">
      <c r="A101" s="112" t="s">
        <v>239</v>
      </c>
      <c r="B101" s="106"/>
      <c r="C101" s="106"/>
      <c r="D101" s="109"/>
    </row>
    <row r="102" spans="1:4" s="92" customFormat="1" ht="24.75" customHeight="1">
      <c r="A102" s="112" t="s">
        <v>240</v>
      </c>
      <c r="B102" s="106"/>
      <c r="C102" s="106"/>
      <c r="D102" s="109"/>
    </row>
    <row r="103" spans="1:4" s="92" customFormat="1" ht="24.75" customHeight="1">
      <c r="A103" s="112" t="s">
        <v>241</v>
      </c>
      <c r="B103" s="106"/>
      <c r="C103" s="106"/>
      <c r="D103" s="109"/>
    </row>
    <row r="104" spans="1:4" s="92" customFormat="1" ht="24.75" customHeight="1">
      <c r="A104" s="112" t="s">
        <v>242</v>
      </c>
      <c r="B104" s="106"/>
      <c r="C104" s="106"/>
      <c r="D104" s="109"/>
    </row>
    <row r="105" spans="1:4" s="92" customFormat="1" ht="24.75" customHeight="1">
      <c r="A105" s="112" t="s">
        <v>243</v>
      </c>
      <c r="B105" s="106"/>
      <c r="C105" s="106"/>
      <c r="D105" s="109"/>
    </row>
    <row r="106" spans="1:4" s="92" customFormat="1" ht="24.75" customHeight="1">
      <c r="A106" s="112" t="s">
        <v>244</v>
      </c>
      <c r="B106" s="106"/>
      <c r="C106" s="106"/>
      <c r="D106" s="109"/>
    </row>
    <row r="107" spans="1:4" s="92" customFormat="1" ht="24.75" customHeight="1">
      <c r="A107" s="112" t="s">
        <v>245</v>
      </c>
      <c r="B107" s="106"/>
      <c r="C107" s="106"/>
      <c r="D107" s="109"/>
    </row>
    <row r="108" spans="1:4" s="92" customFormat="1" ht="24.75" customHeight="1">
      <c r="A108" s="112" t="s">
        <v>246</v>
      </c>
      <c r="B108" s="106"/>
      <c r="C108" s="106"/>
      <c r="D108" s="109"/>
    </row>
    <row r="109" spans="1:4" s="92" customFormat="1" ht="24.75" customHeight="1">
      <c r="A109" s="112" t="s">
        <v>247</v>
      </c>
      <c r="B109" s="106"/>
      <c r="C109" s="106"/>
      <c r="D109" s="109"/>
    </row>
    <row r="110" spans="1:4" s="92" customFormat="1" ht="24.75" customHeight="1">
      <c r="A110" s="112" t="s">
        <v>248</v>
      </c>
      <c r="B110" s="106"/>
      <c r="C110" s="106"/>
      <c r="D110" s="109"/>
    </row>
    <row r="111" spans="1:4" s="92" customFormat="1" ht="24.75" customHeight="1">
      <c r="A111" s="112" t="s">
        <v>249</v>
      </c>
      <c r="B111" s="106"/>
      <c r="C111" s="106"/>
      <c r="D111" s="109"/>
    </row>
    <row r="112" spans="1:4" s="92" customFormat="1" ht="24.75" customHeight="1">
      <c r="A112" s="113" t="s">
        <v>250</v>
      </c>
      <c r="B112" s="106">
        <f>SUM(B113:B118)</f>
        <v>12</v>
      </c>
      <c r="C112" s="106">
        <f>SUM(C113:C118)</f>
        <v>33</v>
      </c>
      <c r="D112" s="109"/>
    </row>
    <row r="113" spans="1:4" s="92" customFormat="1" ht="24.75" customHeight="1">
      <c r="A113" s="112" t="s">
        <v>251</v>
      </c>
      <c r="B113" s="106">
        <v>2</v>
      </c>
      <c r="C113" s="106">
        <v>10</v>
      </c>
      <c r="D113" s="109" t="s">
        <v>252</v>
      </c>
    </row>
    <row r="114" spans="1:4" s="92" customFormat="1" ht="24.75" customHeight="1">
      <c r="A114" s="112" t="s">
        <v>253</v>
      </c>
      <c r="B114" s="106">
        <v>4</v>
      </c>
      <c r="C114" s="106">
        <v>10</v>
      </c>
      <c r="D114" s="109" t="s">
        <v>254</v>
      </c>
    </row>
    <row r="115" spans="1:4" s="92" customFormat="1" ht="24.75" customHeight="1">
      <c r="A115" s="112" t="s">
        <v>255</v>
      </c>
      <c r="B115" s="106"/>
      <c r="C115" s="106"/>
      <c r="D115" s="107"/>
    </row>
    <row r="116" spans="1:4" s="92" customFormat="1" ht="24.75" customHeight="1">
      <c r="A116" s="112" t="s">
        <v>256</v>
      </c>
      <c r="B116" s="106"/>
      <c r="C116" s="106"/>
      <c r="D116" s="109"/>
    </row>
    <row r="117" spans="1:4" s="92" customFormat="1" ht="24.75" customHeight="1">
      <c r="A117" s="112" t="s">
        <v>257</v>
      </c>
      <c r="B117" s="106">
        <v>3</v>
      </c>
      <c r="C117" s="106">
        <v>3</v>
      </c>
      <c r="D117" s="109" t="s">
        <v>258</v>
      </c>
    </row>
    <row r="118" spans="1:4" s="92" customFormat="1" ht="41.25" customHeight="1">
      <c r="A118" s="112" t="s">
        <v>259</v>
      </c>
      <c r="B118" s="106">
        <v>3</v>
      </c>
      <c r="C118" s="106">
        <v>10</v>
      </c>
      <c r="D118" s="109" t="s">
        <v>260</v>
      </c>
    </row>
    <row r="119" spans="1:4" s="92" customFormat="1" ht="24.75" customHeight="1">
      <c r="A119" s="113" t="s">
        <v>261</v>
      </c>
      <c r="B119" s="106">
        <f>SUM(B120:B127)</f>
        <v>480.7</v>
      </c>
      <c r="C119" s="106">
        <f>SUM(C120:C127)</f>
        <v>538.8</v>
      </c>
      <c r="D119" s="109"/>
    </row>
    <row r="120" spans="1:4" s="92" customFormat="1" ht="54" customHeight="1">
      <c r="A120" s="112" t="s">
        <v>262</v>
      </c>
      <c r="B120" s="106">
        <v>74.1</v>
      </c>
      <c r="C120" s="106">
        <v>74.1</v>
      </c>
      <c r="D120" s="109" t="s">
        <v>263</v>
      </c>
    </row>
    <row r="121" spans="1:4" s="92" customFormat="1" ht="24.75" customHeight="1">
      <c r="A121" s="112" t="s">
        <v>264</v>
      </c>
      <c r="B121" s="106">
        <v>8</v>
      </c>
      <c r="C121" s="106">
        <v>8</v>
      </c>
      <c r="D121" s="109" t="s">
        <v>265</v>
      </c>
    </row>
    <row r="122" spans="1:4" s="92" customFormat="1" ht="36" customHeight="1">
      <c r="A122" s="112" t="s">
        <v>266</v>
      </c>
      <c r="B122" s="106">
        <v>25.6</v>
      </c>
      <c r="C122" s="106">
        <v>19.7</v>
      </c>
      <c r="D122" s="109" t="s">
        <v>267</v>
      </c>
    </row>
    <row r="123" spans="1:4" s="92" customFormat="1" ht="24.75" customHeight="1">
      <c r="A123" s="112" t="s">
        <v>268</v>
      </c>
      <c r="B123" s="106"/>
      <c r="C123" s="106"/>
      <c r="D123" s="109"/>
    </row>
    <row r="124" spans="1:4" s="92" customFormat="1" ht="24.75" customHeight="1">
      <c r="A124" s="112" t="s">
        <v>269</v>
      </c>
      <c r="B124" s="106">
        <v>128</v>
      </c>
      <c r="C124" s="106">
        <v>180</v>
      </c>
      <c r="D124" s="109" t="s">
        <v>270</v>
      </c>
    </row>
    <row r="125" spans="1:4" s="92" customFormat="1" ht="24.75" customHeight="1">
      <c r="A125" s="112" t="s">
        <v>271</v>
      </c>
      <c r="B125" s="106">
        <v>245</v>
      </c>
      <c r="C125" s="106">
        <v>245</v>
      </c>
      <c r="D125" s="109" t="s">
        <v>272</v>
      </c>
    </row>
    <row r="126" spans="1:4" s="92" customFormat="1" ht="24.75" customHeight="1">
      <c r="A126" s="112" t="s">
        <v>273</v>
      </c>
      <c r="B126" s="106"/>
      <c r="C126" s="106"/>
      <c r="D126" s="109"/>
    </row>
    <row r="127" spans="1:4" s="92" customFormat="1" ht="24.75" customHeight="1">
      <c r="A127" s="112" t="s">
        <v>274</v>
      </c>
      <c r="B127" s="106"/>
      <c r="C127" s="106">
        <v>12</v>
      </c>
      <c r="D127" s="109" t="s">
        <v>275</v>
      </c>
    </row>
    <row r="128" spans="1:4" s="92" customFormat="1" ht="24.75" customHeight="1">
      <c r="A128" s="113" t="s">
        <v>276</v>
      </c>
      <c r="B128" s="106">
        <f>SUM(B129:B133)</f>
        <v>0</v>
      </c>
      <c r="C128" s="106">
        <f>SUM(C129:C133)</f>
        <v>0</v>
      </c>
      <c r="D128" s="109"/>
    </row>
    <row r="129" spans="1:4" s="92" customFormat="1" ht="24.75" customHeight="1">
      <c r="A129" s="112" t="s">
        <v>277</v>
      </c>
      <c r="B129" s="106"/>
      <c r="C129" s="106"/>
      <c r="D129" s="109"/>
    </row>
    <row r="130" spans="1:4" s="92" customFormat="1" ht="24.75" customHeight="1">
      <c r="A130" s="112" t="s">
        <v>278</v>
      </c>
      <c r="B130" s="106"/>
      <c r="C130" s="106"/>
      <c r="D130" s="109"/>
    </row>
    <row r="131" spans="1:4" s="92" customFormat="1" ht="24.75" customHeight="1">
      <c r="A131" s="112" t="s">
        <v>279</v>
      </c>
      <c r="B131" s="106"/>
      <c r="C131" s="106"/>
      <c r="D131" s="109"/>
    </row>
    <row r="132" spans="1:4" s="92" customFormat="1" ht="24.75" customHeight="1">
      <c r="A132" s="112" t="s">
        <v>280</v>
      </c>
      <c r="B132" s="106"/>
      <c r="C132" s="106"/>
      <c r="D132" s="109"/>
    </row>
    <row r="133" spans="1:4" s="92" customFormat="1" ht="24.75" customHeight="1">
      <c r="A133" s="112" t="s">
        <v>281</v>
      </c>
      <c r="B133" s="106"/>
      <c r="C133" s="106"/>
      <c r="D133" s="109"/>
    </row>
    <row r="134" spans="1:4" s="92" customFormat="1" ht="24.75" customHeight="1">
      <c r="A134" s="113" t="s">
        <v>282</v>
      </c>
      <c r="B134" s="106">
        <f>SUM(B135:B142)</f>
        <v>0</v>
      </c>
      <c r="C134" s="106">
        <f>SUM(C135:C142)</f>
        <v>0</v>
      </c>
      <c r="D134" s="109"/>
    </row>
    <row r="135" spans="1:4" s="92" customFormat="1" ht="24.75" customHeight="1">
      <c r="A135" s="112" t="s">
        <v>283</v>
      </c>
      <c r="B135" s="106"/>
      <c r="C135" s="106"/>
      <c r="D135" s="109"/>
    </row>
    <row r="136" spans="1:4" s="92" customFormat="1" ht="24.75" customHeight="1">
      <c r="A136" s="112" t="s">
        <v>284</v>
      </c>
      <c r="B136" s="106"/>
      <c r="C136" s="106"/>
      <c r="D136" s="109"/>
    </row>
    <row r="137" spans="1:4" s="92" customFormat="1" ht="24.75" customHeight="1">
      <c r="A137" s="112" t="s">
        <v>285</v>
      </c>
      <c r="B137" s="106"/>
      <c r="C137" s="106"/>
      <c r="D137" s="109"/>
    </row>
    <row r="138" spans="1:4" s="92" customFormat="1" ht="24.75" customHeight="1">
      <c r="A138" s="112" t="s">
        <v>286</v>
      </c>
      <c r="B138" s="106"/>
      <c r="C138" s="106"/>
      <c r="D138" s="109"/>
    </row>
    <row r="139" spans="1:4" s="92" customFormat="1" ht="24.75" customHeight="1">
      <c r="A139" s="112" t="s">
        <v>287</v>
      </c>
      <c r="B139" s="106"/>
      <c r="C139" s="106"/>
      <c r="D139" s="109"/>
    </row>
    <row r="140" spans="1:4" s="92" customFormat="1" ht="24.75" customHeight="1">
      <c r="A140" s="112" t="s">
        <v>288</v>
      </c>
      <c r="B140" s="106"/>
      <c r="C140" s="106"/>
      <c r="D140" s="109"/>
    </row>
    <row r="141" spans="1:4" s="92" customFormat="1" ht="24.75" customHeight="1">
      <c r="A141" s="112" t="s">
        <v>289</v>
      </c>
      <c r="B141" s="106"/>
      <c r="C141" s="106"/>
      <c r="D141" s="109"/>
    </row>
    <row r="142" spans="1:4" s="92" customFormat="1" ht="24.75" customHeight="1">
      <c r="A142" s="112" t="s">
        <v>290</v>
      </c>
      <c r="B142" s="106"/>
      <c r="C142" s="106"/>
      <c r="D142" s="109"/>
    </row>
    <row r="143" spans="1:4" s="92" customFormat="1" ht="24.75" customHeight="1">
      <c r="A143" s="113" t="s">
        <v>291</v>
      </c>
      <c r="B143" s="106">
        <f>SUM(B144:B147)</f>
        <v>0</v>
      </c>
      <c r="C143" s="106">
        <f>SUM(C144:C147)</f>
        <v>0</v>
      </c>
      <c r="D143" s="109"/>
    </row>
    <row r="144" spans="1:4" s="92" customFormat="1" ht="24.75" customHeight="1">
      <c r="A144" s="112" t="s">
        <v>292</v>
      </c>
      <c r="B144" s="106"/>
      <c r="C144" s="106"/>
      <c r="D144" s="109"/>
    </row>
    <row r="145" spans="1:4" s="92" customFormat="1" ht="24.75" customHeight="1">
      <c r="A145" s="112" t="s">
        <v>293</v>
      </c>
      <c r="B145" s="106"/>
      <c r="C145" s="106"/>
      <c r="D145" s="109"/>
    </row>
    <row r="146" spans="1:4" s="92" customFormat="1" ht="24.75" customHeight="1">
      <c r="A146" s="112" t="s">
        <v>294</v>
      </c>
      <c r="B146" s="106"/>
      <c r="C146" s="106"/>
      <c r="D146" s="109"/>
    </row>
    <row r="147" spans="1:4" s="92" customFormat="1" ht="24.75" customHeight="1">
      <c r="A147" s="112" t="s">
        <v>295</v>
      </c>
      <c r="B147" s="106"/>
      <c r="C147" s="106"/>
      <c r="D147" s="109"/>
    </row>
    <row r="148" spans="1:4" s="92" customFormat="1" ht="24.75" customHeight="1">
      <c r="A148" s="113" t="s">
        <v>296</v>
      </c>
      <c r="B148" s="106">
        <f>SUM(B149:B151)</f>
        <v>0</v>
      </c>
      <c r="C148" s="106">
        <f>SUM(C149:C151)</f>
        <v>0</v>
      </c>
      <c r="D148" s="109"/>
    </row>
    <row r="149" spans="1:4" s="92" customFormat="1" ht="24.75" customHeight="1">
      <c r="A149" s="112" t="s">
        <v>297</v>
      </c>
      <c r="B149" s="106"/>
      <c r="C149" s="106"/>
      <c r="D149" s="109"/>
    </row>
    <row r="150" spans="1:4" s="92" customFormat="1" ht="24.75" customHeight="1">
      <c r="A150" s="112" t="s">
        <v>298</v>
      </c>
      <c r="B150" s="106"/>
      <c r="C150" s="106"/>
      <c r="D150" s="109"/>
    </row>
    <row r="151" spans="1:4" s="92" customFormat="1" ht="24.75" customHeight="1">
      <c r="A151" s="112" t="s">
        <v>299</v>
      </c>
      <c r="B151" s="106"/>
      <c r="C151" s="106"/>
      <c r="D151" s="109"/>
    </row>
    <row r="152" spans="1:4" s="92" customFormat="1" ht="24.75" customHeight="1">
      <c r="A152" s="113" t="s">
        <v>300</v>
      </c>
      <c r="B152" s="106">
        <f>SUM(B153:B157)</f>
        <v>3</v>
      </c>
      <c r="C152" s="106">
        <f>SUM(C153:C157)</f>
        <v>3</v>
      </c>
      <c r="D152" s="109"/>
    </row>
    <row r="153" spans="1:4" s="92" customFormat="1" ht="24.75" customHeight="1">
      <c r="A153" s="112" t="s">
        <v>301</v>
      </c>
      <c r="B153" s="106">
        <v>3</v>
      </c>
      <c r="C153" s="106">
        <v>3</v>
      </c>
      <c r="D153" s="109" t="s">
        <v>302</v>
      </c>
    </row>
    <row r="154" spans="1:4" s="92" customFormat="1" ht="24.75" customHeight="1">
      <c r="A154" s="112" t="s">
        <v>303</v>
      </c>
      <c r="B154" s="106"/>
      <c r="C154" s="106"/>
      <c r="D154" s="109"/>
    </row>
    <row r="155" spans="1:4" s="92" customFormat="1" ht="24.75" customHeight="1">
      <c r="A155" s="112" t="s">
        <v>304</v>
      </c>
      <c r="B155" s="106"/>
      <c r="C155" s="106"/>
      <c r="D155" s="109"/>
    </row>
    <row r="156" spans="1:4" s="92" customFormat="1" ht="24.75" customHeight="1">
      <c r="A156" s="112" t="s">
        <v>305</v>
      </c>
      <c r="B156" s="106"/>
      <c r="C156" s="106"/>
      <c r="D156" s="109"/>
    </row>
    <row r="157" spans="1:4" s="92" customFormat="1" ht="24.75" customHeight="1">
      <c r="A157" s="112" t="s">
        <v>306</v>
      </c>
      <c r="B157" s="106"/>
      <c r="C157" s="106"/>
      <c r="D157" s="109"/>
    </row>
    <row r="158" spans="1:4" s="92" customFormat="1" ht="24.75" customHeight="1">
      <c r="A158" s="113" t="s">
        <v>307</v>
      </c>
      <c r="B158" s="106">
        <f>SUM(B159:B161)</f>
        <v>33.35</v>
      </c>
      <c r="C158" s="106">
        <f>SUM(C159:C161)</f>
        <v>31.7</v>
      </c>
      <c r="D158" s="109"/>
    </row>
    <row r="159" spans="1:4" s="92" customFormat="1" ht="24.75" customHeight="1">
      <c r="A159" s="112" t="s">
        <v>308</v>
      </c>
      <c r="B159" s="106"/>
      <c r="C159" s="106"/>
      <c r="D159" s="109"/>
    </row>
    <row r="160" spans="1:4" s="92" customFormat="1" ht="24.75" customHeight="1">
      <c r="A160" s="112" t="s">
        <v>309</v>
      </c>
      <c r="B160" s="106">
        <v>33.35</v>
      </c>
      <c r="C160" s="106">
        <v>31.7</v>
      </c>
      <c r="D160" s="109" t="s">
        <v>310</v>
      </c>
    </row>
    <row r="161" spans="1:4" s="92" customFormat="1" ht="24.75" customHeight="1">
      <c r="A161" s="112" t="s">
        <v>311</v>
      </c>
      <c r="B161" s="106"/>
      <c r="C161" s="106"/>
      <c r="D161" s="109"/>
    </row>
    <row r="162" spans="1:4" s="92" customFormat="1" ht="24.75" customHeight="1">
      <c r="A162" s="113" t="s">
        <v>312</v>
      </c>
      <c r="B162" s="106">
        <f>SUM(B163:B167)</f>
        <v>0</v>
      </c>
      <c r="C162" s="106">
        <f>SUM(C163:C167)</f>
        <v>0</v>
      </c>
      <c r="D162" s="109"/>
    </row>
    <row r="163" spans="1:4" s="92" customFormat="1" ht="24.75" customHeight="1">
      <c r="A163" s="112" t="s">
        <v>313</v>
      </c>
      <c r="B163" s="106"/>
      <c r="C163" s="106"/>
      <c r="D163" s="109"/>
    </row>
    <row r="164" spans="1:4" s="92" customFormat="1" ht="24.75" customHeight="1">
      <c r="A164" s="112" t="s">
        <v>314</v>
      </c>
      <c r="B164" s="106"/>
      <c r="C164" s="106"/>
      <c r="D164" s="109"/>
    </row>
    <row r="165" spans="1:4" s="92" customFormat="1" ht="24.75" customHeight="1">
      <c r="A165" s="112" t="s">
        <v>315</v>
      </c>
      <c r="B165" s="106"/>
      <c r="C165" s="106"/>
      <c r="D165" s="109"/>
    </row>
    <row r="166" spans="1:4" s="92" customFormat="1" ht="24.75" customHeight="1">
      <c r="A166" s="112" t="s">
        <v>316</v>
      </c>
      <c r="B166" s="106"/>
      <c r="C166" s="106"/>
      <c r="D166" s="109"/>
    </row>
    <row r="167" spans="1:4" s="92" customFormat="1" ht="24.75" customHeight="1">
      <c r="A167" s="112" t="s">
        <v>317</v>
      </c>
      <c r="B167" s="106"/>
      <c r="C167" s="106"/>
      <c r="D167" s="109"/>
    </row>
    <row r="168" spans="1:4" s="92" customFormat="1" ht="24.75" customHeight="1">
      <c r="A168" s="113" t="s">
        <v>318</v>
      </c>
      <c r="B168" s="106"/>
      <c r="C168" s="106">
        <v>10</v>
      </c>
      <c r="D168" s="109" t="s">
        <v>319</v>
      </c>
    </row>
    <row r="169" spans="1:4" s="92" customFormat="1" ht="24.75" customHeight="1">
      <c r="A169" s="113" t="s">
        <v>320</v>
      </c>
      <c r="B169" s="106"/>
      <c r="C169" s="106">
        <v>10</v>
      </c>
      <c r="D169" s="109"/>
    </row>
    <row r="170" spans="1:4" s="92" customFormat="1" ht="24.75" customHeight="1">
      <c r="A170" s="113" t="s">
        <v>321</v>
      </c>
      <c r="B170" s="106">
        <v>62.49</v>
      </c>
      <c r="C170" s="106">
        <v>70</v>
      </c>
      <c r="D170" s="109"/>
    </row>
    <row r="171" spans="1:4" s="92" customFormat="1" ht="24.75" customHeight="1">
      <c r="A171" s="113" t="s">
        <v>322</v>
      </c>
      <c r="B171" s="106"/>
      <c r="C171" s="106"/>
      <c r="D171" s="107"/>
    </row>
    <row r="172" spans="1:4" s="93" customFormat="1" ht="24.75" customHeight="1">
      <c r="A172" s="102" t="s">
        <v>323</v>
      </c>
      <c r="B172" s="106">
        <f>SUM(B171,B170,B169,B168,B162,B158,B152,B148,B143,B134,B128,B119,B112,B97,B87,B68,B62,B55,B45,B34,B31,B5)</f>
        <v>1514.85</v>
      </c>
      <c r="C172" s="106">
        <f>SUM(C171,C170,C169,C168,C162,C158,C152,C148,C143,C134,C128,C119,C112,C97,C87,C68,C62,C55,C45,C34,C31,C5)</f>
        <v>1789.14</v>
      </c>
      <c r="D172" s="107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pane xSplit="2" ySplit="4" topLeftCell="C5" activePane="bottomRight" state="frozen"/>
      <selection pane="bottomRight" activeCell="U6" sqref="U6"/>
    </sheetView>
  </sheetViews>
  <sheetFormatPr defaultColWidth="6.625" defaultRowHeight="19.5" customHeight="1"/>
  <cols>
    <col min="1" max="1" width="2.125" style="50" customWidth="1"/>
    <col min="2" max="2" width="6.75390625" style="51" customWidth="1"/>
    <col min="3" max="3" width="4.50390625" style="52" customWidth="1"/>
    <col min="4" max="4" width="2.75390625" style="53" customWidth="1"/>
    <col min="5" max="5" width="2.25390625" style="53" customWidth="1"/>
    <col min="6" max="6" width="4.375" style="53" customWidth="1"/>
    <col min="7" max="7" width="6.25390625" style="54" customWidth="1"/>
    <col min="8" max="8" width="6.75390625" style="55" customWidth="1"/>
    <col min="9" max="9" width="6.00390625" style="55" customWidth="1"/>
    <col min="10" max="10" width="3.50390625" style="55" customWidth="1"/>
    <col min="11" max="11" width="5.625" style="55" customWidth="1"/>
    <col min="12" max="12" width="5.50390625" style="55" customWidth="1"/>
    <col min="13" max="13" width="2.875" style="55" customWidth="1"/>
    <col min="14" max="17" width="5.50390625" style="55" customWidth="1"/>
    <col min="18" max="18" width="2.375" style="55" customWidth="1"/>
    <col min="19" max="19" width="5.25390625" style="55" customWidth="1"/>
    <col min="20" max="20" width="6.375" style="56" customWidth="1"/>
    <col min="21" max="21" width="5.25390625" style="56" customWidth="1"/>
    <col min="22" max="22" width="6.75390625" style="56" customWidth="1"/>
    <col min="23" max="23" width="6.00390625" style="56" customWidth="1"/>
    <col min="24" max="24" width="2.25390625" style="56" customWidth="1"/>
    <col min="25" max="25" width="2.875" style="56" customWidth="1"/>
    <col min="26" max="26" width="7.625" style="56" customWidth="1"/>
    <col min="27" max="27" width="3.25390625" style="56" customWidth="1"/>
    <col min="28" max="28" width="6.75390625" style="56" customWidth="1"/>
    <col min="29" max="16384" width="6.625" style="50" customWidth="1"/>
  </cols>
  <sheetData>
    <row r="1" spans="1:28" ht="26.25" customHeight="1">
      <c r="A1" s="57" t="s">
        <v>324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85"/>
      <c r="X1" s="85"/>
      <c r="Y1" s="85"/>
      <c r="Z1" s="85"/>
      <c r="AA1" s="85"/>
      <c r="AB1" s="85"/>
    </row>
    <row r="2" spans="1:28" s="47" customFormat="1" ht="19.5" customHeight="1">
      <c r="A2" s="58" t="s">
        <v>325</v>
      </c>
      <c r="B2" s="58" t="s">
        <v>326</v>
      </c>
      <c r="C2" s="59" t="s">
        <v>327</v>
      </c>
      <c r="D2" s="59"/>
      <c r="E2" s="59"/>
      <c r="F2" s="59"/>
      <c r="G2" s="60" t="s">
        <v>328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47" customFormat="1" ht="19.5" customHeight="1">
      <c r="A3" s="58"/>
      <c r="B3" s="58"/>
      <c r="C3" s="61" t="s">
        <v>329</v>
      </c>
      <c r="D3" s="61"/>
      <c r="E3" s="61"/>
      <c r="F3" s="61" t="s">
        <v>330</v>
      </c>
      <c r="G3" s="62" t="s">
        <v>331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86"/>
      <c r="S3" s="87" t="s">
        <v>310</v>
      </c>
      <c r="T3" s="65" t="s">
        <v>332</v>
      </c>
      <c r="U3" s="65" t="s">
        <v>333</v>
      </c>
      <c r="V3" s="60" t="s">
        <v>334</v>
      </c>
      <c r="W3" s="60" t="s">
        <v>335</v>
      </c>
      <c r="X3" s="60"/>
      <c r="Y3" s="60"/>
      <c r="Z3" s="60" t="s">
        <v>336</v>
      </c>
      <c r="AA3" s="60"/>
      <c r="AB3" s="60"/>
    </row>
    <row r="4" spans="1:28" s="47" customFormat="1" ht="76.5" customHeight="1">
      <c r="A4" s="58"/>
      <c r="B4" s="58"/>
      <c r="C4" s="64" t="s">
        <v>337</v>
      </c>
      <c r="D4" s="61" t="s">
        <v>338</v>
      </c>
      <c r="E4" s="61" t="s">
        <v>339</v>
      </c>
      <c r="F4" s="61"/>
      <c r="G4" s="65" t="s">
        <v>340</v>
      </c>
      <c r="H4" s="66" t="s">
        <v>341</v>
      </c>
      <c r="I4" s="66" t="s">
        <v>342</v>
      </c>
      <c r="J4" s="66" t="s">
        <v>343</v>
      </c>
      <c r="K4" s="66" t="s">
        <v>344</v>
      </c>
      <c r="L4" s="66" t="s">
        <v>345</v>
      </c>
      <c r="M4" s="83" t="s">
        <v>346</v>
      </c>
      <c r="N4" s="84" t="s">
        <v>347</v>
      </c>
      <c r="O4" s="84" t="s">
        <v>348</v>
      </c>
      <c r="P4" s="84" t="s">
        <v>349</v>
      </c>
      <c r="Q4" s="84" t="s">
        <v>350</v>
      </c>
      <c r="R4" s="84" t="s">
        <v>346</v>
      </c>
      <c r="S4" s="88"/>
      <c r="T4" s="65"/>
      <c r="U4" s="65"/>
      <c r="V4" s="60"/>
      <c r="W4" s="65" t="s">
        <v>351</v>
      </c>
      <c r="X4" s="65" t="s">
        <v>352</v>
      </c>
      <c r="Y4" s="65" t="s">
        <v>353</v>
      </c>
      <c r="Z4" s="65" t="s">
        <v>354</v>
      </c>
      <c r="AA4" s="65" t="s">
        <v>355</v>
      </c>
      <c r="AB4" s="90" t="s">
        <v>334</v>
      </c>
    </row>
    <row r="5" spans="1:28" s="48" customFormat="1" ht="19.5" customHeight="1">
      <c r="A5" s="67">
        <v>0</v>
      </c>
      <c r="B5" s="68" t="s">
        <v>334</v>
      </c>
      <c r="C5" s="69">
        <f aca="true" t="shared" si="0" ref="C5:L5">SUM(C6:C14)</f>
        <v>73</v>
      </c>
      <c r="D5" s="69">
        <f t="shared" si="0"/>
        <v>0</v>
      </c>
      <c r="E5" s="69">
        <f t="shared" si="0"/>
        <v>0</v>
      </c>
      <c r="F5" s="69">
        <f t="shared" si="0"/>
        <v>38</v>
      </c>
      <c r="G5" s="69">
        <f t="shared" si="0"/>
        <v>211.24</v>
      </c>
      <c r="H5" s="69">
        <f t="shared" si="0"/>
        <v>148.17999999999998</v>
      </c>
      <c r="I5" s="69">
        <f t="shared" si="0"/>
        <v>69.51</v>
      </c>
      <c r="J5" s="69">
        <f t="shared" si="0"/>
        <v>0</v>
      </c>
      <c r="K5" s="69">
        <f t="shared" si="0"/>
        <v>28.31</v>
      </c>
      <c r="L5" s="69">
        <f t="shared" si="0"/>
        <v>20.58</v>
      </c>
      <c r="M5" s="69">
        <f aca="true" t="shared" si="1" ref="M5:AB5">SUM(M6:M14)</f>
        <v>0</v>
      </c>
      <c r="N5" s="69">
        <f t="shared" si="1"/>
        <v>71.88000000000001</v>
      </c>
      <c r="O5" s="69">
        <f t="shared" si="1"/>
        <v>28.759999999999998</v>
      </c>
      <c r="P5" s="69">
        <f t="shared" si="1"/>
        <v>26.96</v>
      </c>
      <c r="Q5" s="69">
        <f t="shared" si="1"/>
        <v>3.6</v>
      </c>
      <c r="R5" s="69">
        <f t="shared" si="1"/>
        <v>0</v>
      </c>
      <c r="S5" s="69"/>
      <c r="T5" s="69">
        <f t="shared" si="1"/>
        <v>312.63</v>
      </c>
      <c r="U5" s="69">
        <f t="shared" si="1"/>
        <v>1434.2</v>
      </c>
      <c r="V5" s="69">
        <f t="shared" si="1"/>
        <v>2404.15</v>
      </c>
      <c r="W5" s="69">
        <f t="shared" si="1"/>
        <v>350</v>
      </c>
      <c r="X5" s="69">
        <f t="shared" si="1"/>
        <v>0</v>
      </c>
      <c r="Y5" s="69">
        <f t="shared" si="1"/>
        <v>0</v>
      </c>
      <c r="Z5" s="69">
        <f t="shared" si="1"/>
        <v>2404.15</v>
      </c>
      <c r="AA5" s="69">
        <f t="shared" si="1"/>
        <v>0</v>
      </c>
      <c r="AB5" s="69">
        <f t="shared" si="1"/>
        <v>2404.15</v>
      </c>
    </row>
    <row r="6" spans="1:28" s="49" customFormat="1" ht="17.25" customHeight="1">
      <c r="A6" s="67">
        <v>1</v>
      </c>
      <c r="B6" s="70" t="s">
        <v>356</v>
      </c>
      <c r="C6" s="69">
        <v>48</v>
      </c>
      <c r="D6" s="71"/>
      <c r="E6" s="71"/>
      <c r="F6" s="71">
        <v>11</v>
      </c>
      <c r="G6" s="72">
        <v>136.66</v>
      </c>
      <c r="H6" s="72">
        <v>98.8</v>
      </c>
      <c r="I6" s="72">
        <v>20.37</v>
      </c>
      <c r="J6" s="72"/>
      <c r="K6" s="72">
        <v>17.71</v>
      </c>
      <c r="L6" s="72">
        <v>20.58</v>
      </c>
      <c r="M6" s="72"/>
      <c r="N6" s="72">
        <v>47.09</v>
      </c>
      <c r="O6" s="72">
        <v>18.84</v>
      </c>
      <c r="P6" s="72">
        <v>17.66</v>
      </c>
      <c r="Q6" s="72">
        <v>2.35</v>
      </c>
      <c r="R6" s="72"/>
      <c r="S6" s="72">
        <v>31.7</v>
      </c>
      <c r="T6" s="72">
        <v>231.88</v>
      </c>
      <c r="U6" s="69">
        <v>1259</v>
      </c>
      <c r="V6" s="72">
        <f>SUM(G6:U6)</f>
        <v>1902.6399999999999</v>
      </c>
      <c r="W6" s="72">
        <v>310</v>
      </c>
      <c r="X6" s="72"/>
      <c r="Y6" s="72"/>
      <c r="Z6" s="72">
        <f>V6-Y6</f>
        <v>1902.6399999999999</v>
      </c>
      <c r="AA6" s="72"/>
      <c r="AB6" s="72">
        <f>SUM(Z6:AA6)</f>
        <v>1902.6399999999999</v>
      </c>
    </row>
    <row r="7" spans="1:28" s="49" customFormat="1" ht="19.5" customHeight="1">
      <c r="A7" s="67">
        <v>2</v>
      </c>
      <c r="B7" s="70" t="s">
        <v>357</v>
      </c>
      <c r="C7" s="69">
        <v>10</v>
      </c>
      <c r="D7" s="71"/>
      <c r="E7" s="71"/>
      <c r="F7" s="71">
        <v>20</v>
      </c>
      <c r="G7" s="72">
        <v>31.28</v>
      </c>
      <c r="H7" s="72">
        <v>19.66</v>
      </c>
      <c r="I7" s="72">
        <v>36.49</v>
      </c>
      <c r="J7" s="72"/>
      <c r="K7" s="72">
        <v>4.63</v>
      </c>
      <c r="L7" s="72"/>
      <c r="M7" s="72"/>
      <c r="N7" s="72">
        <v>10.19</v>
      </c>
      <c r="O7" s="72">
        <v>4.08</v>
      </c>
      <c r="P7" s="72">
        <v>3.82</v>
      </c>
      <c r="Q7" s="72">
        <v>0.51</v>
      </c>
      <c r="R7" s="72"/>
      <c r="S7" s="72">
        <v>6.11</v>
      </c>
      <c r="T7" s="72">
        <v>33.7</v>
      </c>
      <c r="U7" s="72">
        <v>74.1</v>
      </c>
      <c r="V7" s="72">
        <f>SUM(G7:U7)</f>
        <v>224.57</v>
      </c>
      <c r="W7" s="72"/>
      <c r="X7" s="72"/>
      <c r="Y7" s="72"/>
      <c r="Z7" s="72">
        <f>V7-Y7</f>
        <v>224.57</v>
      </c>
      <c r="AA7" s="72"/>
      <c r="AB7" s="72">
        <f>SUM(Z7:AA7)</f>
        <v>224.57</v>
      </c>
    </row>
    <row r="8" spans="1:28" s="49" customFormat="1" ht="23.25" customHeight="1">
      <c r="A8" s="67">
        <v>3</v>
      </c>
      <c r="B8" s="70" t="s">
        <v>358</v>
      </c>
      <c r="C8" s="73">
        <v>6</v>
      </c>
      <c r="D8" s="71"/>
      <c r="E8" s="71"/>
      <c r="F8" s="74">
        <v>3</v>
      </c>
      <c r="G8" s="75">
        <v>18.12</v>
      </c>
      <c r="H8" s="72">
        <v>11.83</v>
      </c>
      <c r="I8" s="75">
        <v>5.4</v>
      </c>
      <c r="J8" s="75"/>
      <c r="K8" s="71">
        <v>2.66</v>
      </c>
      <c r="L8" s="72"/>
      <c r="M8" s="72"/>
      <c r="N8" s="72">
        <v>5.99</v>
      </c>
      <c r="O8" s="72">
        <v>2.4</v>
      </c>
      <c r="P8" s="72">
        <v>2.25</v>
      </c>
      <c r="Q8" s="72">
        <v>0.3</v>
      </c>
      <c r="R8" s="72"/>
      <c r="S8" s="72">
        <v>3.59</v>
      </c>
      <c r="T8" s="72">
        <v>8.8</v>
      </c>
      <c r="U8" s="72">
        <v>39.4</v>
      </c>
      <c r="V8" s="72">
        <f>SUM(G8:U8)</f>
        <v>100.74000000000001</v>
      </c>
      <c r="W8" s="72"/>
      <c r="X8" s="72"/>
      <c r="Y8" s="72"/>
      <c r="Z8" s="72">
        <f>V8-Y8</f>
        <v>100.74000000000001</v>
      </c>
      <c r="AA8" s="72"/>
      <c r="AB8" s="72">
        <f>SUM(Z8:AA8)</f>
        <v>100.74000000000001</v>
      </c>
    </row>
    <row r="9" spans="1:28" s="49" customFormat="1" ht="19.5" customHeight="1">
      <c r="A9" s="67">
        <v>4</v>
      </c>
      <c r="B9" s="70" t="s">
        <v>359</v>
      </c>
      <c r="C9" s="73">
        <v>3</v>
      </c>
      <c r="D9" s="71"/>
      <c r="E9" s="71"/>
      <c r="F9" s="74">
        <v>1</v>
      </c>
      <c r="G9" s="75">
        <v>8.47</v>
      </c>
      <c r="H9" s="72">
        <v>5.94</v>
      </c>
      <c r="I9" s="75">
        <v>1.85</v>
      </c>
      <c r="J9" s="75"/>
      <c r="K9" s="72">
        <v>1.08</v>
      </c>
      <c r="L9" s="72"/>
      <c r="M9" s="72"/>
      <c r="N9" s="72">
        <v>2.88</v>
      </c>
      <c r="O9" s="72">
        <v>1.15</v>
      </c>
      <c r="P9" s="72">
        <v>1.08</v>
      </c>
      <c r="Q9" s="72">
        <v>0.15</v>
      </c>
      <c r="R9" s="72"/>
      <c r="S9" s="72">
        <v>3.46</v>
      </c>
      <c r="T9" s="72">
        <v>17.25</v>
      </c>
      <c r="U9" s="72">
        <v>19.7</v>
      </c>
      <c r="V9" s="72">
        <f>SUM(G9:U9)</f>
        <v>63.010000000000005</v>
      </c>
      <c r="W9" s="72"/>
      <c r="X9" s="72"/>
      <c r="Y9" s="72"/>
      <c r="Z9" s="72">
        <f>V9-Y9</f>
        <v>63.010000000000005</v>
      </c>
      <c r="AA9" s="72"/>
      <c r="AB9" s="72">
        <f>SUM(Z9:AA9)</f>
        <v>63.010000000000005</v>
      </c>
    </row>
    <row r="10" spans="1:28" s="49" customFormat="1" ht="19.5" customHeight="1">
      <c r="A10" s="67">
        <v>5</v>
      </c>
      <c r="B10" s="70" t="s">
        <v>360</v>
      </c>
      <c r="C10" s="73">
        <v>6</v>
      </c>
      <c r="D10" s="71"/>
      <c r="E10" s="71"/>
      <c r="F10" s="74">
        <v>3</v>
      </c>
      <c r="G10" s="75">
        <v>16.71</v>
      </c>
      <c r="H10" s="72">
        <v>11.95</v>
      </c>
      <c r="I10" s="75">
        <v>5.4</v>
      </c>
      <c r="J10" s="75"/>
      <c r="K10" s="72">
        <v>2.23</v>
      </c>
      <c r="L10" s="72"/>
      <c r="M10" s="72"/>
      <c r="N10" s="72">
        <v>5.73</v>
      </c>
      <c r="O10" s="72">
        <v>2.29</v>
      </c>
      <c r="P10" s="72">
        <v>2.15</v>
      </c>
      <c r="Q10" s="72">
        <v>0.29</v>
      </c>
      <c r="R10" s="72"/>
      <c r="S10" s="72">
        <v>3.44</v>
      </c>
      <c r="T10" s="72">
        <v>21</v>
      </c>
      <c r="U10" s="72">
        <v>42</v>
      </c>
      <c r="V10" s="72">
        <f>SUM(G10:U10)</f>
        <v>113.19</v>
      </c>
      <c r="W10" s="72">
        <v>40</v>
      </c>
      <c r="X10" s="72"/>
      <c r="Y10" s="72"/>
      <c r="Z10" s="72">
        <f>V10-Y10</f>
        <v>113.19</v>
      </c>
      <c r="AA10" s="72"/>
      <c r="AB10" s="72">
        <f>SUM(Z10:AA10)</f>
        <v>113.19</v>
      </c>
    </row>
    <row r="11" spans="1:28" ht="19.5" customHeight="1">
      <c r="A11" s="61">
        <v>6</v>
      </c>
      <c r="B11" s="76"/>
      <c r="C11" s="77"/>
      <c r="D11" s="78"/>
      <c r="E11" s="78"/>
      <c r="F11" s="79"/>
      <c r="G11" s="80"/>
      <c r="H11" s="66"/>
      <c r="I11" s="80"/>
      <c r="J11" s="80"/>
      <c r="K11" s="66"/>
      <c r="L11" s="66"/>
      <c r="M11" s="66"/>
      <c r="N11" s="66"/>
      <c r="O11" s="66"/>
      <c r="P11" s="66"/>
      <c r="Q11" s="66"/>
      <c r="R11" s="66"/>
      <c r="S11" s="66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9.5" customHeight="1">
      <c r="A12" s="61">
        <v>7</v>
      </c>
      <c r="B12" s="76"/>
      <c r="C12" s="77"/>
      <c r="D12" s="78"/>
      <c r="E12" s="78"/>
      <c r="F12" s="81"/>
      <c r="G12" s="80"/>
      <c r="H12" s="66"/>
      <c r="I12" s="80"/>
      <c r="J12" s="80"/>
      <c r="K12" s="66"/>
      <c r="L12" s="66"/>
      <c r="M12" s="66"/>
      <c r="N12" s="66"/>
      <c r="O12" s="66"/>
      <c r="P12" s="66"/>
      <c r="Q12" s="66"/>
      <c r="R12" s="66"/>
      <c r="S12" s="66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9.5" customHeight="1">
      <c r="A13" s="61">
        <v>8</v>
      </c>
      <c r="B13" s="76"/>
      <c r="C13" s="77"/>
      <c r="D13" s="78"/>
      <c r="E13" s="78"/>
      <c r="F13" s="81"/>
      <c r="G13" s="80"/>
      <c r="H13" s="66"/>
      <c r="I13" s="80"/>
      <c r="J13" s="80"/>
      <c r="K13" s="66"/>
      <c r="L13" s="66"/>
      <c r="M13" s="66"/>
      <c r="N13" s="66"/>
      <c r="O13" s="66"/>
      <c r="P13" s="66"/>
      <c r="Q13" s="66"/>
      <c r="R13" s="66"/>
      <c r="S13" s="66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9.5" customHeight="1">
      <c r="A14" s="61">
        <v>9</v>
      </c>
      <c r="B14" s="76"/>
      <c r="C14" s="77"/>
      <c r="D14" s="78"/>
      <c r="E14" s="78"/>
      <c r="F14" s="81"/>
      <c r="G14" s="80"/>
      <c r="H14" s="66"/>
      <c r="I14" s="80"/>
      <c r="J14" s="80"/>
      <c r="K14" s="66"/>
      <c r="L14" s="66"/>
      <c r="M14" s="66"/>
      <c r="N14" s="66"/>
      <c r="O14" s="66"/>
      <c r="P14" s="66"/>
      <c r="Q14" s="66"/>
      <c r="R14" s="66"/>
      <c r="S14" s="66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45" customHeight="1">
      <c r="A15" s="82" t="s">
        <v>361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</sheetData>
  <sheetProtection/>
  <autoFilter ref="A4:AB15"/>
  <mergeCells count="16">
    <mergeCell ref="A1:AB1"/>
    <mergeCell ref="C2:F2"/>
    <mergeCell ref="G2:V2"/>
    <mergeCell ref="W2:AB2"/>
    <mergeCell ref="C3:E3"/>
    <mergeCell ref="G3:R3"/>
    <mergeCell ref="W3:Y3"/>
    <mergeCell ref="Z3:AB3"/>
    <mergeCell ref="A15:AB15"/>
    <mergeCell ref="A2:A4"/>
    <mergeCell ref="B2:B4"/>
    <mergeCell ref="F3:F4"/>
    <mergeCell ref="S3:S4"/>
    <mergeCell ref="T3:T4"/>
    <mergeCell ref="U3:U4"/>
    <mergeCell ref="V3:V4"/>
  </mergeCells>
  <printOptions/>
  <pageMargins left="0" right="0" top="0.7900000000000001" bottom="0.7900000000000001" header="0.51" footer="0.51"/>
  <pageSetup horizontalDpi="600" verticalDpi="600" orientation="landscape" paperSize="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 topLeftCell="A1">
      <pane xSplit="1" ySplit="4" topLeftCell="B5" activePane="bottomRight" state="frozen"/>
      <selection pane="bottomRight" activeCell="C24" sqref="C24"/>
    </sheetView>
  </sheetViews>
  <sheetFormatPr defaultColWidth="9.00390625" defaultRowHeight="14.25"/>
  <cols>
    <col min="1" max="1" width="28.625" style="31" customWidth="1"/>
    <col min="2" max="2" width="8.875" style="32" customWidth="1"/>
    <col min="3" max="3" width="9.25390625" style="32" customWidth="1"/>
    <col min="4" max="16" width="7.375" style="32" customWidth="1"/>
    <col min="17" max="17" width="8.375" style="32" customWidth="1"/>
    <col min="18" max="16384" width="9.00390625" style="31" customWidth="1"/>
  </cols>
  <sheetData>
    <row r="1" ht="14.25">
      <c r="A1" s="3" t="s">
        <v>362</v>
      </c>
    </row>
    <row r="2" spans="1:17" s="29" customFormat="1" ht="21" customHeight="1">
      <c r="A2" s="33" t="s">
        <v>363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5"/>
      <c r="O2" s="45"/>
      <c r="P2" s="45"/>
      <c r="Q2" s="45"/>
    </row>
    <row r="3" spans="1:17" s="29" customFormat="1" ht="12.75" customHeight="1">
      <c r="A3" s="34"/>
      <c r="B3" s="35"/>
      <c r="C3" s="36"/>
      <c r="D3" s="36"/>
      <c r="E3" s="36"/>
      <c r="F3" s="36"/>
      <c r="G3" s="36"/>
      <c r="H3" s="36"/>
      <c r="I3" s="35"/>
      <c r="J3" s="35"/>
      <c r="K3" s="35"/>
      <c r="L3" s="35"/>
      <c r="M3" s="35"/>
      <c r="N3" s="35"/>
      <c r="O3" s="35"/>
      <c r="P3" s="35"/>
      <c r="Q3" s="46" t="s">
        <v>364</v>
      </c>
    </row>
    <row r="4" spans="1:17" s="30" customFormat="1" ht="53.25" customHeight="1">
      <c r="A4" s="37" t="s">
        <v>365</v>
      </c>
      <c r="B4" s="37" t="s">
        <v>366</v>
      </c>
      <c r="C4" s="38" t="s">
        <v>367</v>
      </c>
      <c r="D4" s="38" t="s">
        <v>368</v>
      </c>
      <c r="E4" s="38" t="s">
        <v>369</v>
      </c>
      <c r="F4" s="38" t="s">
        <v>370</v>
      </c>
      <c r="G4" s="38" t="s">
        <v>371</v>
      </c>
      <c r="H4" s="38" t="s">
        <v>372</v>
      </c>
      <c r="I4" s="38" t="s">
        <v>373</v>
      </c>
      <c r="J4" s="38" t="s">
        <v>374</v>
      </c>
      <c r="K4" s="38" t="s">
        <v>375</v>
      </c>
      <c r="L4" s="38" t="s">
        <v>376</v>
      </c>
      <c r="M4" s="38" t="s">
        <v>377</v>
      </c>
      <c r="N4" s="38" t="s">
        <v>378</v>
      </c>
      <c r="O4" s="38" t="s">
        <v>379</v>
      </c>
      <c r="P4" s="38" t="s">
        <v>380</v>
      </c>
      <c r="Q4" s="38" t="s">
        <v>381</v>
      </c>
    </row>
    <row r="5" spans="1:17" s="29" customFormat="1" ht="19.5" customHeight="1">
      <c r="A5" s="39" t="s">
        <v>382</v>
      </c>
      <c r="B5" s="40">
        <f>SUM(C5:Q5)</f>
        <v>535.54</v>
      </c>
      <c r="C5" s="40">
        <v>356.54</v>
      </c>
      <c r="D5" s="40">
        <v>70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>
        <v>109</v>
      </c>
    </row>
    <row r="6" spans="1:17" s="29" customFormat="1" ht="19.5" customHeight="1">
      <c r="A6" s="39" t="s">
        <v>383</v>
      </c>
      <c r="B6" s="40">
        <f aca="true" t="shared" si="0" ref="B6:B28">SUM(C6:Q6)</f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>
        <v>3</v>
      </c>
    </row>
    <row r="7" spans="1:17" s="29" customFormat="1" ht="19.5" customHeight="1">
      <c r="A7" s="39" t="s">
        <v>384</v>
      </c>
      <c r="B7" s="40">
        <f t="shared" si="0"/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29" customFormat="1" ht="19.5" customHeight="1">
      <c r="A8" s="39" t="s">
        <v>385</v>
      </c>
      <c r="B8" s="40">
        <f t="shared" si="0"/>
        <v>82</v>
      </c>
      <c r="C8" s="40"/>
      <c r="D8" s="40"/>
      <c r="E8" s="40"/>
      <c r="F8" s="40"/>
      <c r="G8" s="40">
        <v>12</v>
      </c>
      <c r="H8" s="40"/>
      <c r="I8" s="40"/>
      <c r="J8" s="40"/>
      <c r="K8" s="40"/>
      <c r="L8" s="40"/>
      <c r="M8" s="40"/>
      <c r="N8" s="40"/>
      <c r="O8" s="40"/>
      <c r="P8" s="40"/>
      <c r="Q8" s="40">
        <v>70</v>
      </c>
    </row>
    <row r="9" spans="1:17" s="29" customFormat="1" ht="19.5" customHeight="1">
      <c r="A9" s="39" t="s">
        <v>386</v>
      </c>
      <c r="B9" s="40">
        <f t="shared" si="0"/>
        <v>8</v>
      </c>
      <c r="C9" s="40"/>
      <c r="D9" s="40"/>
      <c r="E9" s="40"/>
      <c r="F9" s="40"/>
      <c r="G9" s="40">
        <v>8</v>
      </c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29" customFormat="1" ht="19.5" customHeight="1">
      <c r="A10" s="39" t="s">
        <v>387</v>
      </c>
      <c r="B10" s="40">
        <f t="shared" si="0"/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29" customFormat="1" ht="19.5" customHeight="1">
      <c r="A11" s="39" t="s">
        <v>388</v>
      </c>
      <c r="B11" s="40">
        <f t="shared" si="0"/>
        <v>39.4</v>
      </c>
      <c r="C11" s="40"/>
      <c r="D11" s="40"/>
      <c r="E11" s="40"/>
      <c r="F11" s="40"/>
      <c r="G11" s="40">
        <v>39.4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s="29" customFormat="1" ht="19.5" customHeight="1">
      <c r="A12" s="39" t="s">
        <v>389</v>
      </c>
      <c r="B12" s="40">
        <f t="shared" si="0"/>
        <v>340.7</v>
      </c>
      <c r="C12" s="40">
        <v>131.19</v>
      </c>
      <c r="D12" s="40"/>
      <c r="E12" s="40"/>
      <c r="F12" s="40"/>
      <c r="G12" s="40"/>
      <c r="H12" s="40"/>
      <c r="I12" s="40"/>
      <c r="J12" s="40"/>
      <c r="K12" s="40">
        <v>69.51</v>
      </c>
      <c r="L12" s="40"/>
      <c r="M12" s="40"/>
      <c r="N12" s="40"/>
      <c r="O12" s="40"/>
      <c r="P12" s="40"/>
      <c r="Q12" s="40">
        <v>140</v>
      </c>
    </row>
    <row r="13" spans="1:17" s="29" customFormat="1" ht="19.5" customHeight="1">
      <c r="A13" s="39" t="s">
        <v>390</v>
      </c>
      <c r="B13" s="40">
        <f t="shared" si="0"/>
        <v>84</v>
      </c>
      <c r="C13" s="40"/>
      <c r="D13" s="40"/>
      <c r="E13" s="40"/>
      <c r="F13" s="40"/>
      <c r="G13" s="40">
        <v>44</v>
      </c>
      <c r="H13" s="40"/>
      <c r="I13" s="40"/>
      <c r="J13" s="40"/>
      <c r="K13" s="40"/>
      <c r="L13" s="40"/>
      <c r="M13" s="40"/>
      <c r="N13" s="40"/>
      <c r="O13" s="40"/>
      <c r="P13" s="40"/>
      <c r="Q13" s="40">
        <v>40</v>
      </c>
    </row>
    <row r="14" spans="1:17" s="29" customFormat="1" ht="19.5" customHeight="1">
      <c r="A14" s="39" t="s">
        <v>391</v>
      </c>
      <c r="B14" s="40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29" customFormat="1" ht="19.5" customHeight="1">
      <c r="A15" s="39" t="s">
        <v>392</v>
      </c>
      <c r="B15" s="40">
        <f t="shared" si="0"/>
        <v>33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33</v>
      </c>
    </row>
    <row r="16" spans="1:17" s="29" customFormat="1" ht="19.5" customHeight="1">
      <c r="A16" s="39" t="s">
        <v>393</v>
      </c>
      <c r="B16" s="40">
        <f t="shared" si="0"/>
        <v>538.8</v>
      </c>
      <c r="C16" s="40"/>
      <c r="D16" s="40"/>
      <c r="E16" s="40"/>
      <c r="F16" s="40"/>
      <c r="G16" s="40">
        <v>101.8</v>
      </c>
      <c r="H16" s="40"/>
      <c r="I16" s="40"/>
      <c r="J16" s="40"/>
      <c r="K16" s="40"/>
      <c r="L16" s="40"/>
      <c r="M16" s="40"/>
      <c r="N16" s="40"/>
      <c r="O16" s="40">
        <v>245</v>
      </c>
      <c r="P16" s="40"/>
      <c r="Q16" s="40">
        <v>192</v>
      </c>
    </row>
    <row r="17" spans="1:17" s="29" customFormat="1" ht="19.5" customHeight="1">
      <c r="A17" s="39" t="s">
        <v>394</v>
      </c>
      <c r="B17" s="40">
        <f t="shared" si="0"/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s="29" customFormat="1" ht="19.5" customHeight="1">
      <c r="A18" s="41" t="s">
        <v>395</v>
      </c>
      <c r="B18" s="40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s="29" customFormat="1" ht="19.5" customHeight="1">
      <c r="A19" s="41" t="s">
        <v>396</v>
      </c>
      <c r="B19" s="40">
        <f t="shared" si="0"/>
        <v>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29" customFormat="1" ht="19.5" customHeight="1">
      <c r="A20" s="42" t="s">
        <v>397</v>
      </c>
      <c r="B20" s="40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s="29" customFormat="1" ht="19.5" customHeight="1">
      <c r="A21" s="41" t="s">
        <v>398</v>
      </c>
      <c r="B21" s="40">
        <f t="shared" si="0"/>
        <v>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s="29" customFormat="1" ht="19.5" customHeight="1">
      <c r="A22" s="41" t="s">
        <v>399</v>
      </c>
      <c r="B22" s="40">
        <f t="shared" si="0"/>
        <v>3</v>
      </c>
      <c r="C22" s="40"/>
      <c r="D22" s="40"/>
      <c r="E22" s="40"/>
      <c r="F22" s="40"/>
      <c r="G22" s="40">
        <v>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29" customFormat="1" ht="19.5" customHeight="1">
      <c r="A23" s="41" t="s">
        <v>400</v>
      </c>
      <c r="B23" s="40">
        <f t="shared" si="0"/>
        <v>31.7</v>
      </c>
      <c r="C23" s="40"/>
      <c r="D23" s="40"/>
      <c r="E23" s="40"/>
      <c r="F23" s="40"/>
      <c r="G23" s="40"/>
      <c r="H23" s="40"/>
      <c r="I23" s="40"/>
      <c r="J23" s="40"/>
      <c r="K23" s="40">
        <v>31.7</v>
      </c>
      <c r="L23" s="40"/>
      <c r="M23" s="40"/>
      <c r="N23" s="40"/>
      <c r="O23" s="40"/>
      <c r="P23" s="40"/>
      <c r="Q23" s="40"/>
    </row>
    <row r="24" spans="1:17" s="29" customFormat="1" ht="19.5" customHeight="1">
      <c r="A24" s="41" t="s">
        <v>401</v>
      </c>
      <c r="B24" s="40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29" customFormat="1" ht="19.5" customHeight="1">
      <c r="A25" s="42" t="s">
        <v>402</v>
      </c>
      <c r="B25" s="40">
        <f t="shared" si="0"/>
        <v>10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>
        <v>10</v>
      </c>
    </row>
    <row r="26" spans="1:17" s="29" customFormat="1" ht="19.5" customHeight="1">
      <c r="A26" s="41" t="s">
        <v>403</v>
      </c>
      <c r="B26" s="40">
        <f t="shared" si="0"/>
        <v>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>
        <v>70</v>
      </c>
    </row>
    <row r="27" spans="1:17" s="29" customFormat="1" ht="19.5" customHeight="1">
      <c r="A27" s="41" t="s">
        <v>404</v>
      </c>
      <c r="B27" s="40">
        <f t="shared" si="0"/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s="29" customFormat="1" ht="19.5" customHeight="1">
      <c r="A28" s="39" t="s">
        <v>405</v>
      </c>
      <c r="B28" s="40">
        <f t="shared" si="0"/>
        <v>10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10</v>
      </c>
    </row>
    <row r="29" spans="1:17" s="29" customFormat="1" ht="19.5" customHeight="1">
      <c r="A29" s="43" t="s">
        <v>406</v>
      </c>
      <c r="B29" s="44">
        <f aca="true" t="shared" si="1" ref="B29:Q29">SUM(B5:B28)</f>
        <v>1789.1399999999999</v>
      </c>
      <c r="C29" s="44">
        <f t="shared" si="1"/>
        <v>487.73</v>
      </c>
      <c r="D29" s="44">
        <f t="shared" si="1"/>
        <v>70</v>
      </c>
      <c r="E29" s="44">
        <f t="shared" si="1"/>
        <v>0</v>
      </c>
      <c r="F29" s="44">
        <f t="shared" si="1"/>
        <v>0</v>
      </c>
      <c r="G29" s="44">
        <f t="shared" si="1"/>
        <v>208.2</v>
      </c>
      <c r="H29" s="44">
        <f t="shared" si="1"/>
        <v>0</v>
      </c>
      <c r="I29" s="44">
        <f t="shared" si="1"/>
        <v>0</v>
      </c>
      <c r="J29" s="44">
        <f t="shared" si="1"/>
        <v>0</v>
      </c>
      <c r="K29" s="44">
        <f t="shared" si="1"/>
        <v>101.21000000000001</v>
      </c>
      <c r="L29" s="44">
        <f t="shared" si="1"/>
        <v>0</v>
      </c>
      <c r="M29" s="44">
        <f t="shared" si="1"/>
        <v>0</v>
      </c>
      <c r="N29" s="44">
        <f t="shared" si="1"/>
        <v>0</v>
      </c>
      <c r="O29" s="44">
        <f t="shared" si="1"/>
        <v>245</v>
      </c>
      <c r="P29" s="44">
        <f t="shared" si="1"/>
        <v>0</v>
      </c>
      <c r="Q29" s="44">
        <f t="shared" si="1"/>
        <v>677</v>
      </c>
    </row>
    <row r="30" spans="2:17" s="29" customFormat="1" ht="14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s="29" customFormat="1" ht="14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s="29" customFormat="1" ht="14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s="29" customFormat="1" ht="14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s="29" customFormat="1" ht="14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1">
    <mergeCell ref="A2:Q2"/>
  </mergeCells>
  <printOptions horizontalCentered="1"/>
  <pageMargins left="0.47" right="0.47" top="0.28" bottom="0.16" header="0.11999999999999998" footer="0.11999999999999998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L18" sqref="L18"/>
    </sheetView>
  </sheetViews>
  <sheetFormatPr defaultColWidth="9.00390625" defaultRowHeight="34.5" customHeight="1"/>
  <cols>
    <col min="1" max="1" width="8.375" style="15" customWidth="1"/>
    <col min="2" max="2" width="9.00390625" style="15" customWidth="1"/>
    <col min="3" max="3" width="8.50390625" style="15" customWidth="1"/>
    <col min="4" max="4" width="6.375" style="15" customWidth="1"/>
    <col min="5" max="5" width="5.625" style="15" customWidth="1"/>
    <col min="6" max="6" width="7.125" style="15" customWidth="1"/>
    <col min="7" max="7" width="7.00390625" style="15" customWidth="1"/>
    <col min="8" max="8" width="7.625" style="15" customWidth="1"/>
    <col min="9" max="9" width="7.375" style="15" customWidth="1"/>
    <col min="10" max="10" width="7.875" style="15" customWidth="1"/>
    <col min="11" max="16384" width="9.00390625" style="15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J1" s="24"/>
      <c r="K1" s="25" t="s">
        <v>407</v>
      </c>
    </row>
    <row r="2" spans="1:10" ht="34.5" customHeight="1">
      <c r="A2" s="17" t="s">
        <v>408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24" customHeight="1">
      <c r="A3" s="18"/>
      <c r="B3" s="18"/>
      <c r="C3" s="18"/>
      <c r="D3" s="18"/>
      <c r="E3" s="18"/>
      <c r="F3" s="18"/>
      <c r="G3" s="18"/>
      <c r="H3" s="18"/>
      <c r="I3" s="18"/>
      <c r="J3" s="26"/>
      <c r="K3" s="26" t="s">
        <v>409</v>
      </c>
    </row>
    <row r="4" spans="1:11" ht="34.5" customHeight="1">
      <c r="A4" s="19" t="s">
        <v>325</v>
      </c>
      <c r="B4" s="20" t="s">
        <v>410</v>
      </c>
      <c r="C4" s="20" t="s">
        <v>411</v>
      </c>
      <c r="D4" s="20"/>
      <c r="E4" s="20"/>
      <c r="F4" s="20" t="s">
        <v>73</v>
      </c>
      <c r="G4" s="20"/>
      <c r="H4" s="20"/>
      <c r="I4" s="19" t="s">
        <v>412</v>
      </c>
      <c r="J4" s="19"/>
      <c r="K4" s="27" t="s">
        <v>413</v>
      </c>
    </row>
    <row r="5" spans="1:11" ht="34.5" customHeight="1">
      <c r="A5" s="19"/>
      <c r="B5" s="20"/>
      <c r="C5" s="21" t="s">
        <v>414</v>
      </c>
      <c r="D5" s="21" t="s">
        <v>415</v>
      </c>
      <c r="E5" s="21" t="s">
        <v>416</v>
      </c>
      <c r="F5" s="21" t="s">
        <v>414</v>
      </c>
      <c r="G5" s="21" t="s">
        <v>415</v>
      </c>
      <c r="H5" s="22" t="s">
        <v>416</v>
      </c>
      <c r="I5" s="21" t="s">
        <v>414</v>
      </c>
      <c r="J5" s="21" t="s">
        <v>415</v>
      </c>
      <c r="K5" s="28"/>
    </row>
    <row r="6" spans="1:11" ht="34.5" customHeight="1">
      <c r="A6" s="23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4.5" customHeight="1">
      <c r="A7" s="23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4.5" customHeight="1">
      <c r="A8" s="23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4.5" customHeight="1">
      <c r="A9" s="23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34.5" customHeight="1">
      <c r="A10" s="23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34.5" customHeight="1">
      <c r="A11" s="23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34.5" customHeight="1">
      <c r="A12" s="23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34.5" customHeight="1">
      <c r="A13" s="23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4.5" customHeight="1">
      <c r="A14" s="23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4.5" customHeight="1">
      <c r="A15" s="23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4.5" customHeight="1">
      <c r="A16" s="23" t="s">
        <v>334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sheetProtection/>
  <mergeCells count="8">
    <mergeCell ref="A1:G1"/>
    <mergeCell ref="A2:J2"/>
    <mergeCell ref="C4:E4"/>
    <mergeCell ref="F4:H4"/>
    <mergeCell ref="I4:J4"/>
    <mergeCell ref="A4:A5"/>
    <mergeCell ref="B4:B5"/>
    <mergeCell ref="K4:K5"/>
  </mergeCells>
  <printOptions horizontalCentered="1"/>
  <pageMargins left="0.75" right="0.75" top="0.98" bottom="0.98" header="0.51" footer="0.51"/>
  <pageSetup horizontalDpi="600" verticalDpi="600" orientation="portrait" paperSize="9" scale="96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pane ySplit="5" topLeftCell="A6" activePane="bottomLeft" state="frozen"/>
      <selection pane="bottomLeft" activeCell="D20" sqref="D20"/>
    </sheetView>
  </sheetViews>
  <sheetFormatPr defaultColWidth="9.00390625" defaultRowHeight="14.25"/>
  <cols>
    <col min="1" max="1" width="46.00390625" style="2" customWidth="1"/>
    <col min="2" max="2" width="13.75390625" style="2" customWidth="1"/>
    <col min="3" max="3" width="56.375" style="2" customWidth="1"/>
    <col min="4" max="4" width="15.625" style="2" customWidth="1"/>
    <col min="5" max="16384" width="9.00390625" style="2" customWidth="1"/>
  </cols>
  <sheetData>
    <row r="1" ht="14.25">
      <c r="A1" s="3" t="s">
        <v>417</v>
      </c>
    </row>
    <row r="2" spans="1:4" ht="18" customHeight="1">
      <c r="A2" s="4" t="s">
        <v>418</v>
      </c>
      <c r="B2" s="4"/>
      <c r="C2" s="4"/>
      <c r="D2" s="4"/>
    </row>
    <row r="3" spans="1:4" ht="14.25" customHeight="1">
      <c r="A3" s="3"/>
      <c r="D3" s="2" t="s">
        <v>14</v>
      </c>
    </row>
    <row r="4" spans="1:4" ht="31.5" customHeight="1">
      <c r="A4" s="5" t="s">
        <v>419</v>
      </c>
      <c r="B4" s="6"/>
      <c r="C4" s="5" t="s">
        <v>420</v>
      </c>
      <c r="D4" s="6"/>
    </row>
    <row r="5" spans="1:4" ht="18.75" customHeight="1">
      <c r="A5" s="7" t="s">
        <v>421</v>
      </c>
      <c r="B5" s="7" t="s">
        <v>422</v>
      </c>
      <c r="C5" s="7" t="s">
        <v>421</v>
      </c>
      <c r="D5" s="7" t="s">
        <v>422</v>
      </c>
    </row>
    <row r="6" spans="1:4" ht="18.75" customHeight="1">
      <c r="A6" s="8" t="s">
        <v>423</v>
      </c>
      <c r="B6" s="9"/>
      <c r="C6" s="8" t="s">
        <v>424</v>
      </c>
      <c r="D6" s="7"/>
    </row>
    <row r="7" spans="1:4" ht="18.75" customHeight="1">
      <c r="A7" s="8" t="s">
        <v>425</v>
      </c>
      <c r="B7" s="9"/>
      <c r="C7" s="8" t="s">
        <v>426</v>
      </c>
      <c r="D7" s="9"/>
    </row>
    <row r="8" spans="1:4" ht="18.75" customHeight="1">
      <c r="A8" s="8" t="s">
        <v>427</v>
      </c>
      <c r="B8" s="9"/>
      <c r="C8" s="8" t="s">
        <v>428</v>
      </c>
      <c r="D8" s="9"/>
    </row>
    <row r="9" spans="1:4" ht="18.75" customHeight="1">
      <c r="A9" s="8" t="s">
        <v>429</v>
      </c>
      <c r="B9" s="9"/>
      <c r="C9" s="8" t="s">
        <v>430</v>
      </c>
      <c r="D9" s="9"/>
    </row>
    <row r="10" spans="1:4" ht="18.75" customHeight="1">
      <c r="A10" s="8" t="s">
        <v>431</v>
      </c>
      <c r="B10" s="9"/>
      <c r="C10" s="8" t="s">
        <v>432</v>
      </c>
      <c r="D10" s="9"/>
    </row>
    <row r="11" spans="1:4" ht="18.75" customHeight="1">
      <c r="A11" s="8" t="s">
        <v>433</v>
      </c>
      <c r="B11" s="9"/>
      <c r="C11" s="10" t="s">
        <v>434</v>
      </c>
      <c r="D11" s="9"/>
    </row>
    <row r="12" spans="1:4" ht="18.75" customHeight="1">
      <c r="A12" s="8" t="s">
        <v>435</v>
      </c>
      <c r="B12" s="9"/>
      <c r="C12" s="10" t="s">
        <v>436</v>
      </c>
      <c r="D12" s="9"/>
    </row>
    <row r="13" spans="1:4" ht="18.75" customHeight="1">
      <c r="A13" s="8" t="s">
        <v>437</v>
      </c>
      <c r="B13" s="9"/>
      <c r="C13" s="10" t="s">
        <v>438</v>
      </c>
      <c r="D13" s="9"/>
    </row>
    <row r="14" spans="1:4" ht="18.75" customHeight="1">
      <c r="A14" s="8" t="s">
        <v>439</v>
      </c>
      <c r="B14" s="9"/>
      <c r="C14" s="10" t="s">
        <v>440</v>
      </c>
      <c r="D14" s="9"/>
    </row>
    <row r="15" spans="1:4" ht="18.75" customHeight="1">
      <c r="A15" s="8" t="s">
        <v>441</v>
      </c>
      <c r="B15" s="9"/>
      <c r="C15" s="10" t="s">
        <v>442</v>
      </c>
      <c r="D15" s="9"/>
    </row>
    <row r="16" spans="1:4" ht="18.75" customHeight="1">
      <c r="A16" s="8" t="s">
        <v>443</v>
      </c>
      <c r="B16" s="9"/>
      <c r="C16" s="10" t="s">
        <v>444</v>
      </c>
      <c r="D16" s="9"/>
    </row>
    <row r="17" spans="1:4" ht="18.75" customHeight="1">
      <c r="A17" s="8" t="s">
        <v>445</v>
      </c>
      <c r="B17" s="9"/>
      <c r="C17" s="10"/>
      <c r="D17" s="9"/>
    </row>
    <row r="18" spans="1:4" ht="18.75" customHeight="1">
      <c r="A18" s="8" t="s">
        <v>446</v>
      </c>
      <c r="B18" s="9"/>
      <c r="C18" s="10"/>
      <c r="D18" s="9"/>
    </row>
    <row r="19" spans="1:4" ht="18.75" customHeight="1">
      <c r="A19" s="8" t="s">
        <v>447</v>
      </c>
      <c r="B19" s="9"/>
      <c r="C19" s="10"/>
      <c r="D19" s="9"/>
    </row>
    <row r="20" spans="1:4" ht="18.75" customHeight="1">
      <c r="A20" s="8" t="s">
        <v>448</v>
      </c>
      <c r="B20" s="9"/>
      <c r="C20" s="10"/>
      <c r="D20" s="9"/>
    </row>
    <row r="21" spans="1:4" ht="18.75" customHeight="1">
      <c r="A21" s="8" t="s">
        <v>449</v>
      </c>
      <c r="B21" s="9"/>
      <c r="C21" s="10"/>
      <c r="D21" s="9"/>
    </row>
    <row r="22" spans="1:4" ht="18.75" customHeight="1">
      <c r="A22" s="9" t="s">
        <v>450</v>
      </c>
      <c r="B22" s="9"/>
      <c r="C22" s="10"/>
      <c r="D22" s="9"/>
    </row>
    <row r="23" spans="1:4" ht="18.75" customHeight="1">
      <c r="A23" s="9"/>
      <c r="B23" s="9"/>
      <c r="C23" s="11" t="s">
        <v>323</v>
      </c>
      <c r="D23" s="9">
        <f>SUM(D6:D16)</f>
        <v>0</v>
      </c>
    </row>
    <row r="24" spans="1:4" ht="18.75" customHeight="1">
      <c r="A24" s="11" t="s">
        <v>451</v>
      </c>
      <c r="B24" s="9">
        <f>SUM(B6:B22)</f>
        <v>0</v>
      </c>
      <c r="C24" s="12" t="s">
        <v>379</v>
      </c>
      <c r="D24" s="9">
        <f>D25+D26+D27+D28+D29</f>
        <v>0</v>
      </c>
    </row>
    <row r="25" spans="1:4" ht="18.75" customHeight="1">
      <c r="A25" s="12" t="s">
        <v>452</v>
      </c>
      <c r="B25" s="9">
        <f>B26+B27+B28+B29+B30</f>
        <v>0</v>
      </c>
      <c r="C25" s="9" t="s">
        <v>453</v>
      </c>
      <c r="D25" s="9"/>
    </row>
    <row r="26" spans="1:4" ht="18.75" customHeight="1">
      <c r="A26" s="9" t="s">
        <v>454</v>
      </c>
      <c r="B26" s="9"/>
      <c r="C26" s="9" t="s">
        <v>455</v>
      </c>
      <c r="D26" s="9"/>
    </row>
    <row r="27" spans="1:4" ht="18.75" customHeight="1">
      <c r="A27" s="9" t="s">
        <v>456</v>
      </c>
      <c r="B27" s="9"/>
      <c r="C27" s="9" t="s">
        <v>457</v>
      </c>
      <c r="D27" s="9">
        <f>B31-D23-D25-D26-D28-D29</f>
        <v>0</v>
      </c>
    </row>
    <row r="28" spans="1:4" ht="18.75" customHeight="1">
      <c r="A28" s="9" t="s">
        <v>458</v>
      </c>
      <c r="B28" s="13"/>
      <c r="C28" s="14" t="s">
        <v>459</v>
      </c>
      <c r="D28" s="9"/>
    </row>
    <row r="29" spans="1:4" ht="18.75" customHeight="1">
      <c r="A29" s="14" t="s">
        <v>460</v>
      </c>
      <c r="B29" s="13"/>
      <c r="C29" s="14" t="s">
        <v>461</v>
      </c>
      <c r="D29" s="9"/>
    </row>
    <row r="30" spans="1:4" ht="18.75" customHeight="1">
      <c r="A30" s="14" t="s">
        <v>462</v>
      </c>
      <c r="B30" s="13"/>
      <c r="C30" s="14"/>
      <c r="D30" s="9"/>
    </row>
    <row r="31" spans="1:4" s="1" customFormat="1" ht="18.75" customHeight="1">
      <c r="A31" s="11" t="s">
        <v>76</v>
      </c>
      <c r="B31" s="13">
        <f>B24+B25</f>
        <v>0</v>
      </c>
      <c r="C31" s="11" t="s">
        <v>406</v>
      </c>
      <c r="D31" s="9">
        <f>D23+D24</f>
        <v>0</v>
      </c>
    </row>
    <row r="32" ht="18.75" customHeight="1"/>
    <row r="33" ht="18.7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5.7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hisen</dc:creator>
  <cp:keywords/>
  <dc:description/>
  <cp:lastModifiedBy>WPS_1561037461</cp:lastModifiedBy>
  <cp:lastPrinted>2018-05-02T15:09:33Z</cp:lastPrinted>
  <dcterms:created xsi:type="dcterms:W3CDTF">2001-02-13T02:13:52Z</dcterms:created>
  <dcterms:modified xsi:type="dcterms:W3CDTF">2022-06-14T02:03:15Z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KSORubyTemplate">
    <vt:lpwstr>14</vt:lpwstr>
  </property>
  <property fmtid="{D5CDD505-2E9C-101B-9397-08002B2CF9AE}" pid="5" name="I">
    <vt:lpwstr>D6CF306DBAB3420A9B115AAB23AFE5B0</vt:lpwstr>
  </property>
</Properties>
</file>