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10"/>
  </bookViews>
  <sheets>
    <sheet name="上级专项（按乡镇)" sheetId="2" r:id="rId1"/>
    <sheet name="部门" sheetId="3" r:id="rId2"/>
    <sheet name="总账" sheetId="15" r:id="rId3"/>
    <sheet name="分散安置点" sheetId="9" r:id="rId4"/>
    <sheet name="八斗点" sheetId="13" r:id="rId5"/>
    <sheet name="八斗易地安置点项目明细" sheetId="8" r:id="rId6"/>
    <sheet name="打卡明细" sheetId="10" r:id="rId7"/>
    <sheet name="Sheet4" sheetId="11" r:id="rId8"/>
    <sheet name="Sheet5" sheetId="12" r:id="rId9"/>
    <sheet name="Sheet1" sheetId="14" r:id="rId10"/>
    <sheet name="Sheet2" sheetId="16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3" hidden="1">分散安置点!$A$4:$M$72</definedName>
    <definedName name="_xlnm._FilterDatabase" localSheetId="4" hidden="1">八斗点!$A$2:$K$24</definedName>
    <definedName name="_xlnm._FilterDatabase" localSheetId="7" hidden="1">Sheet4!$A$2:$W$251</definedName>
    <definedName name="_xlnm._FilterDatabase" localSheetId="0" hidden="1">'上级专项（按乡镇)'!$A$3:$K$79</definedName>
    <definedName name="_xlnm._FilterDatabase" localSheetId="1" hidden="1">部门!$A$4:$J$17</definedName>
    <definedName name="_xlnm._FilterDatabase" localSheetId="5" hidden="1">八斗易地安置点项目明细!$A$3:$X$86</definedName>
    <definedName name="_xlnm._FilterDatabase" localSheetId="6" hidden="1">打卡明细!$A$2:$U$213</definedName>
    <definedName name="_xlnm.Print_Titles" localSheetId="0">'上级专项（按乡镇)'!$1:$3</definedName>
    <definedName name="_xlnm.Print_Area" localSheetId="3">分散安置点!$A$12:$L$33</definedName>
    <definedName name="_xlnm.Print_Titles" localSheetId="3">分散安置点!$1:$4</definedName>
    <definedName name="_xlnm.Print_Titles" localSheetId="6">打卡明细!$1:$2</definedName>
    <definedName name="_xlnm.Print_Titles" localSheetId="7">Sheet4!$1:$2</definedName>
    <definedName name="_xlnm.Print_Titles" localSheetId="5">八斗易地安置点项目明细!$1:$3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N123" authorId="0">
      <text>
        <r>
          <rPr>
            <sz val="9"/>
            <rFont val="宋体"/>
            <charset val="134"/>
          </rPr>
          <t xml:space="preserve">一次4000；一次2000
</t>
        </r>
      </text>
    </comment>
  </commentList>
</comments>
</file>

<file path=xl/comments2.xml><?xml version="1.0" encoding="utf-8"?>
<comments xmlns="http://schemas.openxmlformats.org/spreadsheetml/2006/main">
  <authors>
    <author>de</author>
  </authors>
  <commentList>
    <comment ref="B249" authorId="0">
      <text>
        <r>
          <rPr>
            <b/>
            <sz val="9"/>
            <rFont val="宋体"/>
            <charset val="134"/>
          </rPr>
          <t>de:</t>
        </r>
        <r>
          <rPr>
            <sz val="9"/>
            <rFont val="宋体"/>
            <charset val="134"/>
          </rPr>
          <t xml:space="preserve">
宝改为保</t>
        </r>
      </text>
    </comment>
    <comment ref="E249" authorId="0">
      <text>
        <r>
          <rPr>
            <b/>
            <sz val="9"/>
            <rFont val="宋体"/>
            <charset val="134"/>
          </rPr>
          <t>de:</t>
        </r>
        <r>
          <rPr>
            <sz val="9"/>
            <rFont val="宋体"/>
            <charset val="134"/>
          </rPr>
          <t xml:space="preserve">
宝改为保</t>
        </r>
      </text>
    </comment>
  </commentList>
</comments>
</file>

<file path=xl/comments3.xml><?xml version="1.0" encoding="utf-8"?>
<comments xmlns="http://schemas.openxmlformats.org/spreadsheetml/2006/main">
  <authors>
    <author>de</author>
  </authors>
  <commentList>
    <comment ref="G483" authorId="0">
      <text>
        <r>
          <rPr>
            <b/>
            <sz val="9"/>
            <rFont val="宋体"/>
            <charset val="134"/>
          </rPr>
          <t>de:</t>
        </r>
        <r>
          <rPr>
            <sz val="9"/>
            <rFont val="宋体"/>
            <charset val="134"/>
          </rPr>
          <t xml:space="preserve">
宝改为保</t>
        </r>
      </text>
    </comment>
  </commentList>
</comments>
</file>

<file path=xl/sharedStrings.xml><?xml version="1.0" encoding="utf-8"?>
<sst xmlns="http://schemas.openxmlformats.org/spreadsheetml/2006/main" count="12388" uniqueCount="1811">
  <si>
    <t>2018年上级专项扶贫资金到村明细表</t>
  </si>
  <si>
    <t xml:space="preserve">填报单位：    </t>
  </si>
  <si>
    <t>毛田镇财政所</t>
  </si>
  <si>
    <t>单位：万元</t>
  </si>
  <si>
    <t>上级指标文号</t>
  </si>
  <si>
    <t>收款时间</t>
  </si>
  <si>
    <t>支持内容</t>
  </si>
  <si>
    <t>收款金额</t>
  </si>
  <si>
    <t>村名（实施地点）</t>
  </si>
  <si>
    <t>县级指标文号</t>
  </si>
  <si>
    <t>拨付时间</t>
  </si>
  <si>
    <t>拨款金额</t>
  </si>
  <si>
    <t>余额</t>
  </si>
  <si>
    <t>备注</t>
  </si>
  <si>
    <t>湘财预指［2018］42号</t>
  </si>
  <si>
    <t>上级专项</t>
  </si>
  <si>
    <t>老区建设</t>
  </si>
  <si>
    <t>李塅村</t>
  </si>
  <si>
    <t>湘老促字【2018】01号</t>
  </si>
  <si>
    <t>卢塅村</t>
  </si>
  <si>
    <t>小港村</t>
  </si>
  <si>
    <t>英桥村</t>
  </si>
  <si>
    <t>湘财预指【2017】182号</t>
  </si>
  <si>
    <t>基础设施</t>
  </si>
  <si>
    <t>岳县扶发【2018】4号</t>
  </si>
  <si>
    <t>毛田村</t>
  </si>
  <si>
    <t>鸣山村</t>
  </si>
  <si>
    <t>云山村</t>
  </si>
  <si>
    <t>珠港村</t>
  </si>
  <si>
    <t>县本级</t>
  </si>
  <si>
    <t>劳务就业和产业帮扶21.5万</t>
  </si>
  <si>
    <t>毛田镇</t>
  </si>
  <si>
    <t>岳县扶发【2018】16号</t>
  </si>
  <si>
    <t>国库</t>
  </si>
  <si>
    <t>南冲村</t>
  </si>
  <si>
    <t>白若村</t>
  </si>
  <si>
    <t>募捐资金</t>
  </si>
  <si>
    <t>“同心携手 为爱传递”第二批定向捐赠</t>
  </si>
  <si>
    <t>岳县扶发【2018】3号</t>
  </si>
  <si>
    <t>国库财政刘群力工程款</t>
  </si>
  <si>
    <t>产业奖补或小型基础设施建设配套</t>
  </si>
  <si>
    <t>岳县扶发【2018】20号</t>
  </si>
  <si>
    <t>中兴村</t>
  </si>
  <si>
    <t>道仁村</t>
  </si>
  <si>
    <t>芭蕉村</t>
  </si>
  <si>
    <t>孟城村</t>
  </si>
  <si>
    <t>西台村</t>
  </si>
  <si>
    <t>永兴片3万</t>
  </si>
  <si>
    <t>黄道村</t>
  </si>
  <si>
    <t>市级扶贫点</t>
  </si>
  <si>
    <t>2018年市级第一批财政扶贫资金</t>
  </si>
  <si>
    <t>岳财农指【2018】31号</t>
  </si>
  <si>
    <t>第二批劳务就业和产业帮扶28万</t>
  </si>
  <si>
    <t>岳县扶发【2018】34号</t>
  </si>
  <si>
    <t>相思村</t>
  </si>
  <si>
    <t>红薯</t>
  </si>
  <si>
    <t>光伏5、雷公藤3</t>
  </si>
  <si>
    <t>香菇</t>
  </si>
  <si>
    <t>光伏项目</t>
  </si>
  <si>
    <t>岳县扶发【2018】33号</t>
  </si>
  <si>
    <t>岳县扶发
【2018】33号</t>
  </si>
  <si>
    <t>2019-01-29</t>
  </si>
  <si>
    <t>2018年光伏扶贫工程省预算内基建资金（李塅村、孟城村各10万）</t>
  </si>
  <si>
    <t>岳财建指【2019】3号</t>
  </si>
  <si>
    <t>2019-02-0</t>
  </si>
  <si>
    <t>2018年光伏扶贫工程省预算内基建资金（李塅村、孟城村各11万）</t>
  </si>
  <si>
    <t>2019年省级财政扶贫老区发展资金</t>
  </si>
  <si>
    <t>湘老促会2019年老区扶贫发展资金项目计划</t>
  </si>
  <si>
    <t>卢段村</t>
  </si>
  <si>
    <t>2019年中央财政扶贫资金</t>
  </si>
  <si>
    <t>岳县扶发【2019】3号</t>
  </si>
  <si>
    <t>关于安排2018年第二批市级财政专项扶贫资金项目计划的通知</t>
  </si>
  <si>
    <t>岳县扶发
【2019】1号</t>
  </si>
  <si>
    <t>关于安排2019年第二批市级财政专项扶贫资金项目计划的通知</t>
  </si>
  <si>
    <t>关于安排2020年第二批市级财政专项扶贫资金项目计划的通知</t>
  </si>
  <si>
    <t>关于安排2021年第二批市级财政专项扶贫资金项目计划的通知</t>
  </si>
  <si>
    <t>关于安排2022年第二批市级财政专项扶贫资金项目计划的通知</t>
  </si>
  <si>
    <t>关于安排2023年第二批市级财政专项扶贫资金项目计划的通知</t>
  </si>
  <si>
    <t>关于安排2024年第二批市级财政专项扶贫资金项目计划的通知</t>
  </si>
  <si>
    <t>关于安排2025年第二批市级财政专项扶贫资金项目计划的通知</t>
  </si>
  <si>
    <t>关于安排2026年第二批市级财政专项扶贫资金项目计划的通知</t>
  </si>
  <si>
    <t>毛田镇2018年部门帮扶资金台账</t>
  </si>
  <si>
    <t>填报单位：毛田镇财政所</t>
  </si>
  <si>
    <t>资金来源</t>
  </si>
  <si>
    <t>资金去向</t>
  </si>
  <si>
    <t>序号</t>
  </si>
  <si>
    <t>拨入乡村</t>
  </si>
  <si>
    <t>拨付金额</t>
  </si>
  <si>
    <t>2018-02-06</t>
  </si>
  <si>
    <t>铁山水资源保护局</t>
  </si>
  <si>
    <t>铁山水资源保护局付李段村扶贫款</t>
  </si>
  <si>
    <t>扶贫款</t>
  </si>
  <si>
    <t>政务中心</t>
  </si>
  <si>
    <t>政务中心付李塅村扶贫款</t>
  </si>
  <si>
    <t>2018-02-07</t>
  </si>
  <si>
    <t>县一中</t>
  </si>
  <si>
    <t>县一中付李塅村</t>
  </si>
  <si>
    <t>2018-07-19</t>
  </si>
  <si>
    <t>教育局</t>
  </si>
  <si>
    <t>教育局付李段村扶贫经费</t>
  </si>
  <si>
    <t>扶贫资金</t>
  </si>
  <si>
    <t>2018-08-14</t>
  </si>
  <si>
    <t>市商粮局</t>
  </si>
  <si>
    <t>市商粮局付</t>
  </si>
  <si>
    <t>2018-01-19</t>
  </si>
  <si>
    <t>安监局</t>
  </si>
  <si>
    <t>安监局付卢段村驻村经费</t>
  </si>
  <si>
    <t>2018-01-26</t>
  </si>
  <si>
    <t>县一中付卢段村扶贫款</t>
  </si>
  <si>
    <t>2018-02-09</t>
  </si>
  <si>
    <t>安监局付卢段村扶贫款</t>
  </si>
  <si>
    <t>2018-05-02</t>
  </si>
  <si>
    <t>岳阳监狱</t>
  </si>
  <si>
    <t>岳阳监狱扶贫奖补资金</t>
  </si>
  <si>
    <t>扶贫奖补资金</t>
  </si>
  <si>
    <t>2018-05-24</t>
  </si>
  <si>
    <t>残联</t>
  </si>
  <si>
    <t>残联付珠港村帮扶资金</t>
  </si>
  <si>
    <t>帮扶资金</t>
  </si>
  <si>
    <t>交通局</t>
  </si>
  <si>
    <t>交通局付珠满港村扶贫资金</t>
  </si>
  <si>
    <t>合计</t>
  </si>
  <si>
    <t>安置点资金使用情况</t>
  </si>
  <si>
    <t>安置地点</t>
  </si>
  <si>
    <t>支出金额</t>
  </si>
  <si>
    <t>八宝</t>
  </si>
  <si>
    <t>邹段</t>
  </si>
  <si>
    <t>分散安置点</t>
  </si>
  <si>
    <t>统规自建</t>
  </si>
  <si>
    <t>集中安置</t>
  </si>
  <si>
    <t>珠港购房安置</t>
  </si>
  <si>
    <t>其中公摊面积32.0645由镇财政垫付</t>
  </si>
  <si>
    <t>八斗安置点</t>
  </si>
  <si>
    <t>毛田镇易地搬迁项目台账</t>
  </si>
  <si>
    <t>安置点</t>
  </si>
  <si>
    <t>收入</t>
  </si>
  <si>
    <t>支出</t>
  </si>
  <si>
    <t>凭证号</t>
  </si>
  <si>
    <t>时间</t>
  </si>
  <si>
    <t>类别</t>
  </si>
  <si>
    <t>金额</t>
  </si>
  <si>
    <t>合计金额</t>
  </si>
  <si>
    <t>八宝点</t>
  </si>
  <si>
    <t>扶贫开发公司</t>
  </si>
  <si>
    <t>八宝点补助资金</t>
  </si>
  <si>
    <t>扶贫开发公司直接打卡发放</t>
  </si>
  <si>
    <t>八宝点基础设施建设</t>
  </si>
  <si>
    <t>总账拨付</t>
  </si>
  <si>
    <t>基础设施建设（小港）</t>
  </si>
  <si>
    <t>393#</t>
  </si>
  <si>
    <t>2018年2月份</t>
  </si>
  <si>
    <t>小港村易地搬迁基础设施建设</t>
  </si>
  <si>
    <t>邹段点</t>
  </si>
  <si>
    <t>邹段点补助资金</t>
  </si>
  <si>
    <t>邹段点基础设施建设</t>
  </si>
  <si>
    <t>分散安置</t>
  </si>
  <si>
    <t>付基础建设资金</t>
  </si>
  <si>
    <t>退回扶贫开发公司</t>
  </si>
  <si>
    <t>付英桥村基础设施款</t>
  </si>
  <si>
    <t>英桥村易地搬迁安置基础设施进度款</t>
  </si>
  <si>
    <t>分两笔支付40万+10万</t>
  </si>
  <si>
    <t>住房补助</t>
  </si>
  <si>
    <t>打卡发放到户：130万+495万+198万+54.4万+7.2万+7.2万+65.8万+31万</t>
  </si>
  <si>
    <t>基础设施预付款</t>
  </si>
  <si>
    <t>小港村单独购房安置</t>
  </si>
  <si>
    <t>统规自建安置点</t>
  </si>
  <si>
    <t>2018年1月份</t>
  </si>
  <si>
    <t>付中兴村异地安置点资金</t>
  </si>
  <si>
    <t>付毛田村异地安置点资金</t>
  </si>
  <si>
    <t>付芭蕉村异地安置资金</t>
  </si>
  <si>
    <t>付白若村异地安置点资金</t>
  </si>
  <si>
    <t>付孟城村异地安置资金</t>
  </si>
  <si>
    <t>付黄道村异地搬迁资金</t>
  </si>
  <si>
    <t>2018-01-08</t>
  </si>
  <si>
    <t>付孟城村异地搬迁安置点基础设施资金</t>
  </si>
  <si>
    <t>付毛田村异地搬迁安置点基础设施资金</t>
  </si>
  <si>
    <t>付芭蕉村异地搬迁安置点基础设施资金</t>
  </si>
  <si>
    <t>付中兴村异地搬迁安置点基础设施资金</t>
  </si>
  <si>
    <t>付白若村异地搬迁安置点基础设施资金</t>
  </si>
  <si>
    <t>付黄道村异地搬迁安置点基础设施资金</t>
  </si>
  <si>
    <t>付黄道村易地搬迁基础建设</t>
  </si>
  <si>
    <t>付芭蕉村易地搬迁基础建设资金</t>
  </si>
  <si>
    <t>付孟城村易地搬迁基础建设</t>
  </si>
  <si>
    <t>付孟城村易地搬迁基础建设资金</t>
  </si>
  <si>
    <t>付孟城村易地搬迁基础设施资金</t>
  </si>
  <si>
    <t>付黄道村2016年易地搬迁基础设施建设资金</t>
  </si>
  <si>
    <t>付毛田村易地搬迁基础设施资金</t>
  </si>
  <si>
    <t>付卢塅村2016年易地搬迁基础设施资金</t>
  </si>
  <si>
    <t>付白若村异地搬迁基础设施资金</t>
  </si>
  <si>
    <t>付征地费</t>
  </si>
  <si>
    <t>付毛田村异地搬迁安置征地补偿资金</t>
  </si>
  <si>
    <t>付孟城村异地安置征地补偿</t>
  </si>
  <si>
    <t>付中兴村异地搬迁征地补偿资金</t>
  </si>
  <si>
    <t>付白若村异地搬迁征地补偿资金</t>
  </si>
  <si>
    <t>付芭蕉村道冲坡工程征地款（刘交望）</t>
  </si>
  <si>
    <t>付黄道村异地搬迁安置点征地补偿资金</t>
  </si>
  <si>
    <t>2018-09-19</t>
  </si>
  <si>
    <t>2018年10月份</t>
  </si>
  <si>
    <t>付白若村易地搬迁安置点征地补偿资金</t>
  </si>
  <si>
    <t>易地搬迁鸣山集中安置点土地征收补偿款（打卡）</t>
  </si>
  <si>
    <t>付白若易地搬迁</t>
  </si>
  <si>
    <t>付白若村易地搬迁安置点工程款（许定龙）</t>
  </si>
  <si>
    <t>付鸣山易地搬迁</t>
  </si>
  <si>
    <t>住房补助资金</t>
  </si>
  <si>
    <t>付安置点购房15户50人*2万（刘阳）</t>
  </si>
  <si>
    <t>付易地搬迁购房安置款11户42人（许兴平）</t>
  </si>
  <si>
    <t>344#</t>
  </si>
  <si>
    <t>毛田财政垫付公摊面积</t>
  </si>
  <si>
    <t>341#</t>
  </si>
  <si>
    <t>单位：元</t>
  </si>
  <si>
    <t>来款单位</t>
  </si>
  <si>
    <t>项目</t>
  </si>
  <si>
    <t>2016年</t>
  </si>
  <si>
    <t>2017年</t>
  </si>
  <si>
    <t>2018年</t>
  </si>
  <si>
    <t>岳阳县人民政府</t>
  </si>
  <si>
    <t>2016-12-12#专项资金</t>
  </si>
  <si>
    <t>工程款</t>
  </si>
  <si>
    <t>铁山水库水资源保护基金</t>
  </si>
  <si>
    <t>2016-6-1#铁山水资源保护基金</t>
  </si>
  <si>
    <t>协调</t>
  </si>
  <si>
    <t>市移民局300万多拨16.4万</t>
  </si>
  <si>
    <t>移民局付南冲村八斗集中安置点</t>
  </si>
  <si>
    <t>劳务</t>
  </si>
  <si>
    <t>移民局付移民避险解困集中安置补助到户资金</t>
  </si>
  <si>
    <t>其他</t>
  </si>
  <si>
    <t>2018-02-08</t>
  </si>
  <si>
    <t>移民局付镇政府32．6万孟诚18万卢段7万珠港20万南冲95万</t>
  </si>
  <si>
    <t>征地</t>
  </si>
  <si>
    <t>市国土局400万370万未到账</t>
  </si>
  <si>
    <t>2017年市级农土资金（毛田镇30万，鸣山村5万，中兴村8万，道仁村5万）</t>
  </si>
  <si>
    <t>第三方服务费</t>
  </si>
  <si>
    <t>市烟草局</t>
  </si>
  <si>
    <t>应收款往来-力兴、鑫安</t>
  </si>
  <si>
    <t>市扶贫办</t>
  </si>
  <si>
    <t>2016-12-9#产业后扶</t>
  </si>
  <si>
    <t>市政府人防办</t>
  </si>
  <si>
    <t>2016-12-9#帮扶资金</t>
  </si>
  <si>
    <t>小港村50万2017年9月1</t>
  </si>
  <si>
    <t>市社会保险事业管理处</t>
  </si>
  <si>
    <t>小港村30万2017年12月1</t>
  </si>
  <si>
    <t>财政局</t>
  </si>
  <si>
    <t>资金缺口</t>
  </si>
  <si>
    <t>2016-12-9#住房补助资金</t>
  </si>
  <si>
    <t>基础建设资金</t>
  </si>
  <si>
    <t>扶贫开发公司直接打杨国建300+杨国建150万+赵岳明450</t>
  </si>
  <si>
    <t>八斗基础建设资金</t>
  </si>
  <si>
    <t>县扶贫办付八斗一期</t>
  </si>
  <si>
    <t>付整改资金</t>
  </si>
  <si>
    <t>八斗安置点明细</t>
  </si>
  <si>
    <t>八斗易地安置项目</t>
  </si>
  <si>
    <t>年份</t>
  </si>
  <si>
    <t>收款人</t>
  </si>
  <si>
    <t>01记账    14</t>
  </si>
  <si>
    <t>力兴建设10万鑫安10万（只有手写收据）</t>
  </si>
  <si>
    <t>拨安置点农民工工资保障金</t>
  </si>
  <si>
    <t>01记账    16</t>
  </si>
  <si>
    <t>湖南鑫安建筑有限公司（只有手写收据）</t>
  </si>
  <si>
    <t>拨安置点工程款</t>
  </si>
  <si>
    <t>01记账    18</t>
  </si>
  <si>
    <t>鑫安30万（只有手写收据）力兴31万（有申请表）</t>
  </si>
  <si>
    <t>拨安置点文明施工措施费</t>
  </si>
  <si>
    <t>01记账    55</t>
  </si>
  <si>
    <t>现金支付</t>
  </si>
  <si>
    <t>付异地安置点协调补助款</t>
  </si>
  <si>
    <t>01记账    56</t>
  </si>
  <si>
    <t>异地安置点劳务支出</t>
  </si>
  <si>
    <t>01记账    57</t>
  </si>
  <si>
    <t>安置点资料宣传印刷费</t>
  </si>
  <si>
    <t>01记账    60</t>
  </si>
  <si>
    <t>力兴建设（有手写收据，支付报审表）</t>
  </si>
  <si>
    <t>01记账    62</t>
  </si>
  <si>
    <t>南冲村收据和协议</t>
  </si>
  <si>
    <t>异地安置点土地征收款</t>
  </si>
  <si>
    <t>01记账    63</t>
  </si>
  <si>
    <t>异地安置点附属工程款</t>
  </si>
  <si>
    <t>异地安置点山塘鱼苗，沟渠补偿款</t>
  </si>
  <si>
    <t>01记账    64</t>
  </si>
  <si>
    <t>异地安置点青苗补偿款</t>
  </si>
  <si>
    <t>01记账    65</t>
  </si>
  <si>
    <t>异地安置点迁坟补偿款</t>
  </si>
  <si>
    <t>01记账    66</t>
  </si>
  <si>
    <t>安置点第三方服务费--文明施工措施费</t>
  </si>
  <si>
    <t>安置点第三方服务费--检测试验费</t>
  </si>
  <si>
    <t>安置点第三方服务费--土地工程勘察费</t>
  </si>
  <si>
    <t>安置点第三方服务费--监理费</t>
  </si>
  <si>
    <t>安置点第三方服务费--规划设计费</t>
  </si>
  <si>
    <t>安置点第三方服务费--科研咨询服务费</t>
  </si>
  <si>
    <t>安置点第三方服务费--交易服务费</t>
  </si>
  <si>
    <t>安置点第三方服务费--报建费</t>
  </si>
  <si>
    <t>03记账    42</t>
  </si>
  <si>
    <t>安置点第三方服务费--编制费</t>
  </si>
  <si>
    <t>05记账    12</t>
  </si>
  <si>
    <t>付安置点迁坟补助</t>
  </si>
  <si>
    <t>05记账    13</t>
  </si>
  <si>
    <t>刘四兵</t>
  </si>
  <si>
    <t>付异地安置点土地征收款</t>
  </si>
  <si>
    <t>彭华玉</t>
  </si>
  <si>
    <t>付异地安置点附属工程款</t>
  </si>
  <si>
    <t>07记账    24</t>
  </si>
  <si>
    <t>付力兴建设工程有限公司工程款发票金额150万付款30万；往来收据120万</t>
  </si>
  <si>
    <t>付力兴建设工程有限公司工程款</t>
  </si>
  <si>
    <t>07记账    26</t>
  </si>
  <si>
    <t>付安置点协调费及劳务开支</t>
  </si>
  <si>
    <t>07记账    27</t>
  </si>
  <si>
    <t>付安置点沉井工程</t>
  </si>
  <si>
    <t>08记账     3</t>
  </si>
  <si>
    <t>付寒松</t>
  </si>
  <si>
    <t>付安置点调挖机支出</t>
  </si>
  <si>
    <t>付力兴建设工程有限公司工程款发票金额往来收据120万付款80万；往来收据40万</t>
  </si>
  <si>
    <t>09记账    34</t>
  </si>
  <si>
    <t>付力兴建设工程有限公司工程款发票金额往来收据40万；付款20万，往来收据20万</t>
  </si>
  <si>
    <t>付安置点青苗补助款</t>
  </si>
  <si>
    <t>付安置点用工劳务支出</t>
  </si>
  <si>
    <t>付安置点附属工程毛石挡土墙工程</t>
  </si>
  <si>
    <t>记09账    34</t>
  </si>
  <si>
    <t>付安置点协调费</t>
  </si>
  <si>
    <t>刘三勇</t>
  </si>
  <si>
    <t>付安置点铲车费用</t>
  </si>
  <si>
    <t>09记账    40</t>
  </si>
  <si>
    <t>长沙新农土地规划咨询有限公司</t>
  </si>
  <si>
    <t>付安置点编制费</t>
  </si>
  <si>
    <t>10记账    13</t>
  </si>
  <si>
    <t>鑫安（只有手写收据）</t>
  </si>
  <si>
    <t>付异地安置点工程款（鑫安）</t>
  </si>
  <si>
    <t>11记账   105</t>
  </si>
  <si>
    <t>安置点铲车劳务费</t>
  </si>
  <si>
    <t>12记账    20</t>
  </si>
  <si>
    <t>付异地安置项目工程款</t>
  </si>
  <si>
    <t>12记账    22</t>
  </si>
  <si>
    <t>杨国建40万手写欠条；赵岳明40万手写欠条</t>
  </si>
  <si>
    <t>12记账    43</t>
  </si>
  <si>
    <t>湖南省岳阳县林业科学研究所</t>
  </si>
  <si>
    <t>付异地安置点资料设计费</t>
  </si>
  <si>
    <t>02记账    49</t>
  </si>
  <si>
    <t>杨国建手写欠条</t>
  </si>
  <si>
    <t>付八斗安置点项目工程款支出</t>
  </si>
  <si>
    <t>02记账    50</t>
  </si>
  <si>
    <t>赵波写欠条</t>
  </si>
  <si>
    <t>01记账    92</t>
  </si>
  <si>
    <t>付异地安置点项目协调工资款</t>
  </si>
  <si>
    <t>01记账   122</t>
  </si>
  <si>
    <t>湖南恒立资产评估有限公司</t>
  </si>
  <si>
    <t>付机关评估费用易地搬迁安置点</t>
  </si>
  <si>
    <t>01记账   134</t>
  </si>
  <si>
    <t>岳阳宏远建设监理有限公司</t>
  </si>
  <si>
    <t>付易地安置点项目监理费用</t>
  </si>
  <si>
    <t>01记账   142</t>
  </si>
  <si>
    <t>李海龙</t>
  </si>
  <si>
    <t>付八斗安置点劳务费</t>
  </si>
  <si>
    <t>02记账    39</t>
  </si>
  <si>
    <t>付八斗安置点劳务支出</t>
  </si>
  <si>
    <t>02记账    40</t>
  </si>
  <si>
    <t>刘大林</t>
  </si>
  <si>
    <t>付八斗安置点挖机费</t>
  </si>
  <si>
    <t>02记账    42</t>
  </si>
  <si>
    <t>付安置点劳务开支</t>
  </si>
  <si>
    <t>付安置点青苗补助</t>
  </si>
  <si>
    <t>02记账    43</t>
  </si>
  <si>
    <t>付八斗安置点挖机劳务</t>
  </si>
  <si>
    <t>02记账    73</t>
  </si>
  <si>
    <t>机关付八斗安置点维修费</t>
  </si>
  <si>
    <t>02记账    74</t>
  </si>
  <si>
    <t>刘军桥</t>
  </si>
  <si>
    <t>付八斗安置点附属工程</t>
  </si>
  <si>
    <t>02记账    75</t>
  </si>
  <si>
    <t>刘一兵</t>
  </si>
  <si>
    <t>付八斗安置点附属工程沟渠维修</t>
  </si>
  <si>
    <t>02记账    76</t>
  </si>
  <si>
    <t>刘石齐</t>
  </si>
  <si>
    <t>付八斗安置点毁损补助</t>
  </si>
  <si>
    <t>02记账    77</t>
  </si>
  <si>
    <t>赵波</t>
  </si>
  <si>
    <t>02记账   149</t>
  </si>
  <si>
    <t>许明曙</t>
  </si>
  <si>
    <t>付八斗安置点项目附属工程建设</t>
  </si>
  <si>
    <t>02记账   159</t>
  </si>
  <si>
    <t>付八斗易地安置点协调费</t>
  </si>
  <si>
    <t>02记账   160</t>
  </si>
  <si>
    <t>刘清龙</t>
  </si>
  <si>
    <t>付八斗安置点项目征地费（李下组）（南冲村）</t>
  </si>
  <si>
    <t>02记账   178</t>
  </si>
  <si>
    <t>赵波手写欠条</t>
  </si>
  <si>
    <t>02记账   179</t>
  </si>
  <si>
    <t>杨国建写欠条</t>
  </si>
  <si>
    <t>02记账   181</t>
  </si>
  <si>
    <t>湖南宏达工程造价咨询有限公司</t>
  </si>
  <si>
    <t>机关付八斗安置点项目鉴证咨询费</t>
  </si>
  <si>
    <t>02记账   209</t>
  </si>
  <si>
    <t>许岳华</t>
  </si>
  <si>
    <t>机关付八斗安置点宣传费</t>
  </si>
  <si>
    <t>02记账   342</t>
  </si>
  <si>
    <t>岳阳县建筑设计有限责任公司</t>
  </si>
  <si>
    <t>机关付异地安置点设计服务费用</t>
  </si>
  <si>
    <t>02记账   343</t>
  </si>
  <si>
    <t>毛绍华</t>
  </si>
  <si>
    <t>机关付异地安置点电力设施附属工程款</t>
  </si>
  <si>
    <t>02记账   411</t>
  </si>
  <si>
    <t>机关付异地安置点设备费水泵购置</t>
  </si>
  <si>
    <t>机关付异地安置点咨询服务费</t>
  </si>
  <si>
    <t>水厂收据现金</t>
  </si>
  <si>
    <t>机关付异地安置点设备费水表泵购置</t>
  </si>
  <si>
    <t>贫困户领款单现金</t>
  </si>
  <si>
    <t>机关付异地安置点安置补助</t>
  </si>
  <si>
    <t>02记账   433</t>
  </si>
  <si>
    <t>机关付安置点协调费</t>
  </si>
  <si>
    <t>04记账    52</t>
  </si>
  <si>
    <t>机关付八斗安置点协调工资</t>
  </si>
  <si>
    <t>06记账    12</t>
  </si>
  <si>
    <t>付八斗易地安置点围栏补助</t>
  </si>
  <si>
    <t>付八斗易地安置点劳务支出</t>
  </si>
  <si>
    <t>06记账    20</t>
  </si>
  <si>
    <t>机关付八斗易地安置点附属工程支出</t>
  </si>
  <si>
    <t>06记账    43</t>
  </si>
  <si>
    <t>彭勇</t>
  </si>
  <si>
    <t>机关付八斗安置点项目附属工程支出（土地坵与葡萄园整修工程）</t>
  </si>
  <si>
    <t>机关付八斗安置点项目附属工程支出（公路入口东边毛石挡土墙整修工程）</t>
  </si>
  <si>
    <t>06记账    83</t>
  </si>
  <si>
    <t>机关付八斗安置点劳务费</t>
  </si>
  <si>
    <t>07记账    51</t>
  </si>
  <si>
    <t>08记账    26</t>
  </si>
  <si>
    <t>刘群力</t>
  </si>
  <si>
    <t>机关付八斗安置点公益堂建设</t>
  </si>
  <si>
    <t>易地搬迁贫困户拨款台账</t>
  </si>
  <si>
    <t>村名</t>
  </si>
  <si>
    <t>姓名</t>
  </si>
  <si>
    <t>人数</t>
  </si>
  <si>
    <t>开户名</t>
  </si>
  <si>
    <t>2016年第一批</t>
  </si>
  <si>
    <t>2016年第二批</t>
  </si>
  <si>
    <t>2016年第三批</t>
  </si>
  <si>
    <t>2017年第一批</t>
  </si>
  <si>
    <t>2017年第二批</t>
  </si>
  <si>
    <t>2017年第三批</t>
  </si>
  <si>
    <t>2017年第四批</t>
  </si>
  <si>
    <t>2017年现金打卡</t>
  </si>
  <si>
    <t>2018年12月10日打卡</t>
  </si>
  <si>
    <t>2019年单独打卡</t>
  </si>
  <si>
    <t>合计金额单位万元</t>
  </si>
  <si>
    <t>芭蕉村（芭蕉）</t>
  </si>
  <si>
    <t>刘爱党</t>
  </si>
  <si>
    <t>刘庆满</t>
  </si>
  <si>
    <t>芭蕉村（彭庄）</t>
  </si>
  <si>
    <t>刘五秋</t>
  </si>
  <si>
    <t>刘五新</t>
  </si>
  <si>
    <t>刘七龙</t>
  </si>
  <si>
    <t>刘兴国</t>
  </si>
  <si>
    <t>刘艳生</t>
  </si>
  <si>
    <t>刘国中</t>
  </si>
  <si>
    <t>刘三牛</t>
  </si>
  <si>
    <t>刘三虎</t>
  </si>
  <si>
    <t>死亡</t>
  </si>
  <si>
    <t>白若村（东港）</t>
  </si>
  <si>
    <t>胡志军</t>
  </si>
  <si>
    <t>李维</t>
  </si>
  <si>
    <t>刘四钱</t>
  </si>
  <si>
    <t>白若村（凤凰）</t>
  </si>
  <si>
    <t>钟杨武</t>
  </si>
  <si>
    <t>刘卫和</t>
  </si>
  <si>
    <t>白若村（黄中）</t>
  </si>
  <si>
    <t>付发笔</t>
  </si>
  <si>
    <t>付白恩</t>
  </si>
  <si>
    <t>白若村（积谷）</t>
  </si>
  <si>
    <t>彭爱龙</t>
  </si>
  <si>
    <t>付海军</t>
  </si>
  <si>
    <t>付海波</t>
  </si>
  <si>
    <t>付志敏</t>
  </si>
  <si>
    <t>谢勇</t>
  </si>
  <si>
    <t>2018年提前实施</t>
  </si>
  <si>
    <t>白若村（西港）</t>
  </si>
  <si>
    <t>付三林</t>
  </si>
  <si>
    <t>付文标</t>
  </si>
  <si>
    <t>付露明</t>
  </si>
  <si>
    <t>许寒梅</t>
  </si>
  <si>
    <t>许专政</t>
  </si>
  <si>
    <t>付国兵</t>
  </si>
  <si>
    <t>白若村（杨山）</t>
  </si>
  <si>
    <t>许安荣</t>
  </si>
  <si>
    <t>许安松</t>
  </si>
  <si>
    <t>许国荣</t>
  </si>
  <si>
    <t>道仁村（道仁）</t>
  </si>
  <si>
    <t>许石交</t>
  </si>
  <si>
    <t>佘佑兵</t>
  </si>
  <si>
    <t>刘连九</t>
  </si>
  <si>
    <t>下一批打</t>
  </si>
  <si>
    <t>朱检平</t>
  </si>
  <si>
    <t>道仁村（田河）</t>
  </si>
  <si>
    <t>付红阳</t>
  </si>
  <si>
    <t>付泽群</t>
  </si>
  <si>
    <t>清退人数由4人变2人已拨全款</t>
  </si>
  <si>
    <t>付四雄</t>
  </si>
  <si>
    <t>白若村改危改</t>
  </si>
  <si>
    <t>白若村（凤方）</t>
  </si>
  <si>
    <t>刘粉亮</t>
  </si>
  <si>
    <t>改成危房改造</t>
  </si>
  <si>
    <t>黄道村（爱国）</t>
  </si>
  <si>
    <t>沈石祖</t>
  </si>
  <si>
    <t>彭雷军</t>
  </si>
  <si>
    <t>彭伟</t>
  </si>
  <si>
    <t>4改成3个人</t>
  </si>
  <si>
    <t>彭泽龙</t>
  </si>
  <si>
    <t>黄道村（黄稻）</t>
  </si>
  <si>
    <t>廖新明</t>
  </si>
  <si>
    <t>龚亮</t>
  </si>
  <si>
    <t>黄道村（联盟）</t>
  </si>
  <si>
    <t>龚海龙</t>
  </si>
  <si>
    <t>易平香</t>
  </si>
  <si>
    <t>毕晓敏</t>
  </si>
  <si>
    <t>刘文辉</t>
  </si>
  <si>
    <t>毕兴雄</t>
  </si>
  <si>
    <t>彭月明</t>
  </si>
  <si>
    <t>龚天保</t>
  </si>
  <si>
    <t>黄道村（文昌）</t>
  </si>
  <si>
    <t>李小兵</t>
  </si>
  <si>
    <t>杨华锋</t>
  </si>
  <si>
    <t>彭湖荣</t>
  </si>
  <si>
    <t>李塅村（朝西）</t>
  </si>
  <si>
    <t>付步胜</t>
  </si>
  <si>
    <t>许灯</t>
  </si>
  <si>
    <t>李塅村（石门）</t>
  </si>
  <si>
    <t>许定球</t>
  </si>
  <si>
    <t>李塅村（杨塅）</t>
  </si>
  <si>
    <t>杨国兵</t>
  </si>
  <si>
    <t>卢塅村（芙蓉）</t>
  </si>
  <si>
    <t>刘兰魁</t>
  </si>
  <si>
    <t>卢建国</t>
  </si>
  <si>
    <t>卢塅村（卢塅）</t>
  </si>
  <si>
    <t>许金球</t>
  </si>
  <si>
    <t>卢振文</t>
  </si>
  <si>
    <t>卢孟飞</t>
  </si>
  <si>
    <t>卢石生</t>
  </si>
  <si>
    <t>佘石欢</t>
  </si>
  <si>
    <t>钟艳萍</t>
  </si>
  <si>
    <t>卢塅村（双坡）</t>
  </si>
  <si>
    <t>李桂龙</t>
  </si>
  <si>
    <t>卢洋奇</t>
  </si>
  <si>
    <t>卢塅村（中道）</t>
  </si>
  <si>
    <t>李再付</t>
  </si>
  <si>
    <t>刘石田</t>
  </si>
  <si>
    <t>卢塅村清退</t>
  </si>
  <si>
    <t>李卫国</t>
  </si>
  <si>
    <t>清退</t>
  </si>
  <si>
    <t>毛田村砖洞组</t>
  </si>
  <si>
    <t>刘平庆</t>
  </si>
  <si>
    <t>佘丙秋</t>
  </si>
  <si>
    <t>刘超</t>
  </si>
  <si>
    <t>佘小华</t>
  </si>
  <si>
    <t>李凤辉</t>
  </si>
  <si>
    <t>许枝书</t>
  </si>
  <si>
    <t>李晓龙</t>
  </si>
  <si>
    <t>李美度</t>
  </si>
  <si>
    <t>李立军</t>
  </si>
  <si>
    <t>佘定坤</t>
  </si>
  <si>
    <t>佘四望</t>
  </si>
  <si>
    <t>李石再</t>
  </si>
  <si>
    <t>佘旺龙</t>
  </si>
  <si>
    <t>已拨全款</t>
  </si>
  <si>
    <t>佘秀坤</t>
  </si>
  <si>
    <t>许彬</t>
  </si>
  <si>
    <t>卢塅村（竹峰）</t>
  </si>
  <si>
    <t>李志强</t>
  </si>
  <si>
    <t>李小军</t>
  </si>
  <si>
    <t>李付根</t>
  </si>
  <si>
    <t>毛田村 (同心)</t>
  </si>
  <si>
    <t>陆拥军</t>
  </si>
  <si>
    <t>毛田村（福圣）</t>
  </si>
  <si>
    <t>刘亮月</t>
  </si>
  <si>
    <t>毛田村（胡铁）</t>
  </si>
  <si>
    <t>沈兰英</t>
  </si>
  <si>
    <t>毛田村（毛田）</t>
  </si>
  <si>
    <t>王国勋</t>
  </si>
  <si>
    <t>毛田村（同心）</t>
  </si>
  <si>
    <t>李新移</t>
  </si>
  <si>
    <t>毛田村（育英）</t>
  </si>
  <si>
    <t>李四书</t>
  </si>
  <si>
    <t>沈水雄</t>
  </si>
  <si>
    <t>刘美凤</t>
  </si>
  <si>
    <t>郭望新</t>
  </si>
  <si>
    <t>刘其波</t>
  </si>
  <si>
    <t>刘修文</t>
  </si>
  <si>
    <t>孟城村（孟城）</t>
  </si>
  <si>
    <t>李金月</t>
  </si>
  <si>
    <t>李旭升</t>
  </si>
  <si>
    <t>孟城村（文洞）</t>
  </si>
  <si>
    <t>李正辉</t>
  </si>
  <si>
    <t>李学军</t>
  </si>
  <si>
    <t>孟城村（杨家）</t>
  </si>
  <si>
    <t>李小荣</t>
  </si>
  <si>
    <t>杨年望</t>
  </si>
  <si>
    <t>杨雄兵</t>
  </si>
  <si>
    <t>孟城村（邹段）</t>
  </si>
  <si>
    <t>刘神望</t>
  </si>
  <si>
    <t>杨水龙</t>
  </si>
  <si>
    <t>鸣山村（陈洞）</t>
  </si>
  <si>
    <t>姜立新</t>
  </si>
  <si>
    <t>姜泽华</t>
  </si>
  <si>
    <t>姜继兵</t>
  </si>
  <si>
    <t>姜提云</t>
  </si>
  <si>
    <t>鸣山村（田坳）</t>
  </si>
  <si>
    <t>胡跨雄</t>
  </si>
  <si>
    <t>胡龙虎</t>
  </si>
  <si>
    <t>易石港</t>
  </si>
  <si>
    <t>龚玉爱</t>
  </si>
  <si>
    <t>彭三香</t>
  </si>
  <si>
    <t>胡四海</t>
  </si>
  <si>
    <t>鸣山村（谢山）</t>
  </si>
  <si>
    <t>易岳辉</t>
  </si>
  <si>
    <t>易菊兰</t>
  </si>
  <si>
    <t>李民才</t>
  </si>
  <si>
    <t>易美雄</t>
  </si>
  <si>
    <t>易星星</t>
  </si>
  <si>
    <t>南冲村清退</t>
  </si>
  <si>
    <t>南冲村（八斗）</t>
  </si>
  <si>
    <t>刘星星</t>
  </si>
  <si>
    <t>南冲村（南冲）</t>
  </si>
  <si>
    <t>刘旦斌</t>
  </si>
  <si>
    <t>施秀兰</t>
  </si>
  <si>
    <t>南冲村（水圳）</t>
  </si>
  <si>
    <t>刘志</t>
  </si>
  <si>
    <t>刘天年</t>
  </si>
  <si>
    <t>中兴村（牛形）</t>
  </si>
  <si>
    <t>胡新春</t>
  </si>
  <si>
    <t>道仁村（染坊)</t>
  </si>
  <si>
    <t>郭美龙</t>
  </si>
  <si>
    <t>西台村（西台）</t>
  </si>
  <si>
    <t>罗交龙</t>
  </si>
  <si>
    <t>易建龙</t>
  </si>
  <si>
    <t>黄四保</t>
  </si>
  <si>
    <t>西台村（永兴）</t>
  </si>
  <si>
    <t>李祥</t>
  </si>
  <si>
    <t>罗平勇</t>
  </si>
  <si>
    <t>尹细兴</t>
  </si>
  <si>
    <t>车白香</t>
  </si>
  <si>
    <t>罗石林</t>
  </si>
  <si>
    <t>西台村（云塅）</t>
  </si>
  <si>
    <t>罗秋元</t>
  </si>
  <si>
    <t>李劲松</t>
  </si>
  <si>
    <t>西台村（长仑）</t>
  </si>
  <si>
    <t>易湘沅</t>
  </si>
  <si>
    <t>尹桃英</t>
  </si>
  <si>
    <t>李明保</t>
  </si>
  <si>
    <t>易岳元</t>
  </si>
  <si>
    <t>相思村（大冲）</t>
  </si>
  <si>
    <t>李与黄</t>
  </si>
  <si>
    <t>徐细满</t>
  </si>
  <si>
    <t>相思村（河山）</t>
  </si>
  <si>
    <t>许冰玉</t>
  </si>
  <si>
    <t>许玉阶</t>
  </si>
  <si>
    <t>许爱保</t>
  </si>
  <si>
    <t>许爱军</t>
  </si>
  <si>
    <t>许辉煌</t>
  </si>
  <si>
    <t>3改成5个人</t>
  </si>
  <si>
    <t>相思村（同乐）</t>
  </si>
  <si>
    <t>周代雄</t>
  </si>
  <si>
    <t>周代桂</t>
  </si>
  <si>
    <t>付祖国</t>
  </si>
  <si>
    <t>相思村（相思）</t>
  </si>
  <si>
    <t>彭友</t>
  </si>
  <si>
    <t>周八雄</t>
  </si>
  <si>
    <t>付先甫</t>
  </si>
  <si>
    <t>小港村（八宝）</t>
  </si>
  <si>
    <t>佘方伍</t>
  </si>
  <si>
    <t>佘志清</t>
  </si>
  <si>
    <t>小港村（廖塅）</t>
  </si>
  <si>
    <t>廖芳忠</t>
  </si>
  <si>
    <t>廖志勇</t>
  </si>
  <si>
    <t>刘锦</t>
  </si>
  <si>
    <t>许爱香</t>
  </si>
  <si>
    <t>廖旺龙</t>
  </si>
  <si>
    <t>小港村（南庙）</t>
  </si>
  <si>
    <t>周去旧</t>
  </si>
  <si>
    <t>周西龙</t>
  </si>
  <si>
    <t>小港村（水源）</t>
  </si>
  <si>
    <t>杨月英</t>
  </si>
  <si>
    <t>周湘兵</t>
  </si>
  <si>
    <t>鸣山村（杨段）</t>
  </si>
  <si>
    <t>李满银</t>
  </si>
  <si>
    <t>李小平</t>
  </si>
  <si>
    <t>2改成3个人</t>
  </si>
  <si>
    <t>英桥村（高昌）</t>
  </si>
  <si>
    <t>罗石保</t>
  </si>
  <si>
    <t>罗时金</t>
  </si>
  <si>
    <t>英桥村（桃洞）</t>
  </si>
  <si>
    <t>刘自强</t>
  </si>
  <si>
    <t>刘育新</t>
  </si>
  <si>
    <t>刘敏龙</t>
  </si>
  <si>
    <t>刘少海</t>
  </si>
  <si>
    <t>杨冬秀</t>
  </si>
  <si>
    <t>西台村（云段）</t>
  </si>
  <si>
    <t>罗与桂</t>
  </si>
  <si>
    <t>云山村（联合）</t>
  </si>
  <si>
    <t>姜再生</t>
  </si>
  <si>
    <t>李群山</t>
  </si>
  <si>
    <t>李同辉</t>
  </si>
  <si>
    <t>姜志佳</t>
  </si>
  <si>
    <t>李新华</t>
  </si>
  <si>
    <t>李忠平</t>
  </si>
  <si>
    <t>李学红</t>
  </si>
  <si>
    <t>李军辉</t>
  </si>
  <si>
    <t>李玉金</t>
  </si>
  <si>
    <t>李迎</t>
  </si>
  <si>
    <t>刘正龙</t>
  </si>
  <si>
    <t>云山村（云山）</t>
  </si>
  <si>
    <t>车细龙</t>
  </si>
  <si>
    <t>廖树平</t>
  </si>
  <si>
    <t>罗亚辉</t>
  </si>
  <si>
    <t>中兴村（至元）</t>
  </si>
  <si>
    <t>许金星</t>
  </si>
  <si>
    <t>中兴村（中毛）</t>
  </si>
  <si>
    <t>许观应</t>
  </si>
  <si>
    <t>施小交</t>
  </si>
  <si>
    <t>中兴村改危改</t>
  </si>
  <si>
    <t>许淼</t>
  </si>
  <si>
    <t>李必林</t>
  </si>
  <si>
    <t>徐炎丽</t>
  </si>
  <si>
    <t>珠港村（方塘）</t>
  </si>
  <si>
    <t>许四华</t>
  </si>
  <si>
    <t>许尚龙</t>
  </si>
  <si>
    <t>许丰</t>
  </si>
  <si>
    <t>珠港村（九龙）</t>
  </si>
  <si>
    <t>许碧军</t>
  </si>
  <si>
    <t>许岳辉</t>
  </si>
  <si>
    <t>许定辉</t>
  </si>
  <si>
    <t>珠港村（刘家）</t>
  </si>
  <si>
    <t>卢幼香</t>
  </si>
  <si>
    <t>许兴科</t>
  </si>
  <si>
    <t>许梅魁</t>
  </si>
  <si>
    <t>珠港村（桥头）</t>
  </si>
  <si>
    <t>许银魁</t>
  </si>
  <si>
    <t>许细爱</t>
  </si>
  <si>
    <t>许海霞</t>
  </si>
  <si>
    <t>许修竹</t>
  </si>
  <si>
    <t>许红艳</t>
  </si>
  <si>
    <t>许满雄</t>
  </si>
  <si>
    <t>许云飞</t>
  </si>
  <si>
    <t>付小波</t>
  </si>
  <si>
    <t>新增</t>
  </si>
  <si>
    <t>刘江龙</t>
  </si>
  <si>
    <t>李七元</t>
  </si>
  <si>
    <t>卢拥军</t>
  </si>
  <si>
    <t>许建秋</t>
  </si>
  <si>
    <t xml:space="preserve">     岳阳县2017年度易地扶贫搬迁计划实施搬迁户花名册</t>
  </si>
  <si>
    <t>户主姓名</t>
  </si>
  <si>
    <t>户主身份证号码</t>
  </si>
  <si>
    <t>安置方式</t>
  </si>
  <si>
    <t>乡镇</t>
  </si>
  <si>
    <t>村</t>
  </si>
  <si>
    <t>新安置地点（村、组）</t>
  </si>
  <si>
    <t>是否在7月15日前开工</t>
  </si>
  <si>
    <t>是否实施搬迁</t>
  </si>
  <si>
    <t>是否11月底达到入住条件</t>
  </si>
  <si>
    <t>是否12月底达到入住条件</t>
  </si>
  <si>
    <t>家庭建档立卡人数（人）</t>
  </si>
  <si>
    <t>家庭实际搬迁人数（人）</t>
  </si>
  <si>
    <t>扶贫开发信息系统标记人数（人）</t>
  </si>
  <si>
    <t>建（购）房面积（㎡）</t>
  </si>
  <si>
    <t>建（购）住房总成本（万元）</t>
  </si>
  <si>
    <t>建（购）住房补助金额（万元）</t>
  </si>
  <si>
    <t>自筹资金（万元）</t>
  </si>
  <si>
    <t>是否签订旧房拆除协议</t>
  </si>
  <si>
    <t>是否落实脱贫措施</t>
  </si>
  <si>
    <t>是否脱贫</t>
  </si>
  <si>
    <t>联系电话</t>
  </si>
  <si>
    <t>许小玉</t>
  </si>
  <si>
    <t>430621195509158423</t>
  </si>
  <si>
    <t>购房安置</t>
  </si>
  <si>
    <t>珠港村集镇</t>
  </si>
  <si>
    <t>否</t>
  </si>
  <si>
    <t>是</t>
  </si>
  <si>
    <t>已脱贫（享受政策）</t>
  </si>
  <si>
    <t>13974011913</t>
  </si>
  <si>
    <t>实际3人只享受两个人的面积</t>
  </si>
  <si>
    <t>杨望兴</t>
  </si>
  <si>
    <t>430621197606108435</t>
  </si>
  <si>
    <t>18273086516</t>
  </si>
  <si>
    <t>许寒泥</t>
  </si>
  <si>
    <t>430621198207048417</t>
  </si>
  <si>
    <t>未脱贫</t>
  </si>
  <si>
    <t>18980930733</t>
  </si>
  <si>
    <t>付兰香</t>
  </si>
  <si>
    <t>430621195109208428</t>
  </si>
  <si>
    <t>0730-7120705</t>
  </si>
  <si>
    <t>许春光</t>
  </si>
  <si>
    <t>430621194907228437</t>
  </si>
  <si>
    <t>15573073186</t>
  </si>
  <si>
    <t>李爱国</t>
  </si>
  <si>
    <t>430621195905048410</t>
  </si>
  <si>
    <t>13487307248</t>
  </si>
  <si>
    <t>许国求</t>
  </si>
  <si>
    <t>430621195409038416</t>
  </si>
  <si>
    <t>18774016610</t>
  </si>
  <si>
    <t>刘小荣</t>
  </si>
  <si>
    <t>430621194610118448</t>
  </si>
  <si>
    <t>15115028117</t>
  </si>
  <si>
    <t>许卫</t>
  </si>
  <si>
    <t>430621197505218416</t>
  </si>
  <si>
    <t>13873097354</t>
  </si>
  <si>
    <t>许元香</t>
  </si>
  <si>
    <t>430621194501148429</t>
  </si>
  <si>
    <t>15274074633</t>
  </si>
  <si>
    <t>许有保</t>
  </si>
  <si>
    <t>430621194001088415</t>
  </si>
  <si>
    <t>15717305303</t>
  </si>
  <si>
    <t>许拥武</t>
  </si>
  <si>
    <t>430621197709278410</t>
  </si>
  <si>
    <t>15869324981</t>
  </si>
  <si>
    <t>许兴旺</t>
  </si>
  <si>
    <t>430621196611118457</t>
  </si>
  <si>
    <t>中兴村老中组</t>
  </si>
  <si>
    <t>15080958370</t>
  </si>
  <si>
    <t>许和平</t>
  </si>
  <si>
    <t>430621194604038417</t>
  </si>
  <si>
    <t>17752834371</t>
  </si>
  <si>
    <t>许石右</t>
  </si>
  <si>
    <t>皮岳辉</t>
  </si>
  <si>
    <t>430621197207118433</t>
  </si>
  <si>
    <t>15073072592</t>
  </si>
  <si>
    <t>周组次</t>
  </si>
  <si>
    <t>430621194811198413</t>
  </si>
  <si>
    <t>15768467729</t>
  </si>
  <si>
    <t>许定芳</t>
  </si>
  <si>
    <t>430621194608278418</t>
  </si>
  <si>
    <t>相思村集镇</t>
  </si>
  <si>
    <t>13975029051</t>
  </si>
  <si>
    <t>许定满</t>
  </si>
  <si>
    <t>430621197102248418</t>
  </si>
  <si>
    <t>15073076851</t>
  </si>
  <si>
    <t>许石望</t>
  </si>
  <si>
    <t>430621196311118412</t>
  </si>
  <si>
    <t>15074024549</t>
  </si>
  <si>
    <t>许定都</t>
  </si>
  <si>
    <t>430621196109118435</t>
  </si>
  <si>
    <t>15700858457</t>
  </si>
  <si>
    <t>许庚寅</t>
  </si>
  <si>
    <t>430621195005148416</t>
  </si>
  <si>
    <t>18273886152</t>
  </si>
  <si>
    <t>许国辉</t>
  </si>
  <si>
    <t>430621194907218415</t>
  </si>
  <si>
    <t>18390137971</t>
  </si>
  <si>
    <t>许石印</t>
  </si>
  <si>
    <t>430621196607298416</t>
  </si>
  <si>
    <t>15197057731</t>
  </si>
  <si>
    <t>许石喜</t>
  </si>
  <si>
    <t>430621197708148411</t>
  </si>
  <si>
    <t>13807402679</t>
  </si>
  <si>
    <t>许小凤</t>
  </si>
  <si>
    <t>430621196906158413</t>
  </si>
  <si>
    <t>珠港村坎坡组</t>
  </si>
  <si>
    <t>15574036958</t>
  </si>
  <si>
    <t>许七球</t>
  </si>
  <si>
    <t>430621197310208410</t>
  </si>
  <si>
    <t>18692160876</t>
  </si>
  <si>
    <t>430621195704283713</t>
  </si>
  <si>
    <t>毛田村台上组</t>
  </si>
  <si>
    <t>13786031969</t>
  </si>
  <si>
    <t>43062119570121371X</t>
  </si>
  <si>
    <t>毛田村坡头组</t>
  </si>
  <si>
    <t>13469263672</t>
  </si>
  <si>
    <t>430621196806273713</t>
  </si>
  <si>
    <t>毛田村陆家组</t>
  </si>
  <si>
    <t>18478310144</t>
  </si>
  <si>
    <t>430621197403233711</t>
  </si>
  <si>
    <t>毛田村新屋组</t>
  </si>
  <si>
    <t>15873044392</t>
  </si>
  <si>
    <t>43062119690921381X</t>
  </si>
  <si>
    <t>毛田村庙山组</t>
  </si>
  <si>
    <t>13974046426</t>
  </si>
  <si>
    <t>430621196609133738</t>
  </si>
  <si>
    <t>毛田村平头组</t>
  </si>
  <si>
    <t>13257400988</t>
  </si>
  <si>
    <t>430621195402273747</t>
  </si>
  <si>
    <t>17373003519</t>
  </si>
  <si>
    <t>430621197710053710</t>
  </si>
  <si>
    <t>毛田村西上组</t>
  </si>
  <si>
    <t>14789683408</t>
  </si>
  <si>
    <t>430621198705263734</t>
  </si>
  <si>
    <t>430621197405083710</t>
  </si>
  <si>
    <t>道仁村杨树组</t>
  </si>
  <si>
    <t>18173019020</t>
  </si>
  <si>
    <t>43062119750103373X</t>
  </si>
  <si>
    <t>道仁村道仁组</t>
  </si>
  <si>
    <t>13975048950</t>
  </si>
  <si>
    <t>430621196809053716</t>
  </si>
  <si>
    <t>18274001241</t>
  </si>
  <si>
    <t>430621196909023717</t>
  </si>
  <si>
    <t>英桥村苏冲组</t>
  </si>
  <si>
    <t>18774148842</t>
  </si>
  <si>
    <t>430621196806143716</t>
  </si>
  <si>
    <t>英桥村沙坡组</t>
  </si>
  <si>
    <t>13679850930</t>
  </si>
  <si>
    <t>430621194309273713</t>
  </si>
  <si>
    <t>15197111587</t>
  </si>
  <si>
    <t>430621198307163738</t>
  </si>
  <si>
    <t>英桥村大条组</t>
  </si>
  <si>
    <t>13739495952</t>
  </si>
  <si>
    <t>430621195710073712</t>
  </si>
  <si>
    <t>英桥村新下组</t>
  </si>
  <si>
    <t>13786025378</t>
  </si>
  <si>
    <t>430621196304203715</t>
  </si>
  <si>
    <t>英桥村古洞组</t>
  </si>
  <si>
    <t>13548904635</t>
  </si>
  <si>
    <t>430621193504253721</t>
  </si>
  <si>
    <t>孟城村朝门组</t>
  </si>
  <si>
    <t>13077135013</t>
  </si>
  <si>
    <t>430621196301013713</t>
  </si>
  <si>
    <t>孟城村六组</t>
  </si>
  <si>
    <t>13807403543</t>
  </si>
  <si>
    <t>430621195310123717</t>
  </si>
  <si>
    <t>18774121181</t>
  </si>
  <si>
    <t>430621194702153742</t>
  </si>
  <si>
    <t>孟城村新屋组</t>
  </si>
  <si>
    <t>13487765504</t>
  </si>
  <si>
    <t>430621197111073736</t>
  </si>
  <si>
    <t>孟城村凉林组</t>
  </si>
  <si>
    <t>13798136013</t>
  </si>
  <si>
    <t>430621197310063717</t>
  </si>
  <si>
    <t>孟城村条洞组</t>
  </si>
  <si>
    <t>18821905315</t>
  </si>
  <si>
    <t>430621196606238112</t>
  </si>
  <si>
    <t>孟城村郭山组</t>
  </si>
  <si>
    <t>13607307392</t>
  </si>
  <si>
    <t>430621197910048131</t>
  </si>
  <si>
    <t>13727305474</t>
  </si>
  <si>
    <t>430621198410063719</t>
  </si>
  <si>
    <t>南冲村下屋组</t>
  </si>
  <si>
    <t>13973026616</t>
  </si>
  <si>
    <t>430621196712283718</t>
  </si>
  <si>
    <t>芭蕉村上屋组</t>
  </si>
  <si>
    <t>13874052741</t>
  </si>
  <si>
    <t>430621197307133710</t>
  </si>
  <si>
    <t>南冲村严家组</t>
  </si>
  <si>
    <t>13789029975</t>
  </si>
  <si>
    <t>430621194909093724</t>
  </si>
  <si>
    <t>18974019634</t>
  </si>
  <si>
    <t>43062119520113373X</t>
  </si>
  <si>
    <t>芭蕉村三元组</t>
  </si>
  <si>
    <t>15173081949</t>
  </si>
  <si>
    <t>43062119701128371X</t>
  </si>
  <si>
    <t>芭蕉村新屋组</t>
  </si>
  <si>
    <t>18229408951</t>
  </si>
  <si>
    <t>430621195903243714</t>
  </si>
  <si>
    <t>芭蕉村彭庄组</t>
  </si>
  <si>
    <t>13055071804</t>
  </si>
  <si>
    <t>430621195611063711</t>
  </si>
  <si>
    <t>芭蕉村长冲组</t>
  </si>
  <si>
    <t>18007303917</t>
  </si>
  <si>
    <t>430621197211053732</t>
  </si>
  <si>
    <t>芭蕉村老屋组</t>
  </si>
  <si>
    <t>13787302117</t>
  </si>
  <si>
    <t>43062119700608373X</t>
  </si>
  <si>
    <t>15918198117</t>
  </si>
  <si>
    <t>430621197810243714</t>
  </si>
  <si>
    <t>18273009156</t>
  </si>
  <si>
    <t>430621197106173716</t>
  </si>
  <si>
    <t>芭蕉村鸭冲组</t>
  </si>
  <si>
    <t>18390269695</t>
  </si>
  <si>
    <t>430621196101053710</t>
  </si>
  <si>
    <t>小港村向兴组</t>
  </si>
  <si>
    <t>13873044193</t>
  </si>
  <si>
    <t>430621197001123712</t>
  </si>
  <si>
    <t>13637301760</t>
  </si>
  <si>
    <t>430621196507233711</t>
  </si>
  <si>
    <t>小港村梅冲组</t>
  </si>
  <si>
    <t>15842884574</t>
  </si>
  <si>
    <t>430621194810223728</t>
  </si>
  <si>
    <t>小港村郭家组</t>
  </si>
  <si>
    <t>13974082877</t>
  </si>
  <si>
    <t>430621197404243735</t>
  </si>
  <si>
    <t>小港村柏树组</t>
  </si>
  <si>
    <t>15200274216</t>
  </si>
  <si>
    <t>430621197812133711</t>
  </si>
  <si>
    <t>小港村新一组</t>
  </si>
  <si>
    <t>15873023330</t>
  </si>
  <si>
    <t>430621194702203711</t>
  </si>
  <si>
    <t>18373064712</t>
  </si>
  <si>
    <t>430621198009093735</t>
  </si>
  <si>
    <t>南冲村毛田集镇</t>
  </si>
  <si>
    <t>18975021588</t>
  </si>
  <si>
    <t>430621195512203715</t>
  </si>
  <si>
    <t>小港村牛头组</t>
  </si>
  <si>
    <t>13574022390</t>
  </si>
  <si>
    <t>430621195410078124</t>
  </si>
  <si>
    <t>黄道村七畈组</t>
  </si>
  <si>
    <t>15200299763</t>
  </si>
  <si>
    <t>430621196405298119</t>
  </si>
  <si>
    <t>黄道村相庙组</t>
  </si>
  <si>
    <t>07307160520</t>
  </si>
  <si>
    <t>430621195809118124</t>
  </si>
  <si>
    <t>黄道村赛冲组</t>
  </si>
  <si>
    <t>13707403885</t>
  </si>
  <si>
    <t>430621195306148110</t>
  </si>
  <si>
    <t>黄道村丘段组</t>
  </si>
  <si>
    <t>13874050720</t>
  </si>
  <si>
    <t>430621195212088110</t>
  </si>
  <si>
    <t>黄道村车家组</t>
  </si>
  <si>
    <t>15074021785</t>
  </si>
  <si>
    <t>430621198009058112</t>
  </si>
  <si>
    <t>黄道村东西组</t>
  </si>
  <si>
    <t>13973014229</t>
  </si>
  <si>
    <t>430621196705188130</t>
  </si>
  <si>
    <t>黄道村沈山组</t>
  </si>
  <si>
    <t>13762090825</t>
  </si>
  <si>
    <t>43062119770915811X</t>
  </si>
  <si>
    <t>黄道村李景组</t>
  </si>
  <si>
    <t>15874084473</t>
  </si>
  <si>
    <t>430621196701108113</t>
  </si>
  <si>
    <t>云山村西台组</t>
  </si>
  <si>
    <t>15197056967</t>
  </si>
  <si>
    <t>430621197808088110</t>
  </si>
  <si>
    <t>云山村东头组</t>
  </si>
  <si>
    <t>13874011224</t>
  </si>
  <si>
    <t>430621197207218119</t>
  </si>
  <si>
    <t>云山村姜家组</t>
  </si>
  <si>
    <t>18873069758</t>
  </si>
  <si>
    <t>430621197209128117</t>
  </si>
  <si>
    <t>云山村新屋组</t>
  </si>
  <si>
    <t>15973012337</t>
  </si>
  <si>
    <t>430621196412148119</t>
  </si>
  <si>
    <t>云山村红坳组</t>
  </si>
  <si>
    <t>13762095946</t>
  </si>
  <si>
    <t>430621195106308116</t>
  </si>
  <si>
    <t>18773004388</t>
  </si>
  <si>
    <t>430621198612288115</t>
  </si>
  <si>
    <t>云山村柏树组</t>
  </si>
  <si>
    <t>18973052639</t>
  </si>
  <si>
    <t>430621195105228114</t>
  </si>
  <si>
    <t>15115026113</t>
  </si>
  <si>
    <t>430621196803128115</t>
  </si>
  <si>
    <t>18273889123</t>
  </si>
  <si>
    <t>430621195506148115</t>
  </si>
  <si>
    <t>云山村庙湾组</t>
  </si>
  <si>
    <t>15073034057</t>
  </si>
  <si>
    <t>430621196007298113</t>
  </si>
  <si>
    <t>云山村老屋组</t>
  </si>
  <si>
    <t>18907308606</t>
  </si>
  <si>
    <t>430621196101038115</t>
  </si>
  <si>
    <t>鸣山村高条组</t>
  </si>
  <si>
    <t>18670051302</t>
  </si>
  <si>
    <t>430621197201138118</t>
  </si>
  <si>
    <t>鸣山村叶洞组</t>
  </si>
  <si>
    <t>18307301446</t>
  </si>
  <si>
    <t>430621196811218110</t>
  </si>
  <si>
    <t>18707303507</t>
  </si>
  <si>
    <t>430621194912128115</t>
  </si>
  <si>
    <t>18373040481</t>
  </si>
  <si>
    <t>430621195512178118</t>
  </si>
  <si>
    <t>鸣山村对门组</t>
  </si>
  <si>
    <t>7307160526</t>
  </si>
  <si>
    <t>430621194406238127</t>
  </si>
  <si>
    <t>鸣山村荷塘组</t>
  </si>
  <si>
    <t>430621194206188110</t>
  </si>
  <si>
    <t>鸣山村罗形组</t>
  </si>
  <si>
    <t>13789005946</t>
  </si>
  <si>
    <t>430621196403158112</t>
  </si>
  <si>
    <t>13607300304</t>
  </si>
  <si>
    <t>430621196307248118</t>
  </si>
  <si>
    <t>鸣山村易圯组</t>
  </si>
  <si>
    <t>15973021569</t>
  </si>
  <si>
    <t>430621194902058125</t>
  </si>
  <si>
    <t>鸣山村和家组</t>
  </si>
  <si>
    <t>13487720896</t>
  </si>
  <si>
    <t>430621196012158115</t>
  </si>
  <si>
    <t>鸣山村细胡组</t>
  </si>
  <si>
    <t>15675016179</t>
  </si>
  <si>
    <t>430621198402164122</t>
  </si>
  <si>
    <t>13762058202</t>
  </si>
  <si>
    <t>430621195305308119</t>
  </si>
  <si>
    <t>西台村永家组</t>
  </si>
  <si>
    <t>15007302642</t>
  </si>
  <si>
    <t>43062119780726811X</t>
  </si>
  <si>
    <t>西台村老屋组</t>
  </si>
  <si>
    <t>17078151803</t>
  </si>
  <si>
    <t>430621196512188118</t>
  </si>
  <si>
    <t>西台村尹家组</t>
  </si>
  <si>
    <t>15197053977</t>
  </si>
  <si>
    <t>430621196903268182</t>
  </si>
  <si>
    <t>西台村皮条组</t>
  </si>
  <si>
    <t>18373064029</t>
  </si>
  <si>
    <t>430621194402028114</t>
  </si>
  <si>
    <t>15274076327</t>
  </si>
  <si>
    <t>430621195503038121</t>
  </si>
  <si>
    <t>西台村银山组</t>
  </si>
  <si>
    <t>15873002463</t>
  </si>
  <si>
    <t>430621193304178114</t>
  </si>
  <si>
    <t>07307160858</t>
  </si>
  <si>
    <t>430621195305068119</t>
  </si>
  <si>
    <t>13874010544</t>
  </si>
  <si>
    <t>430621196910218116</t>
  </si>
  <si>
    <t>西台村淦家组</t>
  </si>
  <si>
    <t>13974018240</t>
  </si>
  <si>
    <t>430621195002118115</t>
  </si>
  <si>
    <t>西台村罗家组</t>
  </si>
  <si>
    <t>13874016121</t>
  </si>
  <si>
    <t>430621195307098119</t>
  </si>
  <si>
    <t>西台村大屋组</t>
  </si>
  <si>
    <t>13469263343</t>
  </si>
  <si>
    <t>430621198209168113</t>
  </si>
  <si>
    <t>西台村新冲组</t>
  </si>
  <si>
    <t>18274123312</t>
  </si>
  <si>
    <t>430621197703068412</t>
  </si>
  <si>
    <t>白若村六房组</t>
  </si>
  <si>
    <t>15274052801</t>
  </si>
  <si>
    <t>430621197110080037</t>
  </si>
  <si>
    <t>白若村堪上组</t>
  </si>
  <si>
    <t>18225263370</t>
  </si>
  <si>
    <t>430621198112278412</t>
  </si>
  <si>
    <t>白若村大屋组</t>
  </si>
  <si>
    <t>15116738979</t>
  </si>
  <si>
    <t>430621196801178434</t>
  </si>
  <si>
    <t>白若村沙坪组</t>
  </si>
  <si>
    <t>15842899458</t>
  </si>
  <si>
    <t>430621197908148432</t>
  </si>
  <si>
    <t>白若村晏山组</t>
  </si>
  <si>
    <t>15115072406</t>
  </si>
  <si>
    <t>430621198101168410</t>
  </si>
  <si>
    <t>18716126854</t>
  </si>
  <si>
    <t>430621197001178617</t>
  </si>
  <si>
    <t>18274000781</t>
  </si>
  <si>
    <t>430621197005068431</t>
  </si>
  <si>
    <t>白若村黄中组</t>
  </si>
  <si>
    <t>18773067371</t>
  </si>
  <si>
    <t>430621194811158411</t>
  </si>
  <si>
    <t>白若村高龙组</t>
  </si>
  <si>
    <t>18169403753</t>
  </si>
  <si>
    <t>430621195112068411</t>
  </si>
  <si>
    <t>18073062548</t>
  </si>
  <si>
    <t>430621197311208412</t>
  </si>
  <si>
    <t>白若村楼畈组</t>
  </si>
  <si>
    <t>13575986846</t>
  </si>
  <si>
    <t>430621195210148415</t>
  </si>
  <si>
    <t>白若村畈屋组</t>
  </si>
  <si>
    <t>13873003915</t>
  </si>
  <si>
    <t>43062119740512843X</t>
  </si>
  <si>
    <t>白若村京塘组</t>
  </si>
  <si>
    <t>13637302083</t>
  </si>
  <si>
    <t>430621198602158499</t>
  </si>
  <si>
    <t>13367400215</t>
  </si>
  <si>
    <t>430621195102098422</t>
  </si>
  <si>
    <t>白若村邓塅组</t>
  </si>
  <si>
    <t>13117307011</t>
  </si>
  <si>
    <t>430621197501230370</t>
  </si>
  <si>
    <t>白若村金下组</t>
  </si>
  <si>
    <t>13517303090</t>
  </si>
  <si>
    <t>430621195203038410</t>
  </si>
  <si>
    <t>13203011658</t>
  </si>
  <si>
    <t>430621194810168415</t>
  </si>
  <si>
    <t>卢塅村干冲组</t>
  </si>
  <si>
    <t>13873002846</t>
  </si>
  <si>
    <t>430621195310258419</t>
  </si>
  <si>
    <t>13873090136</t>
  </si>
  <si>
    <t>430621195912198417</t>
  </si>
  <si>
    <t>15274054106</t>
  </si>
  <si>
    <t>430621197004148413</t>
  </si>
  <si>
    <t>卢塅村塘坡组</t>
  </si>
  <si>
    <t>18073084966</t>
  </si>
  <si>
    <t>430621196708118410</t>
  </si>
  <si>
    <t>卢塅村艾洞组</t>
  </si>
  <si>
    <t>18774111460</t>
  </si>
  <si>
    <t>430621193610168432</t>
  </si>
  <si>
    <t>15842867235</t>
  </si>
  <si>
    <t>430621198406038414</t>
  </si>
  <si>
    <t>卢塅村凉林组</t>
  </si>
  <si>
    <t>15273023448</t>
  </si>
  <si>
    <t>430621197104108435</t>
  </si>
  <si>
    <t>18207301658</t>
  </si>
  <si>
    <t>430621195312258412</t>
  </si>
  <si>
    <t>卢塅村七石岩组</t>
  </si>
  <si>
    <t>15173086253</t>
  </si>
  <si>
    <t>430621196302168418</t>
  </si>
  <si>
    <t>13974010612</t>
  </si>
  <si>
    <t>430621196002118419</t>
  </si>
  <si>
    <t>15200299375</t>
  </si>
  <si>
    <t>430621197103188410</t>
  </si>
  <si>
    <t>18975020187</t>
  </si>
  <si>
    <t>430621194810298412</t>
  </si>
  <si>
    <t>13487789702</t>
  </si>
  <si>
    <t>430621196303218413</t>
  </si>
  <si>
    <t>卢塅村老沙组</t>
  </si>
  <si>
    <t>13873086311</t>
  </si>
  <si>
    <t>430621195103138414</t>
  </si>
  <si>
    <t>卢塅村中屋组</t>
  </si>
  <si>
    <t>18473069027</t>
  </si>
  <si>
    <t>430621197012118417</t>
  </si>
  <si>
    <t>卢塅村万一组</t>
  </si>
  <si>
    <t>15842867591</t>
  </si>
  <si>
    <t>430621197312258438</t>
  </si>
  <si>
    <t>卢塅村万二组</t>
  </si>
  <si>
    <t>13786087851</t>
  </si>
  <si>
    <t>430621193807268410</t>
  </si>
  <si>
    <t>13789029645</t>
  </si>
  <si>
    <t>430621193412178410</t>
  </si>
  <si>
    <t>卢塅村姜家组</t>
  </si>
  <si>
    <t>13537497668</t>
  </si>
  <si>
    <t>430621196011018428</t>
  </si>
  <si>
    <t>卢塅村新屋组</t>
  </si>
  <si>
    <t>18873055070</t>
  </si>
  <si>
    <t>430621197812018414</t>
  </si>
  <si>
    <t>卢塅村桃元组</t>
  </si>
  <si>
    <t>18173066574</t>
  </si>
  <si>
    <t>430621198906198414</t>
  </si>
  <si>
    <t>卢塅村苏冲组</t>
  </si>
  <si>
    <t>18173018191</t>
  </si>
  <si>
    <t>430621196410088618</t>
  </si>
  <si>
    <t>卢塅村二老组</t>
  </si>
  <si>
    <t>18390139161</t>
  </si>
  <si>
    <t>430621196310218438</t>
  </si>
  <si>
    <t>卢塅村外老组</t>
  </si>
  <si>
    <t>18390118837</t>
  </si>
  <si>
    <t>430621197101148415</t>
  </si>
  <si>
    <t>相思村新屋组</t>
  </si>
  <si>
    <t>15073022592</t>
  </si>
  <si>
    <t>430621197001108432</t>
  </si>
  <si>
    <t>相思村龟形组</t>
  </si>
  <si>
    <t>18773045600</t>
  </si>
  <si>
    <t>430621195003258419</t>
  </si>
  <si>
    <t>相思村圮上组</t>
  </si>
  <si>
    <t>15007300799</t>
  </si>
  <si>
    <t>430621194702178413</t>
  </si>
  <si>
    <t>相思村坡头组</t>
  </si>
  <si>
    <t>13203001819</t>
  </si>
  <si>
    <t>430621194006068413</t>
  </si>
  <si>
    <t xml:space="preserve">相思村西头组 </t>
  </si>
  <si>
    <t>13807308447</t>
  </si>
  <si>
    <t>430621192711158415</t>
  </si>
  <si>
    <t>相思村土中组</t>
  </si>
  <si>
    <t>430621195302238418</t>
  </si>
  <si>
    <t>相思村土下组</t>
  </si>
  <si>
    <t>13807403046</t>
  </si>
  <si>
    <t>430621197307118414</t>
  </si>
  <si>
    <t>相思村坳上组</t>
  </si>
  <si>
    <t>15274076823</t>
  </si>
  <si>
    <t>43062119470228841X</t>
  </si>
  <si>
    <t>相思村丁家组</t>
  </si>
  <si>
    <t>13575027541</t>
  </si>
  <si>
    <t>430621199110058437</t>
  </si>
  <si>
    <t>小港村齐冲组</t>
  </si>
  <si>
    <t>43062119690810841X</t>
  </si>
  <si>
    <t>李塅村上屋组</t>
  </si>
  <si>
    <t>15197118167</t>
  </si>
  <si>
    <t>430621197111148419</t>
  </si>
  <si>
    <t>李塅村土坡组</t>
  </si>
  <si>
    <t>15807302181</t>
  </si>
  <si>
    <t>43062119510912841X</t>
  </si>
  <si>
    <t>中兴村毛条组</t>
  </si>
  <si>
    <t>13874010533</t>
  </si>
  <si>
    <t>430621196601038410</t>
  </si>
  <si>
    <t>中兴村泉井组</t>
  </si>
  <si>
    <t>15575057901</t>
  </si>
  <si>
    <t>430621195311108412</t>
  </si>
  <si>
    <t>中兴村八屋组</t>
  </si>
  <si>
    <t>07307120319</t>
  </si>
  <si>
    <t>430621197001108424</t>
  </si>
  <si>
    <t>15573088287</t>
  </si>
  <si>
    <t>430621196204208412</t>
  </si>
  <si>
    <t>珠港村菜内组</t>
  </si>
  <si>
    <t>07307121067</t>
  </si>
  <si>
    <t>43062119810413841X</t>
  </si>
  <si>
    <t>珠港村菜外组</t>
  </si>
  <si>
    <t>18973017566</t>
  </si>
  <si>
    <t>430621197412038424</t>
  </si>
  <si>
    <t>珠港村带洞组</t>
  </si>
  <si>
    <t>07307120999</t>
  </si>
  <si>
    <t>430621197310258418</t>
  </si>
  <si>
    <t>珠港村茶新组</t>
  </si>
  <si>
    <t>13873096708</t>
  </si>
  <si>
    <t>430621195804058417</t>
  </si>
  <si>
    <t>珠港村山上组</t>
  </si>
  <si>
    <t>18273887907</t>
  </si>
  <si>
    <t>43062119560821841X</t>
  </si>
  <si>
    <t>15080972459</t>
  </si>
  <si>
    <t>430621195911108424</t>
  </si>
  <si>
    <t>珠港村王茂组</t>
  </si>
  <si>
    <t>18390180852</t>
  </si>
  <si>
    <t>430621196912038434</t>
  </si>
  <si>
    <t>珠港村刘家组</t>
  </si>
  <si>
    <t>15173082623</t>
  </si>
  <si>
    <t>430621195501188417</t>
  </si>
  <si>
    <t>珠港村王家组</t>
  </si>
  <si>
    <t>13973006438</t>
  </si>
  <si>
    <t>430621195612168419</t>
  </si>
  <si>
    <t>15873054284</t>
  </si>
  <si>
    <t>430621197306068419</t>
  </si>
  <si>
    <t>珠港村上一组</t>
  </si>
  <si>
    <t>13786020257</t>
  </si>
  <si>
    <t>龚三星</t>
  </si>
  <si>
    <t>430621197602073773</t>
  </si>
  <si>
    <t>小集中安置点</t>
  </si>
  <si>
    <t>冷水洞</t>
  </si>
  <si>
    <t>王岳林</t>
  </si>
  <si>
    <t>430621196911253714</t>
  </si>
  <si>
    <t>龚铁垂</t>
  </si>
  <si>
    <t>430621197502023752</t>
  </si>
  <si>
    <t>易国政</t>
  </si>
  <si>
    <t>430621194305273716</t>
  </si>
  <si>
    <t>中树队</t>
  </si>
  <si>
    <t>李石林</t>
  </si>
  <si>
    <t>430621196405033719</t>
  </si>
  <si>
    <t>李中心</t>
  </si>
  <si>
    <t>430621194608287752</t>
  </si>
  <si>
    <t>陆波</t>
  </si>
  <si>
    <t>430621197008263718</t>
  </si>
  <si>
    <t>周望雄</t>
  </si>
  <si>
    <t>430621196802123718</t>
  </si>
  <si>
    <t>杨家片老校后</t>
  </si>
  <si>
    <t>杨卫雄</t>
  </si>
  <si>
    <t>430621195403103731</t>
  </si>
  <si>
    <t>罗玲玲</t>
  </si>
  <si>
    <t>430621196908073720</t>
  </si>
  <si>
    <t>杨圣飞</t>
  </si>
  <si>
    <t>430621195511293739</t>
  </si>
  <si>
    <t>杨言兵</t>
  </si>
  <si>
    <t>430621196511013711</t>
  </si>
  <si>
    <t>杨辉雄</t>
  </si>
  <si>
    <t>430621194603033710</t>
  </si>
  <si>
    <t>杨勇军</t>
  </si>
  <si>
    <t>430621197111093710</t>
  </si>
  <si>
    <t>李新志</t>
  </si>
  <si>
    <t>430621194410263755</t>
  </si>
  <si>
    <t>杨岳满</t>
  </si>
  <si>
    <t>430621197301283718</t>
  </si>
  <si>
    <t>李晃</t>
  </si>
  <si>
    <t>430621197906083719</t>
  </si>
  <si>
    <t>杨山组</t>
  </si>
  <si>
    <t>李正伟</t>
  </si>
  <si>
    <t>430621197202053714</t>
  </si>
  <si>
    <t>李明水</t>
  </si>
  <si>
    <t>430621196612063718</t>
  </si>
  <si>
    <t>付神勇</t>
  </si>
  <si>
    <t>430621197403223775</t>
  </si>
  <si>
    <t>杨子龙</t>
  </si>
  <si>
    <t>430621195904013718</t>
  </si>
  <si>
    <t>杨华文</t>
  </si>
  <si>
    <t>430621197404103716</t>
  </si>
  <si>
    <t>刘伟</t>
  </si>
  <si>
    <t>430621198012023711</t>
  </si>
  <si>
    <t>乱石组</t>
  </si>
  <si>
    <t>刘望金</t>
  </si>
  <si>
    <t>430621197106283712</t>
  </si>
  <si>
    <t>刘立新</t>
  </si>
  <si>
    <t>430621197206133711</t>
  </si>
  <si>
    <t>刘小水</t>
  </si>
  <si>
    <t>430621197306033718</t>
  </si>
  <si>
    <t>刘亚雄</t>
  </si>
  <si>
    <t>430621194503233715</t>
  </si>
  <si>
    <t>刘细章</t>
  </si>
  <si>
    <t>430621196401243719</t>
  </si>
  <si>
    <t>全家死亡</t>
  </si>
  <si>
    <t>刘兵</t>
  </si>
  <si>
    <t>430621195209033717</t>
  </si>
  <si>
    <t>条洞组</t>
  </si>
  <si>
    <t>李正龙</t>
  </si>
  <si>
    <t>430621195209013716</t>
  </si>
  <si>
    <t>刘细望</t>
  </si>
  <si>
    <t>430621196712203714</t>
  </si>
  <si>
    <t>刘平龙</t>
  </si>
  <si>
    <t>430621195108183732</t>
  </si>
  <si>
    <t>道冲点</t>
  </si>
  <si>
    <t>刘志勇</t>
  </si>
  <si>
    <t>430621197103223714</t>
  </si>
  <si>
    <t>刘神美</t>
  </si>
  <si>
    <t>430621197105303734</t>
  </si>
  <si>
    <t>刘孟祥</t>
  </si>
  <si>
    <t>43062119930801371X</t>
  </si>
  <si>
    <t>刘小龙</t>
  </si>
  <si>
    <t>43062119730404371X</t>
  </si>
  <si>
    <t>刘一平</t>
  </si>
  <si>
    <t>刘凌云</t>
  </si>
  <si>
    <t>430621194909053730</t>
  </si>
  <si>
    <t>刘卫雄</t>
  </si>
  <si>
    <t>430621195611143711</t>
  </si>
  <si>
    <t>刘红倩</t>
  </si>
  <si>
    <t>430621197407213726</t>
  </si>
  <si>
    <t>返贫</t>
  </si>
  <si>
    <t>刘雄</t>
  </si>
  <si>
    <t>刘贤军</t>
  </si>
  <si>
    <t>430621195405153732</t>
  </si>
  <si>
    <t>道冲组</t>
  </si>
  <si>
    <t>刘乐保</t>
  </si>
  <si>
    <t>430621196512300050</t>
  </si>
  <si>
    <t>刘四求</t>
  </si>
  <si>
    <t>430621196111273733</t>
  </si>
  <si>
    <t>刘石虎</t>
  </si>
  <si>
    <t>430621198011053716</t>
  </si>
  <si>
    <t>刘建辉</t>
  </si>
  <si>
    <t>430621195712083738</t>
  </si>
  <si>
    <t>毕丁香</t>
  </si>
  <si>
    <t>430621196411208124</t>
  </si>
  <si>
    <t>联盟平原</t>
  </si>
  <si>
    <t>龚望春</t>
  </si>
  <si>
    <t>430621196001058119</t>
  </si>
  <si>
    <t>方永久</t>
  </si>
  <si>
    <t>430621195109093712</t>
  </si>
  <si>
    <t>龚护国</t>
  </si>
  <si>
    <t>430621196711098115</t>
  </si>
  <si>
    <t>龚黑生</t>
  </si>
  <si>
    <t>43062119600318811X</t>
  </si>
  <si>
    <t>龚永波</t>
  </si>
  <si>
    <t>430621197803028119</t>
  </si>
  <si>
    <t>付先归</t>
  </si>
  <si>
    <t>430621196304038473</t>
  </si>
  <si>
    <t>王土嘴</t>
  </si>
  <si>
    <t>胡新会</t>
  </si>
  <si>
    <t>43062119711212841X</t>
  </si>
  <si>
    <t>刘团书</t>
  </si>
  <si>
    <t>430621196609168412</t>
  </si>
  <si>
    <t>付雄波</t>
  </si>
  <si>
    <t>430621197308058433</t>
  </si>
  <si>
    <t>许志三</t>
  </si>
  <si>
    <t>430621195407238449</t>
  </si>
  <si>
    <t>付家点</t>
  </si>
  <si>
    <t>许柒贰</t>
  </si>
  <si>
    <t>430621197208078410</t>
  </si>
  <si>
    <t>付记村</t>
  </si>
  <si>
    <t>430621193605028419</t>
  </si>
  <si>
    <t>胡岳文</t>
  </si>
  <si>
    <t>430621197111288411</t>
  </si>
  <si>
    <t>黎和华</t>
  </si>
  <si>
    <t>430621196906168427</t>
  </si>
  <si>
    <t>许奇甫</t>
  </si>
  <si>
    <t>430621198108058417</t>
  </si>
  <si>
    <t>43062119460718812X</t>
  </si>
  <si>
    <t>黄道村细条组</t>
  </si>
  <si>
    <t>430621194501058116</t>
  </si>
  <si>
    <t>430621195404048113</t>
  </si>
  <si>
    <t>430621197610258436</t>
  </si>
  <si>
    <t>白若村西下组</t>
  </si>
  <si>
    <t>13789029706</t>
  </si>
  <si>
    <t xml:space="preserve"> </t>
  </si>
  <si>
    <t>毛田</t>
  </si>
  <si>
    <t>小计</t>
  </si>
  <si>
    <t/>
  </si>
  <si>
    <t xml:space="preserve"> 岳阳县2016年度易地扶贫搬迁计划实施搬迁户花名册</t>
  </si>
  <si>
    <t>入住时间</t>
  </si>
  <si>
    <t>旧房是否拆除</t>
  </si>
  <si>
    <t>贫困村</t>
  </si>
  <si>
    <t>杨树焱</t>
  </si>
  <si>
    <t>八斗村李下组</t>
  </si>
  <si>
    <t>2016年 12月</t>
  </si>
  <si>
    <t>李四凤</t>
  </si>
  <si>
    <t>许六霞</t>
  </si>
  <si>
    <t>周石关</t>
  </si>
  <si>
    <t>刘庆虎</t>
  </si>
  <si>
    <t>李左英</t>
  </si>
  <si>
    <t>刘义</t>
  </si>
  <si>
    <t>刘红五</t>
  </si>
  <si>
    <t>刘卫平</t>
  </si>
  <si>
    <t>郭文</t>
  </si>
  <si>
    <t>刘美龙</t>
  </si>
  <si>
    <t>刘排球</t>
  </si>
  <si>
    <t>刘佳华</t>
  </si>
  <si>
    <t>但石龙</t>
  </si>
  <si>
    <t>刘庆勇</t>
  </si>
  <si>
    <t>刘石池</t>
  </si>
  <si>
    <t>刘石猛</t>
  </si>
  <si>
    <t>余寅波</t>
  </si>
  <si>
    <t>余丙艳</t>
  </si>
  <si>
    <t>余仁新</t>
  </si>
  <si>
    <t>刘平华</t>
  </si>
  <si>
    <t>刘新法</t>
  </si>
  <si>
    <t>刘志华</t>
  </si>
  <si>
    <t>张李正</t>
  </si>
  <si>
    <t>刘其玲</t>
  </si>
  <si>
    <t>杨志平</t>
  </si>
  <si>
    <t>刘军龙</t>
  </si>
  <si>
    <t>杨立兵</t>
  </si>
  <si>
    <t>杨艳雄</t>
  </si>
  <si>
    <t>杨艳</t>
  </si>
  <si>
    <t>佘石寅</t>
  </si>
  <si>
    <t>周兵波</t>
  </si>
  <si>
    <t>许海清</t>
  </si>
  <si>
    <t>周伟荣</t>
  </si>
  <si>
    <t>李爱香</t>
  </si>
  <si>
    <t>周石宝</t>
  </si>
  <si>
    <t>陈分龙</t>
  </si>
  <si>
    <t>周波</t>
  </si>
  <si>
    <t>郭石保</t>
  </si>
  <si>
    <t>许岳霞</t>
  </si>
  <si>
    <t>周立军</t>
  </si>
  <si>
    <t>周四东</t>
  </si>
  <si>
    <t>周雄傲</t>
  </si>
  <si>
    <t>周爱龙</t>
  </si>
  <si>
    <t>周建军</t>
  </si>
  <si>
    <t>周良</t>
  </si>
  <si>
    <t>周军秋</t>
  </si>
  <si>
    <t>周雄良</t>
  </si>
  <si>
    <t>施举雄</t>
  </si>
  <si>
    <t>周辉雄</t>
  </si>
  <si>
    <t>易三伟</t>
  </si>
  <si>
    <t>周代柳</t>
  </si>
  <si>
    <t>周满元</t>
  </si>
  <si>
    <t>周香连</t>
  </si>
  <si>
    <t>周服兵</t>
  </si>
  <si>
    <t>周中岳</t>
  </si>
  <si>
    <t>刘满军</t>
  </si>
  <si>
    <t>刘细满</t>
  </si>
  <si>
    <t>刘定辉</t>
  </si>
  <si>
    <t>刘卫</t>
  </si>
  <si>
    <t>罗雄</t>
  </si>
  <si>
    <t>刘修冬</t>
  </si>
  <si>
    <t>刘香港</t>
  </si>
  <si>
    <t>刘名保</t>
  </si>
  <si>
    <t>刘宏伟</t>
  </si>
  <si>
    <t>李四寅</t>
  </si>
  <si>
    <t>郭细满</t>
  </si>
  <si>
    <t>易功臣</t>
  </si>
  <si>
    <t>周代祖</t>
  </si>
  <si>
    <t>李移香</t>
  </si>
  <si>
    <t>周乐保</t>
  </si>
  <si>
    <t>周静</t>
  </si>
  <si>
    <t>周加荣</t>
  </si>
  <si>
    <t>周相六</t>
  </si>
  <si>
    <t>周贵安</t>
  </si>
  <si>
    <t>刘美姣</t>
  </si>
  <si>
    <t>周世辉</t>
  </si>
  <si>
    <t>李石宝</t>
  </si>
  <si>
    <t>周拥军</t>
  </si>
  <si>
    <t>周育军</t>
  </si>
  <si>
    <t>周剑军</t>
  </si>
  <si>
    <t>周凤台</t>
  </si>
  <si>
    <t>周志宏</t>
  </si>
  <si>
    <t>周红畴</t>
  </si>
  <si>
    <t>尹金秀</t>
  </si>
  <si>
    <t>许岳军</t>
  </si>
  <si>
    <t>许铁军</t>
  </si>
  <si>
    <t>许勇华</t>
  </si>
  <si>
    <t>许治球</t>
  </si>
  <si>
    <t>施定军</t>
  </si>
  <si>
    <t>付小红</t>
  </si>
  <si>
    <t>施爱英</t>
  </si>
  <si>
    <t>许高义</t>
  </si>
  <si>
    <t>苏乐龙</t>
  </si>
  <si>
    <t>邓马元</t>
  </si>
  <si>
    <t>李六香</t>
  </si>
  <si>
    <t>卢旺江</t>
  </si>
  <si>
    <t>刘辉雄</t>
  </si>
  <si>
    <t>周平平</t>
  </si>
  <si>
    <t>罗胜军</t>
  </si>
  <si>
    <t>李载光</t>
  </si>
  <si>
    <t>邓良君</t>
  </si>
  <si>
    <t>罗新宇</t>
  </si>
  <si>
    <t>卢先龙</t>
  </si>
  <si>
    <t>八宝村大坡组</t>
  </si>
  <si>
    <t>周细东</t>
  </si>
  <si>
    <t>佘志军</t>
  </si>
  <si>
    <t>卢石龙</t>
  </si>
  <si>
    <t>佘勇军</t>
  </si>
  <si>
    <t>周石祥</t>
  </si>
  <si>
    <t>卢刚</t>
  </si>
  <si>
    <t>佘满求</t>
  </si>
  <si>
    <t>佘如意</t>
  </si>
  <si>
    <t>佘石喜</t>
  </si>
  <si>
    <t>佘方平</t>
  </si>
  <si>
    <t>户主变更</t>
  </si>
  <si>
    <t>周传名</t>
  </si>
  <si>
    <t>卢五龙</t>
  </si>
  <si>
    <t>佘正生</t>
  </si>
  <si>
    <t>卢岳雄</t>
  </si>
  <si>
    <t>董治海</t>
  </si>
  <si>
    <t>佘枚望</t>
  </si>
  <si>
    <t>佘元平</t>
  </si>
  <si>
    <t>刘文兵</t>
  </si>
  <si>
    <t>邹段村邹家组</t>
  </si>
  <si>
    <t>邹文兵</t>
  </si>
  <si>
    <t>邹立峰</t>
  </si>
  <si>
    <t>李中象</t>
  </si>
  <si>
    <t>段林辉</t>
  </si>
  <si>
    <t>刘辉宇</t>
  </si>
  <si>
    <t>罗香</t>
  </si>
  <si>
    <t>邹冲</t>
  </si>
  <si>
    <t>邹神圣</t>
  </si>
  <si>
    <t>刘岳伢</t>
  </si>
  <si>
    <t>邹爱民</t>
  </si>
  <si>
    <t>道仁村苏家组</t>
  </si>
  <si>
    <t>田河村金塘组</t>
  </si>
  <si>
    <t>彭庄村新屋组</t>
  </si>
  <si>
    <t>道仁村梅树组</t>
  </si>
  <si>
    <t>永兴村老屋组</t>
  </si>
  <si>
    <t>云塅村易冲组</t>
  </si>
  <si>
    <t>西台村下西台组</t>
  </si>
  <si>
    <t>谢山村宋林组</t>
  </si>
  <si>
    <t>谢山村老屋组</t>
  </si>
  <si>
    <t>杨塅村李家组</t>
  </si>
  <si>
    <t>杨段村时冲组</t>
  </si>
  <si>
    <t>联合村塘湾组</t>
  </si>
  <si>
    <t>云山村白山组</t>
  </si>
  <si>
    <t>联盟村大兴组</t>
  </si>
  <si>
    <t>爱国村杨一组</t>
  </si>
  <si>
    <t>文昌村高冲组</t>
  </si>
  <si>
    <t>文昌村高塅组</t>
  </si>
  <si>
    <t>桥头村茶新组</t>
  </si>
  <si>
    <t>方塘村老屋组</t>
  </si>
  <si>
    <t>大冲村玉龙组</t>
  </si>
  <si>
    <t>相思村罗堂组</t>
  </si>
  <si>
    <t>同乐村付家组</t>
  </si>
  <si>
    <t>河山村正冲组</t>
  </si>
  <si>
    <t>芙蓉村王冲组</t>
  </si>
  <si>
    <t>中道村七师组</t>
  </si>
  <si>
    <t>中道村艾洞组</t>
  </si>
  <si>
    <t>东港村学堂组</t>
  </si>
  <si>
    <t>杨山村卢景组</t>
  </si>
  <si>
    <t>白若村范山组</t>
  </si>
  <si>
    <t>牛形村金塘组</t>
  </si>
  <si>
    <t>志元村老上组</t>
  </si>
  <si>
    <t>县(市、区、旗)</t>
  </si>
  <si>
    <r>
      <rPr>
        <b/>
        <sz val="11"/>
        <color indexed="9"/>
        <rFont val="宋体"/>
        <charset val="134"/>
      </rPr>
      <t>乡</t>
    </r>
    <r>
      <rPr>
        <b/>
        <sz val="11"/>
        <color indexed="9"/>
        <rFont val="Arial"/>
        <charset val="0"/>
      </rPr>
      <t>(</t>
    </r>
    <r>
      <rPr>
        <b/>
        <sz val="11"/>
        <color indexed="9"/>
        <rFont val="宋体"/>
        <charset val="134"/>
      </rPr>
      <t>镇</t>
    </r>
    <r>
      <rPr>
        <b/>
        <sz val="11"/>
        <color indexed="9"/>
        <rFont val="Arial"/>
        <charset val="0"/>
      </rPr>
      <t>)</t>
    </r>
  </si>
  <si>
    <t>安置类型</t>
  </si>
  <si>
    <t>家庭搬迁人数</t>
  </si>
  <si>
    <t>家庭建档立卡人数</t>
  </si>
  <si>
    <t>项目计划年度</t>
  </si>
  <si>
    <t>是否建档立卡</t>
  </si>
  <si>
    <t>脱贫属性</t>
  </si>
  <si>
    <t>贫困户属性</t>
  </si>
  <si>
    <t>主要致贫原因</t>
  </si>
  <si>
    <t>交钥匙年份</t>
  </si>
  <si>
    <t>交钥匙月份</t>
  </si>
  <si>
    <t>搬迁入住年份</t>
  </si>
  <si>
    <t>搬迁入住月份</t>
  </si>
  <si>
    <t>岳阳县</t>
  </si>
  <si>
    <t>八斗安置点（一期）</t>
  </si>
  <si>
    <t>因病</t>
  </si>
  <si>
    <t>一般农户</t>
  </si>
  <si>
    <t>因学</t>
  </si>
  <si>
    <t>低保贫困户</t>
  </si>
  <si>
    <t>一般贫困户</t>
  </si>
  <si>
    <t>缺技术</t>
  </si>
  <si>
    <t>缺劳力</t>
  </si>
  <si>
    <t>因残</t>
  </si>
  <si>
    <t>缺资金</t>
  </si>
  <si>
    <t>因灾</t>
  </si>
  <si>
    <t>自身发展动力不足</t>
  </si>
  <si>
    <t>杨龙</t>
  </si>
  <si>
    <t>低保户</t>
  </si>
  <si>
    <t>周正芳</t>
  </si>
  <si>
    <t>缺土地</t>
  </si>
  <si>
    <t>许治求</t>
  </si>
  <si>
    <t>八宝安置点</t>
  </si>
  <si>
    <t>佘满球</t>
  </si>
  <si>
    <t>邹塅安置点</t>
  </si>
  <si>
    <t>李忠阳</t>
  </si>
  <si>
    <t>黄道村平原安置点</t>
  </si>
  <si>
    <t>孟城村杨家安置点</t>
  </si>
  <si>
    <t>孟城村乱石组安置点</t>
  </si>
  <si>
    <t>孟城村杨山组安置点</t>
  </si>
  <si>
    <t>李  晃</t>
  </si>
  <si>
    <t>芭蕉村道冲点</t>
  </si>
  <si>
    <t>中兴村集镇安置点</t>
  </si>
  <si>
    <t>八斗安置点(二期）</t>
  </si>
  <si>
    <t>卢进元</t>
  </si>
  <si>
    <t>刘国庆</t>
  </si>
  <si>
    <t>刘梦</t>
  </si>
  <si>
    <t>李六龙</t>
  </si>
  <si>
    <t>许凤辉</t>
  </si>
  <si>
    <t>许石龙</t>
  </si>
  <si>
    <t>许定爱</t>
  </si>
  <si>
    <t>卢帅</t>
  </si>
  <si>
    <t>许焱生</t>
  </si>
  <si>
    <t>徐小平</t>
  </si>
  <si>
    <t>李立龙</t>
  </si>
  <si>
    <t>刘桂珍</t>
  </si>
  <si>
    <t>周香平</t>
  </si>
  <si>
    <t>刘亚准</t>
  </si>
  <si>
    <t>刘石龙</t>
  </si>
  <si>
    <t>刘兵龙</t>
  </si>
  <si>
    <t>许金玉</t>
  </si>
  <si>
    <t>刘燕清</t>
  </si>
  <si>
    <t>刘兵雄</t>
  </si>
  <si>
    <t>刘石福</t>
  </si>
  <si>
    <t>刘九龙</t>
  </si>
  <si>
    <t>刘光辉</t>
  </si>
  <si>
    <t>刘中庆</t>
  </si>
  <si>
    <t>杨兴宇</t>
  </si>
  <si>
    <t>杨三兵</t>
  </si>
  <si>
    <t>李新年</t>
  </si>
  <si>
    <t>龚西右</t>
  </si>
  <si>
    <t>李石星</t>
  </si>
  <si>
    <t>李望龙</t>
  </si>
  <si>
    <t>李青峰</t>
  </si>
  <si>
    <t>沈重阳</t>
  </si>
  <si>
    <t>李丹</t>
  </si>
  <si>
    <t>罗朝辉</t>
  </si>
  <si>
    <t>罗水保</t>
  </si>
  <si>
    <t>罗灿辉</t>
  </si>
  <si>
    <t>刘海燕</t>
  </si>
  <si>
    <t>罗石胡</t>
  </si>
  <si>
    <t>刘满盈</t>
  </si>
  <si>
    <t>刘关其</t>
  </si>
  <si>
    <t>刘波文</t>
  </si>
  <si>
    <t>许国保</t>
  </si>
  <si>
    <t>许怀亮</t>
  </si>
  <si>
    <t>许仲军</t>
  </si>
  <si>
    <t>许定全</t>
  </si>
  <si>
    <t>许美龙</t>
  </si>
  <si>
    <t>许树松</t>
  </si>
  <si>
    <t>许国秋</t>
  </si>
  <si>
    <t>杨五一</t>
  </si>
  <si>
    <t>杨望来</t>
  </si>
  <si>
    <t>杨石水</t>
  </si>
  <si>
    <t>杨雄飞</t>
  </si>
  <si>
    <t>杨四民</t>
  </si>
  <si>
    <t>李立红</t>
  </si>
  <si>
    <t>八斗安置点（二期）</t>
  </si>
  <si>
    <t>许林海</t>
  </si>
  <si>
    <t>许大洪</t>
  </si>
  <si>
    <t>刘帅</t>
  </si>
  <si>
    <t>刘月英</t>
  </si>
  <si>
    <t>刘将军</t>
  </si>
  <si>
    <t>李四龙</t>
  </si>
  <si>
    <t>李载艳</t>
  </si>
  <si>
    <t>钟七宝</t>
  </si>
  <si>
    <t>许国兴</t>
  </si>
  <si>
    <t>谢永兵</t>
  </si>
  <si>
    <t>鸣山安置点</t>
  </si>
  <si>
    <t>彭庆峰</t>
  </si>
  <si>
    <t>黄勇</t>
  </si>
  <si>
    <t>马志辉</t>
  </si>
  <si>
    <t>谢兵香</t>
  </si>
  <si>
    <t>易满东</t>
  </si>
  <si>
    <t>易小臨</t>
  </si>
  <si>
    <t>邓建新</t>
  </si>
  <si>
    <t>李育</t>
  </si>
  <si>
    <t>李元英</t>
  </si>
  <si>
    <t>李龙香</t>
  </si>
  <si>
    <t>彭石兵</t>
  </si>
  <si>
    <t>杨祖国</t>
  </si>
  <si>
    <t>杨新正</t>
  </si>
  <si>
    <t>彭文广</t>
  </si>
  <si>
    <t>姜响桃</t>
  </si>
  <si>
    <t>胡志雄</t>
  </si>
  <si>
    <t>胡小金</t>
  </si>
  <si>
    <t>易孟良</t>
  </si>
  <si>
    <t>易香红</t>
  </si>
  <si>
    <t>李四雄</t>
  </si>
  <si>
    <t>彭金军</t>
  </si>
  <si>
    <t>易麦池</t>
  </si>
  <si>
    <t>罗艳辉</t>
  </si>
  <si>
    <t>胡六香</t>
  </si>
  <si>
    <t>彭庆华</t>
  </si>
  <si>
    <t>黄太仟</t>
  </si>
  <si>
    <t>淦志辉</t>
  </si>
  <si>
    <t>杨岳兵</t>
  </si>
  <si>
    <t>彭明辉</t>
  </si>
  <si>
    <t>李向阳</t>
  </si>
  <si>
    <t>罗恕龙</t>
  </si>
  <si>
    <t>廖凤华</t>
  </si>
  <si>
    <t>乔焕民</t>
  </si>
  <si>
    <t>谢五金</t>
  </si>
  <si>
    <t>廖小香</t>
  </si>
  <si>
    <t>白若安置点</t>
  </si>
  <si>
    <t>刘明规</t>
  </si>
  <si>
    <t>刘春球</t>
  </si>
  <si>
    <t>吴忠来</t>
  </si>
  <si>
    <t>皮军龙</t>
  </si>
  <si>
    <t>付秋华</t>
  </si>
  <si>
    <t>付太平</t>
  </si>
  <si>
    <t>付幼雄</t>
  </si>
  <si>
    <t>付小球</t>
  </si>
  <si>
    <t>付凯旋</t>
  </si>
  <si>
    <t>付醒</t>
  </si>
  <si>
    <t>水新望</t>
  </si>
  <si>
    <t>付天龙</t>
  </si>
  <si>
    <t>付先应</t>
  </si>
  <si>
    <t>付正望</t>
  </si>
  <si>
    <t>付召求</t>
  </si>
  <si>
    <t>卢恩桃</t>
  </si>
  <si>
    <t>付检龙</t>
  </si>
  <si>
    <t>许红军</t>
  </si>
  <si>
    <t>许贵宝</t>
  </si>
  <si>
    <t>付石玉</t>
  </si>
  <si>
    <t>付祖耀</t>
  </si>
  <si>
    <t>付金兰</t>
  </si>
  <si>
    <t>付志标</t>
  </si>
  <si>
    <t>付友谊</t>
  </si>
  <si>
    <t>付利球</t>
  </si>
  <si>
    <t>付东初</t>
  </si>
  <si>
    <t>许国强</t>
  </si>
  <si>
    <t>白若春</t>
  </si>
  <si>
    <t>许银江</t>
  </si>
  <si>
    <t>刘修象</t>
  </si>
  <si>
    <t>付祖交</t>
  </si>
  <si>
    <t xml:space="preserve">芭蕉村 </t>
  </si>
  <si>
    <t>芭蕉村道冲安置点</t>
  </si>
  <si>
    <t>白若村卢景组</t>
  </si>
  <si>
    <t>白若村学堂组</t>
  </si>
  <si>
    <t>白若村王土嘴</t>
  </si>
  <si>
    <t>2018年提前</t>
  </si>
  <si>
    <t>道仁村金塘组</t>
  </si>
  <si>
    <t>黄道村大兴组</t>
  </si>
  <si>
    <t>黄道村高冲组</t>
  </si>
  <si>
    <t>黄道村高塅组</t>
  </si>
  <si>
    <t>黄道村杨一组</t>
  </si>
  <si>
    <t>卢塅村七师组</t>
  </si>
  <si>
    <t>卢塅村王冲组</t>
  </si>
  <si>
    <t>毛田村冷水洞</t>
  </si>
  <si>
    <t>毛田村中树队</t>
  </si>
  <si>
    <t>孟城村邹家组</t>
  </si>
  <si>
    <t>刘  兵</t>
  </si>
  <si>
    <t>鸣山村老屋组</t>
  </si>
  <si>
    <t>鸣山村李家组</t>
  </si>
  <si>
    <t>鸣山村宋林组</t>
  </si>
  <si>
    <t>毛田村铁头组</t>
  </si>
  <si>
    <t>南冲村集镇</t>
  </si>
  <si>
    <t>珠港村老屋组</t>
  </si>
  <si>
    <t>西台村时冲组</t>
  </si>
  <si>
    <t>西台村易冲组</t>
  </si>
  <si>
    <t>相思村付家组</t>
  </si>
  <si>
    <t>相思村玉龙组</t>
  </si>
  <si>
    <t>相思村正冲组</t>
  </si>
  <si>
    <t>小港村老屋组</t>
  </si>
  <si>
    <t>云山村塘湾组</t>
  </si>
  <si>
    <t>中兴村金塘组</t>
  </si>
  <si>
    <t>中兴村老上组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</si>
</sst>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61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Arial"/>
      <charset val="0"/>
    </font>
    <font>
      <sz val="11"/>
      <color theme="8"/>
      <name val="Arial"/>
      <charset val="0"/>
    </font>
    <font>
      <sz val="11"/>
      <color rgb="FFFF0000"/>
      <name val="Arial"/>
      <charset val="0"/>
    </font>
    <font>
      <b/>
      <sz val="11"/>
      <color indexed="9"/>
      <name val="宋体"/>
      <charset val="134"/>
    </font>
    <font>
      <b/>
      <sz val="11"/>
      <color theme="8"/>
      <name val="宋体"/>
      <charset val="134"/>
    </font>
    <font>
      <sz val="11"/>
      <name val="仿宋"/>
      <charset val="134"/>
    </font>
    <font>
      <sz val="11"/>
      <color theme="8"/>
      <name val="仿宋"/>
      <charset val="134"/>
    </font>
    <font>
      <b/>
      <sz val="11"/>
      <color rgb="FFFF0000"/>
      <name val="宋体"/>
      <charset val="134"/>
    </font>
    <font>
      <sz val="11"/>
      <color rgb="FFFF0000"/>
      <name val="仿宋"/>
      <charset val="134"/>
    </font>
    <font>
      <sz val="10"/>
      <name val="宋体"/>
      <charset val="134"/>
      <scheme val="minor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  <scheme val="major"/>
    </font>
    <font>
      <b/>
      <sz val="10"/>
      <color rgb="FF00000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6"/>
      <color indexed="8"/>
      <name val="宋体"/>
      <charset val="134"/>
    </font>
    <font>
      <sz val="12"/>
      <name val="宋体"/>
      <charset val="134"/>
      <scheme val="minor"/>
    </font>
    <font>
      <b/>
      <sz val="9"/>
      <color indexed="8"/>
      <name val="宋体"/>
      <charset val="134"/>
      <scheme val="major"/>
    </font>
    <font>
      <sz val="9"/>
      <color theme="1"/>
      <name val="宋体"/>
      <charset val="134"/>
      <scheme val="maj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ajor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"/>
      <scheme val="minor"/>
    </font>
    <font>
      <sz val="10"/>
      <name val="宋体"/>
      <charset val="0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indexed="9"/>
      <name val="Arial"/>
      <charset val="0"/>
    </font>
    <font>
      <sz val="9"/>
      <name val="宋体"/>
      <charset val="134"/>
    </font>
    <font>
      <b/>
      <sz val="9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0" fillId="2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31" borderId="10" applyNumberFormat="0" applyFont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6" fillId="0" borderId="12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3" fillId="14" borderId="6" applyNumberFormat="0" applyAlignment="0" applyProtection="0">
      <alignment vertical="center"/>
    </xf>
    <xf numFmtId="0" fontId="55" fillId="14" borderId="9" applyNumberFormat="0" applyAlignment="0" applyProtection="0">
      <alignment vertical="center"/>
    </xf>
    <xf numFmtId="0" fontId="48" fillId="24" borderId="7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</cellStyleXfs>
  <cellXfs count="255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2" borderId="0" xfId="0" applyFont="1" applyFill="1" applyBorder="1" applyAlignment="1"/>
    <xf numFmtId="0" fontId="4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17" fontId="14" fillId="0" borderId="2" xfId="0" applyNumberFormat="1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5" fillId="0" borderId="2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0" fillId="2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9" borderId="0" xfId="0" applyFill="1">
      <alignment vertical="center"/>
    </xf>
    <xf numFmtId="0" fontId="0" fillId="10" borderId="0" xfId="0" applyFill="1">
      <alignment vertical="center"/>
    </xf>
    <xf numFmtId="0" fontId="0" fillId="11" borderId="0" xfId="0" applyFill="1">
      <alignment vertical="center"/>
    </xf>
    <xf numFmtId="0" fontId="0" fillId="12" borderId="0" xfId="0" applyFill="1">
      <alignment vertical="center"/>
    </xf>
    <xf numFmtId="0" fontId="0" fillId="4" borderId="0" xfId="0" applyFill="1">
      <alignment vertical="center"/>
    </xf>
    <xf numFmtId="0" fontId="16" fillId="0" borderId="0" xfId="0" applyFont="1" applyFill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49" fontId="14" fillId="0" borderId="2" xfId="0" applyNumberFormat="1" applyFont="1" applyFill="1" applyBorder="1" applyAlignment="1" applyProtection="1">
      <alignment horizontal="center" vertical="center" wrapText="1"/>
    </xf>
    <xf numFmtId="17" fontId="11" fillId="0" borderId="2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17" fontId="14" fillId="2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23" fillId="0" borderId="2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49" fontId="14" fillId="2" borderId="2" xfId="0" applyNumberFormat="1" applyFont="1" applyFill="1" applyBorder="1" applyAlignment="1" applyProtection="1">
      <alignment horizontal="center" vertical="center" wrapText="1"/>
    </xf>
    <xf numFmtId="0" fontId="14" fillId="5" borderId="2" xfId="0" applyFont="1" applyFill="1" applyBorder="1" applyAlignment="1" applyProtection="1">
      <alignment horizontal="center" vertical="center" wrapText="1"/>
    </xf>
    <xf numFmtId="49" fontId="14" fillId="5" borderId="2" xfId="0" applyNumberFormat="1" applyFont="1" applyFill="1" applyBorder="1" applyAlignment="1" applyProtection="1">
      <alignment horizontal="center" vertical="center" wrapText="1"/>
    </xf>
    <xf numFmtId="17" fontId="14" fillId="5" borderId="2" xfId="0" applyNumberFormat="1" applyFont="1" applyFill="1" applyBorder="1" applyAlignment="1" applyProtection="1">
      <alignment horizontal="center" vertical="center" wrapText="1"/>
    </xf>
    <xf numFmtId="0" fontId="23" fillId="2" borderId="2" xfId="0" applyNumberFormat="1" applyFont="1" applyFill="1" applyBorder="1" applyAlignment="1" applyProtection="1">
      <alignment horizontal="center" vertical="center" wrapText="1"/>
    </xf>
    <xf numFmtId="0" fontId="23" fillId="5" borderId="2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 applyProtection="1">
      <alignment horizontal="center" vertical="center" wrapText="1"/>
    </xf>
    <xf numFmtId="49" fontId="14" fillId="6" borderId="2" xfId="0" applyNumberFormat="1" applyFont="1" applyFill="1" applyBorder="1" applyAlignment="1" applyProtection="1">
      <alignment horizontal="center" vertical="center" wrapText="1"/>
    </xf>
    <xf numFmtId="17" fontId="14" fillId="6" borderId="2" xfId="0" applyNumberFormat="1" applyFont="1" applyFill="1" applyBorder="1" applyAlignment="1" applyProtection="1">
      <alignment horizontal="center" vertical="center" wrapText="1"/>
    </xf>
    <xf numFmtId="0" fontId="14" fillId="7" borderId="2" xfId="0" applyFont="1" applyFill="1" applyBorder="1" applyAlignment="1" applyProtection="1">
      <alignment horizontal="center" vertical="center" wrapText="1"/>
    </xf>
    <xf numFmtId="49" fontId="14" fillId="7" borderId="2" xfId="0" applyNumberFormat="1" applyFont="1" applyFill="1" applyBorder="1" applyAlignment="1" applyProtection="1">
      <alignment horizontal="center" vertical="center" wrapText="1"/>
    </xf>
    <xf numFmtId="17" fontId="14" fillId="7" borderId="2" xfId="0" applyNumberFormat="1" applyFont="1" applyFill="1" applyBorder="1" applyAlignment="1" applyProtection="1">
      <alignment horizontal="center" vertical="center" wrapText="1"/>
    </xf>
    <xf numFmtId="0" fontId="14" fillId="8" borderId="2" xfId="0" applyFont="1" applyFill="1" applyBorder="1" applyAlignment="1" applyProtection="1">
      <alignment horizontal="center" vertical="center" wrapText="1"/>
    </xf>
    <xf numFmtId="49" fontId="14" fillId="8" borderId="2" xfId="0" applyNumberFormat="1" applyFont="1" applyFill="1" applyBorder="1" applyAlignment="1" applyProtection="1">
      <alignment horizontal="center" vertical="center" wrapText="1"/>
    </xf>
    <xf numFmtId="17" fontId="14" fillId="8" borderId="2" xfId="0" applyNumberFormat="1" applyFont="1" applyFill="1" applyBorder="1" applyAlignment="1" applyProtection="1">
      <alignment horizontal="center" vertical="center" wrapText="1"/>
    </xf>
    <xf numFmtId="0" fontId="14" fillId="9" borderId="2" xfId="0" applyFont="1" applyFill="1" applyBorder="1" applyAlignment="1" applyProtection="1">
      <alignment horizontal="center" vertical="center" wrapText="1"/>
    </xf>
    <xf numFmtId="49" fontId="14" fillId="9" borderId="2" xfId="0" applyNumberFormat="1" applyFont="1" applyFill="1" applyBorder="1" applyAlignment="1" applyProtection="1">
      <alignment horizontal="center" vertical="center" wrapText="1"/>
    </xf>
    <xf numFmtId="17" fontId="14" fillId="9" borderId="2" xfId="0" applyNumberFormat="1" applyFont="1" applyFill="1" applyBorder="1" applyAlignment="1" applyProtection="1">
      <alignment horizontal="center" vertical="center" wrapText="1"/>
    </xf>
    <xf numFmtId="0" fontId="14" fillId="10" borderId="2" xfId="0" applyFont="1" applyFill="1" applyBorder="1" applyAlignment="1" applyProtection="1">
      <alignment horizontal="center" vertical="center" wrapText="1"/>
    </xf>
    <xf numFmtId="49" fontId="14" fillId="10" borderId="2" xfId="0" applyNumberFormat="1" applyFont="1" applyFill="1" applyBorder="1" applyAlignment="1" applyProtection="1">
      <alignment horizontal="center" vertical="center" wrapText="1"/>
    </xf>
    <xf numFmtId="17" fontId="14" fillId="10" borderId="2" xfId="0" applyNumberFormat="1" applyFont="1" applyFill="1" applyBorder="1" applyAlignment="1" applyProtection="1">
      <alignment horizontal="center" vertical="center" wrapText="1"/>
    </xf>
    <xf numFmtId="0" fontId="14" fillId="11" borderId="2" xfId="0" applyFont="1" applyFill="1" applyBorder="1" applyAlignment="1" applyProtection="1">
      <alignment horizontal="center" vertical="center" wrapText="1"/>
    </xf>
    <xf numFmtId="49" fontId="14" fillId="11" borderId="2" xfId="0" applyNumberFormat="1" applyFont="1" applyFill="1" applyBorder="1" applyAlignment="1" applyProtection="1">
      <alignment horizontal="center" vertical="center" wrapText="1"/>
    </xf>
    <xf numFmtId="17" fontId="14" fillId="11" borderId="2" xfId="0" applyNumberFormat="1" applyFont="1" applyFill="1" applyBorder="1" applyAlignment="1" applyProtection="1">
      <alignment horizontal="center" vertical="center" wrapText="1"/>
    </xf>
    <xf numFmtId="0" fontId="14" fillId="12" borderId="2" xfId="0" applyFont="1" applyFill="1" applyBorder="1" applyAlignment="1" applyProtection="1">
      <alignment horizontal="center" vertical="center" wrapText="1"/>
    </xf>
    <xf numFmtId="49" fontId="14" fillId="12" borderId="2" xfId="0" applyNumberFormat="1" applyFont="1" applyFill="1" applyBorder="1" applyAlignment="1" applyProtection="1">
      <alignment horizontal="center" vertical="center" wrapText="1"/>
    </xf>
    <xf numFmtId="17" fontId="14" fillId="12" borderId="2" xfId="0" applyNumberFormat="1" applyFont="1" applyFill="1" applyBorder="1" applyAlignment="1" applyProtection="1">
      <alignment horizontal="center" vertical="center" wrapText="1"/>
    </xf>
    <xf numFmtId="49" fontId="14" fillId="4" borderId="2" xfId="0" applyNumberFormat="1" applyFont="1" applyFill="1" applyBorder="1" applyAlignment="1" applyProtection="1">
      <alignment horizontal="center" vertical="center" wrapText="1"/>
    </xf>
    <xf numFmtId="17" fontId="14" fillId="4" borderId="2" xfId="0" applyNumberFormat="1" applyFont="1" applyFill="1" applyBorder="1" applyAlignment="1" applyProtection="1">
      <alignment horizontal="center" vertical="center" wrapText="1"/>
    </xf>
    <xf numFmtId="0" fontId="23" fillId="0" borderId="2" xfId="0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3" fillId="6" borderId="2" xfId="0" applyNumberFormat="1" applyFont="1" applyFill="1" applyBorder="1" applyAlignment="1" applyProtection="1">
      <alignment horizontal="center" vertical="center" wrapText="1"/>
    </xf>
    <xf numFmtId="0" fontId="23" fillId="7" borderId="2" xfId="0" applyNumberFormat="1" applyFont="1" applyFill="1" applyBorder="1" applyAlignment="1" applyProtection="1">
      <alignment horizontal="center" vertical="center" wrapText="1"/>
    </xf>
    <xf numFmtId="0" fontId="23" fillId="8" borderId="2" xfId="0" applyNumberFormat="1" applyFont="1" applyFill="1" applyBorder="1" applyAlignment="1" applyProtection="1">
      <alignment horizontal="center" vertical="center" wrapText="1"/>
    </xf>
    <xf numFmtId="0" fontId="23" fillId="9" borderId="2" xfId="0" applyNumberFormat="1" applyFont="1" applyFill="1" applyBorder="1" applyAlignment="1" applyProtection="1">
      <alignment horizontal="center" vertical="center" wrapText="1"/>
    </xf>
    <xf numFmtId="0" fontId="23" fillId="10" borderId="2" xfId="0" applyNumberFormat="1" applyFont="1" applyFill="1" applyBorder="1" applyAlignment="1" applyProtection="1">
      <alignment horizontal="center" vertical="center" wrapText="1"/>
    </xf>
    <xf numFmtId="0" fontId="23" fillId="11" borderId="2" xfId="0" applyNumberFormat="1" applyFont="1" applyFill="1" applyBorder="1" applyAlignment="1" applyProtection="1">
      <alignment horizontal="center" vertical="center" wrapText="1"/>
    </xf>
    <xf numFmtId="0" fontId="23" fillId="12" borderId="2" xfId="0" applyNumberFormat="1" applyFont="1" applyFill="1" applyBorder="1" applyAlignment="1" applyProtection="1">
      <alignment horizontal="center" vertical="center" wrapText="1"/>
    </xf>
    <xf numFmtId="0" fontId="23" fillId="4" borderId="2" xfId="0" applyNumberFormat="1" applyFont="1" applyFill="1" applyBorder="1" applyAlignment="1" applyProtection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25" fillId="7" borderId="2" xfId="0" applyFont="1" applyFill="1" applyBorder="1" applyAlignment="1">
      <alignment horizontal="center" vertical="center" wrapText="1"/>
    </xf>
    <xf numFmtId="0" fontId="25" fillId="7" borderId="2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25" fillId="8" borderId="2" xfId="0" applyFont="1" applyFill="1" applyBorder="1" applyAlignment="1">
      <alignment horizontal="center" vertical="center" wrapText="1"/>
    </xf>
    <xf numFmtId="0" fontId="25" fillId="8" borderId="2" xfId="0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/>
    </xf>
    <xf numFmtId="0" fontId="25" fillId="9" borderId="2" xfId="0" applyFont="1" applyFill="1" applyBorder="1" applyAlignment="1">
      <alignment horizontal="center" vertical="center" wrapText="1"/>
    </xf>
    <xf numFmtId="0" fontId="25" fillId="9" borderId="2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25" fillId="10" borderId="2" xfId="0" applyFont="1" applyFill="1" applyBorder="1" applyAlignment="1">
      <alignment horizontal="center" vertical="center" wrapText="1"/>
    </xf>
    <xf numFmtId="0" fontId="25" fillId="10" borderId="2" xfId="0" applyFont="1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25" fillId="11" borderId="2" xfId="0" applyFont="1" applyFill="1" applyBorder="1" applyAlignment="1">
      <alignment horizontal="center" vertical="center" wrapText="1"/>
    </xf>
    <xf numFmtId="0" fontId="25" fillId="11" borderId="2" xfId="0" applyFont="1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25" fillId="12" borderId="2" xfId="0" applyFont="1" applyFill="1" applyBorder="1" applyAlignment="1">
      <alignment horizontal="center" vertical="center" wrapText="1"/>
    </xf>
    <xf numFmtId="0" fontId="25" fillId="12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vertical="center" wrapText="1"/>
    </xf>
    <xf numFmtId="0" fontId="30" fillId="0" borderId="0" xfId="0" applyNumberFormat="1" applyFont="1" applyFill="1" applyBorder="1" applyAlignment="1">
      <alignment horizontal="center" vertical="center" wrapText="1"/>
    </xf>
    <xf numFmtId="0" fontId="30" fillId="0" borderId="2" xfId="0" applyNumberFormat="1" applyFont="1" applyFill="1" applyBorder="1" applyAlignment="1">
      <alignment horizontal="center" vertical="center" wrapText="1"/>
    </xf>
    <xf numFmtId="0" fontId="31" fillId="0" borderId="2" xfId="0" applyNumberFormat="1" applyFont="1" applyFill="1" applyBorder="1" applyAlignment="1">
      <alignment horizontal="center" vertical="center" wrapText="1"/>
    </xf>
    <xf numFmtId="0" fontId="31" fillId="0" borderId="2" xfId="0" applyNumberFormat="1" applyFont="1" applyFill="1" applyBorder="1" applyAlignment="1" applyProtection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 applyProtection="1">
      <alignment horizontal="center" vertical="center" wrapText="1"/>
    </xf>
    <xf numFmtId="176" fontId="31" fillId="0" borderId="2" xfId="0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2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1" fillId="2" borderId="2" xfId="0" applyNumberFormat="1" applyFont="1" applyFill="1" applyBorder="1" applyAlignment="1">
      <alignment horizontal="center" vertical="center" wrapText="1"/>
    </xf>
    <xf numFmtId="0" fontId="30" fillId="2" borderId="2" xfId="0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76" fontId="30" fillId="0" borderId="2" xfId="0" applyNumberFormat="1" applyFont="1" applyFill="1" applyBorder="1" applyAlignment="1">
      <alignment horizontal="center" vertical="center" wrapText="1"/>
    </xf>
    <xf numFmtId="0" fontId="30" fillId="0" borderId="3" xfId="0" applyNumberFormat="1" applyFont="1" applyFill="1" applyBorder="1" applyAlignment="1">
      <alignment horizontal="center" vertical="center" wrapText="1"/>
    </xf>
    <xf numFmtId="0" fontId="30" fillId="0" borderId="4" xfId="0" applyNumberFormat="1" applyFont="1" applyFill="1" applyBorder="1" applyAlignment="1">
      <alignment horizontal="center" vertical="center" wrapText="1"/>
    </xf>
    <xf numFmtId="0" fontId="30" fillId="0" borderId="5" xfId="0" applyNumberFormat="1" applyFont="1" applyFill="1" applyBorder="1" applyAlignment="1">
      <alignment horizontal="center" vertical="center" wrapText="1"/>
    </xf>
    <xf numFmtId="176" fontId="31" fillId="0" borderId="2" xfId="0" applyNumberFormat="1" applyFont="1" applyFill="1" applyBorder="1" applyAlignment="1" applyProtection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177" fontId="11" fillId="0" borderId="0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0" fontId="33" fillId="0" borderId="2" xfId="0" applyNumberFormat="1" applyFont="1" applyFill="1" applyBorder="1" applyAlignment="1">
      <alignment horizontal="center" vertical="center" wrapText="1"/>
    </xf>
    <xf numFmtId="4" fontId="33" fillId="0" borderId="2" xfId="0" applyNumberFormat="1" applyFont="1" applyFill="1" applyBorder="1" applyAlignment="1">
      <alignment horizontal="center" vertical="center" wrapText="1"/>
    </xf>
    <xf numFmtId="43" fontId="14" fillId="0" borderId="2" xfId="8" applyFont="1" applyFill="1" applyBorder="1" applyAlignment="1">
      <alignment horizontal="center" vertical="center" wrapText="1"/>
    </xf>
    <xf numFmtId="0" fontId="34" fillId="0" borderId="2" xfId="0" applyNumberFormat="1" applyFont="1" applyFill="1" applyBorder="1" applyAlignment="1">
      <alignment horizontal="center" vertical="center" wrapText="1"/>
    </xf>
    <xf numFmtId="4" fontId="34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4" fontId="34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>
      <alignment vertical="center"/>
    </xf>
    <xf numFmtId="0" fontId="17" fillId="0" borderId="0" xfId="0" applyFont="1" applyFill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0" xfId="0" applyFont="1" applyBorder="1">
      <alignment vertical="center"/>
    </xf>
    <xf numFmtId="0" fontId="17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43" fontId="0" fillId="0" borderId="0" xfId="8" applyFont="1" applyFill="1">
      <alignment vertical="center"/>
    </xf>
    <xf numFmtId="0" fontId="3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3" fontId="0" fillId="0" borderId="0" xfId="8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3" fontId="0" fillId="0" borderId="2" xfId="8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3" fontId="14" fillId="0" borderId="4" xfId="8" applyFont="1" applyFill="1" applyBorder="1" applyAlignment="1">
      <alignment horizontal="center" vertical="center" wrapText="1"/>
    </xf>
    <xf numFmtId="43" fontId="0" fillId="0" borderId="4" xfId="8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43" fontId="14" fillId="2" borderId="2" xfId="8" applyFont="1" applyFill="1" applyBorder="1" applyAlignment="1">
      <alignment horizontal="center" vertical="center" wrapText="1"/>
    </xf>
    <xf numFmtId="43" fontId="0" fillId="0" borderId="2" xfId="8" applyFont="1" applyFill="1" applyBorder="1" applyAlignment="1">
      <alignment horizontal="left" vertical="center" wrapText="1"/>
    </xf>
    <xf numFmtId="43" fontId="0" fillId="0" borderId="5" xfId="8" applyFont="1" applyFill="1" applyBorder="1" applyAlignment="1">
      <alignment horizontal="center" vertical="center" wrapText="1"/>
    </xf>
    <xf numFmtId="43" fontId="0" fillId="0" borderId="3" xfId="8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 textRotation="255" wrapText="1"/>
    </xf>
    <xf numFmtId="43" fontId="17" fillId="0" borderId="0" xfId="8" applyFont="1" applyFill="1" applyBorder="1" applyAlignment="1">
      <alignment horizontal="center" vertical="center" wrapText="1"/>
    </xf>
    <xf numFmtId="177" fontId="17" fillId="0" borderId="0" xfId="0" applyNumberFormat="1" applyFont="1" applyFill="1" applyBorder="1" applyAlignment="1">
      <alignment horizontal="center" vertical="center" wrapText="1"/>
    </xf>
    <xf numFmtId="177" fontId="36" fillId="0" borderId="0" xfId="0" applyNumberFormat="1" applyFont="1" applyFill="1" applyBorder="1" applyAlignment="1">
      <alignment horizontal="center" vertical="center" wrapText="1"/>
    </xf>
    <xf numFmtId="43" fontId="36" fillId="0" borderId="0" xfId="8" applyFont="1" applyFill="1" applyBorder="1" applyAlignment="1">
      <alignment horizontal="center" vertical="center" wrapText="1"/>
    </xf>
    <xf numFmtId="177" fontId="36" fillId="0" borderId="0" xfId="0" applyNumberFormat="1" applyFont="1" applyFill="1" applyBorder="1" applyAlignment="1">
      <alignment horizontal="center" vertical="center" textRotation="255" wrapText="1"/>
    </xf>
    <xf numFmtId="0" fontId="36" fillId="0" borderId="2" xfId="0" applyFont="1" applyFill="1" applyBorder="1" applyAlignment="1">
      <alignment horizontal="center" vertical="center" textRotation="255" wrapText="1"/>
    </xf>
    <xf numFmtId="0" fontId="36" fillId="0" borderId="2" xfId="0" applyFont="1" applyFill="1" applyBorder="1" applyAlignment="1">
      <alignment horizontal="center" vertical="center" wrapText="1"/>
    </xf>
    <xf numFmtId="43" fontId="36" fillId="0" borderId="2" xfId="8" applyFont="1" applyFill="1" applyBorder="1" applyAlignment="1">
      <alignment horizontal="center" vertical="center" wrapText="1"/>
    </xf>
    <xf numFmtId="177" fontId="36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textRotation="255" wrapText="1"/>
    </xf>
    <xf numFmtId="14" fontId="11" fillId="0" borderId="2" xfId="0" applyNumberFormat="1" applyFont="1" applyFill="1" applyBorder="1" applyAlignment="1">
      <alignment horizontal="center" vertical="center" wrapText="1"/>
    </xf>
    <xf numFmtId="43" fontId="11" fillId="0" borderId="2" xfId="8" applyFont="1" applyFill="1" applyBorder="1" applyAlignment="1">
      <alignment horizontal="center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43" fontId="17" fillId="0" borderId="2" xfId="8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textRotation="255" wrapText="1"/>
    </xf>
    <xf numFmtId="0" fontId="17" fillId="0" borderId="5" xfId="0" applyFont="1" applyFill="1" applyBorder="1" applyAlignment="1">
      <alignment horizontal="center" vertical="center" textRotation="255" wrapText="1"/>
    </xf>
    <xf numFmtId="0" fontId="17" fillId="0" borderId="4" xfId="0" applyFont="1" applyFill="1" applyBorder="1" applyAlignment="1">
      <alignment horizontal="center" vertical="center" wrapText="1"/>
    </xf>
    <xf numFmtId="43" fontId="17" fillId="0" borderId="4" xfId="8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43" fontId="17" fillId="0" borderId="5" xfId="8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43" fontId="17" fillId="0" borderId="3" xfId="8" applyFont="1" applyFill="1" applyBorder="1" applyAlignment="1">
      <alignment horizontal="center" vertical="center" wrapText="1"/>
    </xf>
    <xf numFmtId="14" fontId="17" fillId="0" borderId="4" xfId="0" applyNumberFormat="1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57" fontId="11" fillId="0" borderId="2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 applyProtection="1">
      <alignment horizontal="center" vertical="center" wrapText="1"/>
    </xf>
    <xf numFmtId="14" fontId="17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textRotation="255" wrapText="1"/>
    </xf>
    <xf numFmtId="0" fontId="17" fillId="0" borderId="2" xfId="0" applyFont="1" applyFill="1" applyBorder="1" applyAlignment="1">
      <alignment vertical="center" wrapText="1"/>
    </xf>
    <xf numFmtId="43" fontId="17" fillId="0" borderId="2" xfId="8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43" fontId="0" fillId="0" borderId="0" xfId="8" applyAlignment="1">
      <alignment vertical="center" wrapText="1"/>
    </xf>
    <xf numFmtId="43" fontId="37" fillId="0" borderId="0" xfId="8" applyFont="1" applyBorder="1" applyAlignment="1">
      <alignment horizontal="center" vertical="center" wrapText="1"/>
    </xf>
    <xf numFmtId="43" fontId="37" fillId="0" borderId="0" xfId="8" applyFont="1" applyAlignment="1">
      <alignment horizontal="center" vertical="center" wrapText="1"/>
    </xf>
    <xf numFmtId="43" fontId="0" fillId="0" borderId="0" xfId="8" applyBorder="1" applyAlignment="1">
      <alignment horizontal="right" vertical="center" wrapText="1"/>
    </xf>
    <xf numFmtId="43" fontId="0" fillId="0" borderId="0" xfId="8" applyAlignment="1">
      <alignment horizontal="right" vertical="center" wrapText="1"/>
    </xf>
    <xf numFmtId="43" fontId="0" fillId="0" borderId="2" xfId="8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36" fillId="0" borderId="2" xfId="0" applyFont="1" applyBorder="1" applyAlignment="1">
      <alignment horizontal="center" vertical="center" wrapText="1"/>
    </xf>
    <xf numFmtId="14" fontId="17" fillId="0" borderId="2" xfId="0" applyNumberFormat="1" applyFont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14" fontId="11" fillId="0" borderId="2" xfId="0" applyNumberFormat="1" applyFont="1" applyFill="1" applyBorder="1" applyAlignment="1">
      <alignment vertical="center"/>
    </xf>
    <xf numFmtId="0" fontId="17" fillId="0" borderId="2" xfId="0" applyFont="1" applyFill="1" applyBorder="1" applyAlignment="1" quotePrefix="1">
      <alignment horizontal="center" vertical="center" wrapText="1"/>
    </xf>
    <xf numFmtId="0" fontId="11" fillId="0" borderId="2" xfId="0" applyFont="1" applyFill="1" applyBorder="1" applyAlignment="1" quotePrefix="1">
      <alignment horizontal="center" vertical="center" wrapText="1"/>
    </xf>
    <xf numFmtId="177" fontId="11" fillId="0" borderId="2" xfId="0" applyNumberFormat="1" applyFont="1" applyFill="1" applyBorder="1" applyAlignment="1" quotePrefix="1">
      <alignment horizontal="center" vertical="center" wrapText="1"/>
    </xf>
    <xf numFmtId="0" fontId="17" fillId="0" borderId="4" xfId="0" applyFont="1" applyFill="1" applyBorder="1" applyAlignment="1" quotePrefix="1">
      <alignment horizontal="center" vertical="center" wrapText="1"/>
    </xf>
    <xf numFmtId="0" fontId="0" fillId="0" borderId="2" xfId="0" applyFont="1" applyFill="1" applyBorder="1" applyAlignment="1" quotePrefix="1">
      <alignment horizontal="center" vertical="center" wrapText="1"/>
    </xf>
    <xf numFmtId="0" fontId="33" fillId="0" borderId="2" xfId="0" applyNumberFormat="1" applyFont="1" applyFill="1" applyBorder="1" applyAlignment="1" quotePrefix="1">
      <alignment horizontal="center" vertical="center" wrapText="1"/>
    </xf>
    <xf numFmtId="0" fontId="34" fillId="0" borderId="2" xfId="0" applyNumberFormat="1" applyFont="1" applyFill="1" applyBorder="1" applyAlignment="1" quotePrefix="1">
      <alignment horizontal="center" vertical="center" wrapText="1"/>
    </xf>
    <xf numFmtId="49" fontId="14" fillId="0" borderId="2" xfId="0" applyNumberFormat="1" applyFont="1" applyFill="1" applyBorder="1" applyAlignment="1" applyProtection="1" quotePrefix="1">
      <alignment horizontal="center" vertical="center" wrapText="1"/>
    </xf>
    <xf numFmtId="49" fontId="14" fillId="7" borderId="2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8\&#36139;&#22256;&#25143;&#21307;&#20445;&#34917;&#36148;\&#26131;&#22320;&#25644;&#36801;\2017&#24180;&#26131;&#22320;&#25644;&#36801;&#25143;&#25320;&#27454;&#31532;&#20108;&#2520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8\&#36139;&#22256;&#25143;&#21307;&#20445;&#34917;&#36148;\&#26131;&#22320;&#25644;&#36801;\2016&#24180;&#26131;&#22320;&#25644;&#36801;&#36164;&#37329;&#21457;&#25918;&#65288;&#31532;&#20108;&#27425;&#65289;&#21517;&#208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8\&#36139;&#22256;&#25143;&#21307;&#20445;&#34917;&#36148;\&#26131;&#22320;&#25644;&#36801;\2016&#24180;&#26131;&#22320;&#25644;&#36801;&#36164;&#37329;&#21457;&#25918;&#65288;&#31532;&#19977;&#27425;&#65289;&#21517;&#208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leguo700759\Files\2017&#24180;&#27611;&#30000;&#38215;&#26131;&#22320;&#25644;&#36801;&#20998;&#25955;&#23433;&#32622;&#21517;&#21333;&#65288;&#21547;&#36141;&#25151;&#23433;&#32622;&#12289;&#23567;&#38598;&#20013;&#28857;&#23433;&#32622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leguo700759\Files\2016&#24180;&#26131;&#22320;&#25644;&#36801;&#21517;&#21333;&#65288;&#21547;&#38598;&#20013;&#23433;&#32622;&#65289;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leguo700759\Files\&#65288;&#24033;&#26597;&#31995;&#32479;&#65289;&#23731;&#38451;&#21439;&#26131;&#22320;&#25206;&#36139;&#25644;&#36801;&#25143;&#26126;&#32454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第一批拨钱"/>
      <sheetName val="暂未拨"/>
      <sheetName val="暂未拨 (2)"/>
      <sheetName val="Sheet3"/>
    </sheetNames>
    <sheetDataSet>
      <sheetData sheetId="0">
        <row r="3">
          <cell r="G3" t="str">
            <v>王国勋</v>
          </cell>
          <cell r="H3">
            <v>12000</v>
          </cell>
        </row>
        <row r="4">
          <cell r="G4" t="str">
            <v>陆拥军</v>
          </cell>
          <cell r="H4">
            <v>12000</v>
          </cell>
        </row>
        <row r="5">
          <cell r="G5" t="str">
            <v>李新移</v>
          </cell>
          <cell r="H5">
            <v>16000</v>
          </cell>
        </row>
        <row r="6">
          <cell r="G6" t="str">
            <v>李四书</v>
          </cell>
          <cell r="H6">
            <v>16000</v>
          </cell>
        </row>
        <row r="7">
          <cell r="G7" t="str">
            <v>沈水雄</v>
          </cell>
          <cell r="H7">
            <v>24000</v>
          </cell>
        </row>
        <row r="8">
          <cell r="G8" t="str">
            <v>刘美凤</v>
          </cell>
          <cell r="H8">
            <v>12000</v>
          </cell>
        </row>
        <row r="9">
          <cell r="G9" t="str">
            <v>郭望新</v>
          </cell>
          <cell r="H9">
            <v>16000</v>
          </cell>
        </row>
        <row r="10">
          <cell r="G10" t="str">
            <v>许石交</v>
          </cell>
          <cell r="H10">
            <v>16000</v>
          </cell>
        </row>
        <row r="11">
          <cell r="G11" t="str">
            <v>刘超</v>
          </cell>
          <cell r="H11">
            <v>16000</v>
          </cell>
        </row>
        <row r="12">
          <cell r="G12" t="str">
            <v>刘育新</v>
          </cell>
          <cell r="H12">
            <v>16000</v>
          </cell>
        </row>
        <row r="13">
          <cell r="G13" t="str">
            <v>刘敏龙</v>
          </cell>
          <cell r="H13">
            <v>8000</v>
          </cell>
        </row>
        <row r="14">
          <cell r="G14" t="str">
            <v>杨冬秀</v>
          </cell>
          <cell r="H14">
            <v>20000</v>
          </cell>
        </row>
        <row r="15">
          <cell r="G15" t="str">
            <v>罗石保</v>
          </cell>
          <cell r="H15">
            <v>8000</v>
          </cell>
        </row>
        <row r="16">
          <cell r="G16" t="str">
            <v>罗时金</v>
          </cell>
          <cell r="H16">
            <v>20000</v>
          </cell>
        </row>
        <row r="17">
          <cell r="G17" t="str">
            <v>李小荣</v>
          </cell>
          <cell r="H17">
            <v>16000</v>
          </cell>
        </row>
        <row r="18">
          <cell r="G18" t="str">
            <v>杨年望</v>
          </cell>
          <cell r="H18">
            <v>8000</v>
          </cell>
        </row>
        <row r="19">
          <cell r="G19" t="str">
            <v>杨雄兵</v>
          </cell>
          <cell r="H19">
            <v>8000</v>
          </cell>
        </row>
        <row r="20">
          <cell r="G20" t="str">
            <v>李金月</v>
          </cell>
          <cell r="H20">
            <v>8000</v>
          </cell>
        </row>
        <row r="21">
          <cell r="G21" t="str">
            <v>李旭升</v>
          </cell>
          <cell r="H21">
            <v>16000</v>
          </cell>
        </row>
        <row r="22">
          <cell r="G22" t="str">
            <v>刘神望</v>
          </cell>
          <cell r="H22">
            <v>12000</v>
          </cell>
        </row>
        <row r="23">
          <cell r="G23" t="str">
            <v>李正辉</v>
          </cell>
          <cell r="H23">
            <v>16000</v>
          </cell>
        </row>
        <row r="24">
          <cell r="G24" t="str">
            <v>李学军</v>
          </cell>
          <cell r="H24">
            <v>12000</v>
          </cell>
        </row>
        <row r="25">
          <cell r="G25" t="str">
            <v>刘星星</v>
          </cell>
          <cell r="H25">
            <v>16000</v>
          </cell>
        </row>
        <row r="26">
          <cell r="G26" t="str">
            <v>刘志</v>
          </cell>
          <cell r="H26">
            <v>16000</v>
          </cell>
        </row>
        <row r="27">
          <cell r="G27" t="str">
            <v>刘天年</v>
          </cell>
          <cell r="H27">
            <v>12000</v>
          </cell>
        </row>
        <row r="28">
          <cell r="G28" t="str">
            <v>刘旦斌</v>
          </cell>
          <cell r="H28">
            <v>4000</v>
          </cell>
        </row>
        <row r="29">
          <cell r="G29" t="str">
            <v>施秀兰</v>
          </cell>
          <cell r="H29">
            <v>12000</v>
          </cell>
        </row>
        <row r="30">
          <cell r="G30" t="str">
            <v>刘五秋</v>
          </cell>
          <cell r="H30">
            <v>8000</v>
          </cell>
        </row>
        <row r="31">
          <cell r="G31" t="str">
            <v>刘五新</v>
          </cell>
          <cell r="H31">
            <v>12000</v>
          </cell>
        </row>
        <row r="32">
          <cell r="G32" t="str">
            <v>刘七龙</v>
          </cell>
          <cell r="H32">
            <v>20000</v>
          </cell>
        </row>
        <row r="33">
          <cell r="G33" t="str">
            <v>刘兴国</v>
          </cell>
          <cell r="H33">
            <v>8000</v>
          </cell>
        </row>
        <row r="34">
          <cell r="G34" t="str">
            <v>刘艳生</v>
          </cell>
          <cell r="H34">
            <v>16000</v>
          </cell>
        </row>
        <row r="35">
          <cell r="G35" t="str">
            <v>刘国中</v>
          </cell>
          <cell r="H35">
            <v>12000</v>
          </cell>
        </row>
        <row r="36">
          <cell r="G36" t="str">
            <v>刘三牛</v>
          </cell>
          <cell r="H36">
            <v>12000</v>
          </cell>
        </row>
        <row r="37">
          <cell r="G37" t="str">
            <v>刘爱党</v>
          </cell>
          <cell r="H37">
            <v>8000</v>
          </cell>
        </row>
        <row r="38">
          <cell r="G38" t="str">
            <v>佘方伍</v>
          </cell>
          <cell r="H38">
            <v>8000</v>
          </cell>
        </row>
        <row r="39">
          <cell r="G39" t="str">
            <v>周去旧</v>
          </cell>
          <cell r="H39">
            <v>8000</v>
          </cell>
        </row>
        <row r="40">
          <cell r="G40" t="str">
            <v>杨月英</v>
          </cell>
          <cell r="H40">
            <v>16000</v>
          </cell>
        </row>
        <row r="41">
          <cell r="G41" t="str">
            <v>廖芳忠</v>
          </cell>
          <cell r="H41">
            <v>12000</v>
          </cell>
        </row>
        <row r="42">
          <cell r="G42" t="str">
            <v>李小兵</v>
          </cell>
          <cell r="H42">
            <v>8000</v>
          </cell>
        </row>
        <row r="43">
          <cell r="G43" t="str">
            <v>龚海龙</v>
          </cell>
          <cell r="H43">
            <v>20000</v>
          </cell>
        </row>
        <row r="44">
          <cell r="G44" t="str">
            <v>易平香</v>
          </cell>
          <cell r="H44">
            <v>8000</v>
          </cell>
        </row>
        <row r="45">
          <cell r="G45" t="str">
            <v>刘文辉</v>
          </cell>
          <cell r="H45">
            <v>12000</v>
          </cell>
        </row>
        <row r="46">
          <cell r="G46" t="str">
            <v>毕兴雄</v>
          </cell>
          <cell r="H46">
            <v>12000</v>
          </cell>
        </row>
        <row r="47">
          <cell r="G47" t="str">
            <v>廖新明</v>
          </cell>
          <cell r="H47">
            <v>12000</v>
          </cell>
        </row>
        <row r="48">
          <cell r="G48" t="str">
            <v>龚亮</v>
          </cell>
          <cell r="H48">
            <v>12000</v>
          </cell>
        </row>
        <row r="49">
          <cell r="G49" t="str">
            <v>沈石祖</v>
          </cell>
          <cell r="H49">
            <v>12000</v>
          </cell>
        </row>
        <row r="50">
          <cell r="G50" t="str">
            <v>彭雷军</v>
          </cell>
          <cell r="H50">
            <v>16000</v>
          </cell>
        </row>
        <row r="51">
          <cell r="G51" t="str">
            <v>车细龙</v>
          </cell>
          <cell r="H51">
            <v>12000</v>
          </cell>
        </row>
        <row r="52">
          <cell r="G52" t="str">
            <v>廖树平</v>
          </cell>
          <cell r="H52">
            <v>16000</v>
          </cell>
        </row>
        <row r="53">
          <cell r="G53" t="str">
            <v>姜再生</v>
          </cell>
          <cell r="H53">
            <v>16000</v>
          </cell>
        </row>
        <row r="54">
          <cell r="G54" t="str">
            <v>李群山</v>
          </cell>
          <cell r="H54">
            <v>20000</v>
          </cell>
        </row>
        <row r="55">
          <cell r="G55" t="str">
            <v>李同辉</v>
          </cell>
          <cell r="H55">
            <v>12000</v>
          </cell>
        </row>
        <row r="56">
          <cell r="G56" t="str">
            <v>姜志佳</v>
          </cell>
          <cell r="H56">
            <v>16000</v>
          </cell>
        </row>
        <row r="57">
          <cell r="G57" t="str">
            <v>李新华</v>
          </cell>
          <cell r="H57">
            <v>8000</v>
          </cell>
        </row>
        <row r="58">
          <cell r="G58" t="str">
            <v>李忠平</v>
          </cell>
          <cell r="H58">
            <v>12000</v>
          </cell>
        </row>
        <row r="59">
          <cell r="G59" t="str">
            <v>李学红</v>
          </cell>
          <cell r="H59">
            <v>16000</v>
          </cell>
        </row>
        <row r="60">
          <cell r="G60" t="str">
            <v>李军辉</v>
          </cell>
          <cell r="H60">
            <v>8000</v>
          </cell>
        </row>
        <row r="61">
          <cell r="G61" t="str">
            <v>李玉金</v>
          </cell>
          <cell r="H61">
            <v>12000</v>
          </cell>
        </row>
        <row r="62">
          <cell r="G62" t="str">
            <v>姜立新</v>
          </cell>
          <cell r="H62">
            <v>12000</v>
          </cell>
        </row>
        <row r="63">
          <cell r="G63" t="str">
            <v>姜泽华</v>
          </cell>
          <cell r="H63">
            <v>12000</v>
          </cell>
        </row>
        <row r="64">
          <cell r="G64" t="str">
            <v>姜继兵</v>
          </cell>
          <cell r="H64">
            <v>16000</v>
          </cell>
        </row>
        <row r="65">
          <cell r="G65" t="str">
            <v>姜提云</v>
          </cell>
          <cell r="H65">
            <v>8000</v>
          </cell>
        </row>
        <row r="66">
          <cell r="G66" t="str">
            <v>易岳辉</v>
          </cell>
          <cell r="H66">
            <v>16000</v>
          </cell>
        </row>
        <row r="67">
          <cell r="G67" t="str">
            <v>胡跨雄</v>
          </cell>
          <cell r="H67">
            <v>8000</v>
          </cell>
        </row>
        <row r="68">
          <cell r="G68" t="str">
            <v>胡龙虎</v>
          </cell>
          <cell r="H68">
            <v>12000</v>
          </cell>
        </row>
        <row r="69">
          <cell r="G69" t="str">
            <v>易石港</v>
          </cell>
          <cell r="H69">
            <v>12000</v>
          </cell>
        </row>
        <row r="70">
          <cell r="G70" t="str">
            <v>龚玉爱</v>
          </cell>
          <cell r="H70">
            <v>16000</v>
          </cell>
        </row>
        <row r="71">
          <cell r="G71" t="str">
            <v>李祥</v>
          </cell>
          <cell r="H71">
            <v>16000</v>
          </cell>
        </row>
        <row r="72">
          <cell r="G72" t="str">
            <v>罗平勇</v>
          </cell>
          <cell r="H72">
            <v>16000</v>
          </cell>
        </row>
        <row r="73">
          <cell r="G73" t="str">
            <v>尹细兴</v>
          </cell>
          <cell r="H73">
            <v>16000</v>
          </cell>
        </row>
        <row r="74">
          <cell r="G74" t="str">
            <v>车白香</v>
          </cell>
          <cell r="H74">
            <v>16000</v>
          </cell>
        </row>
        <row r="75">
          <cell r="G75" t="str">
            <v>易湘沅</v>
          </cell>
          <cell r="H75">
            <v>8000</v>
          </cell>
        </row>
        <row r="76">
          <cell r="G76" t="str">
            <v>尹桃英</v>
          </cell>
          <cell r="H76">
            <v>12000</v>
          </cell>
        </row>
        <row r="77">
          <cell r="G77" t="str">
            <v>李明保</v>
          </cell>
          <cell r="H77">
            <v>8000</v>
          </cell>
        </row>
        <row r="78">
          <cell r="G78" t="str">
            <v>罗交龙</v>
          </cell>
          <cell r="H78">
            <v>20000</v>
          </cell>
        </row>
        <row r="79">
          <cell r="G79" t="str">
            <v>易建龙</v>
          </cell>
          <cell r="H79">
            <v>12000</v>
          </cell>
        </row>
        <row r="80">
          <cell r="G80" t="str">
            <v>罗秋元</v>
          </cell>
          <cell r="H80">
            <v>8000</v>
          </cell>
        </row>
        <row r="81">
          <cell r="G81" t="str">
            <v>李劲松</v>
          </cell>
          <cell r="H81">
            <v>16000</v>
          </cell>
        </row>
        <row r="82">
          <cell r="G82" t="str">
            <v>胡志军</v>
          </cell>
          <cell r="H82">
            <v>20000</v>
          </cell>
        </row>
        <row r="83">
          <cell r="G83" t="str">
            <v>李维</v>
          </cell>
          <cell r="H83">
            <v>8000</v>
          </cell>
        </row>
        <row r="84">
          <cell r="G84" t="str">
            <v>刘四钱</v>
          </cell>
          <cell r="H84">
            <v>24000</v>
          </cell>
        </row>
        <row r="85">
          <cell r="G85" t="str">
            <v>彭爱龙</v>
          </cell>
          <cell r="H85">
            <v>8000</v>
          </cell>
        </row>
        <row r="86">
          <cell r="G86" t="str">
            <v>付海军</v>
          </cell>
          <cell r="H86">
            <v>20000</v>
          </cell>
        </row>
        <row r="87">
          <cell r="G87" t="str">
            <v>付海波</v>
          </cell>
          <cell r="H87">
            <v>24000</v>
          </cell>
        </row>
        <row r="88">
          <cell r="G88" t="str">
            <v>付志敏</v>
          </cell>
          <cell r="H88">
            <v>8000</v>
          </cell>
        </row>
        <row r="89">
          <cell r="G89" t="str">
            <v>谢勇</v>
          </cell>
          <cell r="H89">
            <v>12000</v>
          </cell>
        </row>
        <row r="90">
          <cell r="G90" t="str">
            <v>付发笔</v>
          </cell>
          <cell r="H90">
            <v>8000</v>
          </cell>
        </row>
        <row r="91">
          <cell r="G91" t="str">
            <v>许安荣</v>
          </cell>
          <cell r="H91">
            <v>8000</v>
          </cell>
        </row>
        <row r="92">
          <cell r="G92" t="str">
            <v>许安松</v>
          </cell>
          <cell r="H92">
            <v>20000</v>
          </cell>
        </row>
        <row r="93">
          <cell r="G93" t="str">
            <v>钟杨武</v>
          </cell>
          <cell r="H93">
            <v>20000</v>
          </cell>
        </row>
        <row r="94">
          <cell r="G94" t="str">
            <v>刘卫和</v>
          </cell>
          <cell r="H94">
            <v>16000</v>
          </cell>
        </row>
        <row r="95">
          <cell r="G95" t="str">
            <v>付三林</v>
          </cell>
          <cell r="H95">
            <v>16000</v>
          </cell>
        </row>
        <row r="96">
          <cell r="G96" t="str">
            <v>付文标</v>
          </cell>
          <cell r="H96">
            <v>16000</v>
          </cell>
        </row>
        <row r="97">
          <cell r="G97" t="str">
            <v>付露明</v>
          </cell>
          <cell r="H97">
            <v>16000</v>
          </cell>
        </row>
        <row r="98">
          <cell r="G98" t="str">
            <v>许寒梅</v>
          </cell>
          <cell r="H98">
            <v>20000</v>
          </cell>
        </row>
        <row r="99">
          <cell r="G99" t="str">
            <v>许专政</v>
          </cell>
          <cell r="H99">
            <v>16000</v>
          </cell>
        </row>
        <row r="100">
          <cell r="G100" t="str">
            <v>付国兵</v>
          </cell>
          <cell r="H100">
            <v>24000</v>
          </cell>
        </row>
        <row r="101">
          <cell r="G101" t="str">
            <v>李再付</v>
          </cell>
          <cell r="H101">
            <v>8000</v>
          </cell>
        </row>
        <row r="102">
          <cell r="G102" t="str">
            <v>刘石田</v>
          </cell>
          <cell r="H102">
            <v>8000</v>
          </cell>
        </row>
        <row r="103">
          <cell r="G103" t="str">
            <v>李卫国</v>
          </cell>
          <cell r="H103">
            <v>16000</v>
          </cell>
        </row>
        <row r="104">
          <cell r="G104" t="str">
            <v>刘平庆</v>
          </cell>
          <cell r="H104">
            <v>8000</v>
          </cell>
        </row>
        <row r="105">
          <cell r="G105" t="str">
            <v>佘丙秋</v>
          </cell>
          <cell r="H105">
            <v>8000</v>
          </cell>
        </row>
        <row r="106">
          <cell r="G106" t="str">
            <v>刘超</v>
          </cell>
          <cell r="H106">
            <v>16000</v>
          </cell>
        </row>
        <row r="107">
          <cell r="G107" t="str">
            <v>佘小华</v>
          </cell>
          <cell r="H107">
            <v>16000</v>
          </cell>
        </row>
        <row r="108">
          <cell r="G108" t="str">
            <v>许枝书</v>
          </cell>
          <cell r="H108">
            <v>16000</v>
          </cell>
        </row>
        <row r="109">
          <cell r="G109" t="str">
            <v>李晓龙</v>
          </cell>
          <cell r="H109">
            <v>16000</v>
          </cell>
        </row>
        <row r="110">
          <cell r="G110" t="str">
            <v>李美度</v>
          </cell>
          <cell r="H110">
            <v>16000</v>
          </cell>
        </row>
        <row r="111">
          <cell r="G111" t="str">
            <v>李立军</v>
          </cell>
          <cell r="H111">
            <v>16000</v>
          </cell>
        </row>
        <row r="112">
          <cell r="G112" t="str">
            <v>佘定坤</v>
          </cell>
          <cell r="H112">
            <v>8000</v>
          </cell>
        </row>
        <row r="113">
          <cell r="G113" t="str">
            <v>李桂龙</v>
          </cell>
          <cell r="H113">
            <v>24000</v>
          </cell>
        </row>
        <row r="114">
          <cell r="G114" t="str">
            <v>卢洋奇</v>
          </cell>
          <cell r="H114">
            <v>16000</v>
          </cell>
        </row>
        <row r="115">
          <cell r="G115" t="str">
            <v>李志强</v>
          </cell>
          <cell r="H115">
            <v>16000</v>
          </cell>
        </row>
        <row r="116">
          <cell r="G116" t="str">
            <v>李小军</v>
          </cell>
          <cell r="H116">
            <v>16000</v>
          </cell>
        </row>
        <row r="117">
          <cell r="G117" t="str">
            <v>李付根</v>
          </cell>
          <cell r="H117">
            <v>20000</v>
          </cell>
        </row>
        <row r="118">
          <cell r="G118" t="str">
            <v>刘兰魁</v>
          </cell>
          <cell r="H118">
            <v>24000</v>
          </cell>
        </row>
        <row r="119">
          <cell r="G119" t="str">
            <v>许金球</v>
          </cell>
          <cell r="H119">
            <v>20000</v>
          </cell>
        </row>
        <row r="120">
          <cell r="G120" t="str">
            <v>卢振文</v>
          </cell>
          <cell r="H120">
            <v>16000</v>
          </cell>
        </row>
        <row r="121">
          <cell r="G121" t="str">
            <v>卢孟飞</v>
          </cell>
          <cell r="H121">
            <v>12000</v>
          </cell>
        </row>
        <row r="122">
          <cell r="G122" t="str">
            <v>卢石生</v>
          </cell>
          <cell r="H122">
            <v>4000</v>
          </cell>
        </row>
        <row r="123">
          <cell r="G123" t="str">
            <v>彭友</v>
          </cell>
          <cell r="H123">
            <v>12000</v>
          </cell>
        </row>
        <row r="124">
          <cell r="G124" t="str">
            <v>周八雄</v>
          </cell>
          <cell r="H124">
            <v>16000</v>
          </cell>
        </row>
        <row r="125">
          <cell r="G125" t="str">
            <v>周代雄</v>
          </cell>
          <cell r="H125">
            <v>12000</v>
          </cell>
        </row>
        <row r="126">
          <cell r="G126" t="str">
            <v>许冰玉</v>
          </cell>
          <cell r="H126">
            <v>8000</v>
          </cell>
        </row>
        <row r="127">
          <cell r="G127" t="str">
            <v>许玉阶</v>
          </cell>
          <cell r="H127">
            <v>8000</v>
          </cell>
        </row>
        <row r="128">
          <cell r="G128" t="str">
            <v>许爱保</v>
          </cell>
          <cell r="H128">
            <v>8000</v>
          </cell>
        </row>
        <row r="129">
          <cell r="G129" t="str">
            <v>许爱军</v>
          </cell>
          <cell r="H129">
            <v>16000</v>
          </cell>
        </row>
        <row r="130">
          <cell r="G130" t="str">
            <v>李与黄</v>
          </cell>
          <cell r="H130">
            <v>12000</v>
          </cell>
        </row>
        <row r="131">
          <cell r="G131" t="str">
            <v>付步胜</v>
          </cell>
          <cell r="H131">
            <v>16000</v>
          </cell>
        </row>
        <row r="132">
          <cell r="G132" t="str">
            <v>杨国兵</v>
          </cell>
          <cell r="H132">
            <v>20000</v>
          </cell>
        </row>
        <row r="133">
          <cell r="G133" t="str">
            <v>许观应</v>
          </cell>
          <cell r="H133">
            <v>16000</v>
          </cell>
        </row>
        <row r="134">
          <cell r="G134" t="str">
            <v>施小交</v>
          </cell>
          <cell r="H134">
            <v>20000</v>
          </cell>
        </row>
        <row r="135">
          <cell r="G135" t="str">
            <v>许淼</v>
          </cell>
          <cell r="H135">
            <v>8000</v>
          </cell>
        </row>
        <row r="136">
          <cell r="G136" t="str">
            <v>李必林</v>
          </cell>
          <cell r="H136">
            <v>8000</v>
          </cell>
        </row>
        <row r="137">
          <cell r="G137" t="str">
            <v>许细爱</v>
          </cell>
          <cell r="H137">
            <v>12000</v>
          </cell>
        </row>
        <row r="138">
          <cell r="G138" t="str">
            <v>许修竹</v>
          </cell>
          <cell r="H138">
            <v>8000</v>
          </cell>
        </row>
        <row r="139">
          <cell r="G139" t="str">
            <v>许红艳</v>
          </cell>
          <cell r="H139">
            <v>8000</v>
          </cell>
        </row>
        <row r="140">
          <cell r="G140" t="str">
            <v>许满雄</v>
          </cell>
          <cell r="H140">
            <v>12000</v>
          </cell>
        </row>
        <row r="141">
          <cell r="G141" t="str">
            <v>许四华</v>
          </cell>
          <cell r="H141">
            <v>12000</v>
          </cell>
        </row>
        <row r="142">
          <cell r="G142" t="str">
            <v>许尚龙</v>
          </cell>
          <cell r="H142">
            <v>12000</v>
          </cell>
        </row>
        <row r="143">
          <cell r="G143" t="str">
            <v>许兴科</v>
          </cell>
          <cell r="H143">
            <v>20000</v>
          </cell>
        </row>
        <row r="144">
          <cell r="G144" t="str">
            <v>许梅魁</v>
          </cell>
          <cell r="H144">
            <v>16000</v>
          </cell>
        </row>
        <row r="145">
          <cell r="G145" t="str">
            <v>许碧军</v>
          </cell>
          <cell r="H145">
            <v>12000</v>
          </cell>
        </row>
        <row r="146">
          <cell r="G146" t="str">
            <v>许岳辉</v>
          </cell>
          <cell r="H146">
            <v>20000</v>
          </cell>
        </row>
        <row r="147">
          <cell r="G147" t="str">
            <v>许定辉</v>
          </cell>
          <cell r="H147">
            <v>16000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C3" t="str">
            <v>佘旺龙</v>
          </cell>
          <cell r="D3">
            <v>4</v>
          </cell>
          <cell r="E3" t="str">
            <v>430621195812188414</v>
          </cell>
          <cell r="F3" t="str">
            <v>623090 1006043842693</v>
          </cell>
          <cell r="G3">
            <v>16000</v>
          </cell>
        </row>
        <row r="4">
          <cell r="C4" t="str">
            <v>佘秀坤</v>
          </cell>
          <cell r="D4">
            <v>5</v>
          </cell>
          <cell r="E4" t="str">
            <v>430621194304198435</v>
          </cell>
          <cell r="F4" t="str">
            <v>86041510004689451011</v>
          </cell>
          <cell r="G4">
            <v>20000</v>
          </cell>
        </row>
        <row r="5">
          <cell r="C5" t="str">
            <v>付祖国</v>
          </cell>
          <cell r="D5">
            <v>4</v>
          </cell>
          <cell r="E5" t="str">
            <v>430621196905138410</v>
          </cell>
          <cell r="F5" t="str">
            <v>86041510019411032011</v>
          </cell>
          <cell r="G5">
            <v>16000</v>
          </cell>
        </row>
        <row r="6">
          <cell r="C6" t="str">
            <v>徐细满</v>
          </cell>
          <cell r="D6">
            <v>4</v>
          </cell>
          <cell r="E6" t="str">
            <v>43062119740419841X</v>
          </cell>
          <cell r="F6" t="str">
            <v>86041510020063938011</v>
          </cell>
          <cell r="G6">
            <v>16000</v>
          </cell>
        </row>
        <row r="7">
          <cell r="C7" t="str">
            <v>许彬</v>
          </cell>
          <cell r="D7">
            <v>3</v>
          </cell>
          <cell r="E7" t="str">
            <v>430621196910108419</v>
          </cell>
          <cell r="F7" t="str">
            <v>86041510004837328011</v>
          </cell>
          <cell r="G7">
            <v>12000</v>
          </cell>
        </row>
        <row r="8">
          <cell r="C8" t="str">
            <v>卢建国</v>
          </cell>
          <cell r="D8">
            <v>3</v>
          </cell>
          <cell r="E8" t="str">
            <v>430621195710128437</v>
          </cell>
          <cell r="F8" t="str">
            <v>86041510020064442011</v>
          </cell>
          <cell r="G8">
            <v>12000</v>
          </cell>
        </row>
        <row r="9">
          <cell r="C9" t="str">
            <v>许云飞</v>
          </cell>
          <cell r="D9">
            <v>4</v>
          </cell>
          <cell r="E9" t="str">
            <v>430621197007239070</v>
          </cell>
          <cell r="F9" t="str">
            <v>86041510004693817011</v>
          </cell>
          <cell r="G9">
            <v>16000</v>
          </cell>
        </row>
        <row r="10">
          <cell r="C10" t="str">
            <v>许辉煌</v>
          </cell>
          <cell r="D10">
            <v>5</v>
          </cell>
          <cell r="E10" t="str">
            <v>430621197611138479</v>
          </cell>
          <cell r="F10" t="str">
            <v>622169 0206041397484</v>
          </cell>
          <cell r="G10">
            <v>40000</v>
          </cell>
        </row>
        <row r="11">
          <cell r="C11" t="str">
            <v>刘连九</v>
          </cell>
          <cell r="D11">
            <v>5</v>
          </cell>
          <cell r="E11" t="str">
            <v>430621195509233729</v>
          </cell>
          <cell r="F11" t="str">
            <v>86041510002132487011</v>
          </cell>
          <cell r="G11">
            <v>20000</v>
          </cell>
        </row>
        <row r="12">
          <cell r="C12" t="str">
            <v>刘庆满</v>
          </cell>
          <cell r="D12">
            <v>4</v>
          </cell>
          <cell r="E12" t="str">
            <v>430621197106043719</v>
          </cell>
          <cell r="F12" t="str">
            <v>6230901806040385046</v>
          </cell>
          <cell r="G12">
            <v>16000</v>
          </cell>
        </row>
        <row r="13">
          <cell r="C13" t="str">
            <v>郭美龙</v>
          </cell>
          <cell r="D13">
            <v>3</v>
          </cell>
          <cell r="E13" t="str">
            <v>430621197509293712</v>
          </cell>
          <cell r="F13" t="str">
            <v>86041510001471822011</v>
          </cell>
          <cell r="G13">
            <v>12000</v>
          </cell>
        </row>
        <row r="14">
          <cell r="C14" t="str">
            <v>许丰</v>
          </cell>
          <cell r="D14">
            <v>4</v>
          </cell>
          <cell r="E14" t="str">
            <v>430621196911118432</v>
          </cell>
          <cell r="F14" t="str">
            <v>86041510020069380011</v>
          </cell>
          <cell r="G14">
            <v>16000</v>
          </cell>
        </row>
        <row r="15">
          <cell r="C15" t="str">
            <v>付四雄</v>
          </cell>
          <cell r="D15">
            <v>2</v>
          </cell>
          <cell r="E15" t="str">
            <v>430621196004228419</v>
          </cell>
          <cell r="F15" t="str">
            <v>86041510020064302011</v>
          </cell>
          <cell r="G15">
            <v>8000</v>
          </cell>
        </row>
        <row r="16">
          <cell r="C16" t="str">
            <v>许国荣</v>
          </cell>
          <cell r="D16">
            <v>7</v>
          </cell>
          <cell r="E16" t="str">
            <v>430621194802098410</v>
          </cell>
          <cell r="F16" t="str">
            <v>86041510004684033011</v>
          </cell>
          <cell r="G16">
            <v>28000</v>
          </cell>
        </row>
        <row r="17">
          <cell r="C17" t="str">
            <v>付白恩</v>
          </cell>
          <cell r="D17">
            <v>3</v>
          </cell>
          <cell r="E17" t="str">
            <v>430621195109248411</v>
          </cell>
          <cell r="F17" t="str">
            <v>623090 1006041271671</v>
          </cell>
          <cell r="G17">
            <v>12000</v>
          </cell>
        </row>
        <row r="18">
          <cell r="C18" t="str">
            <v>刘正龙</v>
          </cell>
          <cell r="D18">
            <v>2</v>
          </cell>
          <cell r="E18" t="str">
            <v>430621196310288137</v>
          </cell>
          <cell r="F18" t="str">
            <v>623090 1806040504356</v>
          </cell>
          <cell r="G18">
            <v>8000</v>
          </cell>
        </row>
        <row r="19">
          <cell r="C19" t="str">
            <v>杨华锋</v>
          </cell>
          <cell r="D19">
            <v>2</v>
          </cell>
          <cell r="E19" t="str">
            <v>43062119520414811X</v>
          </cell>
          <cell r="F19" t="str">
            <v>622169 0406040133530</v>
          </cell>
          <cell r="G19">
            <v>8000</v>
          </cell>
        </row>
        <row r="20">
          <cell r="C20" t="str">
            <v>彭湖荣</v>
          </cell>
          <cell r="D20">
            <v>4</v>
          </cell>
          <cell r="E20" t="str">
            <v>430621196902198119</v>
          </cell>
          <cell r="F20" t="str">
            <v>86041510020075639011</v>
          </cell>
          <cell r="G20">
            <v>16000</v>
          </cell>
        </row>
        <row r="21">
          <cell r="C21" t="str">
            <v>李满银</v>
          </cell>
          <cell r="D21">
            <v>3</v>
          </cell>
          <cell r="E21" t="str">
            <v>430621197612048133</v>
          </cell>
          <cell r="F21" t="str">
            <v>605571 001203563612</v>
          </cell>
          <cell r="G21">
            <v>12000</v>
          </cell>
        </row>
        <row r="22">
          <cell r="C22" t="str">
            <v>李小平</v>
          </cell>
          <cell r="D22">
            <v>3</v>
          </cell>
          <cell r="E22" t="str">
            <v>430621197305258114</v>
          </cell>
          <cell r="F22" t="str">
            <v>605571 001203873793</v>
          </cell>
          <cell r="G22">
            <v>22000</v>
          </cell>
        </row>
        <row r="23">
          <cell r="C23" t="str">
            <v>杨水龙</v>
          </cell>
          <cell r="D23">
            <v>2</v>
          </cell>
          <cell r="E23" t="str">
            <v>430621194504093718</v>
          </cell>
          <cell r="F23" t="str">
            <v>623090 1006043695646</v>
          </cell>
          <cell r="G23">
            <v>8000</v>
          </cell>
        </row>
        <row r="24">
          <cell r="C24" t="str">
            <v>胡新春</v>
          </cell>
          <cell r="D24">
            <v>3</v>
          </cell>
          <cell r="E24" t="str">
            <v>430621196312228429</v>
          </cell>
          <cell r="F24" t="str">
            <v>623090 1806040512136</v>
          </cell>
          <cell r="G24">
            <v>12000</v>
          </cell>
        </row>
        <row r="25">
          <cell r="C25" t="str">
            <v>罗与桂</v>
          </cell>
          <cell r="D25">
            <v>2</v>
          </cell>
          <cell r="E25" t="str">
            <v>430621193505108112</v>
          </cell>
          <cell r="F25" t="str">
            <v>623090 1006042542344</v>
          </cell>
          <cell r="G25">
            <v>8000</v>
          </cell>
        </row>
        <row r="26">
          <cell r="C26" t="str">
            <v>易美雄</v>
          </cell>
          <cell r="D26">
            <v>5</v>
          </cell>
          <cell r="E26" t="str">
            <v>430621197509268111</v>
          </cell>
          <cell r="F26" t="str">
            <v>622169 0206041389754</v>
          </cell>
          <cell r="G26">
            <v>20000</v>
          </cell>
        </row>
        <row r="27">
          <cell r="C27" t="str">
            <v>易星星</v>
          </cell>
          <cell r="D27">
            <v>4</v>
          </cell>
          <cell r="E27" t="str">
            <v>430621197312288119</v>
          </cell>
          <cell r="F27" t="str">
            <v>623090 1806040349109</v>
          </cell>
          <cell r="G27">
            <v>16000</v>
          </cell>
        </row>
        <row r="28">
          <cell r="C28" t="str">
            <v>刘三虎</v>
          </cell>
          <cell r="D28">
            <v>2</v>
          </cell>
          <cell r="E28" t="str">
            <v>430621197005133715</v>
          </cell>
          <cell r="F28" t="str">
            <v>86041510020069170011</v>
          </cell>
          <cell r="G28">
            <v>8000</v>
          </cell>
        </row>
        <row r="29">
          <cell r="C29" t="str">
            <v>付先甫</v>
          </cell>
          <cell r="D29">
            <v>4</v>
          </cell>
          <cell r="E29" t="str">
            <v>43062119691020841X</v>
          </cell>
          <cell r="F29" t="str">
            <v>86041510004678831011</v>
          </cell>
          <cell r="G29">
            <v>16000</v>
          </cell>
        </row>
        <row r="30">
          <cell r="C30" t="str">
            <v>朱检平</v>
          </cell>
          <cell r="D30">
            <v>3</v>
          </cell>
          <cell r="E30" t="str">
            <v>43062119630104371X</v>
          </cell>
          <cell r="F30" t="str">
            <v>86041510001481882011</v>
          </cell>
          <cell r="G30">
            <v>12000</v>
          </cell>
        </row>
        <row r="31">
          <cell r="C31" t="str">
            <v>黄四保</v>
          </cell>
          <cell r="D31">
            <v>4</v>
          </cell>
          <cell r="E31" t="str">
            <v>430621196604298111</v>
          </cell>
          <cell r="F31" t="str">
            <v>623090 1806040349125</v>
          </cell>
          <cell r="G31">
            <v>16000</v>
          </cell>
        </row>
        <row r="32">
          <cell r="C32" t="str">
            <v>罗亚辉</v>
          </cell>
          <cell r="D32">
            <v>4</v>
          </cell>
          <cell r="E32" t="str">
            <v>430621194809028116</v>
          </cell>
          <cell r="F32" t="str">
            <v>623090 1006042513006</v>
          </cell>
          <cell r="G32">
            <v>16000</v>
          </cell>
        </row>
        <row r="33">
          <cell r="C33" t="str">
            <v>彭伟</v>
          </cell>
          <cell r="D33">
            <v>3</v>
          </cell>
          <cell r="E33" t="str">
            <v>430621198109088116</v>
          </cell>
          <cell r="F33" t="str">
            <v>623090 1806040385095</v>
          </cell>
          <cell r="G33">
            <v>2000</v>
          </cell>
        </row>
        <row r="34">
          <cell r="C34" t="str">
            <v>彭泽龙</v>
          </cell>
          <cell r="D34">
            <v>3</v>
          </cell>
          <cell r="E34" t="str">
            <v>430621196202148137</v>
          </cell>
          <cell r="F34" t="str">
            <v>86041510019961623011</v>
          </cell>
          <cell r="G34">
            <v>12000</v>
          </cell>
        </row>
        <row r="35">
          <cell r="C35" t="str">
            <v>彭月明</v>
          </cell>
          <cell r="D35">
            <v>4</v>
          </cell>
          <cell r="E35" t="str">
            <v>43062119711106811X</v>
          </cell>
          <cell r="F35" t="str">
            <v>86041510020077280011</v>
          </cell>
          <cell r="G35">
            <v>16000</v>
          </cell>
        </row>
        <row r="36">
          <cell r="C36" t="str">
            <v>罗石林</v>
          </cell>
          <cell r="D36">
            <v>3</v>
          </cell>
          <cell r="E36" t="str">
            <v>430621196006068113</v>
          </cell>
          <cell r="F36" t="str">
            <v>86041510013320538011</v>
          </cell>
          <cell r="G36">
            <v>12000</v>
          </cell>
        </row>
        <row r="37">
          <cell r="C37" t="str">
            <v>许金星</v>
          </cell>
          <cell r="D37">
            <v>4</v>
          </cell>
          <cell r="E37" t="str">
            <v>430621195310238418</v>
          </cell>
          <cell r="F37" t="str">
            <v>86041510017469800011</v>
          </cell>
          <cell r="G37">
            <v>16000</v>
          </cell>
        </row>
        <row r="38">
          <cell r="C38" t="str">
            <v>龚天保</v>
          </cell>
          <cell r="D38">
            <v>2</v>
          </cell>
          <cell r="E38" t="str">
            <v>430621195404048113</v>
          </cell>
          <cell r="F38" t="str">
            <v>86041510020269049011</v>
          </cell>
          <cell r="G38">
            <v>28000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C3" t="str">
            <v>佘旺龙</v>
          </cell>
          <cell r="D3">
            <v>4</v>
          </cell>
          <cell r="E3" t="str">
            <v>430621195812188414</v>
          </cell>
          <cell r="F3" t="str">
            <v>623090 1006043842693</v>
          </cell>
          <cell r="G3">
            <v>24000</v>
          </cell>
        </row>
        <row r="4">
          <cell r="C4" t="str">
            <v>佘秀坤</v>
          </cell>
          <cell r="D4">
            <v>5</v>
          </cell>
          <cell r="E4" t="str">
            <v>430621194304198435</v>
          </cell>
          <cell r="F4" t="str">
            <v>86041510004689451011</v>
          </cell>
          <cell r="G4">
            <v>30000</v>
          </cell>
        </row>
        <row r="5">
          <cell r="C5" t="str">
            <v>许彬</v>
          </cell>
          <cell r="D5">
            <v>3</v>
          </cell>
          <cell r="E5" t="str">
            <v>430621196910108419</v>
          </cell>
          <cell r="F5" t="str">
            <v>86041510004837328011</v>
          </cell>
          <cell r="G5">
            <v>18000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17年度"/>
      <sheetName val="2017年度分散安置"/>
      <sheetName val="2017年度集中安置"/>
      <sheetName val="取消户数"/>
      <sheetName val="分散安置中的小集中安置"/>
      <sheetName val="调整户"/>
      <sheetName val="Sheet1"/>
    </sheetNames>
    <sheetDataSet>
      <sheetData sheetId="0">
        <row r="3">
          <cell r="B3" t="str">
            <v>许小玉</v>
          </cell>
          <cell r="C3" t="str">
            <v>430621195509158423</v>
          </cell>
          <cell r="D3" t="str">
            <v>购房安置</v>
          </cell>
        </row>
        <row r="4">
          <cell r="B4" t="str">
            <v>杨望兴</v>
          </cell>
          <cell r="C4" t="str">
            <v>430621197606108435</v>
          </cell>
          <cell r="D4" t="str">
            <v>购房安置</v>
          </cell>
        </row>
        <row r="5">
          <cell r="B5" t="str">
            <v>许寒泥</v>
          </cell>
          <cell r="C5" t="str">
            <v>430621198207048417</v>
          </cell>
          <cell r="D5" t="str">
            <v>购房安置</v>
          </cell>
        </row>
        <row r="6">
          <cell r="B6" t="str">
            <v>付兰香</v>
          </cell>
          <cell r="C6" t="str">
            <v>430621195109208428</v>
          </cell>
          <cell r="D6" t="str">
            <v>购房安置</v>
          </cell>
        </row>
        <row r="7">
          <cell r="B7" t="str">
            <v>许春光</v>
          </cell>
          <cell r="C7" t="str">
            <v>430621194907228437</v>
          </cell>
          <cell r="D7" t="str">
            <v>购房安置</v>
          </cell>
        </row>
        <row r="8">
          <cell r="B8" t="str">
            <v>李爱国</v>
          </cell>
          <cell r="C8" t="str">
            <v>430621195905048410</v>
          </cell>
          <cell r="D8" t="str">
            <v>购房安置</v>
          </cell>
        </row>
        <row r="9">
          <cell r="B9" t="str">
            <v>许国求</v>
          </cell>
          <cell r="C9" t="str">
            <v>430621195409038416</v>
          </cell>
          <cell r="D9" t="str">
            <v>购房安置</v>
          </cell>
        </row>
        <row r="10">
          <cell r="B10" t="str">
            <v>刘小荣</v>
          </cell>
          <cell r="C10" t="str">
            <v>430621194610118448</v>
          </cell>
          <cell r="D10" t="str">
            <v>购房安置</v>
          </cell>
        </row>
        <row r="11">
          <cell r="B11" t="str">
            <v>许卫</v>
          </cell>
          <cell r="C11" t="str">
            <v>430621197505218416</v>
          </cell>
          <cell r="D11" t="str">
            <v>购房安置</v>
          </cell>
        </row>
        <row r="12">
          <cell r="B12" t="str">
            <v>许元香</v>
          </cell>
          <cell r="C12" t="str">
            <v>430621194501148429</v>
          </cell>
          <cell r="D12" t="str">
            <v>购房安置</v>
          </cell>
        </row>
        <row r="13">
          <cell r="B13" t="str">
            <v>许有保</v>
          </cell>
          <cell r="C13" t="str">
            <v>430621194001088415</v>
          </cell>
          <cell r="D13" t="str">
            <v>购房安置</v>
          </cell>
        </row>
        <row r="14">
          <cell r="B14" t="str">
            <v>许拥武</v>
          </cell>
          <cell r="C14" t="str">
            <v>430621197709278410</v>
          </cell>
          <cell r="D14" t="str">
            <v>购房安置</v>
          </cell>
        </row>
        <row r="15">
          <cell r="B15" t="str">
            <v>许兴旺</v>
          </cell>
          <cell r="C15" t="str">
            <v>430621196611118457</v>
          </cell>
          <cell r="D15" t="str">
            <v>购房安置</v>
          </cell>
        </row>
        <row r="16">
          <cell r="B16" t="str">
            <v>许和平</v>
          </cell>
          <cell r="C16" t="str">
            <v>430621194604038417</v>
          </cell>
          <cell r="D16" t="str">
            <v>购房安置</v>
          </cell>
        </row>
        <row r="17">
          <cell r="B17" t="str">
            <v>皮岳辉</v>
          </cell>
          <cell r="C17" t="str">
            <v>430621197207118433</v>
          </cell>
          <cell r="D17" t="str">
            <v>购房安置</v>
          </cell>
        </row>
        <row r="18">
          <cell r="B18" t="str">
            <v>周组次</v>
          </cell>
          <cell r="C18" t="str">
            <v>430621194811198413</v>
          </cell>
          <cell r="D18" t="str">
            <v>购房安置</v>
          </cell>
        </row>
        <row r="19">
          <cell r="B19" t="str">
            <v>许定芳</v>
          </cell>
          <cell r="C19" t="str">
            <v>430621194608278418</v>
          </cell>
          <cell r="D19" t="str">
            <v>购房安置</v>
          </cell>
        </row>
        <row r="20">
          <cell r="B20" t="str">
            <v>许定满</v>
          </cell>
          <cell r="C20" t="str">
            <v>430621197102248418</v>
          </cell>
          <cell r="D20" t="str">
            <v>购房安置</v>
          </cell>
        </row>
        <row r="21">
          <cell r="B21" t="str">
            <v>许石望</v>
          </cell>
          <cell r="C21" t="str">
            <v>430621196311118412</v>
          </cell>
          <cell r="D21" t="str">
            <v>购房安置</v>
          </cell>
        </row>
        <row r="22">
          <cell r="B22" t="str">
            <v>许定都</v>
          </cell>
          <cell r="C22" t="str">
            <v>430621196109118435</v>
          </cell>
          <cell r="D22" t="str">
            <v>购房安置</v>
          </cell>
        </row>
        <row r="23">
          <cell r="B23" t="str">
            <v>许庚寅</v>
          </cell>
          <cell r="C23" t="str">
            <v>430621195005148416</v>
          </cell>
          <cell r="D23" t="str">
            <v>购房安置</v>
          </cell>
        </row>
        <row r="24">
          <cell r="B24" t="str">
            <v>许国辉</v>
          </cell>
          <cell r="C24" t="str">
            <v>430621194907218415</v>
          </cell>
          <cell r="D24" t="str">
            <v>购房安置</v>
          </cell>
        </row>
        <row r="25">
          <cell r="B25" t="str">
            <v>许石印</v>
          </cell>
          <cell r="C25" t="str">
            <v>430621196607298416</v>
          </cell>
          <cell r="D25" t="str">
            <v>购房安置</v>
          </cell>
        </row>
        <row r="26">
          <cell r="B26" t="str">
            <v>许石喜</v>
          </cell>
          <cell r="C26" t="str">
            <v>430621197708148411</v>
          </cell>
          <cell r="D26" t="str">
            <v>购房安置</v>
          </cell>
        </row>
        <row r="27">
          <cell r="B27" t="str">
            <v>许小凤</v>
          </cell>
          <cell r="C27" t="str">
            <v>430621196906158413</v>
          </cell>
          <cell r="D27" t="str">
            <v>购房安置</v>
          </cell>
        </row>
        <row r="28">
          <cell r="B28" t="str">
            <v>许七球</v>
          </cell>
          <cell r="C28" t="str">
            <v>430621197310208410</v>
          </cell>
          <cell r="D28" t="str">
            <v>购房安置</v>
          </cell>
        </row>
        <row r="29">
          <cell r="B29" t="str">
            <v>刘亮月</v>
          </cell>
          <cell r="C29" t="str">
            <v>430621195704283713</v>
          </cell>
          <cell r="D29" t="str">
            <v>分散安置</v>
          </cell>
        </row>
        <row r="30">
          <cell r="B30" t="str">
            <v>王国勋</v>
          </cell>
          <cell r="C30" t="str">
            <v>43062119570121371X</v>
          </cell>
          <cell r="D30" t="str">
            <v>分散安置</v>
          </cell>
        </row>
        <row r="31">
          <cell r="B31" t="str">
            <v>陆拥军</v>
          </cell>
          <cell r="C31" t="str">
            <v>430621196806273713</v>
          </cell>
          <cell r="D31" t="str">
            <v>分散安置</v>
          </cell>
        </row>
        <row r="32">
          <cell r="B32" t="str">
            <v>李新移</v>
          </cell>
          <cell r="C32" t="str">
            <v>430621197403233711</v>
          </cell>
          <cell r="D32" t="str">
            <v>分散安置</v>
          </cell>
        </row>
        <row r="33">
          <cell r="B33" t="str">
            <v>李四书</v>
          </cell>
          <cell r="C33" t="str">
            <v>43062119690921381X</v>
          </cell>
          <cell r="D33" t="str">
            <v>分散安置</v>
          </cell>
        </row>
        <row r="34">
          <cell r="B34" t="str">
            <v>沈水雄</v>
          </cell>
          <cell r="C34" t="str">
            <v>430621196609133738</v>
          </cell>
          <cell r="D34" t="str">
            <v>分散安置</v>
          </cell>
        </row>
        <row r="35">
          <cell r="B35" t="str">
            <v>刘美凤</v>
          </cell>
          <cell r="C35" t="str">
            <v>430621195402273747</v>
          </cell>
          <cell r="D35" t="str">
            <v>分散安置</v>
          </cell>
        </row>
        <row r="36">
          <cell r="B36" t="str">
            <v>郭望新</v>
          </cell>
          <cell r="C36" t="str">
            <v>430621197710053710</v>
          </cell>
          <cell r="D36" t="str">
            <v>分散安置</v>
          </cell>
        </row>
        <row r="37">
          <cell r="B37" t="str">
            <v>刘其波</v>
          </cell>
          <cell r="C37" t="str">
            <v>430621198705263734</v>
          </cell>
          <cell r="D37" t="str">
            <v>分散安置</v>
          </cell>
        </row>
        <row r="38">
          <cell r="B38" t="str">
            <v>许石交</v>
          </cell>
          <cell r="C38" t="str">
            <v>430621197405083710</v>
          </cell>
          <cell r="D38" t="str">
            <v>分散安置</v>
          </cell>
        </row>
        <row r="39">
          <cell r="B39" t="str">
            <v>佘佑兵</v>
          </cell>
          <cell r="C39" t="str">
            <v>43062119750103373X</v>
          </cell>
          <cell r="D39" t="str">
            <v>分散安置</v>
          </cell>
        </row>
        <row r="40">
          <cell r="B40" t="str">
            <v>付红阳</v>
          </cell>
          <cell r="C40" t="str">
            <v>430621196809053716</v>
          </cell>
          <cell r="D40" t="str">
            <v>分散安置</v>
          </cell>
        </row>
        <row r="41">
          <cell r="B41" t="str">
            <v>刘自强</v>
          </cell>
          <cell r="C41" t="str">
            <v>430621196909023717</v>
          </cell>
          <cell r="D41" t="str">
            <v>分散安置</v>
          </cell>
        </row>
        <row r="42">
          <cell r="B42" t="str">
            <v>刘育新</v>
          </cell>
          <cell r="C42" t="str">
            <v>430621196806143716</v>
          </cell>
          <cell r="D42" t="str">
            <v>分散安置</v>
          </cell>
        </row>
        <row r="43">
          <cell r="B43" t="str">
            <v>刘敏龙</v>
          </cell>
          <cell r="C43" t="str">
            <v>430621194309273713</v>
          </cell>
          <cell r="D43" t="str">
            <v>分散安置</v>
          </cell>
        </row>
        <row r="44">
          <cell r="B44" t="str">
            <v>刘少海</v>
          </cell>
          <cell r="C44" t="str">
            <v>430621198307163738</v>
          </cell>
          <cell r="D44" t="str">
            <v>分散安置</v>
          </cell>
        </row>
        <row r="45">
          <cell r="B45" t="str">
            <v>罗石保</v>
          </cell>
          <cell r="C45" t="str">
            <v>430621195710073712</v>
          </cell>
          <cell r="D45" t="str">
            <v>分散安置</v>
          </cell>
        </row>
        <row r="46">
          <cell r="B46" t="str">
            <v>罗时金</v>
          </cell>
          <cell r="C46" t="str">
            <v>430621196304203715</v>
          </cell>
          <cell r="D46" t="str">
            <v>分散安置</v>
          </cell>
        </row>
        <row r="47">
          <cell r="B47" t="str">
            <v>李小荣</v>
          </cell>
          <cell r="C47" t="str">
            <v>430621193504253721</v>
          </cell>
          <cell r="D47" t="str">
            <v>分散安置</v>
          </cell>
        </row>
        <row r="48">
          <cell r="B48" t="str">
            <v>杨年望</v>
          </cell>
          <cell r="C48" t="str">
            <v>430621196301013713</v>
          </cell>
          <cell r="D48" t="str">
            <v>分散安置</v>
          </cell>
        </row>
        <row r="49">
          <cell r="B49" t="str">
            <v>杨雄兵</v>
          </cell>
          <cell r="C49" t="str">
            <v>430621195310123717</v>
          </cell>
          <cell r="D49" t="str">
            <v>分散安置</v>
          </cell>
        </row>
        <row r="50">
          <cell r="B50" t="str">
            <v>李金月</v>
          </cell>
          <cell r="C50" t="str">
            <v>430621194702153742</v>
          </cell>
          <cell r="D50" t="str">
            <v>分散安置</v>
          </cell>
        </row>
        <row r="51">
          <cell r="B51" t="str">
            <v>李旭升</v>
          </cell>
          <cell r="C51" t="str">
            <v>430621197111073736</v>
          </cell>
          <cell r="D51" t="str">
            <v>分散安置</v>
          </cell>
        </row>
        <row r="52">
          <cell r="B52" t="str">
            <v>刘神望</v>
          </cell>
          <cell r="C52" t="str">
            <v>430621197310063717</v>
          </cell>
          <cell r="D52" t="str">
            <v>分散安置</v>
          </cell>
        </row>
        <row r="53">
          <cell r="B53" t="str">
            <v>李正辉</v>
          </cell>
          <cell r="C53" t="str">
            <v>430621196606238112</v>
          </cell>
          <cell r="D53" t="str">
            <v>分散安置</v>
          </cell>
        </row>
        <row r="54">
          <cell r="B54" t="str">
            <v>李学军</v>
          </cell>
          <cell r="C54" t="str">
            <v>430621197910048131</v>
          </cell>
          <cell r="D54" t="str">
            <v>分散安置</v>
          </cell>
        </row>
        <row r="55">
          <cell r="B55" t="str">
            <v>刘志</v>
          </cell>
          <cell r="C55" t="str">
            <v>430621198410063719</v>
          </cell>
          <cell r="D55" t="str">
            <v>分散安置</v>
          </cell>
        </row>
        <row r="56">
          <cell r="B56" t="str">
            <v>刘天年</v>
          </cell>
          <cell r="C56" t="str">
            <v>430621196712283718</v>
          </cell>
          <cell r="D56" t="str">
            <v>分散安置</v>
          </cell>
        </row>
        <row r="57">
          <cell r="B57" t="str">
            <v>刘旦斌</v>
          </cell>
          <cell r="C57" t="str">
            <v>430621197307133710</v>
          </cell>
          <cell r="D57" t="str">
            <v>分散安置</v>
          </cell>
        </row>
        <row r="58">
          <cell r="B58" t="str">
            <v>施秀兰</v>
          </cell>
          <cell r="C58" t="str">
            <v>430621194909093724</v>
          </cell>
          <cell r="D58" t="str">
            <v>分散安置</v>
          </cell>
        </row>
        <row r="59">
          <cell r="B59" t="str">
            <v>刘五秋</v>
          </cell>
          <cell r="C59" t="str">
            <v>43062119520113373X</v>
          </cell>
          <cell r="D59" t="str">
            <v>分散安置</v>
          </cell>
        </row>
        <row r="60">
          <cell r="B60" t="str">
            <v>刘五新</v>
          </cell>
          <cell r="C60" t="str">
            <v>43062119701128371X</v>
          </cell>
          <cell r="D60" t="str">
            <v>分散安置</v>
          </cell>
        </row>
        <row r="61">
          <cell r="B61" t="str">
            <v>刘七龙</v>
          </cell>
          <cell r="C61" t="str">
            <v>430621195903243714</v>
          </cell>
          <cell r="D61" t="str">
            <v>分散安置</v>
          </cell>
        </row>
        <row r="62">
          <cell r="B62" t="str">
            <v>刘兴国</v>
          </cell>
          <cell r="C62" t="str">
            <v>430621195611063711</v>
          </cell>
          <cell r="D62" t="str">
            <v>分散安置</v>
          </cell>
        </row>
        <row r="63">
          <cell r="B63" t="str">
            <v>刘艳生</v>
          </cell>
          <cell r="C63" t="str">
            <v>430621197211053732</v>
          </cell>
          <cell r="D63" t="str">
            <v>分散安置</v>
          </cell>
        </row>
        <row r="64">
          <cell r="B64" t="str">
            <v>刘国中</v>
          </cell>
          <cell r="C64" t="str">
            <v>43062119700608373X</v>
          </cell>
          <cell r="D64" t="str">
            <v>分散安置</v>
          </cell>
        </row>
        <row r="65">
          <cell r="B65" t="str">
            <v>刘三牛</v>
          </cell>
          <cell r="C65" t="str">
            <v>430621197810243714</v>
          </cell>
          <cell r="D65" t="str">
            <v>分散安置</v>
          </cell>
        </row>
        <row r="66">
          <cell r="B66" t="str">
            <v>刘爱党</v>
          </cell>
          <cell r="C66" t="str">
            <v>430621197106173716</v>
          </cell>
          <cell r="D66" t="str">
            <v>分散安置</v>
          </cell>
        </row>
        <row r="67">
          <cell r="B67" t="str">
            <v>佘方伍</v>
          </cell>
          <cell r="C67" t="str">
            <v>430621196101053710</v>
          </cell>
          <cell r="D67" t="str">
            <v>分散安置</v>
          </cell>
        </row>
        <row r="68">
          <cell r="B68" t="str">
            <v>佘志清</v>
          </cell>
          <cell r="C68" t="str">
            <v>430621197001123712</v>
          </cell>
          <cell r="D68" t="str">
            <v>分散安置</v>
          </cell>
        </row>
        <row r="69">
          <cell r="B69" t="str">
            <v>周去旧</v>
          </cell>
          <cell r="C69" t="str">
            <v>430621196507233711</v>
          </cell>
          <cell r="D69" t="str">
            <v>分散安置</v>
          </cell>
        </row>
        <row r="70">
          <cell r="B70" t="str">
            <v>杨月英</v>
          </cell>
          <cell r="C70" t="str">
            <v>430621194810223728</v>
          </cell>
          <cell r="D70" t="str">
            <v>购房安置</v>
          </cell>
        </row>
        <row r="71">
          <cell r="B71" t="str">
            <v>周湘兵</v>
          </cell>
          <cell r="C71" t="str">
            <v>430621197404243735</v>
          </cell>
          <cell r="D71" t="str">
            <v>分散安置</v>
          </cell>
        </row>
        <row r="72">
          <cell r="B72" t="str">
            <v>廖志勇</v>
          </cell>
          <cell r="C72" t="str">
            <v>430621197812133711</v>
          </cell>
          <cell r="D72" t="str">
            <v>分散安置</v>
          </cell>
        </row>
        <row r="73">
          <cell r="B73" t="str">
            <v>廖芳忠</v>
          </cell>
          <cell r="C73" t="str">
            <v>430621194702203711</v>
          </cell>
          <cell r="D73" t="str">
            <v>分散安置</v>
          </cell>
        </row>
        <row r="74">
          <cell r="B74" t="str">
            <v>刘锦</v>
          </cell>
          <cell r="C74" t="str">
            <v>430621198009093735</v>
          </cell>
          <cell r="D74" t="str">
            <v>购房安置</v>
          </cell>
        </row>
        <row r="75">
          <cell r="B75" t="str">
            <v>廖旺龙</v>
          </cell>
          <cell r="C75" t="str">
            <v>430621195512203715</v>
          </cell>
          <cell r="D75" t="str">
            <v>分散安置</v>
          </cell>
        </row>
        <row r="76">
          <cell r="B76" t="str">
            <v>李小兵</v>
          </cell>
          <cell r="C76" t="str">
            <v>430621195410078124</v>
          </cell>
          <cell r="D76" t="str">
            <v>分散安置</v>
          </cell>
        </row>
        <row r="77">
          <cell r="B77" t="str">
            <v>龚海龙</v>
          </cell>
          <cell r="C77" t="str">
            <v>430621196405298119</v>
          </cell>
          <cell r="D77" t="str">
            <v>分散安置</v>
          </cell>
        </row>
        <row r="78">
          <cell r="B78" t="str">
            <v>毕晓敏</v>
          </cell>
          <cell r="C78" t="str">
            <v>430621195809118124</v>
          </cell>
          <cell r="D78" t="str">
            <v>分散安置</v>
          </cell>
        </row>
        <row r="79">
          <cell r="B79" t="str">
            <v>毕兴雄</v>
          </cell>
          <cell r="C79" t="str">
            <v>430621195306148110</v>
          </cell>
          <cell r="D79" t="str">
            <v>分散安置</v>
          </cell>
        </row>
        <row r="80">
          <cell r="B80" t="str">
            <v>廖新明</v>
          </cell>
          <cell r="C80" t="str">
            <v>430621195212088110</v>
          </cell>
          <cell r="D80" t="str">
            <v>分散安置</v>
          </cell>
        </row>
        <row r="81">
          <cell r="B81" t="str">
            <v>龚亮</v>
          </cell>
          <cell r="C81" t="str">
            <v>430621198009058112</v>
          </cell>
          <cell r="D81" t="str">
            <v>分散安置</v>
          </cell>
        </row>
        <row r="82">
          <cell r="B82" t="str">
            <v>沈石祖</v>
          </cell>
          <cell r="C82" t="str">
            <v>430621196705188130</v>
          </cell>
          <cell r="D82" t="str">
            <v>分散安置</v>
          </cell>
        </row>
        <row r="83">
          <cell r="B83" t="str">
            <v>彭雷军</v>
          </cell>
          <cell r="C83" t="str">
            <v>43062119770915811X</v>
          </cell>
          <cell r="D83" t="str">
            <v>分散安置</v>
          </cell>
        </row>
        <row r="84">
          <cell r="B84" t="str">
            <v>车细龙</v>
          </cell>
          <cell r="C84" t="str">
            <v>430621196701108113</v>
          </cell>
          <cell r="D84" t="str">
            <v>分散安置</v>
          </cell>
        </row>
        <row r="85">
          <cell r="B85" t="str">
            <v>廖树平</v>
          </cell>
          <cell r="C85" t="str">
            <v>430621197808088110</v>
          </cell>
          <cell r="D85" t="str">
            <v>分散安置</v>
          </cell>
        </row>
        <row r="86">
          <cell r="B86" t="str">
            <v>姜再生</v>
          </cell>
          <cell r="C86" t="str">
            <v>430621197207218119</v>
          </cell>
          <cell r="D86" t="str">
            <v>分散安置</v>
          </cell>
        </row>
        <row r="87">
          <cell r="B87" t="str">
            <v>李群山</v>
          </cell>
          <cell r="C87" t="str">
            <v>430621197209128117</v>
          </cell>
          <cell r="D87" t="str">
            <v>分散安置</v>
          </cell>
        </row>
        <row r="88">
          <cell r="B88" t="str">
            <v>李同辉</v>
          </cell>
          <cell r="C88" t="str">
            <v>430621196412148119</v>
          </cell>
          <cell r="D88" t="str">
            <v>分散安置</v>
          </cell>
        </row>
        <row r="89">
          <cell r="B89" t="str">
            <v>姜志佳</v>
          </cell>
          <cell r="C89" t="str">
            <v>430621195106308116</v>
          </cell>
          <cell r="D89" t="str">
            <v>分散安置</v>
          </cell>
        </row>
        <row r="90">
          <cell r="B90" t="str">
            <v>李迎</v>
          </cell>
          <cell r="C90" t="str">
            <v>430621198612288115</v>
          </cell>
          <cell r="D90" t="str">
            <v>分散安置</v>
          </cell>
        </row>
        <row r="91">
          <cell r="B91" t="str">
            <v>李忠平</v>
          </cell>
          <cell r="C91" t="str">
            <v>430621195105228114</v>
          </cell>
          <cell r="D91" t="str">
            <v>分散安置</v>
          </cell>
        </row>
        <row r="92">
          <cell r="B92" t="str">
            <v>李学红</v>
          </cell>
          <cell r="C92" t="str">
            <v>430621196803128115</v>
          </cell>
          <cell r="D92" t="str">
            <v>分散安置</v>
          </cell>
        </row>
        <row r="93">
          <cell r="B93" t="str">
            <v>李军辉</v>
          </cell>
          <cell r="C93" t="str">
            <v>430621195506148115</v>
          </cell>
          <cell r="D93" t="str">
            <v>分散安置</v>
          </cell>
        </row>
        <row r="94">
          <cell r="B94" t="str">
            <v>李玉金</v>
          </cell>
          <cell r="C94" t="str">
            <v>430621196007298113</v>
          </cell>
          <cell r="D94" t="str">
            <v>分散安置</v>
          </cell>
        </row>
        <row r="95">
          <cell r="B95" t="str">
            <v>姜立新</v>
          </cell>
          <cell r="C95" t="str">
            <v>430621196101038115</v>
          </cell>
          <cell r="D95" t="str">
            <v>分散安置</v>
          </cell>
        </row>
        <row r="96">
          <cell r="B96" t="str">
            <v>姜泽华</v>
          </cell>
          <cell r="C96" t="str">
            <v>430621197201138118</v>
          </cell>
          <cell r="D96" t="str">
            <v>分散安置</v>
          </cell>
        </row>
        <row r="97">
          <cell r="B97" t="str">
            <v>姜继兵</v>
          </cell>
          <cell r="C97" t="str">
            <v>430621196811218110</v>
          </cell>
          <cell r="D97" t="str">
            <v>分散安置</v>
          </cell>
        </row>
        <row r="98">
          <cell r="B98" t="str">
            <v>姜提云</v>
          </cell>
          <cell r="C98" t="str">
            <v>430621194912128115</v>
          </cell>
          <cell r="D98" t="str">
            <v>分散安置</v>
          </cell>
        </row>
        <row r="99">
          <cell r="B99" t="str">
            <v>易岳辉</v>
          </cell>
          <cell r="C99" t="str">
            <v>430621195512178118</v>
          </cell>
          <cell r="D99" t="str">
            <v>分散安置</v>
          </cell>
        </row>
        <row r="100">
          <cell r="B100" t="str">
            <v>易菊兰</v>
          </cell>
          <cell r="C100" t="str">
            <v>430621194406238127</v>
          </cell>
          <cell r="D100" t="str">
            <v>分散安置</v>
          </cell>
        </row>
        <row r="101">
          <cell r="B101" t="str">
            <v>胡跨雄</v>
          </cell>
          <cell r="C101" t="str">
            <v>430621194206188110</v>
          </cell>
          <cell r="D101" t="str">
            <v>分散安置</v>
          </cell>
        </row>
        <row r="102">
          <cell r="B102" t="str">
            <v>胡龙虎</v>
          </cell>
          <cell r="C102" t="str">
            <v>430621196403158112</v>
          </cell>
          <cell r="D102" t="str">
            <v>分散安置</v>
          </cell>
        </row>
        <row r="103">
          <cell r="B103" t="str">
            <v>易石港</v>
          </cell>
          <cell r="C103" t="str">
            <v>430621196307248118</v>
          </cell>
          <cell r="D103" t="str">
            <v>分散安置</v>
          </cell>
        </row>
        <row r="104">
          <cell r="B104" t="str">
            <v>彭三香</v>
          </cell>
          <cell r="C104" t="str">
            <v>430621194902058125</v>
          </cell>
          <cell r="D104" t="str">
            <v>分散安置</v>
          </cell>
        </row>
        <row r="105">
          <cell r="B105" t="str">
            <v>胡四海</v>
          </cell>
          <cell r="C105" t="str">
            <v>430621196012158115</v>
          </cell>
          <cell r="D105" t="str">
            <v>分散安置</v>
          </cell>
        </row>
        <row r="106">
          <cell r="B106" t="str">
            <v>龚玉爱</v>
          </cell>
          <cell r="C106" t="str">
            <v>430621198402164122</v>
          </cell>
          <cell r="D106" t="str">
            <v>分散安置</v>
          </cell>
        </row>
        <row r="107">
          <cell r="B107" t="str">
            <v>李祥</v>
          </cell>
          <cell r="C107" t="str">
            <v>430621195305308119</v>
          </cell>
          <cell r="D107" t="str">
            <v>分散安置</v>
          </cell>
        </row>
        <row r="108">
          <cell r="B108" t="str">
            <v>罗平勇</v>
          </cell>
          <cell r="C108" t="str">
            <v>43062119780726811X</v>
          </cell>
          <cell r="D108" t="str">
            <v>分散安置</v>
          </cell>
        </row>
        <row r="109">
          <cell r="B109" t="str">
            <v>尹细兴</v>
          </cell>
          <cell r="C109" t="str">
            <v>430621196512188118</v>
          </cell>
          <cell r="D109" t="str">
            <v>分散安置</v>
          </cell>
        </row>
        <row r="110">
          <cell r="B110" t="str">
            <v>车白香</v>
          </cell>
          <cell r="C110" t="str">
            <v>430621196903268182</v>
          </cell>
          <cell r="D110" t="str">
            <v>分散安置</v>
          </cell>
        </row>
        <row r="111">
          <cell r="B111" t="str">
            <v>易湘沅</v>
          </cell>
          <cell r="C111" t="str">
            <v>430621194402028114</v>
          </cell>
          <cell r="D111" t="str">
            <v>分散安置</v>
          </cell>
        </row>
        <row r="112">
          <cell r="B112" t="str">
            <v>尹桃英</v>
          </cell>
          <cell r="C112" t="str">
            <v>430621195503038121</v>
          </cell>
          <cell r="D112" t="str">
            <v>分散安置</v>
          </cell>
        </row>
        <row r="113">
          <cell r="B113" t="str">
            <v>易岳元</v>
          </cell>
          <cell r="C113" t="str">
            <v>430621193304178114</v>
          </cell>
          <cell r="D113" t="str">
            <v>分散安置</v>
          </cell>
        </row>
        <row r="114">
          <cell r="B114" t="str">
            <v>李明保</v>
          </cell>
          <cell r="C114" t="str">
            <v>430621195305068119</v>
          </cell>
          <cell r="D114" t="str">
            <v>分散安置</v>
          </cell>
        </row>
        <row r="115">
          <cell r="B115" t="str">
            <v>罗交龙</v>
          </cell>
          <cell r="C115" t="str">
            <v>430621196910218116</v>
          </cell>
          <cell r="D115" t="str">
            <v>分散安置</v>
          </cell>
        </row>
        <row r="116">
          <cell r="B116" t="str">
            <v>易建龙</v>
          </cell>
          <cell r="C116" t="str">
            <v>430621195002118115</v>
          </cell>
          <cell r="D116" t="str">
            <v>分散安置</v>
          </cell>
        </row>
        <row r="117">
          <cell r="B117" t="str">
            <v>罗秋元</v>
          </cell>
          <cell r="C117" t="str">
            <v>430621195307098119</v>
          </cell>
          <cell r="D117" t="str">
            <v>分散安置</v>
          </cell>
        </row>
        <row r="118">
          <cell r="B118" t="str">
            <v>李劲松</v>
          </cell>
          <cell r="C118" t="str">
            <v>430621198209168113</v>
          </cell>
          <cell r="D118" t="str">
            <v>分散安置</v>
          </cell>
        </row>
        <row r="119">
          <cell r="B119" t="str">
            <v>胡志军</v>
          </cell>
          <cell r="C119" t="str">
            <v>430621197703068412</v>
          </cell>
          <cell r="D119" t="str">
            <v>分散安置</v>
          </cell>
        </row>
        <row r="120">
          <cell r="B120" t="str">
            <v>李维</v>
          </cell>
          <cell r="C120" t="str">
            <v>430621197110080037</v>
          </cell>
          <cell r="D120" t="str">
            <v>分散安置</v>
          </cell>
        </row>
        <row r="121">
          <cell r="B121" t="str">
            <v>刘四钱</v>
          </cell>
          <cell r="C121" t="str">
            <v>430621198112278412</v>
          </cell>
          <cell r="D121" t="str">
            <v>分散安置</v>
          </cell>
        </row>
        <row r="122">
          <cell r="B122" t="str">
            <v>彭爱龙</v>
          </cell>
          <cell r="C122" t="str">
            <v>430621196801178434</v>
          </cell>
          <cell r="D122" t="str">
            <v>分散安置</v>
          </cell>
        </row>
        <row r="123">
          <cell r="B123" t="str">
            <v>付海军</v>
          </cell>
          <cell r="C123" t="str">
            <v>430621197908148432</v>
          </cell>
          <cell r="D123" t="str">
            <v>分散安置</v>
          </cell>
        </row>
        <row r="124">
          <cell r="B124" t="str">
            <v>付海波</v>
          </cell>
          <cell r="C124" t="str">
            <v>430621198101168410</v>
          </cell>
          <cell r="D124" t="str">
            <v>分散安置</v>
          </cell>
        </row>
        <row r="125">
          <cell r="B125" t="str">
            <v>付志敏</v>
          </cell>
          <cell r="C125" t="str">
            <v>430621197001178617</v>
          </cell>
          <cell r="D125" t="str">
            <v>分散安置</v>
          </cell>
        </row>
        <row r="126">
          <cell r="B126" t="str">
            <v>付发笔</v>
          </cell>
          <cell r="C126" t="str">
            <v>430621197005068431</v>
          </cell>
          <cell r="D126" t="str">
            <v>分散安置</v>
          </cell>
        </row>
        <row r="127">
          <cell r="B127" t="str">
            <v>许安荣</v>
          </cell>
          <cell r="C127" t="str">
            <v>430621194811158411</v>
          </cell>
          <cell r="D127" t="str">
            <v>分散安置</v>
          </cell>
        </row>
        <row r="128">
          <cell r="B128" t="str">
            <v>许安松</v>
          </cell>
          <cell r="C128" t="str">
            <v>430621195112068411</v>
          </cell>
          <cell r="D128" t="str">
            <v>分散安置</v>
          </cell>
        </row>
        <row r="129">
          <cell r="B129" t="str">
            <v>钟杨武</v>
          </cell>
          <cell r="C129" t="str">
            <v>430621197311208412</v>
          </cell>
          <cell r="D129" t="str">
            <v>分散安置</v>
          </cell>
        </row>
        <row r="130">
          <cell r="B130" t="str">
            <v>刘卫和</v>
          </cell>
          <cell r="C130" t="str">
            <v>430621195210148415</v>
          </cell>
          <cell r="D130" t="str">
            <v>分散安置</v>
          </cell>
        </row>
        <row r="131">
          <cell r="B131" t="str">
            <v>付三林</v>
          </cell>
          <cell r="C131" t="str">
            <v>43062119740512843X</v>
          </cell>
          <cell r="D131" t="str">
            <v>分散安置</v>
          </cell>
        </row>
        <row r="132">
          <cell r="B132" t="str">
            <v>付露明</v>
          </cell>
          <cell r="C132" t="str">
            <v>430621198602158499</v>
          </cell>
          <cell r="D132" t="str">
            <v>分散安置</v>
          </cell>
        </row>
        <row r="133">
          <cell r="B133" t="str">
            <v>许寒梅</v>
          </cell>
          <cell r="C133" t="str">
            <v>430621195102098422</v>
          </cell>
          <cell r="D133" t="str">
            <v>分散安置</v>
          </cell>
        </row>
        <row r="134">
          <cell r="B134" t="str">
            <v>许专政</v>
          </cell>
          <cell r="C134" t="str">
            <v>430621197501230370</v>
          </cell>
          <cell r="D134" t="str">
            <v>分散安置</v>
          </cell>
        </row>
        <row r="135">
          <cell r="B135" t="str">
            <v>付国兵</v>
          </cell>
          <cell r="C135" t="str">
            <v>430621195203038410</v>
          </cell>
          <cell r="D135" t="str">
            <v>分散安置</v>
          </cell>
        </row>
        <row r="136">
          <cell r="B136" t="str">
            <v>李再付</v>
          </cell>
          <cell r="C136" t="str">
            <v>430621194810168415</v>
          </cell>
          <cell r="D136" t="str">
            <v>分散安置</v>
          </cell>
        </row>
        <row r="137">
          <cell r="B137" t="str">
            <v>刘石田</v>
          </cell>
          <cell r="C137" t="str">
            <v>430621195310258419</v>
          </cell>
          <cell r="D137" t="str">
            <v>分散安置</v>
          </cell>
        </row>
        <row r="138">
          <cell r="B138" t="str">
            <v>李石再</v>
          </cell>
          <cell r="C138" t="str">
            <v>430621195912198417</v>
          </cell>
          <cell r="D138" t="str">
            <v>分散安置</v>
          </cell>
        </row>
        <row r="139">
          <cell r="B139" t="str">
            <v>刘平庆</v>
          </cell>
          <cell r="C139" t="str">
            <v>430621197004148413</v>
          </cell>
          <cell r="D139" t="str">
            <v>分散安置</v>
          </cell>
        </row>
        <row r="140">
          <cell r="B140" t="str">
            <v>佘四望</v>
          </cell>
          <cell r="C140" t="str">
            <v>430621196708118410</v>
          </cell>
          <cell r="D140" t="str">
            <v>分散安置</v>
          </cell>
        </row>
        <row r="141">
          <cell r="B141" t="str">
            <v>佘丙秋</v>
          </cell>
          <cell r="C141" t="str">
            <v>430621193610168432</v>
          </cell>
          <cell r="D141" t="str">
            <v>分散安置</v>
          </cell>
        </row>
        <row r="142">
          <cell r="B142" t="str">
            <v>刘超</v>
          </cell>
          <cell r="C142" t="str">
            <v>430621198406038414</v>
          </cell>
          <cell r="D142" t="str">
            <v>分散安置</v>
          </cell>
        </row>
        <row r="143">
          <cell r="B143" t="str">
            <v>佘小华</v>
          </cell>
          <cell r="C143" t="str">
            <v>430621197104108435</v>
          </cell>
          <cell r="D143" t="str">
            <v>分散安置</v>
          </cell>
        </row>
        <row r="144">
          <cell r="B144" t="str">
            <v>李凤辉</v>
          </cell>
          <cell r="C144" t="str">
            <v>430621195312258412</v>
          </cell>
          <cell r="D144" t="str">
            <v>分散安置</v>
          </cell>
        </row>
        <row r="145">
          <cell r="B145" t="str">
            <v>李晓龙</v>
          </cell>
          <cell r="C145" t="str">
            <v>430621196302168418</v>
          </cell>
          <cell r="D145" t="str">
            <v>分散安置</v>
          </cell>
        </row>
        <row r="146">
          <cell r="B146" t="str">
            <v>李美度</v>
          </cell>
          <cell r="C146" t="str">
            <v>430621196002118419</v>
          </cell>
          <cell r="D146" t="str">
            <v>分散安置</v>
          </cell>
        </row>
        <row r="147">
          <cell r="B147" t="str">
            <v>李立军</v>
          </cell>
          <cell r="C147" t="str">
            <v>430621197103188410</v>
          </cell>
          <cell r="D147" t="str">
            <v>分散安置</v>
          </cell>
        </row>
        <row r="148">
          <cell r="B148" t="str">
            <v>佘定坤</v>
          </cell>
          <cell r="C148" t="str">
            <v>430621194810298412</v>
          </cell>
          <cell r="D148" t="str">
            <v>分散安置</v>
          </cell>
        </row>
        <row r="149">
          <cell r="B149" t="str">
            <v>李桂龙</v>
          </cell>
          <cell r="C149" t="str">
            <v>430621196303218413</v>
          </cell>
          <cell r="D149" t="str">
            <v>分散安置</v>
          </cell>
        </row>
        <row r="150">
          <cell r="B150" t="str">
            <v>卢洋奇</v>
          </cell>
          <cell r="C150" t="str">
            <v>430621195103138414</v>
          </cell>
          <cell r="D150" t="str">
            <v>分散安置</v>
          </cell>
        </row>
        <row r="151">
          <cell r="B151" t="str">
            <v>李志强</v>
          </cell>
          <cell r="C151" t="str">
            <v>430621197012118417</v>
          </cell>
          <cell r="D151" t="str">
            <v>分散安置</v>
          </cell>
        </row>
        <row r="152">
          <cell r="B152" t="str">
            <v>李小军</v>
          </cell>
          <cell r="C152" t="str">
            <v>430621197312258438</v>
          </cell>
          <cell r="D152" t="str">
            <v>分散安置</v>
          </cell>
        </row>
        <row r="153">
          <cell r="B153" t="str">
            <v>李付根</v>
          </cell>
          <cell r="C153" t="str">
            <v>430621193807268410</v>
          </cell>
          <cell r="D153" t="str">
            <v>分散安置</v>
          </cell>
        </row>
        <row r="154">
          <cell r="B154" t="str">
            <v>刘兰魁</v>
          </cell>
          <cell r="C154" t="str">
            <v>430621193412178410</v>
          </cell>
          <cell r="D154" t="str">
            <v>分散安置</v>
          </cell>
        </row>
        <row r="155">
          <cell r="B155" t="str">
            <v>许金球</v>
          </cell>
          <cell r="C155" t="str">
            <v>430621196011018428</v>
          </cell>
          <cell r="D155" t="str">
            <v>分散安置</v>
          </cell>
        </row>
        <row r="156">
          <cell r="B156" t="str">
            <v>佘石欢</v>
          </cell>
          <cell r="C156" t="str">
            <v>430621197812018414</v>
          </cell>
          <cell r="D156" t="str">
            <v>分散安置</v>
          </cell>
        </row>
        <row r="157">
          <cell r="B157" t="str">
            <v>卢振文</v>
          </cell>
          <cell r="C157" t="str">
            <v>430621198906198414</v>
          </cell>
          <cell r="D157" t="str">
            <v>分散安置</v>
          </cell>
        </row>
        <row r="158">
          <cell r="B158" t="str">
            <v>卢孟飞</v>
          </cell>
          <cell r="C158" t="str">
            <v>430621196410088618</v>
          </cell>
          <cell r="D158" t="str">
            <v>分散安置</v>
          </cell>
        </row>
        <row r="159">
          <cell r="B159" t="str">
            <v>卢石生</v>
          </cell>
          <cell r="C159" t="str">
            <v>430621196310218438</v>
          </cell>
          <cell r="D159" t="str">
            <v>分散安置</v>
          </cell>
        </row>
        <row r="160">
          <cell r="B160" t="str">
            <v>彭友</v>
          </cell>
          <cell r="C160" t="str">
            <v>430621197101148415</v>
          </cell>
          <cell r="D160" t="str">
            <v>分散安置</v>
          </cell>
        </row>
        <row r="161">
          <cell r="B161" t="str">
            <v>周八雄</v>
          </cell>
          <cell r="C161" t="str">
            <v>430621197001108432</v>
          </cell>
          <cell r="D161" t="str">
            <v>分散安置</v>
          </cell>
        </row>
        <row r="162">
          <cell r="B162" t="str">
            <v>周代桂</v>
          </cell>
          <cell r="C162" t="str">
            <v>430621195003258419</v>
          </cell>
          <cell r="D162" t="str">
            <v>分散安置</v>
          </cell>
        </row>
        <row r="163">
          <cell r="B163" t="str">
            <v>周代雄</v>
          </cell>
          <cell r="C163" t="str">
            <v>430621194702178413</v>
          </cell>
          <cell r="D163" t="str">
            <v>分散安置</v>
          </cell>
        </row>
        <row r="164">
          <cell r="B164" t="str">
            <v>许冰玉</v>
          </cell>
          <cell r="C164" t="str">
            <v>430621194006068413</v>
          </cell>
          <cell r="D164" t="str">
            <v>分散安置</v>
          </cell>
        </row>
        <row r="165">
          <cell r="B165" t="str">
            <v>许玉阶</v>
          </cell>
          <cell r="C165" t="str">
            <v>430621192711158415</v>
          </cell>
          <cell r="D165" t="str">
            <v>分散安置</v>
          </cell>
        </row>
        <row r="166">
          <cell r="B166" t="str">
            <v>许爱保</v>
          </cell>
          <cell r="C166" t="str">
            <v>430621195302238418</v>
          </cell>
          <cell r="D166" t="str">
            <v>分散安置</v>
          </cell>
        </row>
        <row r="167">
          <cell r="B167" t="str">
            <v>许爱军</v>
          </cell>
          <cell r="C167" t="str">
            <v>430621197307118414</v>
          </cell>
          <cell r="D167" t="str">
            <v>分散安置</v>
          </cell>
        </row>
        <row r="168">
          <cell r="B168" t="str">
            <v>李与黄</v>
          </cell>
          <cell r="C168" t="str">
            <v>43062119470228841X</v>
          </cell>
          <cell r="D168" t="str">
            <v>分散安置</v>
          </cell>
        </row>
        <row r="169">
          <cell r="B169" t="str">
            <v>付步胜</v>
          </cell>
          <cell r="C169" t="str">
            <v>430621199110058437</v>
          </cell>
          <cell r="D169" t="str">
            <v>分散安置</v>
          </cell>
        </row>
        <row r="170">
          <cell r="B170" t="str">
            <v>许定球</v>
          </cell>
          <cell r="C170" t="str">
            <v>43062119690810841X</v>
          </cell>
          <cell r="D170" t="str">
            <v>分散安置</v>
          </cell>
        </row>
        <row r="171">
          <cell r="B171" t="str">
            <v>杨国兵</v>
          </cell>
          <cell r="C171" t="str">
            <v>430621197111148419</v>
          </cell>
          <cell r="D171" t="str">
            <v>分散安置</v>
          </cell>
        </row>
        <row r="172">
          <cell r="B172" t="str">
            <v>许观应</v>
          </cell>
          <cell r="C172" t="str">
            <v>43062119510912841X</v>
          </cell>
          <cell r="D172" t="str">
            <v>分散安置</v>
          </cell>
        </row>
        <row r="173">
          <cell r="B173" t="str">
            <v>施小交</v>
          </cell>
          <cell r="C173" t="str">
            <v>430621196601038410</v>
          </cell>
          <cell r="D173" t="str">
            <v>分散安置</v>
          </cell>
        </row>
        <row r="174">
          <cell r="B174" t="str">
            <v>李必林</v>
          </cell>
          <cell r="C174" t="str">
            <v>430621195311108412</v>
          </cell>
          <cell r="D174" t="str">
            <v>分散安置</v>
          </cell>
        </row>
        <row r="175">
          <cell r="B175" t="str">
            <v>徐炎丽</v>
          </cell>
          <cell r="C175" t="str">
            <v>430621197001108424</v>
          </cell>
          <cell r="D175" t="str">
            <v>分散安置</v>
          </cell>
        </row>
        <row r="176">
          <cell r="B176" t="str">
            <v>许银魁</v>
          </cell>
          <cell r="C176" t="str">
            <v>430621196204208412</v>
          </cell>
          <cell r="D176" t="str">
            <v>分散安置</v>
          </cell>
        </row>
        <row r="177">
          <cell r="B177" t="str">
            <v>许海霞</v>
          </cell>
          <cell r="C177" t="str">
            <v>43062119810413841X</v>
          </cell>
          <cell r="D177" t="str">
            <v>分散安置</v>
          </cell>
        </row>
        <row r="178">
          <cell r="B178" t="str">
            <v>许红艳</v>
          </cell>
          <cell r="C178" t="str">
            <v>430621197412038424</v>
          </cell>
          <cell r="D178" t="str">
            <v>分散安置</v>
          </cell>
        </row>
        <row r="179">
          <cell r="B179" t="str">
            <v>许满雄</v>
          </cell>
          <cell r="C179" t="str">
            <v>430621197310258418</v>
          </cell>
          <cell r="D179" t="str">
            <v>分散安置</v>
          </cell>
        </row>
        <row r="180">
          <cell r="B180" t="str">
            <v>许四华</v>
          </cell>
          <cell r="C180" t="str">
            <v>430621195804058417</v>
          </cell>
          <cell r="D180" t="str">
            <v>分散安置</v>
          </cell>
        </row>
        <row r="181">
          <cell r="B181" t="str">
            <v>许尚龙</v>
          </cell>
          <cell r="C181" t="str">
            <v>43062119560821841X</v>
          </cell>
          <cell r="D181" t="str">
            <v>分散安置</v>
          </cell>
        </row>
        <row r="182">
          <cell r="B182" t="str">
            <v>卢幼香</v>
          </cell>
          <cell r="C182" t="str">
            <v>430621195911108424</v>
          </cell>
          <cell r="D182" t="str">
            <v>分散安置</v>
          </cell>
        </row>
        <row r="183">
          <cell r="B183" t="str">
            <v>许梅魁</v>
          </cell>
          <cell r="C183" t="str">
            <v>430621196912038434</v>
          </cell>
          <cell r="D183" t="str">
            <v>分散安置</v>
          </cell>
        </row>
        <row r="184">
          <cell r="B184" t="str">
            <v>许碧军</v>
          </cell>
          <cell r="C184" t="str">
            <v>430621195501188417</v>
          </cell>
          <cell r="D184" t="str">
            <v>分散安置</v>
          </cell>
        </row>
        <row r="185">
          <cell r="B185" t="str">
            <v>许岳辉</v>
          </cell>
          <cell r="C185" t="str">
            <v>430621195612168419</v>
          </cell>
          <cell r="D185" t="str">
            <v>分散安置</v>
          </cell>
        </row>
        <row r="186">
          <cell r="B186" t="str">
            <v>许定辉</v>
          </cell>
          <cell r="C186" t="str">
            <v>430621197306068419</v>
          </cell>
          <cell r="D186" t="str">
            <v>分散安置</v>
          </cell>
        </row>
        <row r="187">
          <cell r="B187" t="str">
            <v>龚三星</v>
          </cell>
          <cell r="C187" t="str">
            <v>430621197602073773</v>
          </cell>
          <cell r="D187" t="str">
            <v>小集中安置点</v>
          </cell>
        </row>
        <row r="188">
          <cell r="B188" t="str">
            <v>王岳林</v>
          </cell>
          <cell r="C188" t="str">
            <v>430621196911253714</v>
          </cell>
          <cell r="D188" t="str">
            <v>小集中安置点</v>
          </cell>
        </row>
        <row r="189">
          <cell r="B189" t="str">
            <v>龚铁垂</v>
          </cell>
          <cell r="C189" t="str">
            <v>430621197502023752</v>
          </cell>
          <cell r="D189" t="str">
            <v>小集中安置点</v>
          </cell>
        </row>
        <row r="190">
          <cell r="B190" t="str">
            <v>易国政</v>
          </cell>
          <cell r="C190" t="str">
            <v>430621194305273716</v>
          </cell>
          <cell r="D190" t="str">
            <v>小集中安置点</v>
          </cell>
        </row>
        <row r="191">
          <cell r="B191" t="str">
            <v>李石林</v>
          </cell>
          <cell r="C191" t="str">
            <v>430621196405033719</v>
          </cell>
          <cell r="D191" t="str">
            <v>小集中安置点</v>
          </cell>
        </row>
        <row r="192">
          <cell r="B192" t="str">
            <v>李中心</v>
          </cell>
          <cell r="C192" t="str">
            <v>430621194608287752</v>
          </cell>
          <cell r="D192" t="str">
            <v>小集中安置点</v>
          </cell>
        </row>
        <row r="193">
          <cell r="B193" t="str">
            <v>陆波</v>
          </cell>
          <cell r="C193" t="str">
            <v>430621197008263718</v>
          </cell>
          <cell r="D193" t="str">
            <v>小集中安置点</v>
          </cell>
        </row>
        <row r="194">
          <cell r="B194" t="str">
            <v>周望雄</v>
          </cell>
          <cell r="C194" t="str">
            <v>430621196802123718</v>
          </cell>
          <cell r="D194" t="str">
            <v>小集中安置点</v>
          </cell>
        </row>
        <row r="195">
          <cell r="B195" t="str">
            <v>杨卫雄</v>
          </cell>
          <cell r="C195" t="str">
            <v>430621195403103731</v>
          </cell>
          <cell r="D195" t="str">
            <v>小集中安置点</v>
          </cell>
        </row>
        <row r="196">
          <cell r="B196" t="str">
            <v>罗玲玲</v>
          </cell>
          <cell r="C196" t="str">
            <v>430621196908073720</v>
          </cell>
          <cell r="D196" t="str">
            <v>小集中安置点</v>
          </cell>
        </row>
        <row r="197">
          <cell r="B197" t="str">
            <v>杨圣飞</v>
          </cell>
          <cell r="C197" t="str">
            <v>430621195511293739</v>
          </cell>
          <cell r="D197" t="str">
            <v>小集中安置点</v>
          </cell>
        </row>
        <row r="198">
          <cell r="B198" t="str">
            <v>杨言兵</v>
          </cell>
          <cell r="C198" t="str">
            <v>430621196511013711</v>
          </cell>
          <cell r="D198" t="str">
            <v>小集中安置点</v>
          </cell>
        </row>
        <row r="199">
          <cell r="B199" t="str">
            <v>杨辉雄</v>
          </cell>
          <cell r="C199" t="str">
            <v>430621194603033710</v>
          </cell>
          <cell r="D199" t="str">
            <v>小集中安置点</v>
          </cell>
        </row>
        <row r="200">
          <cell r="B200" t="str">
            <v>杨勇军</v>
          </cell>
          <cell r="C200" t="str">
            <v>430621197111093710</v>
          </cell>
          <cell r="D200" t="str">
            <v>小集中安置点</v>
          </cell>
        </row>
        <row r="201">
          <cell r="B201" t="str">
            <v>李新志</v>
          </cell>
          <cell r="C201" t="str">
            <v>430621194410263755</v>
          </cell>
          <cell r="D201" t="str">
            <v>小集中安置点</v>
          </cell>
        </row>
        <row r="202">
          <cell r="B202" t="str">
            <v>杨岳满</v>
          </cell>
          <cell r="C202" t="str">
            <v>430621197301283718</v>
          </cell>
          <cell r="D202" t="str">
            <v>小集中安置点</v>
          </cell>
        </row>
        <row r="203">
          <cell r="B203" t="str">
            <v>李晃</v>
          </cell>
          <cell r="C203" t="str">
            <v>430621197906083719</v>
          </cell>
          <cell r="D203" t="str">
            <v>小集中安置点</v>
          </cell>
        </row>
        <row r="204">
          <cell r="B204" t="str">
            <v>李正伟</v>
          </cell>
          <cell r="C204" t="str">
            <v>430621197202053714</v>
          </cell>
          <cell r="D204" t="str">
            <v>小集中安置点</v>
          </cell>
        </row>
        <row r="205">
          <cell r="B205" t="str">
            <v>李明水</v>
          </cell>
          <cell r="C205" t="str">
            <v>430621196612063718</v>
          </cell>
          <cell r="D205" t="str">
            <v>小集中安置点</v>
          </cell>
        </row>
        <row r="206">
          <cell r="B206" t="str">
            <v>付神勇</v>
          </cell>
          <cell r="C206" t="str">
            <v>430621197403223775</v>
          </cell>
          <cell r="D206" t="str">
            <v>小集中安置点</v>
          </cell>
        </row>
        <row r="207">
          <cell r="B207" t="str">
            <v>杨子龙</v>
          </cell>
          <cell r="C207" t="str">
            <v>430621195904013718</v>
          </cell>
          <cell r="D207" t="str">
            <v>小集中安置点</v>
          </cell>
        </row>
        <row r="208">
          <cell r="B208" t="str">
            <v>杨华文</v>
          </cell>
          <cell r="C208" t="str">
            <v>430621197404103716</v>
          </cell>
          <cell r="D208" t="str">
            <v>小集中安置点</v>
          </cell>
        </row>
        <row r="209">
          <cell r="B209" t="str">
            <v>刘伟</v>
          </cell>
          <cell r="C209" t="str">
            <v>430621198012023711</v>
          </cell>
          <cell r="D209" t="str">
            <v>小集中安置点</v>
          </cell>
        </row>
        <row r="210">
          <cell r="B210" t="str">
            <v>刘望金</v>
          </cell>
          <cell r="C210" t="str">
            <v>430621197106283712</v>
          </cell>
          <cell r="D210" t="str">
            <v>小集中安置点</v>
          </cell>
        </row>
        <row r="211">
          <cell r="B211" t="str">
            <v>刘立新</v>
          </cell>
          <cell r="C211" t="str">
            <v>430621197206133711</v>
          </cell>
          <cell r="D211" t="str">
            <v>小集中安置点</v>
          </cell>
        </row>
        <row r="212">
          <cell r="B212" t="str">
            <v>刘小水</v>
          </cell>
          <cell r="C212" t="str">
            <v>430621197306033718</v>
          </cell>
          <cell r="D212" t="str">
            <v>小集中安置点</v>
          </cell>
        </row>
        <row r="213">
          <cell r="B213" t="str">
            <v>刘亚雄</v>
          </cell>
          <cell r="C213" t="str">
            <v>430621194503233715</v>
          </cell>
          <cell r="D213" t="str">
            <v>小集中安置点</v>
          </cell>
        </row>
        <row r="214">
          <cell r="B214" t="str">
            <v>刘细章</v>
          </cell>
          <cell r="C214" t="str">
            <v>430621196401243719</v>
          </cell>
          <cell r="D214" t="str">
            <v>小集中安置点</v>
          </cell>
        </row>
        <row r="215">
          <cell r="B215" t="str">
            <v>刘兵</v>
          </cell>
          <cell r="C215" t="str">
            <v>430621195209033717</v>
          </cell>
          <cell r="D215" t="str">
            <v>小集中安置点</v>
          </cell>
        </row>
        <row r="216">
          <cell r="B216" t="str">
            <v>李正龙</v>
          </cell>
          <cell r="C216" t="str">
            <v>430621195209013716</v>
          </cell>
          <cell r="D216" t="str">
            <v>小集中安置点</v>
          </cell>
        </row>
        <row r="217">
          <cell r="B217" t="str">
            <v>刘细望</v>
          </cell>
          <cell r="C217" t="str">
            <v>430621196712203714</v>
          </cell>
          <cell r="D217" t="str">
            <v>小集中安置点</v>
          </cell>
        </row>
        <row r="218">
          <cell r="B218" t="str">
            <v>刘平龙</v>
          </cell>
          <cell r="C218" t="str">
            <v>430621195108183732</v>
          </cell>
          <cell r="D218" t="str">
            <v>小集中安置点</v>
          </cell>
        </row>
        <row r="219">
          <cell r="B219" t="str">
            <v>刘志勇</v>
          </cell>
          <cell r="C219" t="str">
            <v>430621197103223714</v>
          </cell>
          <cell r="D219" t="str">
            <v>小集中安置点</v>
          </cell>
        </row>
        <row r="220">
          <cell r="B220" t="str">
            <v>刘神美</v>
          </cell>
          <cell r="C220" t="str">
            <v>430621197105303734</v>
          </cell>
          <cell r="D220" t="str">
            <v>小集中安置点</v>
          </cell>
        </row>
        <row r="221">
          <cell r="B221" t="str">
            <v>刘孟祥</v>
          </cell>
          <cell r="C221" t="str">
            <v>43062119930801371X</v>
          </cell>
          <cell r="D221" t="str">
            <v>小集中安置点</v>
          </cell>
        </row>
        <row r="222">
          <cell r="B222" t="str">
            <v>刘小龙</v>
          </cell>
          <cell r="C222" t="str">
            <v>43062119730404371X</v>
          </cell>
          <cell r="D222" t="str">
            <v>小集中安置点</v>
          </cell>
        </row>
        <row r="223">
          <cell r="B223" t="str">
            <v>刘凌云</v>
          </cell>
          <cell r="C223" t="str">
            <v>430621194909053730</v>
          </cell>
          <cell r="D223" t="str">
            <v>小集中安置点</v>
          </cell>
        </row>
        <row r="224">
          <cell r="B224" t="str">
            <v>刘卫雄</v>
          </cell>
          <cell r="C224" t="str">
            <v>430621195611143711</v>
          </cell>
          <cell r="D224" t="str">
            <v>小集中安置点</v>
          </cell>
        </row>
        <row r="225">
          <cell r="B225" t="str">
            <v>刘红倩</v>
          </cell>
          <cell r="C225" t="str">
            <v>430621197407213726</v>
          </cell>
          <cell r="D225" t="str">
            <v>小集中安置点</v>
          </cell>
        </row>
        <row r="226">
          <cell r="B226" t="str">
            <v>刘贤军</v>
          </cell>
          <cell r="C226" t="str">
            <v>430621195405153732</v>
          </cell>
          <cell r="D226" t="str">
            <v>小集中安置点</v>
          </cell>
        </row>
        <row r="227">
          <cell r="B227" t="str">
            <v>刘乐保</v>
          </cell>
          <cell r="C227" t="str">
            <v>430621196512300050</v>
          </cell>
          <cell r="D227" t="str">
            <v>小集中安置点</v>
          </cell>
        </row>
        <row r="228">
          <cell r="B228" t="str">
            <v>刘四求</v>
          </cell>
          <cell r="C228" t="str">
            <v>430621196111273733</v>
          </cell>
          <cell r="D228" t="str">
            <v>小集中安置点</v>
          </cell>
        </row>
        <row r="229">
          <cell r="B229" t="str">
            <v>刘石虎</v>
          </cell>
          <cell r="C229" t="str">
            <v>430621198011053716</v>
          </cell>
          <cell r="D229" t="str">
            <v>小集中安置点</v>
          </cell>
        </row>
        <row r="230">
          <cell r="B230" t="str">
            <v>刘建辉</v>
          </cell>
          <cell r="C230" t="str">
            <v>430621195712083738</v>
          </cell>
          <cell r="D230" t="str">
            <v>小集中安置点</v>
          </cell>
        </row>
        <row r="231">
          <cell r="B231" t="str">
            <v>毕丁香</v>
          </cell>
          <cell r="C231" t="str">
            <v>430621196411208124</v>
          </cell>
          <cell r="D231" t="str">
            <v>小集中安置点</v>
          </cell>
        </row>
        <row r="232">
          <cell r="B232" t="str">
            <v>龚望春</v>
          </cell>
          <cell r="C232" t="str">
            <v>430621196001058119</v>
          </cell>
          <cell r="D232" t="str">
            <v>小集中安置点</v>
          </cell>
        </row>
        <row r="233">
          <cell r="B233" t="str">
            <v>方永久</v>
          </cell>
          <cell r="C233" t="str">
            <v>430621195109093712</v>
          </cell>
          <cell r="D233" t="str">
            <v>小集中安置点</v>
          </cell>
        </row>
        <row r="234">
          <cell r="B234" t="str">
            <v>龚护国</v>
          </cell>
          <cell r="C234" t="str">
            <v>430621196711098115</v>
          </cell>
          <cell r="D234" t="str">
            <v>小集中安置点</v>
          </cell>
        </row>
        <row r="235">
          <cell r="B235" t="str">
            <v>龚黑生</v>
          </cell>
          <cell r="C235" t="str">
            <v>43062119600318811X</v>
          </cell>
          <cell r="D235" t="str">
            <v>小集中安置点</v>
          </cell>
        </row>
        <row r="236">
          <cell r="B236" t="str">
            <v>龚永波</v>
          </cell>
          <cell r="C236" t="str">
            <v>430621197803028119</v>
          </cell>
          <cell r="D236" t="str">
            <v>小集中安置点</v>
          </cell>
        </row>
        <row r="237">
          <cell r="B237" t="str">
            <v>付先归</v>
          </cell>
          <cell r="C237" t="str">
            <v>430621196304038473</v>
          </cell>
          <cell r="D237" t="str">
            <v>小集中安置点</v>
          </cell>
        </row>
        <row r="238">
          <cell r="B238" t="str">
            <v>胡新会</v>
          </cell>
          <cell r="C238" t="str">
            <v>43062119711212841X</v>
          </cell>
          <cell r="D238" t="str">
            <v>小集中安置点</v>
          </cell>
        </row>
        <row r="239">
          <cell r="B239" t="str">
            <v>刘团书</v>
          </cell>
          <cell r="C239" t="str">
            <v>430621196609168412</v>
          </cell>
          <cell r="D239" t="str">
            <v>小集中安置点</v>
          </cell>
        </row>
        <row r="240">
          <cell r="B240" t="str">
            <v>付雄波</v>
          </cell>
          <cell r="C240" t="str">
            <v>430621197308058433</v>
          </cell>
          <cell r="D240" t="str">
            <v>小集中安置点</v>
          </cell>
        </row>
        <row r="241">
          <cell r="B241" t="str">
            <v>许志三</v>
          </cell>
          <cell r="C241" t="str">
            <v>430621195407238449</v>
          </cell>
          <cell r="D241" t="str">
            <v>小集中安置点</v>
          </cell>
        </row>
        <row r="242">
          <cell r="B242" t="str">
            <v>许柒贰</v>
          </cell>
          <cell r="C242" t="str">
            <v>430621197208078410</v>
          </cell>
          <cell r="D242" t="str">
            <v>小集中安置点</v>
          </cell>
        </row>
        <row r="243">
          <cell r="B243" t="str">
            <v>付记村</v>
          </cell>
          <cell r="C243" t="str">
            <v>430621193605028419</v>
          </cell>
          <cell r="D243" t="str">
            <v>小集中安置点</v>
          </cell>
        </row>
        <row r="244">
          <cell r="B244" t="str">
            <v>胡岳文</v>
          </cell>
          <cell r="C244" t="str">
            <v>430621197111288411</v>
          </cell>
          <cell r="D244" t="str">
            <v>小集中安置点</v>
          </cell>
        </row>
        <row r="245">
          <cell r="B245" t="str">
            <v>黎和华</v>
          </cell>
          <cell r="C245" t="str">
            <v>430621196906168427</v>
          </cell>
          <cell r="D245" t="str">
            <v>小集中安置点</v>
          </cell>
        </row>
        <row r="246">
          <cell r="B246" t="str">
            <v>许奇甫</v>
          </cell>
          <cell r="C246" t="str">
            <v>430621198108058417</v>
          </cell>
          <cell r="D246" t="str">
            <v>小集中安置点</v>
          </cell>
        </row>
        <row r="247">
          <cell r="B247" t="str">
            <v>易平香</v>
          </cell>
          <cell r="C247" t="str">
            <v>43062119460718812X</v>
          </cell>
          <cell r="D247" t="str">
            <v>分散安置</v>
          </cell>
        </row>
        <row r="248">
          <cell r="B248" t="str">
            <v>李新华</v>
          </cell>
          <cell r="C248" t="str">
            <v>430621194501058116</v>
          </cell>
          <cell r="D248" t="str">
            <v>分散安置</v>
          </cell>
        </row>
        <row r="249">
          <cell r="B249" t="str">
            <v>龚天保</v>
          </cell>
          <cell r="C249" t="str">
            <v>430621195404048113</v>
          </cell>
          <cell r="D249" t="str">
            <v>分散安置</v>
          </cell>
        </row>
        <row r="250">
          <cell r="B250" t="str">
            <v>付文标</v>
          </cell>
          <cell r="C250" t="str">
            <v>430621197610258436</v>
          </cell>
          <cell r="D250" t="str">
            <v>分散安置</v>
          </cell>
        </row>
        <row r="251">
          <cell r="B251" t="str">
            <v>小计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2016年度"/>
      <sheetName val="2016年度分散安置"/>
      <sheetName val="2016年度集中安置"/>
      <sheetName val="取消户"/>
      <sheetName val="调整户"/>
    </sheetNames>
    <sheetDataSet>
      <sheetData sheetId="0">
        <row r="3">
          <cell r="C3" t="str">
            <v>43062119550315371X</v>
          </cell>
          <cell r="D3" t="str">
            <v>集中安置</v>
          </cell>
        </row>
        <row r="4">
          <cell r="C4" t="str">
            <v>430621196906253736</v>
          </cell>
          <cell r="D4" t="str">
            <v>集中安置</v>
          </cell>
        </row>
        <row r="5">
          <cell r="C5" t="str">
            <v>430621197202093724</v>
          </cell>
          <cell r="D5" t="str">
            <v>集中安置</v>
          </cell>
        </row>
        <row r="6">
          <cell r="C6" t="str">
            <v>430621196012253710</v>
          </cell>
          <cell r="D6" t="str">
            <v>集中安置</v>
          </cell>
        </row>
        <row r="7">
          <cell r="C7" t="str">
            <v>430621197001133777</v>
          </cell>
          <cell r="D7" t="str">
            <v>集中安置</v>
          </cell>
        </row>
        <row r="8">
          <cell r="C8" t="str">
            <v>430621197006153734</v>
          </cell>
          <cell r="D8" t="str">
            <v>集中安置</v>
          </cell>
        </row>
        <row r="9">
          <cell r="C9" t="str">
            <v>430621197206083718</v>
          </cell>
          <cell r="D9" t="str">
            <v>集中安置</v>
          </cell>
        </row>
        <row r="10">
          <cell r="C10" t="str">
            <v>430621197001133734</v>
          </cell>
          <cell r="D10" t="str">
            <v>集中安置</v>
          </cell>
        </row>
        <row r="11">
          <cell r="C11" t="str">
            <v>43062119800222371X</v>
          </cell>
          <cell r="D11" t="str">
            <v>集中安置</v>
          </cell>
        </row>
        <row r="12">
          <cell r="C12" t="str">
            <v>430621195103063715</v>
          </cell>
          <cell r="D12" t="str">
            <v>集中安置</v>
          </cell>
        </row>
        <row r="13">
          <cell r="C13" t="str">
            <v>430621197001303764</v>
          </cell>
          <cell r="D13" t="str">
            <v>集中安置</v>
          </cell>
        </row>
        <row r="14">
          <cell r="C14" t="str">
            <v>430621195408123715</v>
          </cell>
          <cell r="D14" t="str">
            <v>集中安置</v>
          </cell>
        </row>
        <row r="15">
          <cell r="C15" t="str">
            <v>430621196908073712</v>
          </cell>
          <cell r="D15" t="str">
            <v>集中安置</v>
          </cell>
        </row>
        <row r="16">
          <cell r="C16" t="str">
            <v>430621199010189472</v>
          </cell>
          <cell r="D16" t="str">
            <v>集中安置</v>
          </cell>
        </row>
        <row r="17">
          <cell r="C17" t="str">
            <v>430621195406263714</v>
          </cell>
          <cell r="D17" t="str">
            <v>集中安置</v>
          </cell>
        </row>
        <row r="18">
          <cell r="C18" t="str">
            <v>430621198103203718</v>
          </cell>
          <cell r="D18" t="str">
            <v>集中安置</v>
          </cell>
        </row>
        <row r="19">
          <cell r="C19" t="str">
            <v>430621196901253710</v>
          </cell>
          <cell r="D19" t="str">
            <v>集中安置</v>
          </cell>
        </row>
        <row r="20">
          <cell r="C20" t="str">
            <v>430621197810283716</v>
          </cell>
          <cell r="D20" t="str">
            <v>集中安置</v>
          </cell>
        </row>
        <row r="21">
          <cell r="C21" t="str">
            <v>430621198004033717</v>
          </cell>
          <cell r="D21" t="str">
            <v>集中安置</v>
          </cell>
        </row>
        <row r="22">
          <cell r="C22" t="str">
            <v>430621196702163712</v>
          </cell>
          <cell r="D22" t="str">
            <v>集中安置</v>
          </cell>
        </row>
        <row r="23">
          <cell r="C23" t="str">
            <v>430621197606183718</v>
          </cell>
          <cell r="D23" t="str">
            <v>集中安置</v>
          </cell>
        </row>
        <row r="24">
          <cell r="C24" t="str">
            <v>430621196904283712</v>
          </cell>
          <cell r="D24" t="str">
            <v>集中安置</v>
          </cell>
        </row>
        <row r="25">
          <cell r="C25" t="str">
            <v>430621195006083714</v>
          </cell>
          <cell r="D25" t="str">
            <v>集中安置</v>
          </cell>
        </row>
        <row r="26">
          <cell r="C26" t="str">
            <v>430621194610263717</v>
          </cell>
          <cell r="D26" t="str">
            <v>集中安置</v>
          </cell>
        </row>
        <row r="27">
          <cell r="C27" t="str">
            <v>430621195009183710</v>
          </cell>
          <cell r="D27" t="str">
            <v>集中安置</v>
          </cell>
        </row>
        <row r="28">
          <cell r="C28" t="str">
            <v>430621198204173757</v>
          </cell>
          <cell r="D28" t="str">
            <v>集中安置</v>
          </cell>
        </row>
        <row r="29">
          <cell r="C29" t="str">
            <v>430621195609073718</v>
          </cell>
          <cell r="D29" t="str">
            <v>集中安置</v>
          </cell>
        </row>
        <row r="30">
          <cell r="C30" t="str">
            <v>430621195712143710</v>
          </cell>
          <cell r="D30" t="str">
            <v>集中安置</v>
          </cell>
        </row>
        <row r="31">
          <cell r="C31" t="str">
            <v>430621196907173711</v>
          </cell>
          <cell r="D31" t="str">
            <v>集中安置</v>
          </cell>
        </row>
        <row r="32">
          <cell r="C32" t="str">
            <v>430621197301303715</v>
          </cell>
          <cell r="D32" t="str">
            <v>集中安置</v>
          </cell>
        </row>
        <row r="33">
          <cell r="C33" t="str">
            <v>430621197706293711</v>
          </cell>
          <cell r="D33" t="str">
            <v>集中安置</v>
          </cell>
        </row>
        <row r="34">
          <cell r="C34" t="str">
            <v>430621199105103723</v>
          </cell>
          <cell r="D34" t="str">
            <v>集中安置</v>
          </cell>
        </row>
        <row r="35">
          <cell r="C35" t="str">
            <v>430621196210113778</v>
          </cell>
          <cell r="D35" t="str">
            <v>集中安置</v>
          </cell>
        </row>
        <row r="36">
          <cell r="C36" t="str">
            <v>430621195409193731</v>
          </cell>
          <cell r="D36" t="str">
            <v>集中安置</v>
          </cell>
        </row>
        <row r="37">
          <cell r="C37" t="str">
            <v>430621193409273716</v>
          </cell>
          <cell r="D37" t="str">
            <v>集中安置</v>
          </cell>
        </row>
        <row r="38">
          <cell r="C38" t="str">
            <v>430621197110163713</v>
          </cell>
          <cell r="D38" t="str">
            <v>集中安置</v>
          </cell>
        </row>
        <row r="39">
          <cell r="C39" t="str">
            <v>430621194105293720</v>
          </cell>
          <cell r="D39" t="str">
            <v>集中安置</v>
          </cell>
        </row>
        <row r="40">
          <cell r="C40" t="str">
            <v>430621195210073732</v>
          </cell>
          <cell r="D40" t="str">
            <v>集中安置</v>
          </cell>
        </row>
        <row r="41">
          <cell r="C41" t="str">
            <v>430621196507093712</v>
          </cell>
          <cell r="D41" t="str">
            <v>集中安置</v>
          </cell>
        </row>
        <row r="42">
          <cell r="C42" t="str">
            <v>430621197912093710</v>
          </cell>
          <cell r="D42" t="str">
            <v>集中安置</v>
          </cell>
        </row>
        <row r="43">
          <cell r="C43" t="str">
            <v>430621195111293713</v>
          </cell>
          <cell r="D43" t="str">
            <v>集中安置</v>
          </cell>
        </row>
        <row r="44">
          <cell r="C44" t="str">
            <v>430621194211273715</v>
          </cell>
          <cell r="D44" t="str">
            <v>集中安置</v>
          </cell>
        </row>
        <row r="45">
          <cell r="C45" t="str">
            <v>430621197202033713</v>
          </cell>
          <cell r="D45" t="str">
            <v>集中安置</v>
          </cell>
        </row>
        <row r="46">
          <cell r="C46" t="str">
            <v>43062119551115371X</v>
          </cell>
          <cell r="D46" t="str">
            <v>集中安置</v>
          </cell>
        </row>
        <row r="47">
          <cell r="C47" t="str">
            <v>430621196401063718</v>
          </cell>
          <cell r="D47" t="str">
            <v>集中安置</v>
          </cell>
        </row>
        <row r="48">
          <cell r="C48" t="str">
            <v>43062119601122001X</v>
          </cell>
          <cell r="D48" t="str">
            <v>集中安置</v>
          </cell>
        </row>
        <row r="49">
          <cell r="C49" t="str">
            <v>430621198204083719</v>
          </cell>
          <cell r="D49" t="str">
            <v>集中安置</v>
          </cell>
        </row>
        <row r="50">
          <cell r="C50" t="str">
            <v>430621196004293712</v>
          </cell>
          <cell r="D50" t="str">
            <v>集中安置</v>
          </cell>
        </row>
        <row r="51">
          <cell r="C51" t="str">
            <v>430621196609073712</v>
          </cell>
          <cell r="D51" t="str">
            <v>集中安置</v>
          </cell>
        </row>
        <row r="52">
          <cell r="C52" t="str">
            <v>430621194106253712</v>
          </cell>
          <cell r="D52" t="str">
            <v>集中安置</v>
          </cell>
        </row>
        <row r="53">
          <cell r="C53" t="str">
            <v>430621195611173718</v>
          </cell>
          <cell r="D53" t="str">
            <v>集中安置</v>
          </cell>
        </row>
        <row r="54">
          <cell r="C54" t="str">
            <v>430621194911153730</v>
          </cell>
          <cell r="D54" t="str">
            <v>集中安置</v>
          </cell>
        </row>
        <row r="55">
          <cell r="C55" t="str">
            <v>430621197109308452</v>
          </cell>
          <cell r="D55" t="str">
            <v>集中安置</v>
          </cell>
        </row>
        <row r="56">
          <cell r="C56" t="str">
            <v>430621196907173738</v>
          </cell>
          <cell r="D56" t="str">
            <v>集中安置</v>
          </cell>
        </row>
        <row r="57">
          <cell r="C57" t="str">
            <v>430621195509283726</v>
          </cell>
          <cell r="D57" t="str">
            <v>集中安置</v>
          </cell>
        </row>
        <row r="58">
          <cell r="C58" t="str">
            <v>43062119521008372X</v>
          </cell>
          <cell r="D58" t="str">
            <v>集中安置</v>
          </cell>
        </row>
        <row r="59">
          <cell r="C59" t="str">
            <v>430621194212103718</v>
          </cell>
          <cell r="D59" t="str">
            <v>集中安置</v>
          </cell>
        </row>
        <row r="60">
          <cell r="C60" t="str">
            <v>430621193302153714</v>
          </cell>
          <cell r="D60" t="str">
            <v>集中安置</v>
          </cell>
        </row>
        <row r="61">
          <cell r="C61" t="str">
            <v>430621197203053716</v>
          </cell>
          <cell r="D61" t="str">
            <v>集中安置</v>
          </cell>
        </row>
        <row r="62">
          <cell r="C62" t="str">
            <v>430621197412103716</v>
          </cell>
          <cell r="D62" t="str">
            <v>集中安置</v>
          </cell>
        </row>
        <row r="63">
          <cell r="C63" t="str">
            <v>430621193808193713</v>
          </cell>
          <cell r="D63" t="str">
            <v>集中安置</v>
          </cell>
        </row>
        <row r="64">
          <cell r="C64" t="str">
            <v>43062119820629371X</v>
          </cell>
          <cell r="D64" t="str">
            <v>集中安置</v>
          </cell>
        </row>
        <row r="65">
          <cell r="C65" t="str">
            <v>430621195609085719</v>
          </cell>
          <cell r="D65" t="str">
            <v>集中安置</v>
          </cell>
        </row>
        <row r="66">
          <cell r="C66" t="str">
            <v>430621196411213716</v>
          </cell>
          <cell r="D66" t="str">
            <v>集中安置</v>
          </cell>
        </row>
        <row r="67">
          <cell r="C67" t="str">
            <v>430621197601049077</v>
          </cell>
          <cell r="D67" t="str">
            <v>集中安置</v>
          </cell>
        </row>
        <row r="68">
          <cell r="C68" t="str">
            <v>430621196002113714</v>
          </cell>
          <cell r="D68" t="str">
            <v>集中安置</v>
          </cell>
        </row>
        <row r="69">
          <cell r="C69" t="str">
            <v>430621196409123711</v>
          </cell>
          <cell r="D69" t="str">
            <v>集中安置</v>
          </cell>
        </row>
        <row r="70">
          <cell r="C70" t="str">
            <v>43062119520822372X</v>
          </cell>
          <cell r="D70" t="str">
            <v>集中安置</v>
          </cell>
        </row>
        <row r="71">
          <cell r="C71" t="str">
            <v>43062119791012371X</v>
          </cell>
          <cell r="D71" t="str">
            <v>集中安置</v>
          </cell>
        </row>
        <row r="72">
          <cell r="C72" t="str">
            <v>430621193711243710</v>
          </cell>
          <cell r="D72" t="str">
            <v>集中安置</v>
          </cell>
        </row>
        <row r="73">
          <cell r="C73" t="str">
            <v>430621195307073712</v>
          </cell>
          <cell r="D73" t="str">
            <v>集中安置</v>
          </cell>
        </row>
        <row r="74">
          <cell r="C74" t="str">
            <v>430621194808173725</v>
          </cell>
          <cell r="D74" t="str">
            <v>集中安置</v>
          </cell>
        </row>
        <row r="75">
          <cell r="C75" t="str">
            <v>430621197003043716</v>
          </cell>
          <cell r="D75" t="str">
            <v>集中安置</v>
          </cell>
        </row>
        <row r="76">
          <cell r="C76" t="str">
            <v>430621197203183713</v>
          </cell>
          <cell r="D76" t="str">
            <v>集中安置</v>
          </cell>
        </row>
        <row r="77">
          <cell r="C77" t="str">
            <v>430621192803253719</v>
          </cell>
          <cell r="D77" t="str">
            <v>集中安置</v>
          </cell>
        </row>
        <row r="78">
          <cell r="C78" t="str">
            <v>430621195302013710</v>
          </cell>
          <cell r="D78" t="str">
            <v>集中安置</v>
          </cell>
        </row>
        <row r="79">
          <cell r="C79" t="str">
            <v>43062119570113371X</v>
          </cell>
          <cell r="D79" t="str">
            <v>集中安置</v>
          </cell>
        </row>
        <row r="80">
          <cell r="C80" t="str">
            <v>430621195306153745</v>
          </cell>
          <cell r="D80" t="str">
            <v>集中安置</v>
          </cell>
        </row>
        <row r="81">
          <cell r="C81" t="str">
            <v>430621197801123710</v>
          </cell>
          <cell r="D81" t="str">
            <v>集中安置</v>
          </cell>
        </row>
        <row r="82">
          <cell r="C82" t="str">
            <v>430621197912010073</v>
          </cell>
          <cell r="D82" t="str">
            <v>集中安置</v>
          </cell>
        </row>
        <row r="83">
          <cell r="C83" t="str">
            <v>430621197708273714</v>
          </cell>
          <cell r="D83" t="str">
            <v>集中安置</v>
          </cell>
        </row>
        <row r="84">
          <cell r="C84" t="str">
            <v>430621197409073755</v>
          </cell>
          <cell r="D84" t="str">
            <v>集中安置</v>
          </cell>
        </row>
        <row r="85">
          <cell r="C85" t="str">
            <v>430621197812073712</v>
          </cell>
          <cell r="D85" t="str">
            <v>集中安置</v>
          </cell>
        </row>
        <row r="86">
          <cell r="C86" t="str">
            <v>430621193509143716</v>
          </cell>
          <cell r="D86" t="str">
            <v>集中安置</v>
          </cell>
        </row>
        <row r="87">
          <cell r="C87" t="str">
            <v>430621194403093719</v>
          </cell>
          <cell r="D87" t="str">
            <v>集中安置</v>
          </cell>
        </row>
        <row r="88">
          <cell r="C88" t="str">
            <v>430621193612013717</v>
          </cell>
          <cell r="D88" t="str">
            <v>集中安置</v>
          </cell>
        </row>
        <row r="89">
          <cell r="C89" t="str">
            <v>430621194212203727</v>
          </cell>
          <cell r="D89" t="str">
            <v>集中安置</v>
          </cell>
        </row>
        <row r="90">
          <cell r="C90" t="str">
            <v>430621197309198411</v>
          </cell>
          <cell r="D90" t="str">
            <v>集中安置</v>
          </cell>
        </row>
        <row r="91">
          <cell r="C91" t="str">
            <v>430621198310238411</v>
          </cell>
          <cell r="D91" t="str">
            <v>集中安置</v>
          </cell>
        </row>
        <row r="92">
          <cell r="C92" t="str">
            <v>430621197010208419</v>
          </cell>
          <cell r="D92" t="str">
            <v>集中安置</v>
          </cell>
        </row>
        <row r="93">
          <cell r="C93" t="str">
            <v>430621196207138413</v>
          </cell>
          <cell r="D93" t="str">
            <v>集中安置</v>
          </cell>
        </row>
        <row r="94">
          <cell r="C94" t="str">
            <v>430621197312258411</v>
          </cell>
          <cell r="D94" t="str">
            <v>集中安置</v>
          </cell>
        </row>
        <row r="95">
          <cell r="C95" t="str">
            <v>430621196308168427</v>
          </cell>
          <cell r="D95" t="str">
            <v>集中安置</v>
          </cell>
        </row>
        <row r="96">
          <cell r="C96" t="str">
            <v>430621195208108449</v>
          </cell>
          <cell r="D96" t="str">
            <v>集中安置</v>
          </cell>
        </row>
        <row r="97">
          <cell r="C97" t="str">
            <v>430621199402068434</v>
          </cell>
          <cell r="D97" t="str">
            <v>集中安置</v>
          </cell>
        </row>
        <row r="98">
          <cell r="C98" t="str">
            <v>430621197009228439</v>
          </cell>
          <cell r="D98" t="str">
            <v>集中安置</v>
          </cell>
        </row>
        <row r="99">
          <cell r="C99" t="str">
            <v>430621194912168432</v>
          </cell>
          <cell r="D99" t="str">
            <v>集中安置</v>
          </cell>
        </row>
        <row r="100">
          <cell r="C100" t="str">
            <v>430621197005088440</v>
          </cell>
          <cell r="D100" t="str">
            <v>集中安置</v>
          </cell>
        </row>
        <row r="101">
          <cell r="C101" t="str">
            <v>430621193808023714</v>
          </cell>
          <cell r="D101" t="str">
            <v>集中安置</v>
          </cell>
        </row>
        <row r="102">
          <cell r="C102" t="str">
            <v>43062119710620376X</v>
          </cell>
          <cell r="D102" t="str">
            <v>集中安置</v>
          </cell>
        </row>
        <row r="103">
          <cell r="C103" t="str">
            <v>430621197702123715</v>
          </cell>
          <cell r="D103" t="str">
            <v>集中安置</v>
          </cell>
        </row>
        <row r="104">
          <cell r="C104" t="str">
            <v>430621195311133714</v>
          </cell>
          <cell r="D104" t="str">
            <v>集中安置</v>
          </cell>
        </row>
        <row r="105">
          <cell r="C105" t="str">
            <v>430621197503208118</v>
          </cell>
          <cell r="D105" t="str">
            <v>集中安置</v>
          </cell>
        </row>
        <row r="106">
          <cell r="C106" t="str">
            <v>430621197707298119</v>
          </cell>
          <cell r="D106" t="str">
            <v>集中安置</v>
          </cell>
        </row>
        <row r="107">
          <cell r="C107" t="str">
            <v>430621195504109438</v>
          </cell>
          <cell r="D107" t="str">
            <v>集中安置</v>
          </cell>
        </row>
        <row r="108">
          <cell r="C108" t="str">
            <v>430621197212223713</v>
          </cell>
          <cell r="D108" t="str">
            <v>集中安置</v>
          </cell>
        </row>
        <row r="109">
          <cell r="C109" t="str">
            <v>430621198407203717</v>
          </cell>
          <cell r="D109" t="str">
            <v>集中安置</v>
          </cell>
        </row>
        <row r="110">
          <cell r="C110" t="str">
            <v>430621195912103713</v>
          </cell>
          <cell r="D110" t="str">
            <v>集中安置</v>
          </cell>
        </row>
        <row r="111">
          <cell r="C111" t="str">
            <v>430621196804233718</v>
          </cell>
          <cell r="D111" t="str">
            <v>集中安置</v>
          </cell>
        </row>
        <row r="112">
          <cell r="C112" t="str">
            <v>430621196603223716</v>
          </cell>
          <cell r="D112" t="str">
            <v>集中安置</v>
          </cell>
        </row>
        <row r="113">
          <cell r="C113" t="str">
            <v>430621198802180017</v>
          </cell>
          <cell r="D113" t="str">
            <v>集中安置</v>
          </cell>
        </row>
        <row r="114">
          <cell r="C114" t="str">
            <v>430621197111163715</v>
          </cell>
          <cell r="D114" t="str">
            <v>集中安置</v>
          </cell>
        </row>
        <row r="115">
          <cell r="C115" t="str">
            <v>430621196804093719</v>
          </cell>
          <cell r="D115" t="str">
            <v>集中安置</v>
          </cell>
        </row>
        <row r="116">
          <cell r="C116" t="str">
            <v>430621195207063736</v>
          </cell>
          <cell r="D116" t="str">
            <v>集中安置</v>
          </cell>
        </row>
        <row r="117">
          <cell r="C117" t="str">
            <v>430621196501013718</v>
          </cell>
          <cell r="D117" t="str">
            <v>集中安置</v>
          </cell>
        </row>
        <row r="118">
          <cell r="C118" t="str">
            <v>430621198505043729</v>
          </cell>
          <cell r="D118" t="str">
            <v>集中安置</v>
          </cell>
        </row>
        <row r="119">
          <cell r="C119" t="str">
            <v>430621196607043712</v>
          </cell>
          <cell r="D119" t="str">
            <v>集中安置</v>
          </cell>
        </row>
        <row r="120">
          <cell r="C120" t="str">
            <v>430621194702123738</v>
          </cell>
          <cell r="D120" t="str">
            <v>集中安置</v>
          </cell>
        </row>
        <row r="121">
          <cell r="C121" t="str">
            <v>430621196910128153</v>
          </cell>
          <cell r="D121" t="str">
            <v>集中安置</v>
          </cell>
        </row>
        <row r="122">
          <cell r="C122" t="str">
            <v>43062119651028371X</v>
          </cell>
          <cell r="D122" t="str">
            <v>集中安置</v>
          </cell>
        </row>
        <row r="123">
          <cell r="C123" t="str">
            <v>430621197208223710</v>
          </cell>
          <cell r="D123" t="str">
            <v>集中安置</v>
          </cell>
        </row>
        <row r="124">
          <cell r="C124" t="str">
            <v>430621196704293713</v>
          </cell>
          <cell r="D124" t="str">
            <v>集中安置</v>
          </cell>
        </row>
        <row r="125">
          <cell r="C125" t="str">
            <v>430621197003063733</v>
          </cell>
          <cell r="D125" t="str">
            <v>集中安置</v>
          </cell>
        </row>
        <row r="126">
          <cell r="C126" t="str">
            <v>430621195506243737</v>
          </cell>
          <cell r="D126" t="str">
            <v>集中安置</v>
          </cell>
        </row>
        <row r="127">
          <cell r="C127" t="str">
            <v>430621194904163711</v>
          </cell>
          <cell r="D127" t="str">
            <v>集中安置</v>
          </cell>
        </row>
        <row r="128">
          <cell r="C128" t="str">
            <v>430621196208253712</v>
          </cell>
          <cell r="D128" t="str">
            <v>集中安置</v>
          </cell>
        </row>
        <row r="129">
          <cell r="C129" t="str">
            <v>430621197201063718</v>
          </cell>
          <cell r="D129" t="str">
            <v>集中安置</v>
          </cell>
        </row>
        <row r="130">
          <cell r="C130" t="str">
            <v>430621195205093739</v>
          </cell>
          <cell r="D130" t="str">
            <v>集中安置</v>
          </cell>
        </row>
        <row r="131">
          <cell r="C131" t="str">
            <v>430621196206113724</v>
          </cell>
          <cell r="D131" t="str">
            <v>集中安置</v>
          </cell>
        </row>
        <row r="132">
          <cell r="C132" t="str">
            <v>430621199403203730</v>
          </cell>
          <cell r="D132" t="str">
            <v>集中安置</v>
          </cell>
        </row>
        <row r="133">
          <cell r="C133" t="str">
            <v>430621196401043717</v>
          </cell>
          <cell r="D133" t="str">
            <v>集中安置</v>
          </cell>
        </row>
        <row r="134">
          <cell r="C134" t="str">
            <v>430621197308093714</v>
          </cell>
          <cell r="D134" t="str">
            <v>集中安置</v>
          </cell>
        </row>
        <row r="135">
          <cell r="C135" t="str">
            <v>430621197209263714</v>
          </cell>
          <cell r="D135" t="str">
            <v>集中安置</v>
          </cell>
        </row>
        <row r="136">
          <cell r="C136" t="str">
            <v>430621194504093718</v>
          </cell>
          <cell r="D136" t="str">
            <v>分散安置</v>
          </cell>
        </row>
        <row r="137">
          <cell r="C137" t="str">
            <v>43062119630104371X</v>
          </cell>
          <cell r="D137" t="str">
            <v>分散安置</v>
          </cell>
        </row>
        <row r="138">
          <cell r="C138" t="str">
            <v>430621193512193714</v>
          </cell>
          <cell r="D138" t="str">
            <v>分散安置</v>
          </cell>
        </row>
        <row r="139">
          <cell r="C139" t="str">
            <v>430621197005133715</v>
          </cell>
          <cell r="D139" t="str">
            <v>分散安置</v>
          </cell>
        </row>
        <row r="140">
          <cell r="C140" t="str">
            <v>430621195509233729</v>
          </cell>
          <cell r="D140" t="str">
            <v>分散安置</v>
          </cell>
        </row>
        <row r="141">
          <cell r="C141" t="str">
            <v>430621196006068113</v>
          </cell>
          <cell r="D141" t="str">
            <v>分散安置</v>
          </cell>
        </row>
        <row r="142">
          <cell r="C142" t="str">
            <v>430621193505108112</v>
          </cell>
          <cell r="D142" t="str">
            <v>分散安置</v>
          </cell>
        </row>
        <row r="143">
          <cell r="C143" t="str">
            <v>430621196604298111</v>
          </cell>
          <cell r="D143" t="str">
            <v>分散安置</v>
          </cell>
        </row>
        <row r="144">
          <cell r="C144" t="str">
            <v>430621197312288119</v>
          </cell>
          <cell r="D144" t="str">
            <v>分散安置</v>
          </cell>
        </row>
        <row r="145">
          <cell r="C145" t="str">
            <v>430621197509268111</v>
          </cell>
          <cell r="D145" t="str">
            <v>分散安置</v>
          </cell>
        </row>
        <row r="146">
          <cell r="C146" t="str">
            <v>430621197305258114</v>
          </cell>
          <cell r="D146" t="str">
            <v>分散安置</v>
          </cell>
        </row>
        <row r="147">
          <cell r="C147" t="str">
            <v>430621197612048133</v>
          </cell>
          <cell r="D147" t="str">
            <v>分散安置</v>
          </cell>
        </row>
        <row r="148">
          <cell r="C148" t="str">
            <v>430621196310288137</v>
          </cell>
          <cell r="D148" t="str">
            <v>分散安置</v>
          </cell>
        </row>
        <row r="149">
          <cell r="C149" t="str">
            <v>430621194809028116</v>
          </cell>
          <cell r="D149" t="str">
            <v>分散安置</v>
          </cell>
        </row>
        <row r="150">
          <cell r="C150" t="str">
            <v>43062119711106811X</v>
          </cell>
          <cell r="D150" t="str">
            <v>分散安置</v>
          </cell>
        </row>
        <row r="151">
          <cell r="C151" t="str">
            <v>430621196202148137</v>
          </cell>
          <cell r="D151" t="str">
            <v>分散安置</v>
          </cell>
        </row>
        <row r="152">
          <cell r="C152" t="str">
            <v>430621198109088116</v>
          </cell>
          <cell r="D152" t="str">
            <v>分散安置</v>
          </cell>
        </row>
        <row r="153">
          <cell r="C153" t="str">
            <v>430621196902198119</v>
          </cell>
          <cell r="D153" t="str">
            <v>分散安置</v>
          </cell>
        </row>
        <row r="154">
          <cell r="C154" t="str">
            <v>43062119520414811X</v>
          </cell>
          <cell r="D154" t="str">
            <v>分散安置</v>
          </cell>
        </row>
        <row r="155">
          <cell r="C155" t="str">
            <v>430621197007239070</v>
          </cell>
          <cell r="D155" t="str">
            <v>分散安置</v>
          </cell>
        </row>
        <row r="156">
          <cell r="C156" t="str">
            <v>430621196911118432</v>
          </cell>
          <cell r="D156" t="str">
            <v>分散安置</v>
          </cell>
        </row>
        <row r="157">
          <cell r="C157" t="str">
            <v>43062119740419841X</v>
          </cell>
          <cell r="D157" t="str">
            <v>分散安置</v>
          </cell>
        </row>
        <row r="158">
          <cell r="C158" t="str">
            <v>43062119691020841X</v>
          </cell>
          <cell r="D158" t="str">
            <v>分散安置</v>
          </cell>
        </row>
        <row r="159">
          <cell r="C159" t="str">
            <v>430621196905138410</v>
          </cell>
          <cell r="D159" t="str">
            <v>分散安置</v>
          </cell>
        </row>
        <row r="160">
          <cell r="C160" t="str">
            <v>430621197611138479</v>
          </cell>
          <cell r="D160" t="str">
            <v>分散安置</v>
          </cell>
        </row>
        <row r="161">
          <cell r="C161" t="str">
            <v>430621195710128437</v>
          </cell>
          <cell r="D161" t="str">
            <v>分散安置</v>
          </cell>
        </row>
        <row r="162">
          <cell r="C162" t="str">
            <v>430621196910108419</v>
          </cell>
          <cell r="D162" t="str">
            <v>分散安置</v>
          </cell>
        </row>
        <row r="163">
          <cell r="C163" t="str">
            <v>430621194304198435</v>
          </cell>
          <cell r="D163" t="str">
            <v>分散安置</v>
          </cell>
        </row>
        <row r="164">
          <cell r="C164" t="str">
            <v>430621195812188414</v>
          </cell>
          <cell r="D164" t="str">
            <v>分散安置</v>
          </cell>
        </row>
        <row r="165">
          <cell r="C165" t="str">
            <v>430621196004228419</v>
          </cell>
          <cell r="D165" t="str">
            <v>分散安置</v>
          </cell>
        </row>
        <row r="166">
          <cell r="C166" t="str">
            <v>430621194802098410</v>
          </cell>
          <cell r="D166" t="str">
            <v>分散安置</v>
          </cell>
        </row>
        <row r="167">
          <cell r="C167" t="str">
            <v>430621195109248411</v>
          </cell>
          <cell r="D167" t="str">
            <v>分散安置</v>
          </cell>
        </row>
        <row r="168">
          <cell r="C168" t="str">
            <v>430621196312228429</v>
          </cell>
          <cell r="D168" t="str">
            <v>分散安置</v>
          </cell>
        </row>
        <row r="169">
          <cell r="C169" t="str">
            <v>430621195310238418</v>
          </cell>
          <cell r="D169" t="str">
            <v>分散安置</v>
          </cell>
        </row>
        <row r="170">
          <cell r="C170" t="str">
            <v>430621197106043719</v>
          </cell>
          <cell r="D170" t="str">
            <v>分散安置</v>
          </cell>
        </row>
        <row r="171">
          <cell r="C171" t="str">
            <v>430621197002248410</v>
          </cell>
          <cell r="D171" t="str">
            <v>分散安置</v>
          </cell>
        </row>
        <row r="172">
          <cell r="C172" t="str">
            <v>430621196212123718</v>
          </cell>
          <cell r="D172" t="str">
            <v>分散安置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搬迁户明细表"/>
    </sheetNames>
    <sheetDataSet>
      <sheetData sheetId="0">
        <row r="2">
          <cell r="F2" t="str">
            <v>八斗安置点（一期）</v>
          </cell>
          <cell r="G2" t="str">
            <v>杨树焱</v>
          </cell>
          <cell r="H2" t="str">
            <v>43062119550315371X</v>
          </cell>
        </row>
        <row r="3">
          <cell r="F3" t="str">
            <v>八斗安置点（一期）</v>
          </cell>
          <cell r="G3" t="str">
            <v>李四凤</v>
          </cell>
          <cell r="H3" t="str">
            <v>430621196906253736</v>
          </cell>
        </row>
        <row r="4">
          <cell r="F4" t="str">
            <v>八斗安置点（一期）</v>
          </cell>
          <cell r="G4" t="str">
            <v>许六霞</v>
          </cell>
          <cell r="H4" t="str">
            <v>430621197202093724</v>
          </cell>
        </row>
        <row r="5">
          <cell r="F5" t="str">
            <v>八斗安置点（一期）</v>
          </cell>
          <cell r="G5" t="str">
            <v>周石关</v>
          </cell>
          <cell r="H5" t="str">
            <v>430621196012253710</v>
          </cell>
        </row>
        <row r="6">
          <cell r="F6" t="str">
            <v>八斗安置点（一期）</v>
          </cell>
          <cell r="G6" t="str">
            <v>刘庆虎</v>
          </cell>
          <cell r="H6" t="str">
            <v>430621197001133777</v>
          </cell>
        </row>
        <row r="7">
          <cell r="F7" t="str">
            <v>八斗安置点（一期）</v>
          </cell>
          <cell r="G7" t="str">
            <v>刘兵</v>
          </cell>
          <cell r="H7" t="str">
            <v>430621197006153734</v>
          </cell>
        </row>
        <row r="8">
          <cell r="F8" t="str">
            <v>八斗安置点（一期）</v>
          </cell>
          <cell r="G8" t="str">
            <v>李左英</v>
          </cell>
          <cell r="H8" t="str">
            <v>430621197206083718</v>
          </cell>
        </row>
        <row r="9">
          <cell r="F9" t="str">
            <v>八斗安置点（一期）</v>
          </cell>
          <cell r="G9" t="str">
            <v>刘义</v>
          </cell>
          <cell r="H9" t="str">
            <v>430621197001133734</v>
          </cell>
        </row>
        <row r="10">
          <cell r="F10" t="str">
            <v>八斗安置点（一期）</v>
          </cell>
          <cell r="G10" t="str">
            <v>刘红五</v>
          </cell>
          <cell r="H10" t="str">
            <v>43062119800222371X</v>
          </cell>
        </row>
        <row r="11">
          <cell r="F11" t="str">
            <v>八斗安置点（一期）</v>
          </cell>
          <cell r="G11" t="str">
            <v>刘卫平</v>
          </cell>
          <cell r="H11" t="str">
            <v>430621195103063715</v>
          </cell>
        </row>
        <row r="12">
          <cell r="F12" t="str">
            <v>八斗安置点（一期）</v>
          </cell>
          <cell r="G12" t="str">
            <v>郭文</v>
          </cell>
          <cell r="H12" t="str">
            <v>430621197001303764</v>
          </cell>
        </row>
        <row r="13">
          <cell r="F13" t="str">
            <v>八斗安置点（一期）</v>
          </cell>
          <cell r="G13" t="str">
            <v>刘美龙</v>
          </cell>
          <cell r="H13" t="str">
            <v>430621195408123715</v>
          </cell>
        </row>
        <row r="14">
          <cell r="F14" t="str">
            <v>八斗安置点（一期）</v>
          </cell>
          <cell r="G14" t="str">
            <v>刘排球</v>
          </cell>
          <cell r="H14" t="str">
            <v>430621196908073712</v>
          </cell>
        </row>
        <row r="15">
          <cell r="F15" t="str">
            <v>八斗安置点（一期）</v>
          </cell>
          <cell r="G15" t="str">
            <v>刘佳华</v>
          </cell>
          <cell r="H15" t="str">
            <v>430621199010189472</v>
          </cell>
        </row>
        <row r="16">
          <cell r="F16" t="str">
            <v>八斗安置点（一期）</v>
          </cell>
          <cell r="G16" t="str">
            <v>但石龙</v>
          </cell>
          <cell r="H16" t="str">
            <v>430621195406263714</v>
          </cell>
        </row>
        <row r="17">
          <cell r="F17" t="str">
            <v>八斗安置点（一期）</v>
          </cell>
          <cell r="G17" t="str">
            <v>刘庆勇</v>
          </cell>
          <cell r="H17" t="str">
            <v>430621198103203718</v>
          </cell>
        </row>
        <row r="18">
          <cell r="F18" t="str">
            <v>八斗安置点（一期）</v>
          </cell>
          <cell r="G18" t="str">
            <v>刘石池</v>
          </cell>
          <cell r="H18" t="str">
            <v>430621196901253710</v>
          </cell>
        </row>
        <row r="19">
          <cell r="F19" t="str">
            <v>八斗安置点（一期）</v>
          </cell>
          <cell r="G19" t="str">
            <v>刘石猛</v>
          </cell>
          <cell r="H19" t="str">
            <v>430621197810283716</v>
          </cell>
        </row>
        <row r="20">
          <cell r="F20" t="str">
            <v>八斗安置点（一期）</v>
          </cell>
          <cell r="G20" t="str">
            <v>余寅波</v>
          </cell>
          <cell r="H20" t="str">
            <v>430621198004033717</v>
          </cell>
        </row>
        <row r="21">
          <cell r="F21" t="str">
            <v>八斗安置点（一期）</v>
          </cell>
          <cell r="G21" t="str">
            <v>余丙艳</v>
          </cell>
          <cell r="H21" t="str">
            <v>430621196702163712</v>
          </cell>
        </row>
        <row r="22">
          <cell r="F22" t="str">
            <v>八斗安置点（一期）</v>
          </cell>
          <cell r="G22" t="str">
            <v>余仁新</v>
          </cell>
          <cell r="H22" t="str">
            <v>430621197606183718</v>
          </cell>
        </row>
        <row r="23">
          <cell r="F23" t="str">
            <v>八斗安置点（一期）</v>
          </cell>
          <cell r="G23" t="str">
            <v>刘志勇</v>
          </cell>
          <cell r="H23" t="str">
            <v>430621196904283712</v>
          </cell>
        </row>
        <row r="24">
          <cell r="F24" t="str">
            <v>八斗安置点（一期）</v>
          </cell>
          <cell r="G24" t="str">
            <v>刘平华</v>
          </cell>
          <cell r="H24" t="str">
            <v>430621195006083714</v>
          </cell>
        </row>
        <row r="25">
          <cell r="F25" t="str">
            <v>八斗安置点（一期）</v>
          </cell>
          <cell r="G25" t="str">
            <v>刘新法</v>
          </cell>
          <cell r="H25" t="str">
            <v>430621194610263717</v>
          </cell>
        </row>
        <row r="26">
          <cell r="F26" t="str">
            <v>八斗安置点（一期）</v>
          </cell>
          <cell r="G26" t="str">
            <v>刘志华</v>
          </cell>
          <cell r="H26" t="str">
            <v>430621195009183710</v>
          </cell>
        </row>
        <row r="27">
          <cell r="F27" t="str">
            <v>八斗安置点（一期）</v>
          </cell>
          <cell r="G27" t="str">
            <v>张李正</v>
          </cell>
          <cell r="H27" t="str">
            <v>430621198204173757</v>
          </cell>
        </row>
        <row r="28">
          <cell r="F28" t="str">
            <v>八斗安置点（一期）</v>
          </cell>
          <cell r="G28" t="str">
            <v>刘其玲</v>
          </cell>
          <cell r="H28" t="str">
            <v>430621195609073718</v>
          </cell>
        </row>
        <row r="29">
          <cell r="F29" t="str">
            <v>八斗安置点（一期）</v>
          </cell>
          <cell r="G29" t="str">
            <v>杨志平</v>
          </cell>
          <cell r="H29" t="str">
            <v>430621195712143710</v>
          </cell>
        </row>
        <row r="30">
          <cell r="F30" t="str">
            <v>八斗安置点（一期）</v>
          </cell>
          <cell r="G30" t="str">
            <v>刘军龙</v>
          </cell>
          <cell r="H30" t="str">
            <v>430621196907173711</v>
          </cell>
        </row>
        <row r="31">
          <cell r="F31" t="str">
            <v>八斗安置点（一期）</v>
          </cell>
          <cell r="G31" t="str">
            <v>杨立兵</v>
          </cell>
          <cell r="H31" t="str">
            <v>430621197301303715</v>
          </cell>
        </row>
        <row r="32">
          <cell r="F32" t="str">
            <v>八斗安置点（一期）</v>
          </cell>
          <cell r="G32" t="str">
            <v>杨艳雄</v>
          </cell>
          <cell r="H32" t="str">
            <v>430621197706293711</v>
          </cell>
        </row>
        <row r="33">
          <cell r="F33" t="str">
            <v>八斗安置点（一期）</v>
          </cell>
          <cell r="G33" t="str">
            <v>杨龙</v>
          </cell>
          <cell r="H33" t="str">
            <v>430621196807093714</v>
          </cell>
        </row>
        <row r="34">
          <cell r="F34" t="str">
            <v>八斗安置点（一期）</v>
          </cell>
          <cell r="G34" t="str">
            <v>佘石寅</v>
          </cell>
          <cell r="H34" t="str">
            <v>430621196210113778</v>
          </cell>
        </row>
        <row r="35">
          <cell r="F35" t="str">
            <v>八斗安置点（一期）</v>
          </cell>
          <cell r="G35" t="str">
            <v>周兵波</v>
          </cell>
          <cell r="H35" t="str">
            <v>430621195409193731</v>
          </cell>
        </row>
        <row r="36">
          <cell r="F36" t="str">
            <v>八斗安置点（一期）</v>
          </cell>
          <cell r="G36" t="str">
            <v>许海清</v>
          </cell>
          <cell r="H36" t="str">
            <v>430621193409273716</v>
          </cell>
        </row>
        <row r="37">
          <cell r="F37" t="str">
            <v>八斗安置点（一期）</v>
          </cell>
          <cell r="G37" t="str">
            <v>周伟荣</v>
          </cell>
          <cell r="H37" t="str">
            <v>430621197110163713</v>
          </cell>
        </row>
        <row r="38">
          <cell r="F38" t="str">
            <v>八斗安置点（一期）</v>
          </cell>
          <cell r="G38" t="str">
            <v>周正芳</v>
          </cell>
          <cell r="H38" t="str">
            <v>43062119400608371X</v>
          </cell>
        </row>
        <row r="39">
          <cell r="F39" t="str">
            <v>八斗安置点（一期）</v>
          </cell>
          <cell r="G39" t="str">
            <v>周石宝</v>
          </cell>
          <cell r="H39" t="str">
            <v>430621195210073732</v>
          </cell>
        </row>
        <row r="40">
          <cell r="F40" t="str">
            <v>八斗安置点（一期）</v>
          </cell>
          <cell r="G40" t="str">
            <v>陈分龙</v>
          </cell>
          <cell r="H40" t="str">
            <v>430621196507093712</v>
          </cell>
        </row>
        <row r="41">
          <cell r="F41" t="str">
            <v>八斗安置点（一期）</v>
          </cell>
          <cell r="G41" t="str">
            <v>周波</v>
          </cell>
          <cell r="H41" t="str">
            <v>430621197912093710</v>
          </cell>
        </row>
        <row r="42">
          <cell r="F42" t="str">
            <v>八斗安置点（一期）</v>
          </cell>
          <cell r="G42" t="str">
            <v>郭石保</v>
          </cell>
          <cell r="H42" t="str">
            <v>430621195111293713</v>
          </cell>
        </row>
        <row r="43">
          <cell r="F43" t="str">
            <v>八斗安置点（一期）</v>
          </cell>
          <cell r="G43" t="str">
            <v>许岳霞</v>
          </cell>
          <cell r="H43" t="str">
            <v>430621194211273715</v>
          </cell>
        </row>
        <row r="44">
          <cell r="F44" t="str">
            <v>八斗安置点（一期）</v>
          </cell>
          <cell r="G44" t="str">
            <v>周立军</v>
          </cell>
          <cell r="H44" t="str">
            <v>430621197202033713</v>
          </cell>
        </row>
        <row r="45">
          <cell r="F45" t="str">
            <v>八斗安置点（一期）</v>
          </cell>
          <cell r="G45" t="str">
            <v>周四东</v>
          </cell>
          <cell r="H45" t="str">
            <v>43062119551115371X</v>
          </cell>
        </row>
        <row r="46">
          <cell r="F46" t="str">
            <v>八斗安置点（一期）</v>
          </cell>
          <cell r="G46" t="str">
            <v>周雄傲</v>
          </cell>
          <cell r="H46" t="str">
            <v>430621196401063718</v>
          </cell>
        </row>
        <row r="47">
          <cell r="F47" t="str">
            <v>八斗安置点（一期）</v>
          </cell>
          <cell r="G47" t="str">
            <v>周爱龙</v>
          </cell>
          <cell r="H47" t="str">
            <v>43062119601122001X</v>
          </cell>
        </row>
        <row r="48">
          <cell r="F48" t="str">
            <v>八斗安置点（一期）</v>
          </cell>
          <cell r="G48" t="str">
            <v>周建军</v>
          </cell>
          <cell r="H48" t="str">
            <v>430621198204083719</v>
          </cell>
        </row>
        <row r="49">
          <cell r="F49" t="str">
            <v>八斗安置点（一期）</v>
          </cell>
          <cell r="G49" t="str">
            <v>周良</v>
          </cell>
          <cell r="H49" t="str">
            <v>430621196004293712</v>
          </cell>
        </row>
        <row r="50">
          <cell r="F50" t="str">
            <v>八斗安置点（一期）</v>
          </cell>
          <cell r="G50" t="str">
            <v>周军秋</v>
          </cell>
          <cell r="H50" t="str">
            <v>430621196609073712</v>
          </cell>
        </row>
        <row r="51">
          <cell r="F51" t="str">
            <v>八斗安置点（一期）</v>
          </cell>
          <cell r="G51" t="str">
            <v>周雄良</v>
          </cell>
          <cell r="H51" t="str">
            <v>430621194106253712</v>
          </cell>
        </row>
        <row r="52">
          <cell r="F52" t="str">
            <v>八斗安置点（一期）</v>
          </cell>
          <cell r="G52" t="str">
            <v>施举雄</v>
          </cell>
          <cell r="H52" t="str">
            <v>430621195611173718</v>
          </cell>
        </row>
        <row r="53">
          <cell r="F53" t="str">
            <v>八斗安置点（一期）</v>
          </cell>
          <cell r="G53" t="str">
            <v>周辉雄</v>
          </cell>
          <cell r="H53" t="str">
            <v>430621194911153730</v>
          </cell>
        </row>
        <row r="54">
          <cell r="F54" t="str">
            <v>八斗安置点（一期）</v>
          </cell>
          <cell r="G54" t="str">
            <v>易三伟</v>
          </cell>
          <cell r="H54" t="str">
            <v>430621197109308452</v>
          </cell>
        </row>
        <row r="55">
          <cell r="F55" t="str">
            <v>八斗安置点（一期）</v>
          </cell>
          <cell r="G55" t="str">
            <v>周代柳</v>
          </cell>
          <cell r="H55" t="str">
            <v>430621196907173738</v>
          </cell>
        </row>
        <row r="56">
          <cell r="F56" t="str">
            <v>八斗安置点（一期）</v>
          </cell>
          <cell r="G56" t="str">
            <v>周满元</v>
          </cell>
          <cell r="H56" t="str">
            <v>430621195509283726</v>
          </cell>
        </row>
        <row r="57">
          <cell r="F57" t="str">
            <v>八斗安置点（一期）</v>
          </cell>
          <cell r="G57" t="str">
            <v>周香连</v>
          </cell>
          <cell r="H57" t="str">
            <v>43062119521008372X</v>
          </cell>
        </row>
        <row r="58">
          <cell r="F58" t="str">
            <v>八斗安置点（一期）</v>
          </cell>
          <cell r="G58" t="str">
            <v>周服兵</v>
          </cell>
          <cell r="H58" t="str">
            <v>430621194212103718</v>
          </cell>
        </row>
        <row r="59">
          <cell r="F59" t="str">
            <v>八斗安置点（一期）</v>
          </cell>
          <cell r="G59" t="str">
            <v>周中岳</v>
          </cell>
          <cell r="H59" t="str">
            <v>430621193302153714</v>
          </cell>
        </row>
        <row r="60">
          <cell r="F60" t="str">
            <v>八斗安置点（一期）</v>
          </cell>
          <cell r="G60" t="str">
            <v>刘满军</v>
          </cell>
          <cell r="H60" t="str">
            <v>430621197203053716</v>
          </cell>
        </row>
        <row r="61">
          <cell r="F61" t="str">
            <v>八斗安置点（一期）</v>
          </cell>
          <cell r="G61" t="str">
            <v>刘细满</v>
          </cell>
          <cell r="H61" t="str">
            <v>430621197412103716</v>
          </cell>
        </row>
        <row r="62">
          <cell r="F62" t="str">
            <v>八斗安置点（一期）</v>
          </cell>
          <cell r="G62" t="str">
            <v>刘定辉</v>
          </cell>
          <cell r="H62" t="str">
            <v>430621193808193713</v>
          </cell>
        </row>
        <row r="63">
          <cell r="F63" t="str">
            <v>八斗安置点（一期）</v>
          </cell>
          <cell r="G63" t="str">
            <v>刘卫</v>
          </cell>
          <cell r="H63" t="str">
            <v>43062119820629371X</v>
          </cell>
        </row>
        <row r="64">
          <cell r="F64" t="str">
            <v>八斗安置点（一期）</v>
          </cell>
          <cell r="G64" t="str">
            <v>罗雄</v>
          </cell>
          <cell r="H64" t="str">
            <v>430621195609085719</v>
          </cell>
        </row>
        <row r="65">
          <cell r="F65" t="str">
            <v>八斗安置点（一期）</v>
          </cell>
          <cell r="G65" t="str">
            <v>刘修冬</v>
          </cell>
          <cell r="H65" t="str">
            <v>430621196411213716</v>
          </cell>
        </row>
        <row r="66">
          <cell r="F66" t="str">
            <v>八斗安置点（一期）</v>
          </cell>
          <cell r="G66" t="str">
            <v>刘香港</v>
          </cell>
          <cell r="H66" t="str">
            <v>430621197601049077</v>
          </cell>
        </row>
        <row r="67">
          <cell r="F67" t="str">
            <v>八斗安置点（一期）</v>
          </cell>
          <cell r="G67" t="str">
            <v>刘名保</v>
          </cell>
          <cell r="H67" t="str">
            <v>430621196002113714</v>
          </cell>
        </row>
        <row r="68">
          <cell r="F68" t="str">
            <v>八斗安置点（一期）</v>
          </cell>
          <cell r="G68" t="str">
            <v>刘宏伟</v>
          </cell>
          <cell r="H68" t="str">
            <v>430621196409123711</v>
          </cell>
        </row>
        <row r="69">
          <cell r="F69" t="str">
            <v>八斗安置点（一期）</v>
          </cell>
          <cell r="G69" t="str">
            <v>李四寅</v>
          </cell>
          <cell r="H69" t="str">
            <v>43062119520822372X</v>
          </cell>
        </row>
        <row r="70">
          <cell r="F70" t="str">
            <v>八斗安置点（一期）</v>
          </cell>
          <cell r="G70" t="str">
            <v>郭细满</v>
          </cell>
          <cell r="H70" t="str">
            <v>43062119791012371X</v>
          </cell>
        </row>
        <row r="71">
          <cell r="F71" t="str">
            <v>八斗安置点（一期）</v>
          </cell>
          <cell r="G71" t="str">
            <v>易功臣</v>
          </cell>
          <cell r="H71" t="str">
            <v>430621193711243710</v>
          </cell>
        </row>
        <row r="72">
          <cell r="F72" t="str">
            <v>八斗安置点（一期）</v>
          </cell>
          <cell r="G72" t="str">
            <v>周代祖</v>
          </cell>
          <cell r="H72" t="str">
            <v>430621195307073712</v>
          </cell>
        </row>
        <row r="73">
          <cell r="F73" t="str">
            <v>八斗安置点（一期）</v>
          </cell>
          <cell r="G73" t="str">
            <v>李移香</v>
          </cell>
          <cell r="H73" t="str">
            <v>430621194808173725</v>
          </cell>
        </row>
        <row r="74">
          <cell r="F74" t="str">
            <v>八斗安置点（一期）</v>
          </cell>
          <cell r="G74" t="str">
            <v>周乐保</v>
          </cell>
          <cell r="H74" t="str">
            <v>430621197003043716</v>
          </cell>
        </row>
        <row r="75">
          <cell r="F75" t="str">
            <v>八斗安置点（一期）</v>
          </cell>
          <cell r="G75" t="str">
            <v>周静</v>
          </cell>
          <cell r="H75" t="str">
            <v>430621197203183713</v>
          </cell>
        </row>
        <row r="76">
          <cell r="F76" t="str">
            <v>八斗安置点（一期）</v>
          </cell>
          <cell r="G76" t="str">
            <v>周加荣</v>
          </cell>
          <cell r="H76" t="str">
            <v>430621192803253719</v>
          </cell>
        </row>
        <row r="77">
          <cell r="F77" t="str">
            <v>八斗安置点（一期）</v>
          </cell>
          <cell r="G77" t="str">
            <v>周相六</v>
          </cell>
          <cell r="H77" t="str">
            <v>430621195302013710</v>
          </cell>
        </row>
        <row r="78">
          <cell r="F78" t="str">
            <v>八斗安置点（一期）</v>
          </cell>
          <cell r="G78" t="str">
            <v>周贵安</v>
          </cell>
          <cell r="H78" t="str">
            <v>43062119570113371X</v>
          </cell>
        </row>
        <row r="79">
          <cell r="F79" t="str">
            <v>八斗安置点（一期）</v>
          </cell>
          <cell r="G79" t="str">
            <v>刘美姣</v>
          </cell>
          <cell r="H79" t="str">
            <v>430621195306153745</v>
          </cell>
        </row>
        <row r="80">
          <cell r="F80" t="str">
            <v>八斗安置点（一期）</v>
          </cell>
          <cell r="G80" t="str">
            <v>周世辉</v>
          </cell>
          <cell r="H80" t="str">
            <v>430621197801123710</v>
          </cell>
        </row>
        <row r="81">
          <cell r="F81" t="str">
            <v>八斗安置点（一期）</v>
          </cell>
          <cell r="G81" t="str">
            <v>李石宝</v>
          </cell>
          <cell r="H81" t="str">
            <v>430621197912010073</v>
          </cell>
        </row>
        <row r="82">
          <cell r="F82" t="str">
            <v>八斗安置点（一期）</v>
          </cell>
          <cell r="G82" t="str">
            <v>周拥军</v>
          </cell>
          <cell r="H82" t="str">
            <v>430621197708273714</v>
          </cell>
        </row>
        <row r="83">
          <cell r="F83" t="str">
            <v>八斗安置点（一期）</v>
          </cell>
          <cell r="G83" t="str">
            <v>周育军</v>
          </cell>
          <cell r="H83" t="str">
            <v>430621197409073755</v>
          </cell>
        </row>
        <row r="84">
          <cell r="F84" t="str">
            <v>八斗安置点（一期）</v>
          </cell>
          <cell r="G84" t="str">
            <v>周剑军</v>
          </cell>
          <cell r="H84" t="str">
            <v>430621197812073712</v>
          </cell>
        </row>
        <row r="85">
          <cell r="F85" t="str">
            <v>八斗安置点（一期）</v>
          </cell>
          <cell r="G85" t="str">
            <v>周凤台</v>
          </cell>
          <cell r="H85" t="str">
            <v>430621193509143716</v>
          </cell>
        </row>
        <row r="86">
          <cell r="F86" t="str">
            <v>八斗安置点（一期）</v>
          </cell>
          <cell r="G86" t="str">
            <v>周志宏</v>
          </cell>
          <cell r="H86" t="str">
            <v>430621194403093719</v>
          </cell>
        </row>
        <row r="87">
          <cell r="F87" t="str">
            <v>八斗安置点（一期）</v>
          </cell>
          <cell r="G87" t="str">
            <v>周红畴</v>
          </cell>
          <cell r="H87" t="str">
            <v>430621193612013717</v>
          </cell>
        </row>
        <row r="88">
          <cell r="F88" t="str">
            <v>八斗安置点（一期）</v>
          </cell>
          <cell r="G88" t="str">
            <v>尹金秀</v>
          </cell>
          <cell r="H88" t="str">
            <v>430621194212203727</v>
          </cell>
        </row>
        <row r="89">
          <cell r="F89" t="str">
            <v>八斗安置点（一期）</v>
          </cell>
          <cell r="G89" t="str">
            <v>许岳军</v>
          </cell>
          <cell r="H89" t="str">
            <v>430621197309198411</v>
          </cell>
        </row>
        <row r="90">
          <cell r="F90" t="str">
            <v>八斗安置点（一期）</v>
          </cell>
          <cell r="G90" t="str">
            <v>许铁军</v>
          </cell>
          <cell r="H90" t="str">
            <v>430621198310238411</v>
          </cell>
        </row>
        <row r="91">
          <cell r="F91" t="str">
            <v>八斗安置点（一期）</v>
          </cell>
          <cell r="G91" t="str">
            <v>许勇华</v>
          </cell>
          <cell r="H91" t="str">
            <v>430621197010208419</v>
          </cell>
        </row>
        <row r="92">
          <cell r="F92" t="str">
            <v>八斗安置点（一期）</v>
          </cell>
          <cell r="G92" t="str">
            <v>许治求</v>
          </cell>
          <cell r="H92" t="str">
            <v>430621196207138413</v>
          </cell>
        </row>
        <row r="93">
          <cell r="F93" t="str">
            <v>八斗安置点（一期）</v>
          </cell>
          <cell r="G93" t="str">
            <v>施定军</v>
          </cell>
          <cell r="H93" t="str">
            <v>430621197312258411</v>
          </cell>
        </row>
        <row r="94">
          <cell r="F94" t="str">
            <v>八斗安置点（一期）</v>
          </cell>
          <cell r="G94" t="str">
            <v>付小红</v>
          </cell>
          <cell r="H94" t="str">
            <v>430621196308168427</v>
          </cell>
        </row>
        <row r="95">
          <cell r="F95" t="str">
            <v>八斗安置点（一期）</v>
          </cell>
          <cell r="G95" t="str">
            <v>施爱英</v>
          </cell>
          <cell r="H95" t="str">
            <v>430621195208108449</v>
          </cell>
        </row>
        <row r="96">
          <cell r="F96" t="str">
            <v>八斗安置点（一期）</v>
          </cell>
          <cell r="G96" t="str">
            <v>许高义</v>
          </cell>
          <cell r="H96" t="str">
            <v>430621199402068434</v>
          </cell>
        </row>
        <row r="97">
          <cell r="F97" t="str">
            <v>八斗安置点（一期）</v>
          </cell>
          <cell r="G97" t="str">
            <v>苏乐龙</v>
          </cell>
          <cell r="H97" t="str">
            <v>430621197009228439</v>
          </cell>
        </row>
        <row r="98">
          <cell r="F98" t="str">
            <v>八斗安置点（一期）</v>
          </cell>
          <cell r="G98" t="str">
            <v>邓马元</v>
          </cell>
          <cell r="H98" t="str">
            <v>430621194912168432</v>
          </cell>
        </row>
        <row r="99">
          <cell r="F99" t="str">
            <v>八斗安置点（一期）</v>
          </cell>
          <cell r="G99" t="str">
            <v>卢旺江</v>
          </cell>
          <cell r="H99" t="str">
            <v>430621197212098414</v>
          </cell>
        </row>
        <row r="100">
          <cell r="F100" t="str">
            <v>八斗安置点（一期）</v>
          </cell>
          <cell r="G100" t="str">
            <v>刘辉雄</v>
          </cell>
          <cell r="H100" t="str">
            <v>430621193808023714</v>
          </cell>
        </row>
        <row r="101">
          <cell r="F101" t="str">
            <v>八斗安置点（一期）</v>
          </cell>
          <cell r="G101" t="str">
            <v>周平平</v>
          </cell>
          <cell r="H101" t="str">
            <v>43062119710620376X</v>
          </cell>
        </row>
        <row r="102">
          <cell r="F102" t="str">
            <v>八斗安置点（一期）</v>
          </cell>
          <cell r="G102" t="str">
            <v>罗胜军</v>
          </cell>
          <cell r="H102" t="str">
            <v>430621197702123715</v>
          </cell>
        </row>
        <row r="103">
          <cell r="F103" t="str">
            <v>八斗安置点（一期）</v>
          </cell>
          <cell r="G103" t="str">
            <v>李载光</v>
          </cell>
          <cell r="H103" t="str">
            <v>430621195311133714</v>
          </cell>
        </row>
        <row r="104">
          <cell r="F104" t="str">
            <v>八斗安置点（一期）</v>
          </cell>
          <cell r="G104" t="str">
            <v>邓良君</v>
          </cell>
          <cell r="H104" t="str">
            <v>430621197503208118</v>
          </cell>
        </row>
        <row r="105">
          <cell r="F105" t="str">
            <v>八斗安置点（一期）</v>
          </cell>
          <cell r="G105" t="str">
            <v>罗新宇</v>
          </cell>
          <cell r="H105" t="str">
            <v>430621197707298119</v>
          </cell>
        </row>
        <row r="106">
          <cell r="F106" t="str">
            <v>八宝安置点</v>
          </cell>
          <cell r="G106" t="str">
            <v>卢先龙</v>
          </cell>
          <cell r="H106" t="str">
            <v>430621195504109438</v>
          </cell>
        </row>
        <row r="107">
          <cell r="F107" t="str">
            <v>八宝安置点</v>
          </cell>
          <cell r="G107" t="str">
            <v>周细东</v>
          </cell>
          <cell r="H107" t="str">
            <v>430621197212223713</v>
          </cell>
        </row>
        <row r="108">
          <cell r="F108" t="str">
            <v>八宝安置点</v>
          </cell>
          <cell r="G108" t="str">
            <v>佘志军</v>
          </cell>
          <cell r="H108" t="str">
            <v>430621198407203717</v>
          </cell>
        </row>
        <row r="109">
          <cell r="F109" t="str">
            <v>八宝安置点</v>
          </cell>
          <cell r="G109" t="str">
            <v>卢石龙</v>
          </cell>
          <cell r="H109" t="str">
            <v>430621195912103713</v>
          </cell>
        </row>
        <row r="110">
          <cell r="F110" t="str">
            <v>八宝安置点</v>
          </cell>
          <cell r="G110" t="str">
            <v>佘勇军</v>
          </cell>
          <cell r="H110" t="str">
            <v>430621196804233718</v>
          </cell>
        </row>
        <row r="111">
          <cell r="F111" t="str">
            <v>八宝安置点</v>
          </cell>
          <cell r="G111" t="str">
            <v>周石祥</v>
          </cell>
          <cell r="H111" t="str">
            <v>430621196603223716</v>
          </cell>
        </row>
        <row r="112">
          <cell r="F112" t="str">
            <v>八宝安置点</v>
          </cell>
          <cell r="G112" t="str">
            <v>卢刚</v>
          </cell>
          <cell r="H112" t="str">
            <v>430621198802180017</v>
          </cell>
        </row>
        <row r="113">
          <cell r="F113" t="str">
            <v>八宝安置点</v>
          </cell>
          <cell r="G113" t="str">
            <v>佘满球</v>
          </cell>
          <cell r="H113" t="str">
            <v>430621197111163715</v>
          </cell>
        </row>
        <row r="114">
          <cell r="F114" t="str">
            <v>八宝安置点</v>
          </cell>
          <cell r="G114" t="str">
            <v>佘如意</v>
          </cell>
          <cell r="H114" t="str">
            <v>430621196804093719</v>
          </cell>
        </row>
        <row r="115">
          <cell r="F115" t="str">
            <v>八宝安置点</v>
          </cell>
          <cell r="G115" t="str">
            <v>佘石喜</v>
          </cell>
          <cell r="H115" t="str">
            <v>430621195503023712</v>
          </cell>
        </row>
        <row r="116">
          <cell r="F116" t="str">
            <v>八宝安置点</v>
          </cell>
          <cell r="G116" t="str">
            <v>佘方平</v>
          </cell>
          <cell r="H116" t="str">
            <v>430621196501013718</v>
          </cell>
        </row>
        <row r="117">
          <cell r="F117" t="str">
            <v>八宝安置点</v>
          </cell>
          <cell r="G117" t="str">
            <v>周传名</v>
          </cell>
          <cell r="H117" t="str">
            <v>430621198505043729</v>
          </cell>
        </row>
        <row r="118">
          <cell r="F118" t="str">
            <v>八宝安置点</v>
          </cell>
          <cell r="G118" t="str">
            <v>卢五龙</v>
          </cell>
          <cell r="H118" t="str">
            <v>430621193605197044</v>
          </cell>
        </row>
        <row r="119">
          <cell r="F119" t="str">
            <v>八宝安置点</v>
          </cell>
          <cell r="G119" t="str">
            <v>卢岳雄</v>
          </cell>
          <cell r="H119" t="str">
            <v>430621194702123738</v>
          </cell>
        </row>
        <row r="120">
          <cell r="F120" t="str">
            <v>八宝安置点</v>
          </cell>
          <cell r="G120" t="str">
            <v>董治海</v>
          </cell>
          <cell r="H120" t="str">
            <v>430621196910128153</v>
          </cell>
        </row>
        <row r="121">
          <cell r="F121" t="str">
            <v>八宝安置点</v>
          </cell>
          <cell r="G121" t="str">
            <v>佘枚望</v>
          </cell>
          <cell r="H121" t="str">
            <v>43062119651028371X</v>
          </cell>
        </row>
        <row r="122">
          <cell r="F122" t="str">
            <v>八宝安置点</v>
          </cell>
          <cell r="G122" t="str">
            <v>佘元平</v>
          </cell>
          <cell r="H122" t="str">
            <v>430621197208223710</v>
          </cell>
        </row>
        <row r="123">
          <cell r="F123" t="str">
            <v>邹塅安置点</v>
          </cell>
          <cell r="G123" t="str">
            <v>刘文兵</v>
          </cell>
          <cell r="H123" t="str">
            <v>430621196704293713</v>
          </cell>
        </row>
        <row r="124">
          <cell r="F124" t="str">
            <v>邹塅安置点</v>
          </cell>
          <cell r="G124" t="str">
            <v>刘立新</v>
          </cell>
          <cell r="H124" t="str">
            <v>430621197003063733</v>
          </cell>
        </row>
        <row r="125">
          <cell r="F125" t="str">
            <v>邹塅安置点</v>
          </cell>
          <cell r="G125" t="str">
            <v>邹文兵</v>
          </cell>
          <cell r="H125" t="str">
            <v>430621195506243737</v>
          </cell>
        </row>
        <row r="126">
          <cell r="F126" t="str">
            <v>邹塅安置点</v>
          </cell>
          <cell r="G126" t="str">
            <v>邹立峰</v>
          </cell>
          <cell r="H126" t="str">
            <v>430621194904163711</v>
          </cell>
        </row>
        <row r="127">
          <cell r="F127" t="str">
            <v>邹塅安置点</v>
          </cell>
          <cell r="G127" t="str">
            <v>李中象</v>
          </cell>
          <cell r="H127" t="str">
            <v>430621196208253712</v>
          </cell>
        </row>
        <row r="128">
          <cell r="F128" t="str">
            <v>邹塅安置点</v>
          </cell>
          <cell r="G128" t="str">
            <v>段林辉</v>
          </cell>
          <cell r="H128" t="str">
            <v>430621197201063718</v>
          </cell>
        </row>
        <row r="129">
          <cell r="F129" t="str">
            <v>邹塅安置点</v>
          </cell>
          <cell r="G129" t="str">
            <v>刘辉宇</v>
          </cell>
          <cell r="H129" t="str">
            <v>430621195205093739</v>
          </cell>
        </row>
        <row r="130">
          <cell r="F130" t="str">
            <v>邹塅安置点</v>
          </cell>
          <cell r="G130" t="str">
            <v>李忠阳</v>
          </cell>
          <cell r="H130" t="str">
            <v>430621195903193710</v>
          </cell>
        </row>
        <row r="131">
          <cell r="F131" t="str">
            <v>邹塅安置点</v>
          </cell>
          <cell r="G131" t="str">
            <v>邹冲</v>
          </cell>
          <cell r="H131" t="str">
            <v>430621199403203730</v>
          </cell>
        </row>
        <row r="132">
          <cell r="F132" t="str">
            <v>邹塅安置点</v>
          </cell>
          <cell r="G132" t="str">
            <v>邹神圣</v>
          </cell>
          <cell r="H132" t="str">
            <v>430621196401043717</v>
          </cell>
        </row>
        <row r="133">
          <cell r="F133" t="str">
            <v>邹塅安置点</v>
          </cell>
          <cell r="G133" t="str">
            <v>刘岳伢</v>
          </cell>
          <cell r="H133" t="str">
            <v>430621197308093714</v>
          </cell>
        </row>
        <row r="134">
          <cell r="F134" t="str">
            <v>邹塅安置点</v>
          </cell>
          <cell r="G134" t="str">
            <v>邹爱民</v>
          </cell>
          <cell r="H134" t="str">
            <v>430621197209263714</v>
          </cell>
        </row>
        <row r="135">
          <cell r="F135" t="str">
            <v>黄道村平原安置点</v>
          </cell>
          <cell r="G135" t="str">
            <v>毕丁香</v>
          </cell>
          <cell r="H135" t="str">
            <v>430621196411208124</v>
          </cell>
        </row>
        <row r="136">
          <cell r="F136" t="str">
            <v>黄道村平原安置点</v>
          </cell>
          <cell r="G136" t="str">
            <v>龚望春</v>
          </cell>
          <cell r="H136" t="str">
            <v>430621196001058119</v>
          </cell>
        </row>
        <row r="137">
          <cell r="F137" t="str">
            <v>黄道村平原安置点</v>
          </cell>
          <cell r="G137" t="str">
            <v>方永久</v>
          </cell>
          <cell r="H137" t="str">
            <v>430621195109093712</v>
          </cell>
        </row>
        <row r="138">
          <cell r="F138" t="str">
            <v>黄道村平原安置点</v>
          </cell>
          <cell r="G138" t="str">
            <v>龚护国</v>
          </cell>
          <cell r="H138" t="str">
            <v>430621196711098115</v>
          </cell>
        </row>
        <row r="139">
          <cell r="F139" t="str">
            <v>黄道村平原安置点</v>
          </cell>
          <cell r="G139" t="str">
            <v>龚黑生</v>
          </cell>
          <cell r="H139" t="str">
            <v>43062119600318811X</v>
          </cell>
        </row>
        <row r="140">
          <cell r="F140" t="str">
            <v>黄道村平原安置点</v>
          </cell>
          <cell r="G140" t="str">
            <v>龚永波</v>
          </cell>
          <cell r="H140" t="str">
            <v>430621197803028119</v>
          </cell>
        </row>
        <row r="141">
          <cell r="F141" t="str">
            <v>孟城村杨家安置点</v>
          </cell>
          <cell r="G141" t="str">
            <v>周望雄</v>
          </cell>
          <cell r="H141" t="str">
            <v>430621196802123718</v>
          </cell>
        </row>
        <row r="142">
          <cell r="F142" t="str">
            <v>孟城村杨家安置点</v>
          </cell>
          <cell r="G142" t="str">
            <v>杨卫雄</v>
          </cell>
          <cell r="H142" t="str">
            <v>430621195403103731</v>
          </cell>
        </row>
        <row r="143">
          <cell r="F143" t="str">
            <v>孟城村杨家安置点</v>
          </cell>
          <cell r="G143" t="str">
            <v>罗玲玲</v>
          </cell>
          <cell r="H143" t="str">
            <v>430621196908073720</v>
          </cell>
        </row>
        <row r="144">
          <cell r="F144" t="str">
            <v>孟城村杨家安置点</v>
          </cell>
          <cell r="G144" t="str">
            <v>杨圣飞</v>
          </cell>
          <cell r="H144" t="str">
            <v>430621195511293739</v>
          </cell>
        </row>
        <row r="145">
          <cell r="F145" t="str">
            <v>孟城村杨家安置点</v>
          </cell>
          <cell r="G145" t="str">
            <v>杨言兵</v>
          </cell>
          <cell r="H145" t="str">
            <v>430621196511013711</v>
          </cell>
        </row>
        <row r="146">
          <cell r="F146" t="str">
            <v>孟城村杨家安置点</v>
          </cell>
          <cell r="G146" t="str">
            <v>杨辉雄</v>
          </cell>
          <cell r="H146" t="str">
            <v>430621194603033710</v>
          </cell>
        </row>
        <row r="147">
          <cell r="F147" t="str">
            <v>孟城村杨家安置点</v>
          </cell>
          <cell r="G147" t="str">
            <v>杨勇军</v>
          </cell>
          <cell r="H147" t="str">
            <v>430621197111093710</v>
          </cell>
        </row>
        <row r="148">
          <cell r="F148" t="str">
            <v>孟城村杨家安置点</v>
          </cell>
          <cell r="G148" t="str">
            <v>李新志</v>
          </cell>
          <cell r="H148" t="str">
            <v>430621194410263755</v>
          </cell>
        </row>
        <row r="149">
          <cell r="F149" t="str">
            <v>孟城村杨家安置点</v>
          </cell>
          <cell r="G149" t="str">
            <v>杨岳满</v>
          </cell>
          <cell r="H149" t="str">
            <v>430621197301283718</v>
          </cell>
        </row>
        <row r="150">
          <cell r="F150" t="str">
            <v>孟城村乱石组安置点</v>
          </cell>
          <cell r="G150" t="str">
            <v>刘伟</v>
          </cell>
          <cell r="H150" t="str">
            <v>430621198012023711</v>
          </cell>
        </row>
        <row r="151">
          <cell r="F151" t="str">
            <v>孟城村乱石组安置点</v>
          </cell>
          <cell r="G151" t="str">
            <v>刘望金</v>
          </cell>
          <cell r="H151" t="str">
            <v>430621197106283712</v>
          </cell>
        </row>
        <row r="152">
          <cell r="F152" t="str">
            <v>孟城村乱石组安置点</v>
          </cell>
          <cell r="G152" t="str">
            <v>刘立新</v>
          </cell>
          <cell r="H152" t="str">
            <v>430621197206133711</v>
          </cell>
        </row>
        <row r="153">
          <cell r="F153" t="str">
            <v>孟城村乱石组安置点</v>
          </cell>
          <cell r="G153" t="str">
            <v>刘小水</v>
          </cell>
          <cell r="H153" t="str">
            <v>430621197306033718</v>
          </cell>
        </row>
        <row r="154">
          <cell r="F154" t="str">
            <v>孟城村乱石组安置点</v>
          </cell>
          <cell r="G154" t="str">
            <v>刘亚雄</v>
          </cell>
          <cell r="H154" t="str">
            <v>430621194503233715</v>
          </cell>
        </row>
        <row r="155">
          <cell r="F155" t="str">
            <v>孟城村乱石组安置点</v>
          </cell>
          <cell r="G155" t="str">
            <v>刘细章</v>
          </cell>
          <cell r="H155" t="str">
            <v>430621196401243719</v>
          </cell>
        </row>
        <row r="156">
          <cell r="F156" t="str">
            <v>孟城村杨山组安置点</v>
          </cell>
          <cell r="G156" t="str">
            <v>李  晃</v>
          </cell>
          <cell r="H156" t="str">
            <v>430621197906083719</v>
          </cell>
        </row>
        <row r="157">
          <cell r="F157" t="str">
            <v>孟城村杨山组安置点</v>
          </cell>
          <cell r="G157" t="str">
            <v>李正伟</v>
          </cell>
          <cell r="H157" t="str">
            <v>430621197202053714</v>
          </cell>
        </row>
        <row r="158">
          <cell r="F158" t="str">
            <v>孟城村杨山组安置点</v>
          </cell>
          <cell r="G158" t="str">
            <v>李明水</v>
          </cell>
          <cell r="H158" t="str">
            <v>430621196612063718</v>
          </cell>
        </row>
        <row r="159">
          <cell r="F159" t="str">
            <v>孟城村杨山组安置点</v>
          </cell>
          <cell r="G159" t="str">
            <v>付神勇</v>
          </cell>
          <cell r="H159" t="str">
            <v>430621197403223775</v>
          </cell>
        </row>
        <row r="160">
          <cell r="F160" t="str">
            <v>孟城村杨山组安置点</v>
          </cell>
          <cell r="G160" t="str">
            <v>杨子龙</v>
          </cell>
          <cell r="H160" t="str">
            <v>430621195904013718</v>
          </cell>
        </row>
        <row r="161">
          <cell r="F161" t="str">
            <v>孟城村杨山组安置点</v>
          </cell>
          <cell r="G161" t="str">
            <v>杨华文</v>
          </cell>
          <cell r="H161" t="str">
            <v>430621197404103716</v>
          </cell>
        </row>
        <row r="162">
          <cell r="F162" t="str">
            <v>珠港村集镇</v>
          </cell>
          <cell r="G162" t="str">
            <v>许兴旺</v>
          </cell>
          <cell r="H162" t="str">
            <v>430621196611118457</v>
          </cell>
        </row>
        <row r="163">
          <cell r="F163" t="str">
            <v>珠港村集镇</v>
          </cell>
          <cell r="G163" t="str">
            <v>许小玉</v>
          </cell>
          <cell r="H163" t="str">
            <v>430621195509158423</v>
          </cell>
        </row>
        <row r="164">
          <cell r="F164" t="str">
            <v>珠港村集镇</v>
          </cell>
          <cell r="G164" t="str">
            <v>杨望兴</v>
          </cell>
          <cell r="H164" t="str">
            <v>430621197606108435</v>
          </cell>
        </row>
        <row r="165">
          <cell r="F165" t="str">
            <v>珠港村集镇</v>
          </cell>
          <cell r="G165" t="str">
            <v>许寒泥</v>
          </cell>
          <cell r="H165" t="str">
            <v>430621198207048417</v>
          </cell>
        </row>
        <row r="166">
          <cell r="F166" t="str">
            <v>珠港村集镇</v>
          </cell>
          <cell r="G166" t="str">
            <v>付兰香</v>
          </cell>
          <cell r="H166" t="str">
            <v>430621195109208428</v>
          </cell>
        </row>
        <row r="167">
          <cell r="F167" t="str">
            <v>珠港村集镇</v>
          </cell>
          <cell r="G167" t="str">
            <v>许春光</v>
          </cell>
          <cell r="H167" t="str">
            <v>430621194907228437</v>
          </cell>
        </row>
        <row r="168">
          <cell r="F168" t="str">
            <v>珠港村集镇</v>
          </cell>
          <cell r="G168" t="str">
            <v>李爱国</v>
          </cell>
          <cell r="H168" t="str">
            <v>430621195905048410</v>
          </cell>
        </row>
        <row r="169">
          <cell r="F169" t="str">
            <v>珠港村集镇</v>
          </cell>
          <cell r="G169" t="str">
            <v>许国求</v>
          </cell>
          <cell r="H169" t="str">
            <v>430621195409038416</v>
          </cell>
        </row>
        <row r="170">
          <cell r="F170" t="str">
            <v>珠港村集镇</v>
          </cell>
          <cell r="G170" t="str">
            <v>刘小荣</v>
          </cell>
          <cell r="H170" t="str">
            <v>430621194610118448</v>
          </cell>
        </row>
        <row r="171">
          <cell r="F171" t="str">
            <v>珠港村集镇</v>
          </cell>
          <cell r="G171" t="str">
            <v>许卫</v>
          </cell>
          <cell r="H171" t="str">
            <v>430621197505218416</v>
          </cell>
        </row>
        <row r="172">
          <cell r="F172" t="str">
            <v>珠港村集镇</v>
          </cell>
          <cell r="G172" t="str">
            <v>许元香</v>
          </cell>
          <cell r="H172" t="str">
            <v>430621194501148429</v>
          </cell>
        </row>
        <row r="173">
          <cell r="F173" t="str">
            <v>珠港村集镇</v>
          </cell>
          <cell r="G173" t="str">
            <v>许有保</v>
          </cell>
          <cell r="H173" t="str">
            <v>430621194001088415</v>
          </cell>
        </row>
        <row r="174">
          <cell r="F174" t="str">
            <v>珠港村集镇</v>
          </cell>
          <cell r="G174" t="str">
            <v>许拥武</v>
          </cell>
          <cell r="H174" t="str">
            <v>430621197709278410</v>
          </cell>
        </row>
        <row r="175">
          <cell r="F175" t="str">
            <v>珠港村集镇</v>
          </cell>
          <cell r="G175" t="str">
            <v>许石右</v>
          </cell>
          <cell r="H175" t="str">
            <v>430621197303138418</v>
          </cell>
        </row>
        <row r="176">
          <cell r="F176" t="str">
            <v>珠港村集镇</v>
          </cell>
          <cell r="G176" t="str">
            <v>皮岳辉</v>
          </cell>
          <cell r="H176" t="str">
            <v>430621197207118433</v>
          </cell>
        </row>
        <row r="177">
          <cell r="F177" t="str">
            <v>珠港村集镇</v>
          </cell>
          <cell r="G177" t="str">
            <v>周组次</v>
          </cell>
          <cell r="H177" t="str">
            <v>430621194811198413</v>
          </cell>
        </row>
        <row r="178">
          <cell r="F178" t="str">
            <v>珠港村集镇</v>
          </cell>
          <cell r="G178" t="str">
            <v>许定芳</v>
          </cell>
          <cell r="H178" t="str">
            <v>430621194608278418</v>
          </cell>
        </row>
        <row r="179">
          <cell r="F179" t="str">
            <v>珠港村集镇</v>
          </cell>
          <cell r="G179" t="str">
            <v>许定满</v>
          </cell>
          <cell r="H179" t="str">
            <v>430621197102248418</v>
          </cell>
        </row>
        <row r="180">
          <cell r="F180" t="str">
            <v>珠港村集镇</v>
          </cell>
          <cell r="G180" t="str">
            <v>许石望</v>
          </cell>
          <cell r="H180" t="str">
            <v>430621196311118412</v>
          </cell>
        </row>
        <row r="181">
          <cell r="F181" t="str">
            <v>珠港村集镇</v>
          </cell>
          <cell r="G181" t="str">
            <v>许定都</v>
          </cell>
          <cell r="H181" t="str">
            <v>430621196109118435</v>
          </cell>
        </row>
        <row r="182">
          <cell r="F182" t="str">
            <v>珠港村集镇</v>
          </cell>
          <cell r="G182" t="str">
            <v>许庚寅</v>
          </cell>
          <cell r="H182" t="str">
            <v>430621195005148416</v>
          </cell>
        </row>
        <row r="183">
          <cell r="F183" t="str">
            <v>珠港村集镇</v>
          </cell>
          <cell r="G183" t="str">
            <v>许国辉</v>
          </cell>
          <cell r="H183" t="str">
            <v>430621194907218415</v>
          </cell>
        </row>
        <row r="184">
          <cell r="F184" t="str">
            <v>珠港村集镇</v>
          </cell>
          <cell r="G184" t="str">
            <v>许石印</v>
          </cell>
          <cell r="H184" t="str">
            <v>430621196607298416</v>
          </cell>
        </row>
        <row r="185">
          <cell r="F185" t="str">
            <v>珠港村集镇</v>
          </cell>
          <cell r="G185" t="str">
            <v>许石喜</v>
          </cell>
          <cell r="H185" t="str">
            <v>430621197708148411</v>
          </cell>
        </row>
        <row r="186">
          <cell r="F186" t="str">
            <v>珠港村集镇</v>
          </cell>
          <cell r="G186" t="str">
            <v>许七球</v>
          </cell>
          <cell r="H186" t="str">
            <v>430621197310208410</v>
          </cell>
        </row>
        <row r="187">
          <cell r="F187" t="str">
            <v>珠港村集镇</v>
          </cell>
          <cell r="G187" t="str">
            <v>许小凤</v>
          </cell>
          <cell r="H187" t="str">
            <v>430621196906158413</v>
          </cell>
        </row>
        <row r="188">
          <cell r="F188" t="str">
            <v>芭蕉村道冲点</v>
          </cell>
          <cell r="G188" t="str">
            <v>刘平龙</v>
          </cell>
          <cell r="H188" t="str">
            <v>430621195108183732</v>
          </cell>
        </row>
        <row r="189">
          <cell r="F189" t="str">
            <v>芭蕉村道冲点</v>
          </cell>
          <cell r="G189" t="str">
            <v>刘志勇</v>
          </cell>
          <cell r="H189" t="str">
            <v>430621197103223714</v>
          </cell>
        </row>
        <row r="190">
          <cell r="F190" t="str">
            <v>芭蕉村道冲点</v>
          </cell>
          <cell r="G190" t="str">
            <v>刘神美</v>
          </cell>
          <cell r="H190" t="str">
            <v>430621197105303734</v>
          </cell>
        </row>
        <row r="191">
          <cell r="F191" t="str">
            <v>芭蕉村道冲点</v>
          </cell>
          <cell r="G191" t="str">
            <v>刘孟祥</v>
          </cell>
          <cell r="H191" t="str">
            <v>43062119930801371X</v>
          </cell>
        </row>
        <row r="192">
          <cell r="F192" t="str">
            <v>芭蕉村道冲点</v>
          </cell>
          <cell r="G192" t="str">
            <v>刘一平</v>
          </cell>
          <cell r="H192" t="str">
            <v>430621193312073718</v>
          </cell>
        </row>
        <row r="193">
          <cell r="F193" t="str">
            <v>芭蕉村道冲点</v>
          </cell>
          <cell r="G193" t="str">
            <v>刘凌云</v>
          </cell>
          <cell r="H193" t="str">
            <v>430621194909053730</v>
          </cell>
        </row>
        <row r="194">
          <cell r="F194" t="str">
            <v>芭蕉村道冲点</v>
          </cell>
          <cell r="G194" t="str">
            <v>刘卫雄</v>
          </cell>
          <cell r="H194" t="str">
            <v>430621195611143711</v>
          </cell>
        </row>
        <row r="195">
          <cell r="F195" t="str">
            <v>芭蕉村道冲点</v>
          </cell>
          <cell r="G195" t="str">
            <v>刘雄</v>
          </cell>
          <cell r="H195" t="str">
            <v>430621197002253711</v>
          </cell>
        </row>
        <row r="196">
          <cell r="F196" t="str">
            <v>芭蕉村道冲点</v>
          </cell>
          <cell r="G196" t="str">
            <v>刘贤军</v>
          </cell>
          <cell r="H196" t="str">
            <v>430621195405153732</v>
          </cell>
        </row>
        <row r="197">
          <cell r="F197" t="str">
            <v>芭蕉村道冲点</v>
          </cell>
          <cell r="G197" t="str">
            <v>刘乐保</v>
          </cell>
          <cell r="H197" t="str">
            <v>430621196512300050</v>
          </cell>
        </row>
        <row r="198">
          <cell r="F198" t="str">
            <v>芭蕉村道冲点</v>
          </cell>
          <cell r="G198" t="str">
            <v>刘四求</v>
          </cell>
          <cell r="H198" t="str">
            <v>430621196111273733</v>
          </cell>
        </row>
        <row r="199">
          <cell r="F199" t="str">
            <v>芭蕉村道冲点</v>
          </cell>
          <cell r="G199" t="str">
            <v>刘石虎</v>
          </cell>
          <cell r="H199" t="str">
            <v>430621198011053716</v>
          </cell>
        </row>
        <row r="200">
          <cell r="F200" t="str">
            <v>芭蕉村道冲点</v>
          </cell>
          <cell r="G200" t="str">
            <v>刘建辉</v>
          </cell>
          <cell r="H200" t="str">
            <v>430621195712083738</v>
          </cell>
        </row>
        <row r="201">
          <cell r="F201" t="str">
            <v>中兴村集镇安置点</v>
          </cell>
          <cell r="G201" t="str">
            <v>许志三</v>
          </cell>
          <cell r="H201" t="str">
            <v>430621195407238449</v>
          </cell>
        </row>
        <row r="202">
          <cell r="F202" t="str">
            <v>中兴村集镇安置点</v>
          </cell>
          <cell r="G202" t="str">
            <v>许柒贰</v>
          </cell>
          <cell r="H202" t="str">
            <v>430621197208078410</v>
          </cell>
        </row>
        <row r="203">
          <cell r="F203" t="str">
            <v>中兴村集镇安置点</v>
          </cell>
          <cell r="G203" t="str">
            <v>付记村</v>
          </cell>
          <cell r="H203" t="str">
            <v>430621193605028419</v>
          </cell>
        </row>
        <row r="204">
          <cell r="F204" t="str">
            <v>中兴村集镇安置点</v>
          </cell>
          <cell r="G204" t="str">
            <v>胡岳文</v>
          </cell>
          <cell r="H204" t="str">
            <v>430621197111288411</v>
          </cell>
        </row>
        <row r="205">
          <cell r="F205" t="str">
            <v>中兴村集镇安置点</v>
          </cell>
          <cell r="G205" t="str">
            <v>黎和华</v>
          </cell>
          <cell r="H205" t="str">
            <v>430621196906168427</v>
          </cell>
        </row>
        <row r="206">
          <cell r="F206" t="str">
            <v>中兴村集镇安置点</v>
          </cell>
          <cell r="G206" t="str">
            <v>许奇甫</v>
          </cell>
          <cell r="H206" t="str">
            <v>430621198108058417</v>
          </cell>
        </row>
        <row r="207">
          <cell r="F207" t="str">
            <v>八斗安置点(二期）</v>
          </cell>
          <cell r="G207" t="str">
            <v>卢进元</v>
          </cell>
          <cell r="H207" t="str">
            <v>430621195805218419</v>
          </cell>
        </row>
        <row r="208">
          <cell r="F208" t="str">
            <v>八斗安置点(二期）</v>
          </cell>
          <cell r="G208" t="str">
            <v>刘国庆</v>
          </cell>
          <cell r="H208" t="str">
            <v>430621196304098417</v>
          </cell>
        </row>
        <row r="209">
          <cell r="F209" t="str">
            <v>八斗安置点(二期）</v>
          </cell>
          <cell r="G209" t="str">
            <v>刘梦</v>
          </cell>
          <cell r="H209" t="str">
            <v>43062119750529841X</v>
          </cell>
        </row>
        <row r="210">
          <cell r="F210" t="str">
            <v>八斗安置点(二期）</v>
          </cell>
          <cell r="G210" t="str">
            <v>李六龙</v>
          </cell>
          <cell r="H210" t="str">
            <v>430621197004108411</v>
          </cell>
        </row>
        <row r="211">
          <cell r="F211" t="str">
            <v>八斗安置点(二期）</v>
          </cell>
          <cell r="G211" t="str">
            <v>许凤辉</v>
          </cell>
          <cell r="H211" t="str">
            <v>430621195211058411</v>
          </cell>
        </row>
        <row r="212">
          <cell r="F212" t="str">
            <v>八斗安置点(二期）</v>
          </cell>
          <cell r="G212" t="str">
            <v>许石龙</v>
          </cell>
          <cell r="H212" t="str">
            <v>430621195210068415</v>
          </cell>
        </row>
        <row r="213">
          <cell r="F213" t="str">
            <v>八斗安置点(二期）</v>
          </cell>
          <cell r="G213" t="str">
            <v>许定爱</v>
          </cell>
          <cell r="H213" t="str">
            <v>430621196505118410</v>
          </cell>
        </row>
        <row r="214">
          <cell r="F214" t="str">
            <v>八斗安置点(二期）</v>
          </cell>
          <cell r="G214" t="str">
            <v>卢帅</v>
          </cell>
          <cell r="H214" t="str">
            <v>430621199412038415</v>
          </cell>
        </row>
        <row r="215">
          <cell r="F215" t="str">
            <v>八斗安置点(二期）</v>
          </cell>
          <cell r="G215" t="str">
            <v>许焱生</v>
          </cell>
          <cell r="H215" t="str">
            <v>430621198201208416</v>
          </cell>
        </row>
        <row r="216">
          <cell r="F216" t="str">
            <v>八斗安置点(二期）</v>
          </cell>
          <cell r="G216" t="str">
            <v>徐小平</v>
          </cell>
          <cell r="H216" t="str">
            <v>430621196801188413</v>
          </cell>
        </row>
        <row r="217">
          <cell r="F217" t="str">
            <v>八斗安置点(二期）</v>
          </cell>
          <cell r="G217" t="str">
            <v>李立龙</v>
          </cell>
          <cell r="H217" t="str">
            <v>430621197304033730</v>
          </cell>
        </row>
        <row r="218">
          <cell r="F218" t="str">
            <v>八斗安置点(二期）</v>
          </cell>
          <cell r="G218" t="str">
            <v>刘桂珍</v>
          </cell>
          <cell r="H218" t="str">
            <v>430621193004173725</v>
          </cell>
        </row>
        <row r="219">
          <cell r="F219" t="str">
            <v>八斗安置点(二期）</v>
          </cell>
          <cell r="G219" t="str">
            <v>周香平</v>
          </cell>
          <cell r="H219" t="str">
            <v>430621195109183718</v>
          </cell>
        </row>
        <row r="220">
          <cell r="F220" t="str">
            <v>八斗安置点(二期）</v>
          </cell>
          <cell r="G220" t="str">
            <v>刘亚准</v>
          </cell>
          <cell r="H220" t="str">
            <v>430621197303153730</v>
          </cell>
        </row>
        <row r="221">
          <cell r="F221" t="str">
            <v>八斗安置点(二期）</v>
          </cell>
          <cell r="G221" t="str">
            <v>刘石龙</v>
          </cell>
          <cell r="H221" t="str">
            <v>430621197007043713</v>
          </cell>
        </row>
        <row r="222">
          <cell r="F222" t="str">
            <v>八斗安置点(二期）</v>
          </cell>
          <cell r="G222" t="str">
            <v>刘兵龙</v>
          </cell>
          <cell r="H222" t="str">
            <v>430621197609093718</v>
          </cell>
        </row>
        <row r="223">
          <cell r="F223" t="str">
            <v>八斗安置点(二期）</v>
          </cell>
          <cell r="G223" t="str">
            <v>许金玉</v>
          </cell>
          <cell r="H223" t="str">
            <v>430621195701043722</v>
          </cell>
        </row>
        <row r="224">
          <cell r="F224" t="str">
            <v>八斗安置点(二期）</v>
          </cell>
          <cell r="G224" t="str">
            <v>刘燕清</v>
          </cell>
          <cell r="H224" t="str">
            <v>430621198710163762</v>
          </cell>
        </row>
        <row r="225">
          <cell r="F225" t="str">
            <v>八斗安置点(二期）</v>
          </cell>
          <cell r="G225" t="str">
            <v>刘兵雄</v>
          </cell>
          <cell r="H225" t="str">
            <v>430621194812013716</v>
          </cell>
        </row>
        <row r="226">
          <cell r="F226" t="str">
            <v>八斗安置点(二期）</v>
          </cell>
          <cell r="G226" t="str">
            <v>刘石福</v>
          </cell>
          <cell r="H226" t="str">
            <v>430621198510203715</v>
          </cell>
        </row>
        <row r="227">
          <cell r="F227" t="str">
            <v>八斗安置点(二期）</v>
          </cell>
          <cell r="G227" t="str">
            <v>刘九龙</v>
          </cell>
          <cell r="H227" t="str">
            <v>430621196003043711</v>
          </cell>
        </row>
        <row r="228">
          <cell r="F228" t="str">
            <v>八斗安置点(二期）</v>
          </cell>
          <cell r="G228" t="str">
            <v>刘光辉</v>
          </cell>
          <cell r="H228" t="str">
            <v>430621195701283718</v>
          </cell>
        </row>
        <row r="229">
          <cell r="F229" t="str">
            <v>八斗安置点(二期）</v>
          </cell>
          <cell r="G229" t="str">
            <v>刘中庆</v>
          </cell>
          <cell r="H229" t="str">
            <v>430621196011063712</v>
          </cell>
        </row>
        <row r="230">
          <cell r="F230" t="str">
            <v>八斗安置点(二期）</v>
          </cell>
          <cell r="G230" t="str">
            <v>杨兴宇</v>
          </cell>
          <cell r="H230" t="str">
            <v>430621195004263711</v>
          </cell>
        </row>
        <row r="231">
          <cell r="F231" t="str">
            <v>八斗安置点(二期）</v>
          </cell>
          <cell r="G231" t="str">
            <v>杨三兵</v>
          </cell>
          <cell r="H231" t="str">
            <v>43062119701224371X</v>
          </cell>
        </row>
        <row r="232">
          <cell r="F232" t="str">
            <v>八斗安置点(二期）</v>
          </cell>
          <cell r="G232" t="str">
            <v>李新年</v>
          </cell>
          <cell r="H232" t="str">
            <v>430621197212053718</v>
          </cell>
        </row>
        <row r="233">
          <cell r="F233" t="str">
            <v>八斗安置点(二期）</v>
          </cell>
          <cell r="G233" t="str">
            <v>龚西右</v>
          </cell>
          <cell r="H233" t="str">
            <v>430621196011173719</v>
          </cell>
        </row>
        <row r="234">
          <cell r="F234" t="str">
            <v>八斗安置点(二期）</v>
          </cell>
          <cell r="G234" t="str">
            <v>李石星</v>
          </cell>
          <cell r="H234" t="str">
            <v>430621195107053717</v>
          </cell>
        </row>
        <row r="235">
          <cell r="F235" t="str">
            <v>八斗安置点(二期）</v>
          </cell>
          <cell r="G235" t="str">
            <v>李望龙</v>
          </cell>
          <cell r="H235" t="str">
            <v>430621197111223714</v>
          </cell>
        </row>
        <row r="236">
          <cell r="F236" t="str">
            <v>八斗安置点(二期）</v>
          </cell>
          <cell r="G236" t="str">
            <v>李青峰</v>
          </cell>
          <cell r="H236" t="str">
            <v>430621194807223719</v>
          </cell>
        </row>
        <row r="237">
          <cell r="F237" t="str">
            <v>八斗安置点(二期）</v>
          </cell>
          <cell r="G237" t="str">
            <v>沈重阳</v>
          </cell>
          <cell r="H237" t="str">
            <v>430621196309283750</v>
          </cell>
        </row>
        <row r="238">
          <cell r="F238" t="str">
            <v>八斗安置点(二期）</v>
          </cell>
          <cell r="G238" t="str">
            <v>李丹</v>
          </cell>
          <cell r="H238" t="str">
            <v>430621198402093723</v>
          </cell>
        </row>
        <row r="239">
          <cell r="F239" t="str">
            <v>八斗安置点(二期）</v>
          </cell>
          <cell r="G239" t="str">
            <v>罗朝辉</v>
          </cell>
          <cell r="H239" t="str">
            <v>430621194709033719</v>
          </cell>
        </row>
        <row r="240">
          <cell r="F240" t="str">
            <v>八斗安置点(二期）</v>
          </cell>
          <cell r="G240" t="str">
            <v>罗水保</v>
          </cell>
          <cell r="H240" t="str">
            <v>430621195604293711</v>
          </cell>
        </row>
        <row r="241">
          <cell r="F241" t="str">
            <v>八斗安置点(二期）</v>
          </cell>
          <cell r="G241" t="str">
            <v>罗灿辉</v>
          </cell>
          <cell r="H241" t="str">
            <v>430621197501263754</v>
          </cell>
        </row>
        <row r="242">
          <cell r="F242" t="str">
            <v>八斗安置点(二期）</v>
          </cell>
          <cell r="G242" t="str">
            <v>刘海燕</v>
          </cell>
          <cell r="H242" t="str">
            <v>430621195910013730</v>
          </cell>
        </row>
        <row r="243">
          <cell r="F243" t="str">
            <v>八斗安置点(二期）</v>
          </cell>
          <cell r="G243" t="str">
            <v>罗石胡</v>
          </cell>
          <cell r="H243" t="str">
            <v>430621195508283716</v>
          </cell>
        </row>
        <row r="244">
          <cell r="F244" t="str">
            <v>八斗安置点(二期）</v>
          </cell>
          <cell r="G244" t="str">
            <v>刘满盈</v>
          </cell>
          <cell r="H244" t="str">
            <v>430621197103253710</v>
          </cell>
        </row>
        <row r="245">
          <cell r="F245" t="str">
            <v>八斗安置点(二期）</v>
          </cell>
          <cell r="G245" t="str">
            <v>刘关其</v>
          </cell>
          <cell r="H245" t="str">
            <v>450922198002060988</v>
          </cell>
        </row>
        <row r="246">
          <cell r="F246" t="str">
            <v>八斗安置点(二期）</v>
          </cell>
          <cell r="G246" t="str">
            <v>刘波文</v>
          </cell>
          <cell r="H246" t="str">
            <v>430621198311213718</v>
          </cell>
        </row>
        <row r="247">
          <cell r="F247" t="str">
            <v>八斗安置点(二期）</v>
          </cell>
          <cell r="G247" t="str">
            <v>许国保</v>
          </cell>
          <cell r="H247" t="str">
            <v>430621194806178418</v>
          </cell>
        </row>
        <row r="248">
          <cell r="F248" t="str">
            <v>八斗安置点(二期）</v>
          </cell>
          <cell r="G248" t="str">
            <v>许怀亮</v>
          </cell>
          <cell r="H248" t="str">
            <v>430621199608138418</v>
          </cell>
        </row>
        <row r="249">
          <cell r="F249" t="str">
            <v>八斗安置点(二期）</v>
          </cell>
          <cell r="G249" t="str">
            <v>许仲军</v>
          </cell>
          <cell r="H249" t="str">
            <v>430621197612128416</v>
          </cell>
        </row>
        <row r="250">
          <cell r="F250" t="str">
            <v>八斗安置点(二期）</v>
          </cell>
          <cell r="G250" t="str">
            <v>许定全</v>
          </cell>
          <cell r="H250" t="str">
            <v>430621195302288431</v>
          </cell>
        </row>
        <row r="251">
          <cell r="F251" t="str">
            <v>八斗安置点(二期）</v>
          </cell>
          <cell r="G251" t="str">
            <v>许美龙</v>
          </cell>
          <cell r="H251" t="str">
            <v>43062119540603841044</v>
          </cell>
        </row>
        <row r="252">
          <cell r="F252" t="str">
            <v>八斗安置点(二期）</v>
          </cell>
          <cell r="G252" t="str">
            <v>许树松</v>
          </cell>
          <cell r="H252" t="str">
            <v>430621192812048418</v>
          </cell>
        </row>
        <row r="253">
          <cell r="F253" t="str">
            <v>八斗安置点(二期）</v>
          </cell>
          <cell r="G253" t="str">
            <v>许国秋</v>
          </cell>
          <cell r="H253" t="str">
            <v>43062119630829845912</v>
          </cell>
        </row>
        <row r="254">
          <cell r="F254" t="str">
            <v>八斗安置点(二期）</v>
          </cell>
          <cell r="G254" t="str">
            <v>杨五一</v>
          </cell>
          <cell r="H254" t="str">
            <v>43062119570501841X</v>
          </cell>
        </row>
        <row r="255">
          <cell r="F255" t="str">
            <v>八斗安置点(二期）</v>
          </cell>
          <cell r="G255" t="str">
            <v>杨望来</v>
          </cell>
          <cell r="H255" t="str">
            <v>430621195511208434</v>
          </cell>
        </row>
        <row r="256">
          <cell r="F256" t="str">
            <v>八斗安置点(二期）</v>
          </cell>
          <cell r="G256" t="str">
            <v>杨石水</v>
          </cell>
          <cell r="H256" t="str">
            <v>430621194707208415</v>
          </cell>
        </row>
        <row r="257">
          <cell r="F257" t="str">
            <v>八斗安置点(二期）</v>
          </cell>
          <cell r="G257" t="str">
            <v>杨雄飞</v>
          </cell>
          <cell r="H257" t="str">
            <v>430621194904068415</v>
          </cell>
        </row>
        <row r="258">
          <cell r="F258" t="str">
            <v>八斗安置点(二期）</v>
          </cell>
          <cell r="G258" t="str">
            <v>杨四民</v>
          </cell>
          <cell r="H258" t="str">
            <v>43062119750403843X31</v>
          </cell>
        </row>
        <row r="259">
          <cell r="F259" t="str">
            <v>八斗安置点(二期）</v>
          </cell>
          <cell r="G259" t="str">
            <v>李立红</v>
          </cell>
          <cell r="H259" t="str">
            <v>43062119731206841543</v>
          </cell>
        </row>
        <row r="260">
          <cell r="F260" t="str">
            <v>八斗安置点（二期）</v>
          </cell>
          <cell r="G260" t="str">
            <v>许林海</v>
          </cell>
          <cell r="H260" t="str">
            <v>430621196701278411</v>
          </cell>
        </row>
        <row r="261">
          <cell r="F261" t="str">
            <v>八斗安置点（二期）</v>
          </cell>
          <cell r="G261" t="str">
            <v>许大洪</v>
          </cell>
          <cell r="H261" t="str">
            <v>430621197105168413</v>
          </cell>
        </row>
        <row r="262">
          <cell r="F262" t="str">
            <v>八斗安置点（二期）</v>
          </cell>
          <cell r="G262" t="str">
            <v>刘帅</v>
          </cell>
          <cell r="H262" t="str">
            <v>43062119770319371542</v>
          </cell>
        </row>
        <row r="263">
          <cell r="F263" t="str">
            <v>八斗安置点（二期）</v>
          </cell>
          <cell r="G263" t="str">
            <v>刘月英</v>
          </cell>
          <cell r="H263" t="str">
            <v>430621197402203721</v>
          </cell>
        </row>
        <row r="264">
          <cell r="F264" t="str">
            <v>八斗安置点（二期）</v>
          </cell>
          <cell r="G264" t="str">
            <v>刘将军</v>
          </cell>
          <cell r="H264" t="str">
            <v>430621198009123711</v>
          </cell>
        </row>
        <row r="265">
          <cell r="F265" t="str">
            <v>八斗安置点（二期）</v>
          </cell>
          <cell r="G265" t="str">
            <v>李四龙</v>
          </cell>
          <cell r="H265" t="str">
            <v>430621197002243732</v>
          </cell>
        </row>
        <row r="266">
          <cell r="F266" t="str">
            <v>八斗安置点（二期）</v>
          </cell>
          <cell r="G266" t="str">
            <v>李载艳</v>
          </cell>
          <cell r="H266" t="str">
            <v>430621197103173710</v>
          </cell>
        </row>
        <row r="267">
          <cell r="F267" t="str">
            <v>八斗安置点（二期）</v>
          </cell>
          <cell r="G267" t="str">
            <v>钟七宝</v>
          </cell>
          <cell r="H267" t="str">
            <v>430621195808048419</v>
          </cell>
        </row>
        <row r="268">
          <cell r="F268" t="str">
            <v>八斗安置点（二期）</v>
          </cell>
          <cell r="G268" t="str">
            <v>许国兴</v>
          </cell>
          <cell r="H268" t="str">
            <v>430621197005068458</v>
          </cell>
        </row>
        <row r="269">
          <cell r="F269" t="str">
            <v>八斗安置点（二期）</v>
          </cell>
          <cell r="G269" t="str">
            <v>谢永兵</v>
          </cell>
          <cell r="H269" t="str">
            <v>430621197005033714</v>
          </cell>
        </row>
        <row r="270">
          <cell r="F270" t="str">
            <v>鸣山安置点</v>
          </cell>
          <cell r="G270" t="str">
            <v>彭庆峰</v>
          </cell>
          <cell r="H270" t="str">
            <v>430621195605038114</v>
          </cell>
        </row>
        <row r="271">
          <cell r="F271" t="str">
            <v>鸣山安置点</v>
          </cell>
          <cell r="G271" t="str">
            <v>黄勇</v>
          </cell>
          <cell r="H271" t="str">
            <v>430621197510298115</v>
          </cell>
        </row>
        <row r="272">
          <cell r="F272" t="str">
            <v>鸣山安置点</v>
          </cell>
          <cell r="G272" t="str">
            <v>马志辉</v>
          </cell>
          <cell r="H272" t="str">
            <v>430621194303078116</v>
          </cell>
        </row>
        <row r="273">
          <cell r="F273" t="str">
            <v>鸣山安置点</v>
          </cell>
          <cell r="G273" t="str">
            <v>谢兵香</v>
          </cell>
          <cell r="H273" t="str">
            <v>4306211952050381234</v>
          </cell>
        </row>
        <row r="274">
          <cell r="F274" t="str">
            <v>鸣山安置点</v>
          </cell>
          <cell r="G274" t="str">
            <v>易满东</v>
          </cell>
          <cell r="H274" t="str">
            <v>430621197303218119</v>
          </cell>
        </row>
        <row r="275">
          <cell r="F275" t="str">
            <v>鸣山安置点</v>
          </cell>
          <cell r="G275" t="str">
            <v>易小臨</v>
          </cell>
          <cell r="H275" t="str">
            <v>430621200412090091</v>
          </cell>
        </row>
        <row r="276">
          <cell r="F276" t="str">
            <v>鸣山安置点</v>
          </cell>
          <cell r="G276" t="str">
            <v>邓建新</v>
          </cell>
          <cell r="H276" t="str">
            <v>430621197508248119</v>
          </cell>
        </row>
        <row r="277">
          <cell r="F277" t="str">
            <v>鸣山安置点</v>
          </cell>
          <cell r="G277" t="str">
            <v>李育</v>
          </cell>
          <cell r="H277" t="str">
            <v>430621199203108114</v>
          </cell>
        </row>
        <row r="278">
          <cell r="F278" t="str">
            <v>鸣山安置点</v>
          </cell>
          <cell r="G278" t="str">
            <v>李元英</v>
          </cell>
          <cell r="H278" t="str">
            <v>430621195712258120</v>
          </cell>
        </row>
        <row r="279">
          <cell r="F279" t="str">
            <v>鸣山安置点</v>
          </cell>
          <cell r="G279" t="str">
            <v>李龙香</v>
          </cell>
          <cell r="H279" t="str">
            <v>430621197005218110</v>
          </cell>
        </row>
        <row r="280">
          <cell r="F280" t="str">
            <v>鸣山安置点</v>
          </cell>
          <cell r="G280" t="str">
            <v>彭石兵</v>
          </cell>
          <cell r="H280" t="str">
            <v>430621196304048110</v>
          </cell>
        </row>
        <row r="281">
          <cell r="F281" t="str">
            <v>鸣山安置点</v>
          </cell>
          <cell r="G281" t="str">
            <v>杨祖国</v>
          </cell>
          <cell r="H281" t="str">
            <v>430621196310028116</v>
          </cell>
        </row>
        <row r="282">
          <cell r="F282" t="str">
            <v>鸣山安置点</v>
          </cell>
          <cell r="G282" t="str">
            <v>杨新正</v>
          </cell>
          <cell r="H282" t="str">
            <v>43062119620105813X</v>
          </cell>
        </row>
        <row r="283">
          <cell r="F283" t="str">
            <v>鸣山安置点</v>
          </cell>
          <cell r="G283" t="str">
            <v>彭文广</v>
          </cell>
          <cell r="H283" t="str">
            <v>430621196408148116</v>
          </cell>
        </row>
        <row r="284">
          <cell r="F284" t="str">
            <v>鸣山安置点</v>
          </cell>
          <cell r="G284" t="str">
            <v>姜响桃</v>
          </cell>
          <cell r="H284" t="str">
            <v>430621196108218119</v>
          </cell>
        </row>
        <row r="285">
          <cell r="F285" t="str">
            <v>鸣山安置点</v>
          </cell>
          <cell r="G285" t="str">
            <v>胡志雄</v>
          </cell>
          <cell r="H285" t="str">
            <v>430621195012168116</v>
          </cell>
        </row>
        <row r="286">
          <cell r="F286" t="str">
            <v>鸣山安置点</v>
          </cell>
          <cell r="G286" t="str">
            <v>胡小金</v>
          </cell>
          <cell r="H286" t="str">
            <v>430621196703108117</v>
          </cell>
        </row>
        <row r="287">
          <cell r="F287" t="str">
            <v>鸣山安置点</v>
          </cell>
          <cell r="G287" t="str">
            <v>易孟良</v>
          </cell>
          <cell r="H287" t="str">
            <v>430621196701148115</v>
          </cell>
        </row>
        <row r="288">
          <cell r="F288" t="str">
            <v>鸣山安置点</v>
          </cell>
          <cell r="G288" t="str">
            <v>杨辉雄</v>
          </cell>
          <cell r="H288" t="str">
            <v>430621196201228151</v>
          </cell>
        </row>
        <row r="289">
          <cell r="F289" t="str">
            <v>鸣山安置点</v>
          </cell>
          <cell r="G289" t="str">
            <v>易香红</v>
          </cell>
          <cell r="H289" t="str">
            <v>43062119680928811X</v>
          </cell>
        </row>
        <row r="290">
          <cell r="F290" t="str">
            <v>鸣山安置点</v>
          </cell>
          <cell r="G290" t="str">
            <v>李四雄</v>
          </cell>
          <cell r="H290" t="str">
            <v>430621197411278119</v>
          </cell>
        </row>
        <row r="291">
          <cell r="F291" t="str">
            <v>鸣山安置点</v>
          </cell>
          <cell r="G291" t="str">
            <v>彭金军</v>
          </cell>
          <cell r="H291" t="str">
            <v>430621197403268113</v>
          </cell>
        </row>
        <row r="292">
          <cell r="F292" t="str">
            <v>鸣山安置点</v>
          </cell>
          <cell r="G292" t="str">
            <v>易麦池</v>
          </cell>
          <cell r="H292" t="str">
            <v>430621195804068113</v>
          </cell>
        </row>
        <row r="293">
          <cell r="F293" t="str">
            <v>鸣山安置点</v>
          </cell>
          <cell r="G293" t="str">
            <v>罗艳辉</v>
          </cell>
          <cell r="H293" t="str">
            <v>43062119451115811012</v>
          </cell>
        </row>
        <row r="294">
          <cell r="F294" t="str">
            <v>鸣山安置点</v>
          </cell>
          <cell r="G294" t="str">
            <v>胡六香</v>
          </cell>
          <cell r="H294" t="str">
            <v>43062119670923814X</v>
          </cell>
        </row>
        <row r="295">
          <cell r="F295" t="str">
            <v>鸣山安置点</v>
          </cell>
          <cell r="G295" t="str">
            <v>彭庆华</v>
          </cell>
          <cell r="H295" t="str">
            <v>43062119440103811822</v>
          </cell>
        </row>
        <row r="296">
          <cell r="F296" t="str">
            <v>鸣山安置点</v>
          </cell>
          <cell r="G296" t="str">
            <v>黄太仟</v>
          </cell>
          <cell r="H296" t="str">
            <v>430621195106168141</v>
          </cell>
        </row>
        <row r="297">
          <cell r="F297" t="str">
            <v>鸣山安置点</v>
          </cell>
          <cell r="G297" t="str">
            <v>淦志辉</v>
          </cell>
          <cell r="H297" t="str">
            <v>430621194710188152</v>
          </cell>
        </row>
        <row r="298">
          <cell r="F298" t="str">
            <v>鸣山安置点</v>
          </cell>
          <cell r="G298" t="str">
            <v>杨岳兵</v>
          </cell>
          <cell r="H298" t="str">
            <v>430621197610258110</v>
          </cell>
        </row>
        <row r="299">
          <cell r="F299" t="str">
            <v>鸣山安置点</v>
          </cell>
          <cell r="G299" t="str">
            <v>彭明辉</v>
          </cell>
          <cell r="H299" t="str">
            <v>430621198407088114</v>
          </cell>
        </row>
        <row r="300">
          <cell r="F300" t="str">
            <v>鸣山安置点</v>
          </cell>
          <cell r="G300" t="str">
            <v>李向阳</v>
          </cell>
          <cell r="H300" t="str">
            <v>430621197309038119</v>
          </cell>
        </row>
        <row r="301">
          <cell r="F301" t="str">
            <v>鸣山安置点</v>
          </cell>
          <cell r="G301" t="str">
            <v>罗恕龙</v>
          </cell>
          <cell r="H301" t="str">
            <v>430621193812128113</v>
          </cell>
        </row>
        <row r="302">
          <cell r="F302" t="str">
            <v>鸣山安置点</v>
          </cell>
          <cell r="G302" t="str">
            <v>廖凤华</v>
          </cell>
          <cell r="H302" t="str">
            <v>430621194807108112</v>
          </cell>
        </row>
        <row r="303">
          <cell r="F303" t="str">
            <v>鸣山安置点</v>
          </cell>
          <cell r="G303" t="str">
            <v>乔焕民</v>
          </cell>
          <cell r="H303" t="str">
            <v>43062119420811811644</v>
          </cell>
        </row>
        <row r="304">
          <cell r="F304" t="str">
            <v>鸣山安置点</v>
          </cell>
          <cell r="G304" t="str">
            <v>谢五金</v>
          </cell>
          <cell r="H304" t="str">
            <v>430621197111248110</v>
          </cell>
        </row>
        <row r="305">
          <cell r="F305" t="str">
            <v>鸣山安置点</v>
          </cell>
          <cell r="G305" t="str">
            <v>廖小香</v>
          </cell>
          <cell r="H305" t="str">
            <v>430621196607298125</v>
          </cell>
        </row>
        <row r="306">
          <cell r="F306" t="str">
            <v>白若安置点</v>
          </cell>
          <cell r="G306" t="str">
            <v>刘明规</v>
          </cell>
          <cell r="H306" t="str">
            <v>430621196006248413</v>
          </cell>
        </row>
        <row r="307">
          <cell r="F307" t="str">
            <v>白若安置点</v>
          </cell>
          <cell r="G307" t="str">
            <v>刘春球</v>
          </cell>
          <cell r="H307" t="str">
            <v>430621196004208418</v>
          </cell>
        </row>
        <row r="308">
          <cell r="F308" t="str">
            <v>白若安置点</v>
          </cell>
          <cell r="G308" t="str">
            <v>吴忠来</v>
          </cell>
          <cell r="H308" t="str">
            <v>430621195609238412</v>
          </cell>
        </row>
        <row r="309">
          <cell r="F309" t="str">
            <v>白若安置点</v>
          </cell>
          <cell r="G309" t="str">
            <v>皮军龙</v>
          </cell>
          <cell r="H309" t="str">
            <v>430621196306268416</v>
          </cell>
        </row>
        <row r="310">
          <cell r="F310" t="str">
            <v>白若安置点</v>
          </cell>
          <cell r="G310" t="str">
            <v>付秋华</v>
          </cell>
          <cell r="H310" t="str">
            <v>430621197107148416</v>
          </cell>
        </row>
        <row r="311">
          <cell r="F311" t="str">
            <v>白若安置点</v>
          </cell>
          <cell r="G311" t="str">
            <v>付太平</v>
          </cell>
          <cell r="H311" t="str">
            <v>430621197302128410</v>
          </cell>
        </row>
        <row r="312">
          <cell r="F312" t="str">
            <v>白若安置点</v>
          </cell>
          <cell r="G312" t="str">
            <v>付幼雄</v>
          </cell>
          <cell r="H312" t="str">
            <v>430621197001288410</v>
          </cell>
        </row>
        <row r="313">
          <cell r="F313" t="str">
            <v>白若安置点</v>
          </cell>
          <cell r="G313" t="str">
            <v>付小球</v>
          </cell>
          <cell r="H313" t="str">
            <v>430621197404248413</v>
          </cell>
        </row>
        <row r="314">
          <cell r="F314" t="str">
            <v>白若安置点</v>
          </cell>
          <cell r="G314" t="str">
            <v>付凯旋</v>
          </cell>
          <cell r="H314" t="str">
            <v>430621197206168439</v>
          </cell>
        </row>
        <row r="315">
          <cell r="F315" t="str">
            <v>白若安置点</v>
          </cell>
          <cell r="G315" t="str">
            <v>付醒</v>
          </cell>
          <cell r="H315" t="str">
            <v>430621198101168453</v>
          </cell>
        </row>
        <row r="316">
          <cell r="F316" t="str">
            <v>白若安置点</v>
          </cell>
          <cell r="G316" t="str">
            <v>水新望</v>
          </cell>
          <cell r="H316" t="str">
            <v>430621196705178418</v>
          </cell>
        </row>
        <row r="317">
          <cell r="F317" t="str">
            <v>白若安置点</v>
          </cell>
          <cell r="G317" t="str">
            <v>付天龙</v>
          </cell>
          <cell r="H317" t="str">
            <v>430621195110258414</v>
          </cell>
        </row>
        <row r="318">
          <cell r="F318" t="str">
            <v>白若安置点</v>
          </cell>
          <cell r="G318" t="str">
            <v>付先应</v>
          </cell>
          <cell r="H318" t="str">
            <v>430621196410058419</v>
          </cell>
        </row>
        <row r="319">
          <cell r="F319" t="str">
            <v>白若安置点</v>
          </cell>
          <cell r="G319" t="str">
            <v>付正望</v>
          </cell>
          <cell r="H319" t="str">
            <v>430621196304278434</v>
          </cell>
        </row>
        <row r="320">
          <cell r="F320" t="str">
            <v>白若安置点</v>
          </cell>
          <cell r="G320" t="str">
            <v>付召求</v>
          </cell>
          <cell r="H320" t="str">
            <v>430621194508228413</v>
          </cell>
        </row>
        <row r="321">
          <cell r="F321" t="str">
            <v>白若安置点</v>
          </cell>
          <cell r="G321" t="str">
            <v>卢恩桃</v>
          </cell>
          <cell r="H321" t="str">
            <v>430621194206068426</v>
          </cell>
        </row>
        <row r="322">
          <cell r="F322" t="str">
            <v>白若安置点</v>
          </cell>
          <cell r="G322" t="str">
            <v>付检龙</v>
          </cell>
          <cell r="H322" t="str">
            <v>43062119580615842X</v>
          </cell>
        </row>
        <row r="323">
          <cell r="F323" t="str">
            <v>白若安置点</v>
          </cell>
          <cell r="G323" t="str">
            <v>许红军</v>
          </cell>
          <cell r="H323" t="str">
            <v>430621199305169110</v>
          </cell>
        </row>
        <row r="324">
          <cell r="F324" t="str">
            <v>白若安置点</v>
          </cell>
          <cell r="G324" t="str">
            <v>许贵宝</v>
          </cell>
          <cell r="H324" t="str">
            <v>43062119580711841121</v>
          </cell>
        </row>
        <row r="325">
          <cell r="F325" t="str">
            <v>白若安置点</v>
          </cell>
          <cell r="G325" t="str">
            <v>付石玉</v>
          </cell>
          <cell r="H325" t="str">
            <v>430621198703248418</v>
          </cell>
        </row>
        <row r="326">
          <cell r="F326" t="str">
            <v>白若安置点</v>
          </cell>
          <cell r="G326" t="str">
            <v>付祖耀</v>
          </cell>
          <cell r="H326" t="str">
            <v>430621194708228418</v>
          </cell>
        </row>
        <row r="327">
          <cell r="F327" t="str">
            <v>白若安置点</v>
          </cell>
          <cell r="G327" t="str">
            <v>付金兰</v>
          </cell>
          <cell r="H327" t="str">
            <v>430621195211118410</v>
          </cell>
        </row>
        <row r="328">
          <cell r="F328" t="str">
            <v>白若安置点</v>
          </cell>
          <cell r="G328" t="str">
            <v>付志标</v>
          </cell>
          <cell r="H328" t="str">
            <v>430621194411228417</v>
          </cell>
        </row>
        <row r="329">
          <cell r="F329" t="str">
            <v>白若安置点</v>
          </cell>
          <cell r="G329" t="str">
            <v>付友谊</v>
          </cell>
          <cell r="H329" t="str">
            <v>43062119860726843543</v>
          </cell>
        </row>
        <row r="330">
          <cell r="F330" t="str">
            <v>白若安置点</v>
          </cell>
          <cell r="G330" t="str">
            <v>付利球</v>
          </cell>
          <cell r="H330" t="str">
            <v>430621196501108418</v>
          </cell>
        </row>
        <row r="331">
          <cell r="F331" t="str">
            <v>白若安置点</v>
          </cell>
          <cell r="G331" t="str">
            <v>付东初</v>
          </cell>
          <cell r="H331" t="str">
            <v>43062119410110843644</v>
          </cell>
        </row>
        <row r="332">
          <cell r="F332" t="str">
            <v>白若安置点</v>
          </cell>
          <cell r="G332" t="str">
            <v>许国强</v>
          </cell>
          <cell r="H332" t="str">
            <v>430621195012058435</v>
          </cell>
        </row>
        <row r="333">
          <cell r="F333" t="str">
            <v>白若安置点</v>
          </cell>
          <cell r="G333" t="str">
            <v>许银江</v>
          </cell>
          <cell r="H333" t="str">
            <v>43062119881125841071</v>
          </cell>
        </row>
        <row r="334">
          <cell r="F334" t="str">
            <v>白若安置点</v>
          </cell>
          <cell r="G334" t="str">
            <v>刘修象</v>
          </cell>
          <cell r="H334" t="str">
            <v>430621197104068410</v>
          </cell>
        </row>
        <row r="335">
          <cell r="F335" t="str">
            <v>白若安置点</v>
          </cell>
          <cell r="G335" t="str">
            <v>付祖交</v>
          </cell>
          <cell r="H335" t="str">
            <v>430621197408298450</v>
          </cell>
        </row>
        <row r="336">
          <cell r="F336" t="str">
            <v>芭蕉村</v>
          </cell>
          <cell r="G336" t="str">
            <v>刘庆满</v>
          </cell>
          <cell r="H336" t="str">
            <v>430621197106043719</v>
          </cell>
        </row>
        <row r="337">
          <cell r="F337" t="str">
            <v>芭蕉村彭庄组</v>
          </cell>
          <cell r="G337" t="str">
            <v>刘三虎</v>
          </cell>
          <cell r="H337" t="str">
            <v>430621197005133715</v>
          </cell>
        </row>
        <row r="338">
          <cell r="F338" t="str">
            <v>芭蕉村</v>
          </cell>
          <cell r="G338" t="str">
            <v>刘艳生</v>
          </cell>
          <cell r="H338" t="str">
            <v>430621197211053732</v>
          </cell>
        </row>
        <row r="339">
          <cell r="F339" t="str">
            <v>芭蕉村 </v>
          </cell>
          <cell r="G339" t="str">
            <v>刘国中</v>
          </cell>
          <cell r="H339" t="str">
            <v>43062119700608373X</v>
          </cell>
        </row>
        <row r="340">
          <cell r="F340" t="str">
            <v>芭蕉村 </v>
          </cell>
          <cell r="G340" t="str">
            <v>刘七龙</v>
          </cell>
          <cell r="H340" t="str">
            <v>430621195903243714</v>
          </cell>
        </row>
        <row r="341">
          <cell r="F341" t="str">
            <v>芭蕉村 </v>
          </cell>
          <cell r="G341" t="str">
            <v>刘五秋</v>
          </cell>
          <cell r="H341" t="str">
            <v>43062119520113373X</v>
          </cell>
        </row>
        <row r="342">
          <cell r="F342" t="str">
            <v>芭蕉村 </v>
          </cell>
          <cell r="G342" t="str">
            <v>刘五新</v>
          </cell>
          <cell r="H342" t="str">
            <v>43062119701128371X</v>
          </cell>
        </row>
        <row r="343">
          <cell r="F343" t="str">
            <v>芭蕉村</v>
          </cell>
          <cell r="G343" t="str">
            <v>刘三牛</v>
          </cell>
          <cell r="H343" t="str">
            <v>430621197810243714</v>
          </cell>
        </row>
        <row r="344">
          <cell r="F344" t="str">
            <v>芭蕉村鸭冲组</v>
          </cell>
          <cell r="G344" t="str">
            <v>刘爱党</v>
          </cell>
          <cell r="H344" t="str">
            <v>430621197106173716</v>
          </cell>
        </row>
        <row r="345">
          <cell r="F345" t="str">
            <v>芭蕉村道冲安置点</v>
          </cell>
          <cell r="G345" t="str">
            <v>刘兴国</v>
          </cell>
          <cell r="H345" t="str">
            <v>430621195611063711</v>
          </cell>
        </row>
        <row r="346">
          <cell r="F346" t="str">
            <v>白若村范山组</v>
          </cell>
          <cell r="G346" t="str">
            <v>付白恩</v>
          </cell>
          <cell r="H346" t="str">
            <v>430621195109248411</v>
          </cell>
        </row>
        <row r="347">
          <cell r="F347" t="str">
            <v>白若村卢景组</v>
          </cell>
          <cell r="G347" t="str">
            <v>许国荣</v>
          </cell>
          <cell r="H347" t="str">
            <v>430621194802098410</v>
          </cell>
        </row>
        <row r="348">
          <cell r="F348" t="str">
            <v>白若村学堂组</v>
          </cell>
          <cell r="G348" t="str">
            <v>付四雄</v>
          </cell>
          <cell r="H348" t="str">
            <v>430621196004228419</v>
          </cell>
        </row>
        <row r="349">
          <cell r="F349" t="str">
            <v>白若村大屋组</v>
          </cell>
          <cell r="G349" t="str">
            <v>刘四钱</v>
          </cell>
          <cell r="H349" t="str">
            <v>430621198112278412</v>
          </cell>
        </row>
        <row r="350">
          <cell r="F350" t="str">
            <v>白若村邓塅组</v>
          </cell>
          <cell r="G350" t="str">
            <v>许寒梅</v>
          </cell>
          <cell r="H350" t="str">
            <v>430621195102098422</v>
          </cell>
        </row>
        <row r="351">
          <cell r="F351" t="str">
            <v>白若村畈屋组</v>
          </cell>
          <cell r="G351" t="str">
            <v>刘卫和</v>
          </cell>
          <cell r="H351" t="str">
            <v>430621195210148415</v>
          </cell>
        </row>
        <row r="352">
          <cell r="F352" t="str">
            <v>白若村高龙组</v>
          </cell>
          <cell r="G352" t="str">
            <v>许安荣</v>
          </cell>
          <cell r="H352" t="str">
            <v>430621194811158411</v>
          </cell>
        </row>
        <row r="353">
          <cell r="F353" t="str">
            <v>白若村高龙组</v>
          </cell>
          <cell r="G353" t="str">
            <v>许安松</v>
          </cell>
          <cell r="H353" t="str">
            <v>430621195112068411</v>
          </cell>
        </row>
        <row r="354">
          <cell r="F354" t="str">
            <v>白若村黄中组</v>
          </cell>
          <cell r="G354" t="str">
            <v>付发笔</v>
          </cell>
          <cell r="H354" t="str">
            <v>430621197005068431</v>
          </cell>
        </row>
        <row r="355">
          <cell r="F355" t="str">
            <v>白若村金下组</v>
          </cell>
          <cell r="G355" t="str">
            <v>许专政</v>
          </cell>
          <cell r="H355" t="str">
            <v>430621197501230370</v>
          </cell>
        </row>
        <row r="356">
          <cell r="F356" t="str">
            <v>白若村京塘组</v>
          </cell>
          <cell r="G356" t="str">
            <v>付三林</v>
          </cell>
          <cell r="H356" t="str">
            <v>43062119740512843X</v>
          </cell>
        </row>
        <row r="357">
          <cell r="F357" t="str">
            <v>白若村堪上组</v>
          </cell>
          <cell r="G357" t="str">
            <v>李维</v>
          </cell>
          <cell r="H357" t="str">
            <v>430621197110080037</v>
          </cell>
        </row>
        <row r="358">
          <cell r="F358" t="str">
            <v>白若村堪上组</v>
          </cell>
          <cell r="G358" t="str">
            <v>付露明</v>
          </cell>
          <cell r="H358" t="str">
            <v>430621198602158499</v>
          </cell>
        </row>
        <row r="359">
          <cell r="F359" t="str">
            <v>白若村堪上组</v>
          </cell>
          <cell r="G359" t="str">
            <v>付国兵</v>
          </cell>
          <cell r="H359" t="str">
            <v>430621195203038410</v>
          </cell>
        </row>
        <row r="360">
          <cell r="F360" t="str">
            <v>白若村六房组</v>
          </cell>
          <cell r="G360" t="str">
            <v>胡志军</v>
          </cell>
          <cell r="H360" t="str">
            <v>430621197703068412</v>
          </cell>
        </row>
        <row r="361">
          <cell r="F361" t="str">
            <v>白若村楼畈组</v>
          </cell>
          <cell r="G361" t="str">
            <v>钟杨武</v>
          </cell>
          <cell r="H361" t="str">
            <v>430621197311208412</v>
          </cell>
        </row>
        <row r="362">
          <cell r="F362" t="str">
            <v>白若村沙坪组</v>
          </cell>
          <cell r="G362" t="str">
            <v>彭爱龙</v>
          </cell>
          <cell r="H362" t="str">
            <v>430621196801178434</v>
          </cell>
        </row>
        <row r="363">
          <cell r="F363" t="str">
            <v>白若村沙坪组</v>
          </cell>
          <cell r="G363" t="str">
            <v>付志敏</v>
          </cell>
          <cell r="H363" t="str">
            <v>430621197001178617</v>
          </cell>
        </row>
        <row r="364">
          <cell r="F364" t="str">
            <v>白若村王土嘴</v>
          </cell>
          <cell r="G364" t="str">
            <v>付先归</v>
          </cell>
          <cell r="H364" t="str">
            <v>430621196304038473</v>
          </cell>
        </row>
        <row r="365">
          <cell r="F365" t="str">
            <v>白若村王土嘴</v>
          </cell>
          <cell r="G365" t="str">
            <v>胡新会</v>
          </cell>
          <cell r="H365" t="str">
            <v>43062119711212841X</v>
          </cell>
        </row>
        <row r="366">
          <cell r="F366" t="str">
            <v>白若村王土嘴</v>
          </cell>
          <cell r="G366" t="str">
            <v>刘团书</v>
          </cell>
          <cell r="H366" t="str">
            <v>430621196609168412</v>
          </cell>
        </row>
        <row r="367">
          <cell r="F367" t="str">
            <v>白若村王土嘴</v>
          </cell>
          <cell r="G367" t="str">
            <v>付雄波</v>
          </cell>
          <cell r="H367" t="str">
            <v>430621197308058433</v>
          </cell>
        </row>
        <row r="368">
          <cell r="F368" t="str">
            <v>白若村晏山组</v>
          </cell>
          <cell r="G368" t="str">
            <v>付海军</v>
          </cell>
          <cell r="H368" t="str">
            <v>430621197908148432</v>
          </cell>
        </row>
        <row r="369">
          <cell r="F369" t="str">
            <v>白若村晏山组</v>
          </cell>
          <cell r="G369" t="str">
            <v>付海波</v>
          </cell>
          <cell r="H369" t="str">
            <v>430621198101168410</v>
          </cell>
        </row>
        <row r="370">
          <cell r="F370" t="str">
            <v>白若村</v>
          </cell>
          <cell r="G370" t="str">
            <v>付小波</v>
          </cell>
          <cell r="H370" t="str">
            <v>430621196401128411</v>
          </cell>
        </row>
        <row r="371">
          <cell r="F371" t="str">
            <v>白若村</v>
          </cell>
          <cell r="G371" t="str">
            <v>刘江龙</v>
          </cell>
          <cell r="H371" t="str">
            <v>430621197411158432</v>
          </cell>
        </row>
        <row r="372">
          <cell r="F372" t="str">
            <v>道仁村金塘组</v>
          </cell>
          <cell r="G372" t="str">
            <v>付泽群</v>
          </cell>
          <cell r="H372" t="str">
            <v>430621193512193714</v>
          </cell>
        </row>
        <row r="373">
          <cell r="F373" t="str">
            <v>道仁村梅树组</v>
          </cell>
          <cell r="G373" t="str">
            <v>刘连九</v>
          </cell>
          <cell r="H373" t="str">
            <v>430621195509233729</v>
          </cell>
        </row>
        <row r="374">
          <cell r="F374" t="str">
            <v>道仁村苏家组</v>
          </cell>
          <cell r="G374" t="str">
            <v>朱检平</v>
          </cell>
          <cell r="H374" t="str">
            <v>43062119630104371X</v>
          </cell>
        </row>
        <row r="375">
          <cell r="F375" t="str">
            <v>道仁村道仁组</v>
          </cell>
          <cell r="G375" t="str">
            <v>佘佑兵</v>
          </cell>
          <cell r="H375" t="str">
            <v>43062119750103373X</v>
          </cell>
        </row>
        <row r="376">
          <cell r="F376" t="str">
            <v>道仁村道仁组</v>
          </cell>
          <cell r="G376" t="str">
            <v>付红阳</v>
          </cell>
          <cell r="H376" t="str">
            <v>430621196809053716</v>
          </cell>
        </row>
        <row r="377">
          <cell r="F377" t="str">
            <v>道仁村杨树组</v>
          </cell>
          <cell r="G377" t="str">
            <v>许石交</v>
          </cell>
          <cell r="H377" t="str">
            <v>430621197405083710</v>
          </cell>
        </row>
        <row r="378">
          <cell r="F378" t="str">
            <v>黄道村大兴组</v>
          </cell>
          <cell r="G378" t="str">
            <v>彭月明</v>
          </cell>
          <cell r="H378" t="str">
            <v>43062119711106811X</v>
          </cell>
        </row>
        <row r="379">
          <cell r="F379" t="str">
            <v>黄道村高冲组</v>
          </cell>
          <cell r="G379" t="str">
            <v>彭湖荣</v>
          </cell>
          <cell r="H379" t="str">
            <v>430621196902198119</v>
          </cell>
        </row>
        <row r="380">
          <cell r="F380" t="str">
            <v>黄道村高塅组</v>
          </cell>
          <cell r="G380" t="str">
            <v>杨华锋</v>
          </cell>
          <cell r="H380" t="str">
            <v>43062119520414811X</v>
          </cell>
        </row>
        <row r="381">
          <cell r="F381" t="str">
            <v>黄道村杨一组</v>
          </cell>
          <cell r="G381" t="str">
            <v>彭泽龙</v>
          </cell>
          <cell r="H381" t="str">
            <v>430621196202148137</v>
          </cell>
        </row>
        <row r="382">
          <cell r="F382" t="str">
            <v>黄道村杨一组</v>
          </cell>
          <cell r="G382" t="str">
            <v>彭伟</v>
          </cell>
          <cell r="H382" t="str">
            <v>430621198109088116</v>
          </cell>
        </row>
        <row r="383">
          <cell r="F383" t="str">
            <v>黄道村车家组</v>
          </cell>
          <cell r="G383" t="str">
            <v>廖新明</v>
          </cell>
          <cell r="H383" t="str">
            <v>430621195212088110</v>
          </cell>
        </row>
        <row r="384">
          <cell r="F384" t="str">
            <v>黄道村东西组</v>
          </cell>
          <cell r="G384" t="str">
            <v>龚亮</v>
          </cell>
          <cell r="H384" t="str">
            <v>430621198009058112</v>
          </cell>
        </row>
        <row r="385">
          <cell r="F385" t="str">
            <v>黄道村李景组</v>
          </cell>
          <cell r="G385" t="str">
            <v>彭雷军</v>
          </cell>
          <cell r="H385" t="str">
            <v>43062119770915811X</v>
          </cell>
        </row>
        <row r="386">
          <cell r="F386" t="str">
            <v>黄道村七畈组</v>
          </cell>
          <cell r="G386" t="str">
            <v>李小兵</v>
          </cell>
          <cell r="H386" t="str">
            <v>430621195410078124</v>
          </cell>
        </row>
        <row r="387">
          <cell r="F387" t="str">
            <v>黄道村丘段组</v>
          </cell>
          <cell r="G387" t="str">
            <v>毕兴雄</v>
          </cell>
          <cell r="H387" t="str">
            <v>430621195306148110</v>
          </cell>
        </row>
        <row r="388">
          <cell r="F388" t="str">
            <v>黄道村赛冲组</v>
          </cell>
          <cell r="G388" t="str">
            <v>毕晓敏</v>
          </cell>
          <cell r="H388" t="str">
            <v>430621195809118124</v>
          </cell>
        </row>
        <row r="389">
          <cell r="F389" t="str">
            <v>黄道村沈山组</v>
          </cell>
          <cell r="G389" t="str">
            <v>沈石祖</v>
          </cell>
          <cell r="H389" t="str">
            <v>430621196705188130</v>
          </cell>
        </row>
        <row r="390">
          <cell r="F390" t="str">
            <v>黄道村相庙组</v>
          </cell>
          <cell r="G390" t="str">
            <v>龚海龙</v>
          </cell>
          <cell r="H390" t="str">
            <v>430621196405298119</v>
          </cell>
        </row>
        <row r="391">
          <cell r="F391" t="str">
            <v>李塅村</v>
          </cell>
          <cell r="G391" t="str">
            <v>付步胜</v>
          </cell>
          <cell r="H391" t="str">
            <v>430621199110058437</v>
          </cell>
        </row>
        <row r="392">
          <cell r="F392" t="str">
            <v>李塅村上屋组</v>
          </cell>
          <cell r="G392" t="str">
            <v>许定球</v>
          </cell>
          <cell r="H392" t="str">
            <v>43062119690810841X</v>
          </cell>
        </row>
        <row r="393">
          <cell r="F393" t="str">
            <v>李塅村土坡组</v>
          </cell>
          <cell r="G393" t="str">
            <v>杨国兵</v>
          </cell>
          <cell r="H393" t="str">
            <v>430621197111148419</v>
          </cell>
        </row>
        <row r="394">
          <cell r="F394" t="str">
            <v>卢塅村艾洞组</v>
          </cell>
          <cell r="G394" t="str">
            <v>佘秀坤</v>
          </cell>
          <cell r="H394" t="str">
            <v>430621194304198435</v>
          </cell>
        </row>
        <row r="395">
          <cell r="F395" t="str">
            <v>卢塅村艾洞组</v>
          </cell>
          <cell r="G395" t="str">
            <v>佘旺龙</v>
          </cell>
          <cell r="H395" t="str">
            <v>430621195812188414</v>
          </cell>
        </row>
        <row r="396">
          <cell r="F396" t="str">
            <v>卢塅村七师组</v>
          </cell>
          <cell r="G396" t="str">
            <v>许彬</v>
          </cell>
          <cell r="H396" t="str">
            <v>430621196910108419</v>
          </cell>
        </row>
        <row r="397">
          <cell r="F397" t="str">
            <v>卢塅村王冲组</v>
          </cell>
          <cell r="G397" t="str">
            <v>卢建国</v>
          </cell>
          <cell r="H397" t="str">
            <v>430621195710128437</v>
          </cell>
        </row>
        <row r="398">
          <cell r="F398" t="str">
            <v>卢塅村艾洞组</v>
          </cell>
          <cell r="G398" t="str">
            <v>佘四望</v>
          </cell>
          <cell r="H398" t="str">
            <v>430621196708118410</v>
          </cell>
        </row>
        <row r="399">
          <cell r="F399" t="str">
            <v>卢塅村艾洞组</v>
          </cell>
          <cell r="G399" t="str">
            <v>佘丙秋</v>
          </cell>
          <cell r="H399" t="str">
            <v>430621193610168432</v>
          </cell>
        </row>
        <row r="400">
          <cell r="F400" t="str">
            <v>卢塅村艾洞组</v>
          </cell>
          <cell r="G400" t="str">
            <v>佘定坤</v>
          </cell>
          <cell r="H400" t="str">
            <v>430621194810298412</v>
          </cell>
        </row>
        <row r="401">
          <cell r="F401" t="str">
            <v>卢塅村二老组</v>
          </cell>
          <cell r="G401" t="str">
            <v>卢孟飞</v>
          </cell>
          <cell r="H401" t="str">
            <v>430621196410088618</v>
          </cell>
        </row>
        <row r="402">
          <cell r="F402" t="str">
            <v>卢塅村干冲组</v>
          </cell>
          <cell r="G402" t="str">
            <v>李再付</v>
          </cell>
          <cell r="H402" t="str">
            <v>430621194810168415</v>
          </cell>
        </row>
        <row r="403">
          <cell r="F403" t="str">
            <v>卢塅村干冲组</v>
          </cell>
          <cell r="G403" t="str">
            <v>刘石田</v>
          </cell>
          <cell r="H403" t="str">
            <v>430621195310258419</v>
          </cell>
        </row>
        <row r="404">
          <cell r="F404" t="str">
            <v>卢塅村干冲组</v>
          </cell>
          <cell r="G404" t="str">
            <v>李石再</v>
          </cell>
          <cell r="H404" t="str">
            <v>430621195912198417</v>
          </cell>
        </row>
        <row r="405">
          <cell r="F405" t="str">
            <v>卢塅村干冲组</v>
          </cell>
          <cell r="G405" t="str">
            <v>李立军</v>
          </cell>
          <cell r="H405" t="str">
            <v>430621197103188410</v>
          </cell>
        </row>
        <row r="406">
          <cell r="F406" t="str">
            <v>卢塅村姜家组</v>
          </cell>
          <cell r="G406" t="str">
            <v>刘兰魁</v>
          </cell>
          <cell r="H406" t="str">
            <v>430621193412178410</v>
          </cell>
        </row>
        <row r="407">
          <cell r="F407" t="str">
            <v>卢塅村老沙组</v>
          </cell>
          <cell r="G407" t="str">
            <v>李桂龙</v>
          </cell>
          <cell r="H407" t="str">
            <v>430621196303218413</v>
          </cell>
        </row>
        <row r="408">
          <cell r="F408" t="str">
            <v>卢塅村凉林组</v>
          </cell>
          <cell r="G408" t="str">
            <v>刘超</v>
          </cell>
          <cell r="H408" t="str">
            <v>430621198406038414</v>
          </cell>
        </row>
        <row r="409">
          <cell r="F409" t="str">
            <v>卢塅村凉林组</v>
          </cell>
          <cell r="G409" t="str">
            <v>佘小华</v>
          </cell>
          <cell r="H409" t="str">
            <v>430621197104108435</v>
          </cell>
        </row>
        <row r="410">
          <cell r="F410" t="str">
            <v>卢塅村七石岩组</v>
          </cell>
          <cell r="G410" t="str">
            <v>李凤辉</v>
          </cell>
          <cell r="H410" t="str">
            <v>430621195312258412</v>
          </cell>
        </row>
        <row r="411">
          <cell r="F411" t="str">
            <v>卢塅村七石岩组</v>
          </cell>
          <cell r="G411" t="str">
            <v>李晓龙</v>
          </cell>
          <cell r="H411" t="str">
            <v>430621196302168418</v>
          </cell>
        </row>
        <row r="412">
          <cell r="F412" t="str">
            <v>卢塅村七石岩组</v>
          </cell>
          <cell r="G412" t="str">
            <v>李美度</v>
          </cell>
          <cell r="H412" t="str">
            <v>430621196002118419</v>
          </cell>
        </row>
        <row r="413">
          <cell r="F413" t="str">
            <v>卢塅村苏冲组</v>
          </cell>
          <cell r="G413" t="str">
            <v>卢振文</v>
          </cell>
          <cell r="H413" t="str">
            <v>430621198906198414</v>
          </cell>
        </row>
        <row r="414">
          <cell r="F414" t="str">
            <v>卢塅村塘坡组</v>
          </cell>
          <cell r="G414" t="str">
            <v>刘平庆</v>
          </cell>
          <cell r="H414" t="str">
            <v>430621197004148413</v>
          </cell>
        </row>
        <row r="415">
          <cell r="F415" t="str">
            <v>卢塅村桃元组</v>
          </cell>
          <cell r="G415" t="str">
            <v>佘石欢</v>
          </cell>
          <cell r="H415" t="str">
            <v>430621197812018414</v>
          </cell>
        </row>
        <row r="416">
          <cell r="F416" t="str">
            <v>卢塅村外老组</v>
          </cell>
          <cell r="G416" t="str">
            <v>卢石生</v>
          </cell>
          <cell r="H416" t="str">
            <v>430621196310218438</v>
          </cell>
        </row>
        <row r="417">
          <cell r="F417" t="str">
            <v>卢塅村万二组</v>
          </cell>
          <cell r="G417" t="str">
            <v>李小军</v>
          </cell>
          <cell r="H417" t="str">
            <v>430621197312258438</v>
          </cell>
        </row>
        <row r="418">
          <cell r="F418" t="str">
            <v>卢塅村万二组</v>
          </cell>
          <cell r="G418" t="str">
            <v>李付根</v>
          </cell>
          <cell r="H418" t="str">
            <v>430621193807268410</v>
          </cell>
        </row>
        <row r="419">
          <cell r="F419" t="str">
            <v>卢塅村万一组</v>
          </cell>
          <cell r="G419" t="str">
            <v>李志强</v>
          </cell>
          <cell r="H419" t="str">
            <v>430621197012118417</v>
          </cell>
        </row>
        <row r="420">
          <cell r="F420" t="str">
            <v>卢塅村新屋组</v>
          </cell>
          <cell r="G420" t="str">
            <v>许金球</v>
          </cell>
          <cell r="H420" t="str">
            <v>430621196011018428</v>
          </cell>
        </row>
        <row r="421">
          <cell r="F421" t="str">
            <v>卢塅村中屋组</v>
          </cell>
          <cell r="G421" t="str">
            <v>卢洋奇</v>
          </cell>
          <cell r="H421" t="str">
            <v>430621195103138414</v>
          </cell>
        </row>
        <row r="422">
          <cell r="F422" t="str">
            <v>卢塅村</v>
          </cell>
          <cell r="G422" t="str">
            <v>李七元</v>
          </cell>
          <cell r="H422" t="str">
            <v>430621194811178420</v>
          </cell>
        </row>
        <row r="423">
          <cell r="F423" t="str">
            <v>卢塅村</v>
          </cell>
          <cell r="G423" t="str">
            <v>卢拥军</v>
          </cell>
          <cell r="H423" t="str">
            <v>430621196712158415</v>
          </cell>
        </row>
        <row r="424">
          <cell r="F424" t="str">
            <v>毛田村冷水洞</v>
          </cell>
          <cell r="G424" t="str">
            <v>龚三星</v>
          </cell>
          <cell r="H424" t="str">
            <v>430621197602073773</v>
          </cell>
        </row>
        <row r="425">
          <cell r="F425" t="str">
            <v>毛田村冷水洞</v>
          </cell>
          <cell r="G425" t="str">
            <v>王岳林</v>
          </cell>
          <cell r="H425" t="str">
            <v>430621196911253714</v>
          </cell>
        </row>
        <row r="426">
          <cell r="F426" t="str">
            <v>毛田村冷水洞</v>
          </cell>
          <cell r="G426" t="str">
            <v>龚铁垂</v>
          </cell>
          <cell r="H426" t="str">
            <v>430621197502023752</v>
          </cell>
        </row>
        <row r="427">
          <cell r="F427" t="str">
            <v>毛田村陆家组</v>
          </cell>
          <cell r="G427" t="str">
            <v>陆拥军</v>
          </cell>
          <cell r="H427" t="str">
            <v>430621196806273713</v>
          </cell>
        </row>
        <row r="428">
          <cell r="F428" t="str">
            <v>毛田村庙山组</v>
          </cell>
          <cell r="G428" t="str">
            <v>李四书</v>
          </cell>
          <cell r="H428" t="str">
            <v>43062119690921381X</v>
          </cell>
        </row>
        <row r="429">
          <cell r="F429" t="str">
            <v>毛田村庙山组</v>
          </cell>
          <cell r="G429" t="str">
            <v>刘美凤</v>
          </cell>
          <cell r="H429" t="str">
            <v>430621195402273747</v>
          </cell>
        </row>
        <row r="430">
          <cell r="F430" t="str">
            <v>毛田村平头组</v>
          </cell>
          <cell r="G430" t="str">
            <v>沈水雄</v>
          </cell>
          <cell r="H430" t="str">
            <v>430621196609133738</v>
          </cell>
        </row>
        <row r="431">
          <cell r="F431" t="str">
            <v>毛田村坡头组</v>
          </cell>
          <cell r="G431" t="str">
            <v>王国勋</v>
          </cell>
          <cell r="H431" t="str">
            <v>43062119570121371X</v>
          </cell>
        </row>
        <row r="432">
          <cell r="F432" t="str">
            <v>毛田村台上组</v>
          </cell>
          <cell r="G432" t="str">
            <v>刘亮月</v>
          </cell>
          <cell r="H432" t="str">
            <v>430621195704283713</v>
          </cell>
        </row>
        <row r="433">
          <cell r="F433" t="str">
            <v>毛田村西上组</v>
          </cell>
          <cell r="G433" t="str">
            <v>郭望新</v>
          </cell>
          <cell r="H433" t="str">
            <v>430621197710053710</v>
          </cell>
        </row>
        <row r="434">
          <cell r="F434" t="str">
            <v>毛田村新屋组</v>
          </cell>
          <cell r="G434" t="str">
            <v>李新移</v>
          </cell>
          <cell r="H434" t="str">
            <v>430621197403233711</v>
          </cell>
        </row>
        <row r="435">
          <cell r="F435" t="str">
            <v>毛田村中树队</v>
          </cell>
          <cell r="G435" t="str">
            <v>易国政</v>
          </cell>
          <cell r="H435" t="str">
            <v>430621194305273716</v>
          </cell>
        </row>
        <row r="436">
          <cell r="F436" t="str">
            <v>毛田村中树队</v>
          </cell>
          <cell r="G436" t="str">
            <v>李石林</v>
          </cell>
          <cell r="H436" t="str">
            <v>430621196405033719</v>
          </cell>
        </row>
        <row r="437">
          <cell r="F437" t="str">
            <v>毛田村中树队</v>
          </cell>
          <cell r="G437" t="str">
            <v>李中心</v>
          </cell>
          <cell r="H437" t="str">
            <v>430621194608287752</v>
          </cell>
        </row>
        <row r="438">
          <cell r="F438" t="str">
            <v>毛田村中树队</v>
          </cell>
          <cell r="G438" t="str">
            <v>陆波</v>
          </cell>
          <cell r="H438" t="str">
            <v>430621197008263718</v>
          </cell>
        </row>
        <row r="439">
          <cell r="F439" t="str">
            <v>毛田村砖洞组</v>
          </cell>
          <cell r="G439" t="str">
            <v>刘其波</v>
          </cell>
          <cell r="H439" t="str">
            <v>430621198705263734</v>
          </cell>
        </row>
        <row r="440">
          <cell r="F440" t="str">
            <v>孟城村邹家组</v>
          </cell>
          <cell r="G440" t="str">
            <v>杨水龙</v>
          </cell>
          <cell r="H440" t="str">
            <v>430621194504093718</v>
          </cell>
        </row>
        <row r="441">
          <cell r="F441" t="str">
            <v>孟城村朝门组</v>
          </cell>
          <cell r="G441" t="str">
            <v>李小荣</v>
          </cell>
          <cell r="H441" t="str">
            <v>430621193504253721</v>
          </cell>
        </row>
        <row r="442">
          <cell r="F442" t="str">
            <v>孟城村郭山组</v>
          </cell>
          <cell r="G442" t="str">
            <v>李正辉</v>
          </cell>
          <cell r="H442" t="str">
            <v>430621196606238112</v>
          </cell>
        </row>
        <row r="443">
          <cell r="F443" t="str">
            <v>孟城村郭山组</v>
          </cell>
          <cell r="G443" t="str">
            <v>李学军</v>
          </cell>
          <cell r="H443" t="str">
            <v>430621197910048131</v>
          </cell>
        </row>
        <row r="444">
          <cell r="F444" t="str">
            <v>孟城村凉林组</v>
          </cell>
          <cell r="G444" t="str">
            <v>李旭升</v>
          </cell>
          <cell r="H444" t="str">
            <v>430621197111073736</v>
          </cell>
        </row>
        <row r="445">
          <cell r="F445" t="str">
            <v>孟城村六组</v>
          </cell>
          <cell r="G445" t="str">
            <v>杨年望</v>
          </cell>
          <cell r="H445" t="str">
            <v>430621196301013713</v>
          </cell>
        </row>
        <row r="446">
          <cell r="F446" t="str">
            <v>孟城村六组</v>
          </cell>
          <cell r="G446" t="str">
            <v>杨雄兵</v>
          </cell>
          <cell r="H446" t="str">
            <v>430621195310123717</v>
          </cell>
        </row>
        <row r="447">
          <cell r="F447" t="str">
            <v>孟城村条洞组</v>
          </cell>
          <cell r="G447" t="str">
            <v>刘神望</v>
          </cell>
          <cell r="H447" t="str">
            <v>430621197310063717</v>
          </cell>
        </row>
        <row r="448">
          <cell r="F448" t="str">
            <v>孟城村条洞组</v>
          </cell>
          <cell r="G448" t="str">
            <v>刘  兵</v>
          </cell>
          <cell r="H448" t="str">
            <v>430621195209033717</v>
          </cell>
        </row>
        <row r="449">
          <cell r="F449" t="str">
            <v>孟城村条洞组</v>
          </cell>
          <cell r="G449" t="str">
            <v>李正龙</v>
          </cell>
          <cell r="H449" t="str">
            <v>430621195209013716</v>
          </cell>
        </row>
        <row r="450">
          <cell r="F450" t="str">
            <v>孟城村条洞组</v>
          </cell>
          <cell r="G450" t="str">
            <v>刘细望</v>
          </cell>
          <cell r="H450" t="str">
            <v>430621196712203714</v>
          </cell>
        </row>
        <row r="451">
          <cell r="F451" t="str">
            <v>孟城村新屋组</v>
          </cell>
          <cell r="G451" t="str">
            <v>李金月</v>
          </cell>
          <cell r="H451" t="str">
            <v>430621194702153742</v>
          </cell>
        </row>
        <row r="452">
          <cell r="F452" t="str">
            <v>鸣山村老屋组</v>
          </cell>
          <cell r="G452" t="str">
            <v>易美雄</v>
          </cell>
          <cell r="H452" t="str">
            <v>430621197509268111</v>
          </cell>
        </row>
        <row r="453">
          <cell r="F453" t="str">
            <v>鸣山村李家组</v>
          </cell>
          <cell r="G453" t="str">
            <v>李小平</v>
          </cell>
          <cell r="H453" t="str">
            <v>430621197305258114</v>
          </cell>
        </row>
        <row r="454">
          <cell r="F454" t="str">
            <v>鸣山村宋林组</v>
          </cell>
          <cell r="G454" t="str">
            <v>易星星</v>
          </cell>
          <cell r="H454" t="str">
            <v>430621197312288119</v>
          </cell>
        </row>
        <row r="455">
          <cell r="F455" t="str">
            <v>鸣山村对门组</v>
          </cell>
          <cell r="G455" t="str">
            <v>易岳辉</v>
          </cell>
          <cell r="H455" t="str">
            <v>430621195512178118</v>
          </cell>
        </row>
        <row r="456">
          <cell r="F456" t="str">
            <v>鸣山村高条组</v>
          </cell>
          <cell r="G456" t="str">
            <v>姜立新</v>
          </cell>
          <cell r="H456" t="str">
            <v>430621196101038115</v>
          </cell>
        </row>
        <row r="457">
          <cell r="F457" t="str">
            <v>鸣山村和家组</v>
          </cell>
          <cell r="G457" t="str">
            <v>彭三香</v>
          </cell>
          <cell r="H457" t="str">
            <v>430621194902058125</v>
          </cell>
        </row>
        <row r="458">
          <cell r="F458" t="str">
            <v>鸣山村和家组</v>
          </cell>
          <cell r="G458" t="str">
            <v>龚玉爱</v>
          </cell>
          <cell r="H458" t="str">
            <v>430621198402164122</v>
          </cell>
        </row>
        <row r="459">
          <cell r="F459" t="str">
            <v>鸣山村荷塘组</v>
          </cell>
          <cell r="G459" t="str">
            <v>易菊兰</v>
          </cell>
          <cell r="H459" t="str">
            <v>430621194406238127</v>
          </cell>
        </row>
        <row r="460">
          <cell r="F460" t="str">
            <v>鸣山村罗形组</v>
          </cell>
          <cell r="G460" t="str">
            <v>胡跨雄</v>
          </cell>
          <cell r="H460" t="str">
            <v>430621194206188110</v>
          </cell>
        </row>
        <row r="461">
          <cell r="F461" t="str">
            <v>鸣山村罗形组</v>
          </cell>
          <cell r="G461" t="str">
            <v>胡龙虎</v>
          </cell>
          <cell r="H461" t="str">
            <v>430621196403158112</v>
          </cell>
        </row>
        <row r="462">
          <cell r="F462" t="str">
            <v>鸣山村细胡组</v>
          </cell>
          <cell r="G462" t="str">
            <v>胡四海</v>
          </cell>
          <cell r="H462" t="str">
            <v>430621196012158115</v>
          </cell>
        </row>
        <row r="463">
          <cell r="F463" t="str">
            <v>鸣山村叶洞组</v>
          </cell>
          <cell r="G463" t="str">
            <v>姜泽华</v>
          </cell>
          <cell r="H463" t="str">
            <v>430621197201138118</v>
          </cell>
        </row>
        <row r="464">
          <cell r="F464" t="str">
            <v>鸣山村叶洞组</v>
          </cell>
          <cell r="G464" t="str">
            <v>姜继兵</v>
          </cell>
          <cell r="H464" t="str">
            <v>430621196811218110</v>
          </cell>
        </row>
        <row r="465">
          <cell r="F465" t="str">
            <v>鸣山村叶洞组</v>
          </cell>
          <cell r="G465" t="str">
            <v>姜提云</v>
          </cell>
          <cell r="H465" t="str">
            <v>430621194912128115</v>
          </cell>
        </row>
        <row r="466">
          <cell r="F466" t="str">
            <v>鸣山村易圯组</v>
          </cell>
          <cell r="G466" t="str">
            <v>易石港</v>
          </cell>
          <cell r="H466" t="str">
            <v>430621196307248118</v>
          </cell>
        </row>
        <row r="467">
          <cell r="F467" t="str">
            <v>南冲村</v>
          </cell>
          <cell r="G467" t="str">
            <v>刘天年</v>
          </cell>
          <cell r="H467" t="str">
            <v>430621196712283718</v>
          </cell>
        </row>
        <row r="468">
          <cell r="F468" t="str">
            <v>珠港村刘家组</v>
          </cell>
          <cell r="G468" t="str">
            <v>许梅魁</v>
          </cell>
          <cell r="H468" t="str">
            <v>430621196912038434</v>
          </cell>
        </row>
        <row r="469">
          <cell r="F469" t="str">
            <v>珠港村山上组</v>
          </cell>
          <cell r="G469" t="str">
            <v>许四华</v>
          </cell>
          <cell r="H469" t="str">
            <v>430621195804058417</v>
          </cell>
        </row>
        <row r="470">
          <cell r="F470" t="str">
            <v>珠港村山上组</v>
          </cell>
          <cell r="G470" t="str">
            <v>许尚龙</v>
          </cell>
          <cell r="H470" t="str">
            <v>43062119560821841X</v>
          </cell>
        </row>
        <row r="471">
          <cell r="F471" t="str">
            <v>珠港村上一组</v>
          </cell>
          <cell r="G471" t="str">
            <v>许定辉</v>
          </cell>
          <cell r="H471" t="str">
            <v>430621197306068419</v>
          </cell>
        </row>
        <row r="472">
          <cell r="F472" t="str">
            <v>珠港村王家组</v>
          </cell>
          <cell r="G472" t="str">
            <v>许碧军</v>
          </cell>
          <cell r="H472" t="str">
            <v>430621195501188417</v>
          </cell>
        </row>
        <row r="473">
          <cell r="F473" t="str">
            <v>珠港村王家组</v>
          </cell>
          <cell r="G473" t="str">
            <v>许岳辉</v>
          </cell>
          <cell r="H473" t="str">
            <v>430621195612168419</v>
          </cell>
        </row>
        <row r="474">
          <cell r="F474" t="str">
            <v>珠港村王茂组</v>
          </cell>
          <cell r="G474" t="str">
            <v>卢幼香</v>
          </cell>
          <cell r="H474" t="str">
            <v>430621195911108424</v>
          </cell>
        </row>
        <row r="475">
          <cell r="F475" t="str">
            <v>珠港村</v>
          </cell>
          <cell r="G475" t="str">
            <v>许建秋</v>
          </cell>
          <cell r="H475" t="str">
            <v>430621197002248410</v>
          </cell>
        </row>
        <row r="476">
          <cell r="F476" t="str">
            <v>毛田村铁头组</v>
          </cell>
          <cell r="G476" t="str">
            <v>沈兰英</v>
          </cell>
          <cell r="H476" t="str">
            <v>430621195511263724</v>
          </cell>
        </row>
        <row r="477">
          <cell r="F477" t="str">
            <v>小港村梅冲组</v>
          </cell>
          <cell r="G477" t="str">
            <v>周西龙</v>
          </cell>
          <cell r="H477" t="str">
            <v>430621196212123718</v>
          </cell>
        </row>
        <row r="478">
          <cell r="F478" t="str">
            <v>黄道村细条组</v>
          </cell>
          <cell r="G478" t="str">
            <v>易平香</v>
          </cell>
          <cell r="H478" t="str">
            <v>43062119460718812X</v>
          </cell>
        </row>
        <row r="479">
          <cell r="F479" t="str">
            <v>云山村柏树组</v>
          </cell>
          <cell r="G479" t="str">
            <v>李新华</v>
          </cell>
          <cell r="H479" t="str">
            <v>430621194501058116</v>
          </cell>
        </row>
        <row r="480">
          <cell r="F480" t="str">
            <v>白若村沙坪组</v>
          </cell>
          <cell r="G480" t="str">
            <v>谢勇</v>
          </cell>
          <cell r="H480" t="str">
            <v>430621197008168438</v>
          </cell>
        </row>
        <row r="481">
          <cell r="F481" t="str">
            <v>白若村西下组</v>
          </cell>
          <cell r="G481" t="str">
            <v>付文标</v>
          </cell>
          <cell r="H481" t="str">
            <v>430621197610258436</v>
          </cell>
        </row>
        <row r="482">
          <cell r="F482" t="str">
            <v>道仁村</v>
          </cell>
          <cell r="G482" t="str">
            <v>郭美龙</v>
          </cell>
          <cell r="H482" t="str">
            <v>430621197509293712</v>
          </cell>
        </row>
        <row r="483">
          <cell r="F483" t="str">
            <v>黄道村</v>
          </cell>
          <cell r="G483" t="str">
            <v>龚天保</v>
          </cell>
          <cell r="H483" t="str">
            <v>430621195404048113</v>
          </cell>
        </row>
        <row r="484">
          <cell r="F484" t="str">
            <v>南冲村集镇</v>
          </cell>
          <cell r="G484" t="str">
            <v>杨月英</v>
          </cell>
          <cell r="H484" t="str">
            <v>430621194810223728</v>
          </cell>
        </row>
        <row r="485">
          <cell r="F485" t="str">
            <v>南冲村毛田集镇</v>
          </cell>
          <cell r="G485" t="str">
            <v>刘锦</v>
          </cell>
          <cell r="H485" t="str">
            <v>430621198009093735</v>
          </cell>
        </row>
        <row r="486">
          <cell r="F486" t="str">
            <v>南冲村下屋组</v>
          </cell>
          <cell r="G486" t="str">
            <v>刘志</v>
          </cell>
          <cell r="H486" t="str">
            <v>430621198410063719</v>
          </cell>
        </row>
        <row r="487">
          <cell r="F487" t="str">
            <v>珠港村老屋组</v>
          </cell>
          <cell r="G487" t="str">
            <v>许丰</v>
          </cell>
          <cell r="H487" t="str">
            <v>430621196911118432</v>
          </cell>
        </row>
        <row r="488">
          <cell r="F488" t="str">
            <v>西台村老屋组</v>
          </cell>
          <cell r="G488" t="str">
            <v>罗石林</v>
          </cell>
          <cell r="H488" t="str">
            <v>430621196006068113</v>
          </cell>
        </row>
        <row r="489">
          <cell r="F489" t="str">
            <v>西台村时冲组</v>
          </cell>
          <cell r="G489" t="str">
            <v>李满银</v>
          </cell>
          <cell r="H489" t="str">
            <v>430621197612048133</v>
          </cell>
        </row>
        <row r="490">
          <cell r="F490" t="str">
            <v>西台村下西台组</v>
          </cell>
          <cell r="G490" t="str">
            <v>黄四保</v>
          </cell>
          <cell r="H490" t="str">
            <v>430621196604298111</v>
          </cell>
        </row>
        <row r="491">
          <cell r="F491" t="str">
            <v>西台村易冲组</v>
          </cell>
          <cell r="G491" t="str">
            <v>罗与桂</v>
          </cell>
          <cell r="H491" t="str">
            <v>430621193505108112</v>
          </cell>
        </row>
        <row r="492">
          <cell r="F492" t="str">
            <v>西台村大屋组</v>
          </cell>
          <cell r="G492" t="str">
            <v>罗秋元</v>
          </cell>
          <cell r="H492" t="str">
            <v>430621195307098119</v>
          </cell>
        </row>
        <row r="493">
          <cell r="F493" t="str">
            <v>西台村淦家组</v>
          </cell>
          <cell r="G493" t="str">
            <v>罗交龙</v>
          </cell>
          <cell r="H493" t="str">
            <v>430621196910218116</v>
          </cell>
        </row>
        <row r="494">
          <cell r="F494" t="str">
            <v>西台村老屋组</v>
          </cell>
          <cell r="G494" t="str">
            <v>罗平勇</v>
          </cell>
          <cell r="H494" t="str">
            <v>43062119780726811X</v>
          </cell>
        </row>
        <row r="495">
          <cell r="F495" t="str">
            <v>西台村老屋组</v>
          </cell>
          <cell r="G495" t="str">
            <v>易湘沅</v>
          </cell>
          <cell r="H495" t="str">
            <v>430621194402028114</v>
          </cell>
        </row>
        <row r="496">
          <cell r="F496" t="str">
            <v>西台村罗家组</v>
          </cell>
          <cell r="G496" t="str">
            <v>易建龙</v>
          </cell>
          <cell r="H496" t="str">
            <v>430621195002118115</v>
          </cell>
        </row>
        <row r="497">
          <cell r="F497" t="str">
            <v>西台村皮条组</v>
          </cell>
          <cell r="G497" t="str">
            <v>车白香</v>
          </cell>
          <cell r="H497" t="str">
            <v>430621196903268182</v>
          </cell>
        </row>
        <row r="498">
          <cell r="F498" t="str">
            <v>西台村新冲组</v>
          </cell>
          <cell r="G498" t="str">
            <v>李劲松</v>
          </cell>
          <cell r="H498" t="str">
            <v>430621198209168113</v>
          </cell>
        </row>
        <row r="499">
          <cell r="F499" t="str">
            <v>西台村银山组</v>
          </cell>
          <cell r="G499" t="str">
            <v>尹桃英</v>
          </cell>
          <cell r="H499" t="str">
            <v>430621195503038121</v>
          </cell>
        </row>
        <row r="500">
          <cell r="F500" t="str">
            <v>西台村银山组</v>
          </cell>
          <cell r="G500" t="str">
            <v>易岳元</v>
          </cell>
          <cell r="H500" t="str">
            <v>430621193304178114</v>
          </cell>
        </row>
        <row r="501">
          <cell r="F501" t="str">
            <v>西台村银山组</v>
          </cell>
          <cell r="G501" t="str">
            <v>李明保</v>
          </cell>
          <cell r="H501" t="str">
            <v>430621195305068119</v>
          </cell>
        </row>
        <row r="502">
          <cell r="F502" t="str">
            <v>西台村尹家组</v>
          </cell>
          <cell r="G502" t="str">
            <v>尹细兴</v>
          </cell>
          <cell r="H502" t="str">
            <v>430621196512188118</v>
          </cell>
        </row>
        <row r="503">
          <cell r="F503" t="str">
            <v>西台村永家组</v>
          </cell>
          <cell r="G503" t="str">
            <v>李祥</v>
          </cell>
          <cell r="H503" t="str">
            <v>430621195305308119</v>
          </cell>
        </row>
        <row r="504">
          <cell r="F504" t="str">
            <v>相思村付家组</v>
          </cell>
          <cell r="G504" t="str">
            <v>付祖国</v>
          </cell>
          <cell r="H504" t="str">
            <v>430621196905138410</v>
          </cell>
        </row>
        <row r="505">
          <cell r="F505" t="str">
            <v>相思村罗堂组</v>
          </cell>
          <cell r="G505" t="str">
            <v>付先甫</v>
          </cell>
          <cell r="H505" t="str">
            <v>43062119691020841X</v>
          </cell>
        </row>
        <row r="506">
          <cell r="F506" t="str">
            <v>相思村玉龙组</v>
          </cell>
          <cell r="G506" t="str">
            <v>徐细满</v>
          </cell>
          <cell r="H506" t="str">
            <v>43062119740419841X</v>
          </cell>
        </row>
        <row r="507">
          <cell r="F507" t="str">
            <v>相思村正冲组</v>
          </cell>
          <cell r="G507" t="str">
            <v>许辉煌</v>
          </cell>
          <cell r="H507" t="str">
            <v>430621197611138479</v>
          </cell>
        </row>
        <row r="508">
          <cell r="F508" t="str">
            <v>相思村坳上组</v>
          </cell>
          <cell r="G508" t="str">
            <v>许爱军</v>
          </cell>
          <cell r="H508" t="str">
            <v>430621197307118414</v>
          </cell>
        </row>
        <row r="509">
          <cell r="F509" t="str">
            <v>相思村丁家组</v>
          </cell>
          <cell r="G509" t="str">
            <v>李与黄</v>
          </cell>
          <cell r="H509" t="str">
            <v>43062119470228841X</v>
          </cell>
        </row>
        <row r="510">
          <cell r="F510" t="str">
            <v>相思村龟形组</v>
          </cell>
          <cell r="G510" t="str">
            <v>周八雄</v>
          </cell>
          <cell r="H510" t="str">
            <v>430621197001108432</v>
          </cell>
        </row>
        <row r="511">
          <cell r="F511" t="str">
            <v>相思村圮上组</v>
          </cell>
          <cell r="G511" t="str">
            <v>周代桂</v>
          </cell>
          <cell r="H511" t="str">
            <v>430621195003258419</v>
          </cell>
        </row>
        <row r="512">
          <cell r="F512" t="str">
            <v>相思村坡头组</v>
          </cell>
          <cell r="G512" t="str">
            <v>周代雄</v>
          </cell>
          <cell r="H512" t="str">
            <v>430621194702178413</v>
          </cell>
        </row>
        <row r="513">
          <cell r="F513" t="str">
            <v>相思村土下组</v>
          </cell>
          <cell r="G513" t="str">
            <v>许爱保</v>
          </cell>
          <cell r="H513" t="str">
            <v>430621195302238418</v>
          </cell>
        </row>
        <row r="514">
          <cell r="F514" t="str">
            <v>相思村土中组</v>
          </cell>
          <cell r="G514" t="str">
            <v>许玉阶</v>
          </cell>
          <cell r="H514" t="str">
            <v>430621192711158415</v>
          </cell>
        </row>
        <row r="515">
          <cell r="F515" t="str">
            <v>相思村西头组 </v>
          </cell>
          <cell r="G515" t="str">
            <v>许冰玉</v>
          </cell>
          <cell r="H515" t="str">
            <v>430621194006068413</v>
          </cell>
        </row>
        <row r="516">
          <cell r="F516" t="str">
            <v>相思村新屋组</v>
          </cell>
          <cell r="G516" t="str">
            <v>彭友</v>
          </cell>
          <cell r="H516" t="str">
            <v>430621197101148415</v>
          </cell>
        </row>
        <row r="517">
          <cell r="F517" t="str">
            <v>小港村柏树组</v>
          </cell>
          <cell r="G517" t="str">
            <v>周湘兵</v>
          </cell>
          <cell r="H517" t="str">
            <v>430621197404243735</v>
          </cell>
        </row>
        <row r="518">
          <cell r="F518" t="str">
            <v>小港村老屋组</v>
          </cell>
          <cell r="G518" t="str">
            <v>廖芳忠</v>
          </cell>
          <cell r="H518" t="str">
            <v>430621194702203711</v>
          </cell>
        </row>
        <row r="519">
          <cell r="F519" t="str">
            <v>小港村梅冲组</v>
          </cell>
          <cell r="G519" t="str">
            <v>周去旧</v>
          </cell>
          <cell r="H519" t="str">
            <v>430621196507233711</v>
          </cell>
        </row>
        <row r="520">
          <cell r="F520" t="str">
            <v>小港村牛头组</v>
          </cell>
          <cell r="G520" t="str">
            <v>廖旺龙</v>
          </cell>
          <cell r="H520" t="str">
            <v>430621195512203715</v>
          </cell>
        </row>
        <row r="521">
          <cell r="F521" t="str">
            <v>小港村向兴组</v>
          </cell>
          <cell r="G521" t="str">
            <v>佘方伍</v>
          </cell>
          <cell r="H521" t="str">
            <v>430621196101053710</v>
          </cell>
        </row>
        <row r="522">
          <cell r="F522" t="str">
            <v>小港村向兴组</v>
          </cell>
          <cell r="G522" t="str">
            <v>佘志清</v>
          </cell>
          <cell r="H522" t="str">
            <v>430621197001123712</v>
          </cell>
        </row>
        <row r="523">
          <cell r="F523" t="str">
            <v>小港村新一组</v>
          </cell>
          <cell r="G523" t="str">
            <v>廖志勇</v>
          </cell>
          <cell r="H523" t="str">
            <v>430621197812133711</v>
          </cell>
        </row>
        <row r="524">
          <cell r="F524" t="str">
            <v>英桥村大条组</v>
          </cell>
          <cell r="G524" t="str">
            <v>刘少海</v>
          </cell>
          <cell r="H524" t="str">
            <v>430621198307163738</v>
          </cell>
        </row>
        <row r="525">
          <cell r="F525" t="str">
            <v>英桥村古洞组</v>
          </cell>
          <cell r="G525" t="str">
            <v>罗时金</v>
          </cell>
          <cell r="H525" t="str">
            <v>430621196304203715</v>
          </cell>
        </row>
        <row r="526">
          <cell r="F526" t="str">
            <v>英桥村沙坡组</v>
          </cell>
          <cell r="G526" t="str">
            <v>刘育新</v>
          </cell>
          <cell r="H526" t="str">
            <v>430621196806143716</v>
          </cell>
        </row>
        <row r="527">
          <cell r="F527" t="str">
            <v>英桥村沙坡组</v>
          </cell>
          <cell r="G527" t="str">
            <v>刘敏龙</v>
          </cell>
          <cell r="H527" t="str">
            <v>430621194309273713</v>
          </cell>
        </row>
        <row r="528">
          <cell r="F528" t="str">
            <v>英桥村苏冲组</v>
          </cell>
          <cell r="G528" t="str">
            <v>刘自强</v>
          </cell>
          <cell r="H528" t="str">
            <v>430621196909023717</v>
          </cell>
        </row>
        <row r="529">
          <cell r="F529" t="str">
            <v>英桥村新下组</v>
          </cell>
          <cell r="G529" t="str">
            <v>罗石保</v>
          </cell>
          <cell r="H529" t="str">
            <v>430621195710073712</v>
          </cell>
        </row>
        <row r="530">
          <cell r="F530" t="str">
            <v>云山村白山组</v>
          </cell>
          <cell r="G530" t="str">
            <v>罗亚辉</v>
          </cell>
          <cell r="H530" t="str">
            <v>430621194809028116</v>
          </cell>
        </row>
        <row r="531">
          <cell r="F531" t="str">
            <v>云山村塘湾组</v>
          </cell>
          <cell r="G531" t="str">
            <v>刘正龙</v>
          </cell>
          <cell r="H531" t="str">
            <v>430621196310288137</v>
          </cell>
        </row>
        <row r="532">
          <cell r="F532" t="str">
            <v>云山村柏树组</v>
          </cell>
          <cell r="G532" t="str">
            <v>李迎</v>
          </cell>
          <cell r="H532" t="str">
            <v>430621198612288115</v>
          </cell>
        </row>
        <row r="533">
          <cell r="F533" t="str">
            <v>云山村柏树组</v>
          </cell>
          <cell r="G533" t="str">
            <v>李忠平</v>
          </cell>
          <cell r="H533" t="str">
            <v>430621195105228114</v>
          </cell>
        </row>
        <row r="534">
          <cell r="F534" t="str">
            <v>云山村柏树组</v>
          </cell>
          <cell r="G534" t="str">
            <v>李学红</v>
          </cell>
          <cell r="H534" t="str">
            <v>430621196803128115</v>
          </cell>
        </row>
        <row r="535">
          <cell r="F535" t="str">
            <v>云山村东头组</v>
          </cell>
          <cell r="G535" t="str">
            <v>廖树平</v>
          </cell>
          <cell r="H535" t="str">
            <v>430621197808088110</v>
          </cell>
        </row>
        <row r="536">
          <cell r="F536" t="str">
            <v>云山村红坳组</v>
          </cell>
          <cell r="G536" t="str">
            <v>李同辉</v>
          </cell>
          <cell r="H536" t="str">
            <v>430621196412148119</v>
          </cell>
        </row>
        <row r="537">
          <cell r="F537" t="str">
            <v>云山村姜家组</v>
          </cell>
          <cell r="G537" t="str">
            <v>姜再生</v>
          </cell>
          <cell r="H537" t="str">
            <v>430621197207218119</v>
          </cell>
        </row>
        <row r="538">
          <cell r="F538" t="str">
            <v>云山村姜家组</v>
          </cell>
          <cell r="G538" t="str">
            <v>姜志佳</v>
          </cell>
          <cell r="H538" t="str">
            <v>430621195106308116</v>
          </cell>
        </row>
        <row r="539">
          <cell r="F539" t="str">
            <v>云山村老屋组</v>
          </cell>
          <cell r="G539" t="str">
            <v>李玉金</v>
          </cell>
          <cell r="H539" t="str">
            <v>430621196007298113</v>
          </cell>
        </row>
        <row r="540">
          <cell r="F540" t="str">
            <v>云山村庙湾组</v>
          </cell>
          <cell r="G540" t="str">
            <v>李军辉</v>
          </cell>
          <cell r="H540" t="str">
            <v>430621195506148115</v>
          </cell>
        </row>
        <row r="541">
          <cell r="F541" t="str">
            <v>云山村西台组</v>
          </cell>
          <cell r="G541" t="str">
            <v>车细龙</v>
          </cell>
          <cell r="H541" t="str">
            <v>430621196701108113</v>
          </cell>
        </row>
        <row r="542">
          <cell r="F542" t="str">
            <v>云山村新屋组</v>
          </cell>
          <cell r="G542" t="str">
            <v>李群山</v>
          </cell>
          <cell r="H542" t="str">
            <v>430621197209128117</v>
          </cell>
        </row>
        <row r="543">
          <cell r="F543" t="str">
            <v>中兴村金塘组</v>
          </cell>
          <cell r="G543" t="str">
            <v>胡新春</v>
          </cell>
          <cell r="H543" t="str">
            <v>430621196312228429</v>
          </cell>
        </row>
        <row r="544">
          <cell r="F544" t="str">
            <v>中兴村老上组</v>
          </cell>
          <cell r="G544" t="str">
            <v>许金星</v>
          </cell>
          <cell r="H544" t="str">
            <v>430621195310238418</v>
          </cell>
        </row>
        <row r="545">
          <cell r="F545" t="str">
            <v>中兴村八屋组</v>
          </cell>
          <cell r="G545" t="str">
            <v>李必林</v>
          </cell>
          <cell r="H545" t="str">
            <v>430621195311108412</v>
          </cell>
        </row>
        <row r="546">
          <cell r="F546" t="str">
            <v>中兴村毛条组</v>
          </cell>
          <cell r="G546" t="str">
            <v>许观应</v>
          </cell>
          <cell r="H546" t="str">
            <v>43062119510912841X</v>
          </cell>
        </row>
        <row r="547">
          <cell r="F547" t="str">
            <v>中兴村毛条组</v>
          </cell>
          <cell r="G547" t="str">
            <v>徐炎丽</v>
          </cell>
          <cell r="H547" t="str">
            <v>430621197001108424</v>
          </cell>
        </row>
        <row r="548">
          <cell r="F548" t="str">
            <v>中兴村泉井组</v>
          </cell>
          <cell r="G548" t="str">
            <v>施小交</v>
          </cell>
          <cell r="H548" t="str">
            <v>430621196601038410</v>
          </cell>
        </row>
        <row r="549">
          <cell r="F549" t="str">
            <v>珠港村茶新组</v>
          </cell>
          <cell r="G549" t="str">
            <v>许云飞</v>
          </cell>
          <cell r="H549" t="str">
            <v>430621197007239070</v>
          </cell>
        </row>
        <row r="550">
          <cell r="F550" t="str">
            <v>珠港村菜内组</v>
          </cell>
          <cell r="G550" t="str">
            <v>许银魁</v>
          </cell>
          <cell r="H550" t="str">
            <v>430621196204208412</v>
          </cell>
        </row>
        <row r="551">
          <cell r="F551" t="str">
            <v>珠港村菜外组</v>
          </cell>
          <cell r="G551" t="str">
            <v>许海霞</v>
          </cell>
          <cell r="H551" t="str">
            <v>43062119810413841X</v>
          </cell>
        </row>
        <row r="552">
          <cell r="F552" t="str">
            <v>珠港村茶新组</v>
          </cell>
          <cell r="G552" t="str">
            <v>许满雄</v>
          </cell>
          <cell r="H552" t="str">
            <v>430621197310258418</v>
          </cell>
        </row>
        <row r="553">
          <cell r="F553" t="str">
            <v>珠港村带洞组</v>
          </cell>
          <cell r="G553" t="str">
            <v>许红艳</v>
          </cell>
          <cell r="H553" t="str">
            <v>430621197412038424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0"/>
  <sheetViews>
    <sheetView workbookViewId="0">
      <selection activeCell="M84" sqref="M84"/>
    </sheetView>
  </sheetViews>
  <sheetFormatPr defaultColWidth="8.89166666666667" defaultRowHeight="26" customHeight="1"/>
  <cols>
    <col min="1" max="1" width="21" style="180" customWidth="1"/>
    <col min="2" max="2" width="10.775" style="180" customWidth="1"/>
    <col min="3" max="3" width="13.775" style="180" customWidth="1"/>
    <col min="4" max="4" width="21.775" style="180" customWidth="1"/>
    <col min="5" max="5" width="9" style="180" customWidth="1"/>
    <col min="6" max="6" width="9.66666666666667" style="180" customWidth="1"/>
    <col min="7" max="7" width="21.225" style="180" customWidth="1"/>
    <col min="8" max="8" width="10.775" style="180" customWidth="1"/>
    <col min="9" max="9" width="7" style="180" customWidth="1"/>
    <col min="10" max="10" width="6.10833333333333" style="180" customWidth="1"/>
    <col min="11" max="11" width="8" style="180" customWidth="1"/>
    <col min="12" max="16384" width="8.89166666666667" style="180"/>
  </cols>
  <sheetData>
    <row r="1" s="180" customFormat="1" customHeight="1" spans="1:11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s="247" customFormat="1" customHeight="1" spans="1:11">
      <c r="A2" s="248" t="s">
        <v>1</v>
      </c>
      <c r="B2" s="248" t="s">
        <v>2</v>
      </c>
      <c r="C2" s="248"/>
      <c r="D2" s="248"/>
      <c r="E2" s="248"/>
      <c r="F2" s="248"/>
      <c r="G2" s="248"/>
      <c r="H2" s="248" t="s">
        <v>3</v>
      </c>
      <c r="I2" s="248"/>
      <c r="J2" s="248"/>
      <c r="K2" s="248"/>
    </row>
    <row r="3" s="247" customFormat="1" ht="47" customHeight="1" spans="1:11">
      <c r="A3" s="210" t="s">
        <v>4</v>
      </c>
      <c r="B3" s="210" t="s">
        <v>5</v>
      </c>
      <c r="C3" s="210"/>
      <c r="D3" s="210" t="s">
        <v>6</v>
      </c>
      <c r="E3" s="210" t="s">
        <v>7</v>
      </c>
      <c r="F3" s="210" t="s">
        <v>8</v>
      </c>
      <c r="G3" s="210" t="s">
        <v>9</v>
      </c>
      <c r="H3" s="210" t="s">
        <v>10</v>
      </c>
      <c r="I3" s="210" t="s">
        <v>11</v>
      </c>
      <c r="J3" s="210" t="s">
        <v>12</v>
      </c>
      <c r="K3" s="210" t="s">
        <v>13</v>
      </c>
    </row>
    <row r="4" customHeight="1" spans="1:11">
      <c r="A4" s="14" t="s">
        <v>14</v>
      </c>
      <c r="B4" s="214">
        <v>43364</v>
      </c>
      <c r="C4" s="178" t="s">
        <v>15</v>
      </c>
      <c r="D4" s="14" t="s">
        <v>16</v>
      </c>
      <c r="E4" s="52">
        <v>2</v>
      </c>
      <c r="F4" s="52" t="s">
        <v>17</v>
      </c>
      <c r="G4" s="14" t="s">
        <v>18</v>
      </c>
      <c r="H4" s="218">
        <v>43391</v>
      </c>
      <c r="I4" s="52">
        <v>2</v>
      </c>
      <c r="J4" s="52">
        <f>E4-I4</f>
        <v>0</v>
      </c>
      <c r="K4" s="178"/>
    </row>
    <row r="5" customHeight="1" spans="1:11">
      <c r="A5" s="14" t="s">
        <v>14</v>
      </c>
      <c r="B5" s="214">
        <v>43364</v>
      </c>
      <c r="C5" s="178" t="s">
        <v>15</v>
      </c>
      <c r="D5" s="14" t="s">
        <v>16</v>
      </c>
      <c r="E5" s="52">
        <v>4</v>
      </c>
      <c r="F5" s="52" t="s">
        <v>19</v>
      </c>
      <c r="G5" s="14" t="s">
        <v>18</v>
      </c>
      <c r="H5" s="218">
        <v>43391</v>
      </c>
      <c r="I5" s="52">
        <v>4</v>
      </c>
      <c r="J5" s="52">
        <f t="shared" ref="J5:J39" si="0">E5-I5</f>
        <v>0</v>
      </c>
      <c r="K5" s="178"/>
    </row>
    <row r="6" customHeight="1" spans="1:11">
      <c r="A6" s="14" t="s">
        <v>14</v>
      </c>
      <c r="B6" s="214">
        <v>43364</v>
      </c>
      <c r="C6" s="178" t="s">
        <v>15</v>
      </c>
      <c r="D6" s="14" t="s">
        <v>16</v>
      </c>
      <c r="E6" s="52">
        <v>4</v>
      </c>
      <c r="F6" s="52" t="s">
        <v>19</v>
      </c>
      <c r="G6" s="14" t="s">
        <v>18</v>
      </c>
      <c r="H6" s="218">
        <v>43391</v>
      </c>
      <c r="I6" s="52">
        <v>4</v>
      </c>
      <c r="J6" s="52">
        <f t="shared" si="0"/>
        <v>0</v>
      </c>
      <c r="K6" s="178"/>
    </row>
    <row r="7" customHeight="1" spans="1:11">
      <c r="A7" s="14" t="s">
        <v>14</v>
      </c>
      <c r="B7" s="214">
        <v>43364</v>
      </c>
      <c r="C7" s="178" t="s">
        <v>15</v>
      </c>
      <c r="D7" s="14" t="s">
        <v>16</v>
      </c>
      <c r="E7" s="52">
        <v>4</v>
      </c>
      <c r="F7" s="52" t="s">
        <v>20</v>
      </c>
      <c r="G7" s="14" t="s">
        <v>18</v>
      </c>
      <c r="H7" s="218">
        <v>43391</v>
      </c>
      <c r="I7" s="52">
        <v>4</v>
      </c>
      <c r="J7" s="52">
        <f t="shared" si="0"/>
        <v>0</v>
      </c>
      <c r="K7" s="178"/>
    </row>
    <row r="8" customHeight="1" spans="1:11">
      <c r="A8" s="14" t="s">
        <v>14</v>
      </c>
      <c r="B8" s="214">
        <v>43364</v>
      </c>
      <c r="C8" s="178" t="s">
        <v>15</v>
      </c>
      <c r="D8" s="14" t="s">
        <v>16</v>
      </c>
      <c r="E8" s="52">
        <v>4</v>
      </c>
      <c r="F8" s="52" t="s">
        <v>21</v>
      </c>
      <c r="G8" s="14" t="s">
        <v>18</v>
      </c>
      <c r="H8" s="218">
        <v>43391</v>
      </c>
      <c r="I8" s="52">
        <v>4</v>
      </c>
      <c r="J8" s="52">
        <f t="shared" si="0"/>
        <v>0</v>
      </c>
      <c r="K8" s="178"/>
    </row>
    <row r="9" customHeight="1" spans="1:11">
      <c r="A9" s="14" t="s">
        <v>22</v>
      </c>
      <c r="B9" s="214">
        <v>43133</v>
      </c>
      <c r="C9" s="178" t="s">
        <v>15</v>
      </c>
      <c r="D9" s="178" t="s">
        <v>23</v>
      </c>
      <c r="E9" s="52">
        <v>5</v>
      </c>
      <c r="F9" s="178" t="s">
        <v>17</v>
      </c>
      <c r="G9" s="14" t="s">
        <v>24</v>
      </c>
      <c r="H9" s="218">
        <v>43142</v>
      </c>
      <c r="I9" s="52">
        <v>5</v>
      </c>
      <c r="J9" s="52">
        <f t="shared" si="0"/>
        <v>0</v>
      </c>
      <c r="K9" s="178"/>
    </row>
    <row r="10" customHeight="1" spans="1:11">
      <c r="A10" s="14" t="s">
        <v>22</v>
      </c>
      <c r="B10" s="214">
        <v>43133</v>
      </c>
      <c r="C10" s="178" t="s">
        <v>15</v>
      </c>
      <c r="D10" s="178" t="s">
        <v>23</v>
      </c>
      <c r="E10" s="52">
        <v>4</v>
      </c>
      <c r="F10" s="178" t="s">
        <v>25</v>
      </c>
      <c r="G10" s="14" t="s">
        <v>24</v>
      </c>
      <c r="H10" s="218">
        <v>43142</v>
      </c>
      <c r="I10" s="52">
        <v>4</v>
      </c>
      <c r="J10" s="52">
        <f t="shared" si="0"/>
        <v>0</v>
      </c>
      <c r="K10" s="178"/>
    </row>
    <row r="11" customHeight="1" spans="1:11">
      <c r="A11" s="14" t="s">
        <v>22</v>
      </c>
      <c r="B11" s="214">
        <v>43133</v>
      </c>
      <c r="C11" s="178" t="s">
        <v>15</v>
      </c>
      <c r="D11" s="178" t="s">
        <v>23</v>
      </c>
      <c r="E11" s="52">
        <v>2</v>
      </c>
      <c r="F11" s="178" t="s">
        <v>26</v>
      </c>
      <c r="G11" s="14" t="s">
        <v>24</v>
      </c>
      <c r="H11" s="218">
        <v>43142</v>
      </c>
      <c r="I11" s="52">
        <v>2</v>
      </c>
      <c r="J11" s="52">
        <f t="shared" si="0"/>
        <v>0</v>
      </c>
      <c r="K11" s="178"/>
    </row>
    <row r="12" customHeight="1" spans="1:11">
      <c r="A12" s="14" t="s">
        <v>22</v>
      </c>
      <c r="B12" s="214">
        <v>43133</v>
      </c>
      <c r="C12" s="178" t="s">
        <v>15</v>
      </c>
      <c r="D12" s="178" t="s">
        <v>23</v>
      </c>
      <c r="E12" s="52">
        <v>2</v>
      </c>
      <c r="F12" s="178" t="s">
        <v>21</v>
      </c>
      <c r="G12" s="14" t="s">
        <v>24</v>
      </c>
      <c r="H12" s="218">
        <v>43142</v>
      </c>
      <c r="I12" s="52">
        <v>2</v>
      </c>
      <c r="J12" s="52">
        <f t="shared" si="0"/>
        <v>0</v>
      </c>
      <c r="K12" s="178"/>
    </row>
    <row r="13" customHeight="1" spans="1:11">
      <c r="A13" s="14" t="s">
        <v>22</v>
      </c>
      <c r="B13" s="214">
        <v>43133</v>
      </c>
      <c r="C13" s="178" t="s">
        <v>15</v>
      </c>
      <c r="D13" s="178" t="s">
        <v>23</v>
      </c>
      <c r="E13" s="52">
        <v>2</v>
      </c>
      <c r="F13" s="178" t="s">
        <v>27</v>
      </c>
      <c r="G13" s="14" t="s">
        <v>24</v>
      </c>
      <c r="H13" s="218">
        <v>43142</v>
      </c>
      <c r="I13" s="52">
        <v>2</v>
      </c>
      <c r="J13" s="52">
        <f t="shared" si="0"/>
        <v>0</v>
      </c>
      <c r="K13" s="178"/>
    </row>
    <row r="14" customHeight="1" spans="1:11">
      <c r="A14" s="14" t="s">
        <v>22</v>
      </c>
      <c r="B14" s="214">
        <v>43133</v>
      </c>
      <c r="C14" s="178" t="s">
        <v>15</v>
      </c>
      <c r="D14" s="52" t="s">
        <v>23</v>
      </c>
      <c r="E14" s="52">
        <v>3</v>
      </c>
      <c r="F14" s="52" t="s">
        <v>28</v>
      </c>
      <c r="G14" s="14" t="s">
        <v>24</v>
      </c>
      <c r="H14" s="218">
        <v>43142</v>
      </c>
      <c r="I14" s="52">
        <v>3</v>
      </c>
      <c r="J14" s="52">
        <f t="shared" si="0"/>
        <v>0</v>
      </c>
      <c r="K14" s="178"/>
    </row>
    <row r="15" customHeight="1" spans="1:11">
      <c r="A15" s="178"/>
      <c r="B15" s="218">
        <v>43277</v>
      </c>
      <c r="C15" s="178" t="s">
        <v>29</v>
      </c>
      <c r="D15" s="178" t="s">
        <v>30</v>
      </c>
      <c r="E15" s="178">
        <v>0.4</v>
      </c>
      <c r="F15" s="178" t="s">
        <v>31</v>
      </c>
      <c r="G15" s="178" t="s">
        <v>32</v>
      </c>
      <c r="H15" s="218"/>
      <c r="I15" s="178"/>
      <c r="J15" s="52">
        <f t="shared" si="0"/>
        <v>0.4</v>
      </c>
      <c r="K15" s="178" t="s">
        <v>33</v>
      </c>
    </row>
    <row r="16" customHeight="1" spans="1:11">
      <c r="A16" s="178"/>
      <c r="B16" s="218">
        <v>43277</v>
      </c>
      <c r="C16" s="178" t="s">
        <v>29</v>
      </c>
      <c r="D16" s="178"/>
      <c r="E16" s="178">
        <v>1.87</v>
      </c>
      <c r="F16" s="178" t="s">
        <v>21</v>
      </c>
      <c r="G16" s="178"/>
      <c r="H16" s="218">
        <v>43348</v>
      </c>
      <c r="I16" s="178">
        <v>1.87</v>
      </c>
      <c r="J16" s="52">
        <f t="shared" si="0"/>
        <v>0</v>
      </c>
      <c r="K16" s="178"/>
    </row>
    <row r="17" customHeight="1" spans="1:11">
      <c r="A17" s="178"/>
      <c r="B17" s="218">
        <v>43277</v>
      </c>
      <c r="C17" s="178" t="s">
        <v>29</v>
      </c>
      <c r="D17" s="178"/>
      <c r="E17" s="178">
        <v>2.02</v>
      </c>
      <c r="F17" s="178" t="s">
        <v>25</v>
      </c>
      <c r="G17" s="178"/>
      <c r="H17" s="218">
        <v>43348</v>
      </c>
      <c r="I17" s="178">
        <v>2.02</v>
      </c>
      <c r="J17" s="52">
        <f t="shared" si="0"/>
        <v>0</v>
      </c>
      <c r="K17" s="178"/>
    </row>
    <row r="18" customHeight="1" spans="1:11">
      <c r="A18" s="178"/>
      <c r="B18" s="218">
        <v>43277</v>
      </c>
      <c r="C18" s="178" t="s">
        <v>29</v>
      </c>
      <c r="D18" s="178"/>
      <c r="E18" s="178">
        <v>1.93</v>
      </c>
      <c r="F18" s="178" t="s">
        <v>34</v>
      </c>
      <c r="G18" s="178"/>
      <c r="H18" s="218">
        <v>43348</v>
      </c>
      <c r="I18" s="178">
        <v>1.93</v>
      </c>
      <c r="J18" s="52">
        <f t="shared" si="0"/>
        <v>0</v>
      </c>
      <c r="K18" s="178"/>
    </row>
    <row r="19" customHeight="1" spans="1:11">
      <c r="A19" s="178"/>
      <c r="B19" s="218">
        <v>43277</v>
      </c>
      <c r="C19" s="178" t="s">
        <v>29</v>
      </c>
      <c r="D19" s="178"/>
      <c r="E19" s="178">
        <v>3.66</v>
      </c>
      <c r="F19" s="178" t="s">
        <v>34</v>
      </c>
      <c r="G19" s="178"/>
      <c r="H19" s="218">
        <v>43348</v>
      </c>
      <c r="I19" s="178">
        <v>3.66</v>
      </c>
      <c r="J19" s="52">
        <f t="shared" si="0"/>
        <v>0</v>
      </c>
      <c r="K19" s="178"/>
    </row>
    <row r="20" customHeight="1" spans="1:11">
      <c r="A20" s="178"/>
      <c r="B20" s="218">
        <v>43277</v>
      </c>
      <c r="C20" s="178" t="s">
        <v>29</v>
      </c>
      <c r="D20" s="178"/>
      <c r="E20" s="178">
        <v>2.39</v>
      </c>
      <c r="F20" s="178" t="s">
        <v>26</v>
      </c>
      <c r="G20" s="178"/>
      <c r="H20" s="218">
        <v>43348</v>
      </c>
      <c r="I20" s="178">
        <v>2.39</v>
      </c>
      <c r="J20" s="52">
        <f t="shared" si="0"/>
        <v>0</v>
      </c>
      <c r="K20" s="178"/>
    </row>
    <row r="21" customHeight="1" spans="1:11">
      <c r="A21" s="178"/>
      <c r="B21" s="218">
        <v>43277</v>
      </c>
      <c r="C21" s="178" t="s">
        <v>29</v>
      </c>
      <c r="D21" s="178"/>
      <c r="E21" s="178">
        <v>2.06</v>
      </c>
      <c r="F21" s="178" t="s">
        <v>27</v>
      </c>
      <c r="G21" s="178"/>
      <c r="H21" s="218">
        <v>43348</v>
      </c>
      <c r="I21" s="178">
        <v>2.06</v>
      </c>
      <c r="J21" s="52">
        <f t="shared" si="0"/>
        <v>0</v>
      </c>
      <c r="K21" s="178"/>
    </row>
    <row r="22" customHeight="1" spans="1:11">
      <c r="A22" s="178"/>
      <c r="B22" s="218">
        <v>43277</v>
      </c>
      <c r="C22" s="178" t="s">
        <v>29</v>
      </c>
      <c r="D22" s="178"/>
      <c r="E22" s="178">
        <v>4.17</v>
      </c>
      <c r="F22" s="178" t="s">
        <v>35</v>
      </c>
      <c r="G22" s="178"/>
      <c r="H22" s="218">
        <v>43348</v>
      </c>
      <c r="I22" s="178">
        <v>4.17</v>
      </c>
      <c r="J22" s="52">
        <f t="shared" si="0"/>
        <v>0</v>
      </c>
      <c r="K22" s="178"/>
    </row>
    <row r="23" customHeight="1" spans="1:11">
      <c r="A23" s="178"/>
      <c r="B23" s="218">
        <v>43277</v>
      </c>
      <c r="C23" s="178" t="s">
        <v>29</v>
      </c>
      <c r="D23" s="178"/>
      <c r="E23" s="178">
        <v>3</v>
      </c>
      <c r="F23" s="178" t="s">
        <v>34</v>
      </c>
      <c r="G23" s="178"/>
      <c r="H23" s="218">
        <v>43354</v>
      </c>
      <c r="I23" s="178">
        <v>3</v>
      </c>
      <c r="J23" s="52">
        <f t="shared" si="0"/>
        <v>0</v>
      </c>
      <c r="K23" s="178"/>
    </row>
    <row r="24" customHeight="1" spans="1:11">
      <c r="A24" s="178"/>
      <c r="B24" s="218">
        <v>43139</v>
      </c>
      <c r="C24" s="178" t="s">
        <v>36</v>
      </c>
      <c r="D24" s="14" t="s">
        <v>37</v>
      </c>
      <c r="E24" s="249">
        <v>140</v>
      </c>
      <c r="F24" s="249" t="s">
        <v>19</v>
      </c>
      <c r="G24" s="14" t="s">
        <v>38</v>
      </c>
      <c r="H24" s="218">
        <v>43142</v>
      </c>
      <c r="I24" s="178">
        <v>38</v>
      </c>
      <c r="J24" s="52">
        <f t="shared" si="0"/>
        <v>102</v>
      </c>
      <c r="K24" s="178" t="s">
        <v>33</v>
      </c>
    </row>
    <row r="25" customHeight="1" spans="1:11">
      <c r="A25" s="178"/>
      <c r="B25" s="218">
        <v>43139</v>
      </c>
      <c r="C25" s="178" t="s">
        <v>36</v>
      </c>
      <c r="D25" s="14" t="s">
        <v>37</v>
      </c>
      <c r="E25" s="249">
        <v>60</v>
      </c>
      <c r="F25" s="178" t="s">
        <v>17</v>
      </c>
      <c r="G25" s="14" t="s">
        <v>38</v>
      </c>
      <c r="H25" s="218">
        <v>43142</v>
      </c>
      <c r="I25" s="178">
        <v>59.4</v>
      </c>
      <c r="J25" s="52">
        <f t="shared" si="0"/>
        <v>0.600000000000001</v>
      </c>
      <c r="K25" s="178" t="s">
        <v>39</v>
      </c>
    </row>
    <row r="26" customHeight="1" spans="1:11">
      <c r="A26" s="178"/>
      <c r="B26" s="218">
        <v>43283</v>
      </c>
      <c r="C26" s="178" t="s">
        <v>36</v>
      </c>
      <c r="D26" s="14" t="s">
        <v>40</v>
      </c>
      <c r="E26" s="249">
        <v>15</v>
      </c>
      <c r="F26" s="249" t="s">
        <v>31</v>
      </c>
      <c r="G26" s="14"/>
      <c r="H26" s="178"/>
      <c r="I26" s="178"/>
      <c r="J26" s="52">
        <f t="shared" si="0"/>
        <v>15</v>
      </c>
      <c r="K26" s="178" t="s">
        <v>33</v>
      </c>
    </row>
    <row r="27" customHeight="1" spans="1:11">
      <c r="A27" s="178"/>
      <c r="B27" s="218">
        <v>43283</v>
      </c>
      <c r="C27" s="178" t="s">
        <v>36</v>
      </c>
      <c r="D27" s="14" t="s">
        <v>40</v>
      </c>
      <c r="E27" s="249">
        <v>5</v>
      </c>
      <c r="F27" s="249" t="s">
        <v>34</v>
      </c>
      <c r="G27" s="14" t="s">
        <v>41</v>
      </c>
      <c r="H27" s="218">
        <v>43334</v>
      </c>
      <c r="I27" s="178">
        <v>5</v>
      </c>
      <c r="J27" s="52">
        <f t="shared" si="0"/>
        <v>0</v>
      </c>
      <c r="K27" s="178"/>
    </row>
    <row r="28" customHeight="1" spans="1:11">
      <c r="A28" s="178"/>
      <c r="B28" s="218">
        <v>43283</v>
      </c>
      <c r="C28" s="178" t="s">
        <v>36</v>
      </c>
      <c r="D28" s="14" t="s">
        <v>40</v>
      </c>
      <c r="E28" s="249">
        <v>3</v>
      </c>
      <c r="F28" s="249" t="s">
        <v>26</v>
      </c>
      <c r="G28" s="14" t="s">
        <v>41</v>
      </c>
      <c r="H28" s="218">
        <v>43334</v>
      </c>
      <c r="I28" s="178">
        <v>3</v>
      </c>
      <c r="J28" s="52">
        <f t="shared" si="0"/>
        <v>0</v>
      </c>
      <c r="K28" s="178"/>
    </row>
    <row r="29" customHeight="1" spans="1:11">
      <c r="A29" s="178"/>
      <c r="B29" s="218">
        <v>43283</v>
      </c>
      <c r="C29" s="178" t="s">
        <v>36</v>
      </c>
      <c r="D29" s="14" t="s">
        <v>40</v>
      </c>
      <c r="E29" s="249">
        <v>10</v>
      </c>
      <c r="F29" s="249" t="s">
        <v>42</v>
      </c>
      <c r="G29" s="14" t="s">
        <v>41</v>
      </c>
      <c r="H29" s="218">
        <v>43334</v>
      </c>
      <c r="I29" s="249">
        <v>10</v>
      </c>
      <c r="J29" s="52">
        <f t="shared" si="0"/>
        <v>0</v>
      </c>
      <c r="K29" s="178"/>
    </row>
    <row r="30" customHeight="1" spans="1:11">
      <c r="A30" s="178"/>
      <c r="B30" s="218">
        <v>43283</v>
      </c>
      <c r="C30" s="178" t="s">
        <v>36</v>
      </c>
      <c r="D30" s="14" t="s">
        <v>40</v>
      </c>
      <c r="E30" s="14">
        <v>15</v>
      </c>
      <c r="F30" s="249" t="s">
        <v>28</v>
      </c>
      <c r="G30" s="14" t="s">
        <v>41</v>
      </c>
      <c r="H30" s="218">
        <v>43334</v>
      </c>
      <c r="I30" s="14">
        <v>15</v>
      </c>
      <c r="J30" s="52">
        <f t="shared" si="0"/>
        <v>0</v>
      </c>
      <c r="K30" s="178"/>
    </row>
    <row r="31" customHeight="1" spans="1:11">
      <c r="A31" s="178"/>
      <c r="B31" s="218">
        <v>43283</v>
      </c>
      <c r="C31" s="178" t="s">
        <v>36</v>
      </c>
      <c r="D31" s="14" t="s">
        <v>40</v>
      </c>
      <c r="E31" s="14">
        <v>10</v>
      </c>
      <c r="F31" s="249" t="s">
        <v>17</v>
      </c>
      <c r="G31" s="14" t="s">
        <v>41</v>
      </c>
      <c r="H31" s="218">
        <v>43334</v>
      </c>
      <c r="I31" s="14">
        <v>10</v>
      </c>
      <c r="J31" s="52">
        <f t="shared" si="0"/>
        <v>0</v>
      </c>
      <c r="K31" s="178"/>
    </row>
    <row r="32" customHeight="1" spans="1:11">
      <c r="A32" s="178"/>
      <c r="B32" s="218">
        <v>43283</v>
      </c>
      <c r="C32" s="178" t="s">
        <v>36</v>
      </c>
      <c r="D32" s="14" t="s">
        <v>40</v>
      </c>
      <c r="E32" s="14">
        <v>6</v>
      </c>
      <c r="F32" s="249" t="s">
        <v>19</v>
      </c>
      <c r="G32" s="14" t="s">
        <v>41</v>
      </c>
      <c r="H32" s="218">
        <v>43334</v>
      </c>
      <c r="I32" s="14">
        <v>6</v>
      </c>
      <c r="J32" s="52">
        <f t="shared" si="0"/>
        <v>0</v>
      </c>
      <c r="K32" s="178"/>
    </row>
    <row r="33" customHeight="1" spans="1:11">
      <c r="A33" s="178"/>
      <c r="B33" s="218">
        <v>43283</v>
      </c>
      <c r="C33" s="178" t="s">
        <v>36</v>
      </c>
      <c r="D33" s="14" t="s">
        <v>40</v>
      </c>
      <c r="E33" s="249">
        <v>9</v>
      </c>
      <c r="F33" s="249" t="s">
        <v>43</v>
      </c>
      <c r="G33" s="14" t="s">
        <v>41</v>
      </c>
      <c r="H33" s="218">
        <v>43334</v>
      </c>
      <c r="I33" s="249">
        <v>9</v>
      </c>
      <c r="J33" s="52">
        <f t="shared" si="0"/>
        <v>0</v>
      </c>
      <c r="K33" s="178"/>
    </row>
    <row r="34" customHeight="1" spans="1:11">
      <c r="A34" s="178"/>
      <c r="B34" s="218">
        <v>43283</v>
      </c>
      <c r="C34" s="178" t="s">
        <v>36</v>
      </c>
      <c r="D34" s="14" t="s">
        <v>40</v>
      </c>
      <c r="E34" s="249">
        <v>8</v>
      </c>
      <c r="F34" s="249" t="s">
        <v>20</v>
      </c>
      <c r="G34" s="14" t="s">
        <v>41</v>
      </c>
      <c r="H34" s="218">
        <v>43334</v>
      </c>
      <c r="I34" s="249">
        <v>8</v>
      </c>
      <c r="J34" s="52">
        <f t="shared" si="0"/>
        <v>0</v>
      </c>
      <c r="K34" s="178"/>
    </row>
    <row r="35" customHeight="1" spans="1:11">
      <c r="A35" s="178"/>
      <c r="B35" s="218">
        <v>43283</v>
      </c>
      <c r="C35" s="178" t="s">
        <v>36</v>
      </c>
      <c r="D35" s="14" t="s">
        <v>40</v>
      </c>
      <c r="E35" s="249">
        <v>10</v>
      </c>
      <c r="F35" s="249" t="s">
        <v>44</v>
      </c>
      <c r="G35" s="14" t="s">
        <v>41</v>
      </c>
      <c r="H35" s="218">
        <v>43334</v>
      </c>
      <c r="I35" s="249">
        <v>10</v>
      </c>
      <c r="J35" s="52">
        <f t="shared" si="0"/>
        <v>0</v>
      </c>
      <c r="K35" s="178"/>
    </row>
    <row r="36" customHeight="1" spans="1:11">
      <c r="A36" s="178"/>
      <c r="B36" s="218">
        <v>43283</v>
      </c>
      <c r="C36" s="178" t="s">
        <v>36</v>
      </c>
      <c r="D36" s="14" t="s">
        <v>40</v>
      </c>
      <c r="E36" s="249">
        <v>8</v>
      </c>
      <c r="F36" s="249" t="s">
        <v>45</v>
      </c>
      <c r="G36" s="14" t="s">
        <v>41</v>
      </c>
      <c r="H36" s="218">
        <v>43334</v>
      </c>
      <c r="I36" s="249">
        <v>8</v>
      </c>
      <c r="J36" s="52">
        <f t="shared" si="0"/>
        <v>0</v>
      </c>
      <c r="K36" s="178"/>
    </row>
    <row r="37" customHeight="1" spans="1:11">
      <c r="A37" s="178"/>
      <c r="B37" s="218">
        <v>43283</v>
      </c>
      <c r="C37" s="178" t="s">
        <v>36</v>
      </c>
      <c r="D37" s="14" t="s">
        <v>40</v>
      </c>
      <c r="E37" s="249">
        <v>10</v>
      </c>
      <c r="F37" s="249" t="s">
        <v>46</v>
      </c>
      <c r="G37" s="14" t="s">
        <v>41</v>
      </c>
      <c r="H37" s="218">
        <v>43334</v>
      </c>
      <c r="I37" s="249">
        <v>10</v>
      </c>
      <c r="J37" s="52">
        <f t="shared" si="0"/>
        <v>0</v>
      </c>
      <c r="K37" s="178" t="s">
        <v>47</v>
      </c>
    </row>
    <row r="38" customHeight="1" spans="1:11">
      <c r="A38" s="178"/>
      <c r="B38" s="218">
        <v>43283</v>
      </c>
      <c r="C38" s="178" t="s">
        <v>36</v>
      </c>
      <c r="D38" s="14" t="s">
        <v>40</v>
      </c>
      <c r="E38" s="249">
        <v>8</v>
      </c>
      <c r="F38" s="249" t="s">
        <v>48</v>
      </c>
      <c r="G38" s="14" t="s">
        <v>41</v>
      </c>
      <c r="H38" s="218">
        <v>43334</v>
      </c>
      <c r="I38" s="249">
        <v>8</v>
      </c>
      <c r="J38" s="52">
        <f t="shared" si="0"/>
        <v>0</v>
      </c>
      <c r="K38" s="178"/>
    </row>
    <row r="39" customHeight="1" spans="1:11">
      <c r="A39" s="178"/>
      <c r="B39" s="214">
        <v>43403</v>
      </c>
      <c r="C39" s="178" t="s">
        <v>49</v>
      </c>
      <c r="D39" s="14" t="s">
        <v>50</v>
      </c>
      <c r="E39" s="178">
        <v>10</v>
      </c>
      <c r="F39" s="52" t="s">
        <v>19</v>
      </c>
      <c r="G39" s="14" t="s">
        <v>51</v>
      </c>
      <c r="H39" s="218">
        <v>43451</v>
      </c>
      <c r="I39" s="178">
        <v>10</v>
      </c>
      <c r="J39" s="52">
        <f t="shared" ref="J39:J57" si="1">E39-I39</f>
        <v>0</v>
      </c>
      <c r="K39" s="178"/>
    </row>
    <row r="40" customHeight="1" spans="1:11">
      <c r="A40" s="178"/>
      <c r="B40" s="214">
        <v>43403</v>
      </c>
      <c r="C40" s="178" t="s">
        <v>49</v>
      </c>
      <c r="D40" s="14" t="s">
        <v>50</v>
      </c>
      <c r="E40" s="178">
        <v>10</v>
      </c>
      <c r="F40" s="178" t="s">
        <v>17</v>
      </c>
      <c r="G40" s="14" t="s">
        <v>51</v>
      </c>
      <c r="H40" s="218">
        <v>43451</v>
      </c>
      <c r="I40" s="178">
        <v>10</v>
      </c>
      <c r="J40" s="52">
        <f t="shared" si="1"/>
        <v>0</v>
      </c>
      <c r="K40" s="178"/>
    </row>
    <row r="41" customHeight="1" spans="1:11">
      <c r="A41" s="178"/>
      <c r="B41" s="214">
        <v>43409</v>
      </c>
      <c r="C41" s="178" t="s">
        <v>29</v>
      </c>
      <c r="D41" s="14" t="s">
        <v>52</v>
      </c>
      <c r="E41" s="14">
        <v>5.26</v>
      </c>
      <c r="F41" s="14" t="s">
        <v>31</v>
      </c>
      <c r="G41" s="14" t="s">
        <v>53</v>
      </c>
      <c r="H41" s="178"/>
      <c r="I41" s="178"/>
      <c r="J41" s="52">
        <f t="shared" si="1"/>
        <v>5.26</v>
      </c>
      <c r="K41" s="178" t="s">
        <v>33</v>
      </c>
    </row>
    <row r="42" customHeight="1" spans="1:11">
      <c r="A42" s="178"/>
      <c r="B42" s="214"/>
      <c r="C42" s="178" t="s">
        <v>29</v>
      </c>
      <c r="D42" s="14"/>
      <c r="E42" s="178">
        <v>3</v>
      </c>
      <c r="F42" s="14" t="s">
        <v>25</v>
      </c>
      <c r="G42" s="14"/>
      <c r="H42" s="218">
        <v>43451</v>
      </c>
      <c r="I42" s="178">
        <v>3</v>
      </c>
      <c r="J42" s="52">
        <f t="shared" si="1"/>
        <v>0</v>
      </c>
      <c r="K42" s="178"/>
    </row>
    <row r="43" customHeight="1" spans="1:11">
      <c r="A43" s="178"/>
      <c r="B43" s="214"/>
      <c r="C43" s="178" t="s">
        <v>29</v>
      </c>
      <c r="D43" s="14"/>
      <c r="E43" s="178">
        <v>2</v>
      </c>
      <c r="F43" s="14" t="s">
        <v>54</v>
      </c>
      <c r="G43" s="14"/>
      <c r="H43" s="218">
        <v>43451</v>
      </c>
      <c r="I43" s="178">
        <v>2</v>
      </c>
      <c r="J43" s="52">
        <f t="shared" si="1"/>
        <v>0</v>
      </c>
      <c r="K43" s="178"/>
    </row>
    <row r="44" customHeight="1" spans="1:11">
      <c r="A44" s="178"/>
      <c r="B44" s="214"/>
      <c r="C44" s="178" t="s">
        <v>29</v>
      </c>
      <c r="D44" s="14"/>
      <c r="E44" s="178">
        <v>3.95</v>
      </c>
      <c r="F44" s="178" t="s">
        <v>35</v>
      </c>
      <c r="G44" s="14"/>
      <c r="H44" s="218">
        <v>43451</v>
      </c>
      <c r="I44" s="178">
        <v>3.95</v>
      </c>
      <c r="J44" s="52">
        <f t="shared" si="1"/>
        <v>0</v>
      </c>
      <c r="K44" s="178"/>
    </row>
    <row r="45" customHeight="1" spans="1:11">
      <c r="A45" s="178"/>
      <c r="B45" s="214"/>
      <c r="C45" s="178" t="s">
        <v>29</v>
      </c>
      <c r="D45" s="14"/>
      <c r="E45" s="178">
        <v>1.82</v>
      </c>
      <c r="F45" s="178" t="s">
        <v>25</v>
      </c>
      <c r="G45" s="14"/>
      <c r="H45" s="218">
        <v>43451</v>
      </c>
      <c r="I45" s="178">
        <v>1.82</v>
      </c>
      <c r="J45" s="52">
        <f t="shared" si="1"/>
        <v>0</v>
      </c>
      <c r="K45" s="178"/>
    </row>
    <row r="46" customHeight="1" spans="1:11">
      <c r="A46" s="178"/>
      <c r="B46" s="214"/>
      <c r="C46" s="178" t="s">
        <v>29</v>
      </c>
      <c r="D46" s="14"/>
      <c r="E46" s="178">
        <v>2.37</v>
      </c>
      <c r="F46" s="178" t="s">
        <v>26</v>
      </c>
      <c r="G46" s="14"/>
      <c r="H46" s="218">
        <v>43451</v>
      </c>
      <c r="I46" s="178">
        <v>2.37</v>
      </c>
      <c r="J46" s="52">
        <f t="shared" si="1"/>
        <v>0</v>
      </c>
      <c r="K46" s="178"/>
    </row>
    <row r="47" customHeight="1" spans="1:11">
      <c r="A47" s="178"/>
      <c r="B47" s="214"/>
      <c r="C47" s="178" t="s">
        <v>29</v>
      </c>
      <c r="D47" s="14"/>
      <c r="E47" s="178">
        <v>3.63</v>
      </c>
      <c r="F47" s="178" t="s">
        <v>34</v>
      </c>
      <c r="G47" s="14"/>
      <c r="H47" s="218">
        <v>43451</v>
      </c>
      <c r="I47" s="178">
        <v>3.63</v>
      </c>
      <c r="J47" s="52">
        <f t="shared" si="1"/>
        <v>0</v>
      </c>
      <c r="K47" s="178"/>
    </row>
    <row r="48" customHeight="1" spans="1:11">
      <c r="A48" s="178"/>
      <c r="B48" s="214"/>
      <c r="C48" s="178" t="s">
        <v>29</v>
      </c>
      <c r="D48" s="14"/>
      <c r="E48" s="178">
        <v>1.92</v>
      </c>
      <c r="F48" s="178" t="s">
        <v>54</v>
      </c>
      <c r="G48" s="14"/>
      <c r="H48" s="218">
        <v>43451</v>
      </c>
      <c r="I48" s="178">
        <v>1.92</v>
      </c>
      <c r="J48" s="52">
        <f t="shared" si="1"/>
        <v>0</v>
      </c>
      <c r="K48" s="178"/>
    </row>
    <row r="49" customHeight="1" spans="1:11">
      <c r="A49" s="178"/>
      <c r="B49" s="214"/>
      <c r="C49" s="178" t="s">
        <v>29</v>
      </c>
      <c r="D49" s="14"/>
      <c r="E49" s="178">
        <v>1.9</v>
      </c>
      <c r="F49" s="178" t="s">
        <v>21</v>
      </c>
      <c r="G49" s="14"/>
      <c r="H49" s="218">
        <v>43451</v>
      </c>
      <c r="I49" s="178">
        <v>1.9</v>
      </c>
      <c r="J49" s="52">
        <f t="shared" si="1"/>
        <v>0</v>
      </c>
      <c r="K49" s="178"/>
    </row>
    <row r="50" customHeight="1" spans="1:11">
      <c r="A50" s="178"/>
      <c r="B50" s="214"/>
      <c r="C50" s="178" t="s">
        <v>29</v>
      </c>
      <c r="D50" s="14"/>
      <c r="E50" s="178">
        <v>2.15</v>
      </c>
      <c r="F50" s="178" t="s">
        <v>27</v>
      </c>
      <c r="G50" s="14"/>
      <c r="H50" s="218">
        <v>43451</v>
      </c>
      <c r="I50" s="178">
        <v>2.15</v>
      </c>
      <c r="J50" s="52">
        <f t="shared" si="1"/>
        <v>0</v>
      </c>
      <c r="K50" s="178"/>
    </row>
    <row r="51" customHeight="1" spans="1:11">
      <c r="A51" s="178"/>
      <c r="B51" s="214">
        <v>43409</v>
      </c>
      <c r="C51" s="178" t="s">
        <v>29</v>
      </c>
      <c r="D51" s="14" t="s">
        <v>55</v>
      </c>
      <c r="E51" s="14">
        <v>3</v>
      </c>
      <c r="F51" s="14" t="s">
        <v>19</v>
      </c>
      <c r="G51" s="14" t="s">
        <v>53</v>
      </c>
      <c r="H51" s="218">
        <v>43451</v>
      </c>
      <c r="I51" s="14">
        <v>3</v>
      </c>
      <c r="J51" s="52">
        <f t="shared" si="1"/>
        <v>0</v>
      </c>
      <c r="K51" s="178"/>
    </row>
    <row r="52" customHeight="1" spans="1:11">
      <c r="A52" s="178"/>
      <c r="B52" s="214">
        <v>43409</v>
      </c>
      <c r="C52" s="178" t="s">
        <v>29</v>
      </c>
      <c r="D52" s="14" t="s">
        <v>56</v>
      </c>
      <c r="E52" s="14">
        <v>8</v>
      </c>
      <c r="F52" s="14" t="s">
        <v>17</v>
      </c>
      <c r="G52" s="14" t="s">
        <v>53</v>
      </c>
      <c r="H52" s="218">
        <v>43451</v>
      </c>
      <c r="I52" s="14">
        <v>8</v>
      </c>
      <c r="J52" s="52">
        <f t="shared" si="1"/>
        <v>0</v>
      </c>
      <c r="K52" s="178"/>
    </row>
    <row r="53" customHeight="1" spans="1:11">
      <c r="A53" s="178"/>
      <c r="B53" s="214">
        <v>43409</v>
      </c>
      <c r="C53" s="178" t="s">
        <v>29</v>
      </c>
      <c r="D53" s="14" t="s">
        <v>57</v>
      </c>
      <c r="E53" s="14">
        <v>5</v>
      </c>
      <c r="F53" s="14" t="s">
        <v>28</v>
      </c>
      <c r="G53" s="14" t="s">
        <v>53</v>
      </c>
      <c r="H53" s="218">
        <v>43451</v>
      </c>
      <c r="I53" s="14">
        <v>5</v>
      </c>
      <c r="J53" s="52">
        <f t="shared" si="1"/>
        <v>0</v>
      </c>
      <c r="K53" s="178"/>
    </row>
    <row r="54" ht="25" customHeight="1" spans="1:11">
      <c r="A54" s="178"/>
      <c r="B54" s="214">
        <v>43409</v>
      </c>
      <c r="C54" s="178" t="s">
        <v>29</v>
      </c>
      <c r="D54" s="14" t="s">
        <v>58</v>
      </c>
      <c r="E54" s="14">
        <v>10</v>
      </c>
      <c r="F54" s="249" t="s">
        <v>17</v>
      </c>
      <c r="G54" s="14" t="s">
        <v>59</v>
      </c>
      <c r="H54" s="218">
        <v>43451</v>
      </c>
      <c r="I54" s="14">
        <v>10</v>
      </c>
      <c r="J54" s="52">
        <f t="shared" si="1"/>
        <v>0</v>
      </c>
      <c r="K54" s="178"/>
    </row>
    <row r="55" customHeight="1" spans="1:11">
      <c r="A55" s="178" t="s">
        <v>60</v>
      </c>
      <c r="B55" s="255" t="s">
        <v>61</v>
      </c>
      <c r="C55" s="178"/>
      <c r="D55" s="255" t="s">
        <v>62</v>
      </c>
      <c r="E55" s="178">
        <v>10</v>
      </c>
      <c r="F55" s="249" t="s">
        <v>17</v>
      </c>
      <c r="G55" s="255" t="s">
        <v>63</v>
      </c>
      <c r="H55" s="218">
        <v>43620</v>
      </c>
      <c r="I55" s="178">
        <v>10</v>
      </c>
      <c r="J55" s="52">
        <f t="shared" si="1"/>
        <v>0</v>
      </c>
      <c r="K55" s="178"/>
    </row>
    <row r="56" customHeight="1" spans="1:11">
      <c r="A56" s="178" t="s">
        <v>60</v>
      </c>
      <c r="B56" s="255" t="s">
        <v>64</v>
      </c>
      <c r="C56" s="178"/>
      <c r="D56" s="255" t="s">
        <v>65</v>
      </c>
      <c r="E56" s="178">
        <v>10</v>
      </c>
      <c r="F56" s="178" t="s">
        <v>45</v>
      </c>
      <c r="G56" s="255" t="s">
        <v>63</v>
      </c>
      <c r="H56" s="218">
        <v>43620</v>
      </c>
      <c r="I56" s="178">
        <v>10</v>
      </c>
      <c r="J56" s="52">
        <f t="shared" si="1"/>
        <v>0</v>
      </c>
      <c r="K56" s="178"/>
    </row>
    <row r="57" customHeight="1" spans="1:11">
      <c r="A57" s="178"/>
      <c r="B57" s="250">
        <v>43578</v>
      </c>
      <c r="C57" s="178" t="s">
        <v>15</v>
      </c>
      <c r="D57" s="251" t="s">
        <v>66</v>
      </c>
      <c r="E57" s="252">
        <v>6</v>
      </c>
      <c r="F57" s="253" t="s">
        <v>20</v>
      </c>
      <c r="G57" s="251" t="s">
        <v>67</v>
      </c>
      <c r="H57" s="254">
        <v>43671</v>
      </c>
      <c r="I57" s="253">
        <v>6</v>
      </c>
      <c r="J57" s="52">
        <f t="shared" si="1"/>
        <v>0</v>
      </c>
      <c r="K57" s="178"/>
    </row>
    <row r="58" customHeight="1" spans="1:11">
      <c r="A58" s="178"/>
      <c r="B58" s="250">
        <v>43578</v>
      </c>
      <c r="C58" s="178" t="s">
        <v>15</v>
      </c>
      <c r="D58" s="251" t="s">
        <v>66</v>
      </c>
      <c r="E58" s="252">
        <v>4</v>
      </c>
      <c r="F58" s="252" t="s">
        <v>43</v>
      </c>
      <c r="G58" s="251" t="s">
        <v>67</v>
      </c>
      <c r="H58" s="254">
        <v>43649</v>
      </c>
      <c r="I58" s="253">
        <v>4</v>
      </c>
      <c r="J58" s="52">
        <f t="shared" ref="J58:J70" si="2">E58-I58</f>
        <v>0</v>
      </c>
      <c r="K58" s="178"/>
    </row>
    <row r="59" customHeight="1" spans="1:11">
      <c r="A59" s="178"/>
      <c r="B59" s="250">
        <v>43578</v>
      </c>
      <c r="C59" s="178" t="s">
        <v>15</v>
      </c>
      <c r="D59" s="251" t="s">
        <v>66</v>
      </c>
      <c r="E59" s="109">
        <v>4</v>
      </c>
      <c r="F59" s="109" t="s">
        <v>68</v>
      </c>
      <c r="G59" s="251" t="s">
        <v>67</v>
      </c>
      <c r="H59" s="254">
        <v>43649</v>
      </c>
      <c r="I59" s="253">
        <v>4</v>
      </c>
      <c r="J59" s="52">
        <f t="shared" si="2"/>
        <v>0</v>
      </c>
      <c r="K59" s="178"/>
    </row>
    <row r="60" customHeight="1" spans="1:11">
      <c r="A60" s="178"/>
      <c r="B60" s="250">
        <v>43493</v>
      </c>
      <c r="C60" s="178" t="s">
        <v>15</v>
      </c>
      <c r="D60" s="251" t="s">
        <v>69</v>
      </c>
      <c r="E60" s="14">
        <v>5</v>
      </c>
      <c r="F60" s="14" t="s">
        <v>19</v>
      </c>
      <c r="G60" s="251" t="s">
        <v>70</v>
      </c>
      <c r="H60" s="218">
        <v>43572</v>
      </c>
      <c r="I60" s="253">
        <v>4</v>
      </c>
      <c r="J60" s="52">
        <f t="shared" si="2"/>
        <v>1</v>
      </c>
      <c r="K60" s="178"/>
    </row>
    <row r="61" customHeight="1" spans="1:11">
      <c r="A61" s="178"/>
      <c r="B61" s="250">
        <v>43493</v>
      </c>
      <c r="C61" s="178" t="s">
        <v>15</v>
      </c>
      <c r="D61" s="251" t="s">
        <v>69</v>
      </c>
      <c r="E61" s="14">
        <v>5</v>
      </c>
      <c r="F61" s="14" t="s">
        <v>25</v>
      </c>
      <c r="G61" s="251" t="s">
        <v>70</v>
      </c>
      <c r="H61" s="218">
        <v>43572</v>
      </c>
      <c r="I61" s="253">
        <v>5</v>
      </c>
      <c r="J61" s="52">
        <f t="shared" si="2"/>
        <v>0</v>
      </c>
      <c r="K61" s="178"/>
    </row>
    <row r="62" customHeight="1" spans="1:11">
      <c r="A62" s="178"/>
      <c r="B62" s="250">
        <v>43493</v>
      </c>
      <c r="C62" s="178" t="s">
        <v>15</v>
      </c>
      <c r="D62" s="251" t="s">
        <v>69</v>
      </c>
      <c r="E62" s="14">
        <v>5</v>
      </c>
      <c r="F62" s="14" t="s">
        <v>17</v>
      </c>
      <c r="G62" s="251" t="s">
        <v>70</v>
      </c>
      <c r="H62" s="218">
        <v>43572</v>
      </c>
      <c r="I62" s="253">
        <v>5</v>
      </c>
      <c r="J62" s="52">
        <f t="shared" si="2"/>
        <v>0</v>
      </c>
      <c r="K62" s="178"/>
    </row>
    <row r="63" customHeight="1" spans="1:11">
      <c r="A63" s="178"/>
      <c r="B63" s="250">
        <v>43493</v>
      </c>
      <c r="C63" s="178" t="s">
        <v>15</v>
      </c>
      <c r="D63" s="251" t="s">
        <v>69</v>
      </c>
      <c r="E63" s="14">
        <v>5</v>
      </c>
      <c r="F63" s="14" t="s">
        <v>28</v>
      </c>
      <c r="G63" s="251" t="s">
        <v>70</v>
      </c>
      <c r="H63" s="218">
        <v>43572</v>
      </c>
      <c r="I63" s="253">
        <v>5</v>
      </c>
      <c r="J63" s="52">
        <f t="shared" si="2"/>
        <v>0</v>
      </c>
      <c r="K63" s="178"/>
    </row>
    <row r="64" customHeight="1" spans="1:11">
      <c r="A64" s="178"/>
      <c r="B64" s="250">
        <v>43493</v>
      </c>
      <c r="C64" s="178" t="s">
        <v>15</v>
      </c>
      <c r="D64" s="251" t="s">
        <v>69</v>
      </c>
      <c r="E64" s="14">
        <v>5</v>
      </c>
      <c r="F64" s="14" t="s">
        <v>46</v>
      </c>
      <c r="G64" s="251" t="s">
        <v>70</v>
      </c>
      <c r="H64" s="218">
        <v>43572</v>
      </c>
      <c r="I64" s="253">
        <v>5</v>
      </c>
      <c r="J64" s="52">
        <f t="shared" si="2"/>
        <v>0</v>
      </c>
      <c r="K64" s="178"/>
    </row>
    <row r="65" customHeight="1" spans="1:11">
      <c r="A65" s="178"/>
      <c r="B65" s="250">
        <v>43493</v>
      </c>
      <c r="C65" s="178" t="s">
        <v>15</v>
      </c>
      <c r="D65" s="251" t="s">
        <v>69</v>
      </c>
      <c r="E65" s="14">
        <v>2</v>
      </c>
      <c r="F65" s="14" t="s">
        <v>21</v>
      </c>
      <c r="G65" s="251" t="s">
        <v>70</v>
      </c>
      <c r="H65" s="218">
        <v>43572</v>
      </c>
      <c r="I65" s="253">
        <v>2</v>
      </c>
      <c r="J65" s="52">
        <f t="shared" si="2"/>
        <v>0</v>
      </c>
      <c r="K65" s="178"/>
    </row>
    <row r="66" customHeight="1" spans="1:11">
      <c r="A66" s="178"/>
      <c r="B66" s="250">
        <v>43493</v>
      </c>
      <c r="C66" s="178" t="s">
        <v>15</v>
      </c>
      <c r="D66" s="251" t="s">
        <v>69</v>
      </c>
      <c r="E66" s="14">
        <v>4</v>
      </c>
      <c r="F66" s="14" t="s">
        <v>43</v>
      </c>
      <c r="G66" s="251" t="s">
        <v>70</v>
      </c>
      <c r="H66" s="218">
        <v>43572</v>
      </c>
      <c r="I66" s="253">
        <v>4</v>
      </c>
      <c r="J66" s="52">
        <f t="shared" si="2"/>
        <v>0</v>
      </c>
      <c r="K66" s="178"/>
    </row>
    <row r="67" customHeight="1" spans="1:11">
      <c r="A67" s="178"/>
      <c r="B67" s="250">
        <v>43493</v>
      </c>
      <c r="C67" s="178" t="s">
        <v>15</v>
      </c>
      <c r="D67" s="251" t="s">
        <v>69</v>
      </c>
      <c r="E67" s="14">
        <v>2</v>
      </c>
      <c r="F67" s="14" t="s">
        <v>27</v>
      </c>
      <c r="G67" s="251" t="s">
        <v>70</v>
      </c>
      <c r="H67" s="218">
        <v>43572</v>
      </c>
      <c r="I67" s="253">
        <v>2</v>
      </c>
      <c r="J67" s="52">
        <f t="shared" si="2"/>
        <v>0</v>
      </c>
      <c r="K67" s="178"/>
    </row>
    <row r="68" customHeight="1" spans="1:11">
      <c r="A68" s="178"/>
      <c r="B68" s="250">
        <v>43493</v>
      </c>
      <c r="C68" s="178" t="s">
        <v>15</v>
      </c>
      <c r="D68" s="251" t="s">
        <v>69</v>
      </c>
      <c r="E68" s="14">
        <v>2</v>
      </c>
      <c r="F68" s="14" t="s">
        <v>34</v>
      </c>
      <c r="G68" s="251" t="s">
        <v>70</v>
      </c>
      <c r="H68" s="218">
        <v>43572</v>
      </c>
      <c r="I68" s="253">
        <v>2</v>
      </c>
      <c r="J68" s="52">
        <f t="shared" si="2"/>
        <v>0</v>
      </c>
      <c r="K68" s="178"/>
    </row>
    <row r="69" customHeight="1" spans="1:11">
      <c r="A69" s="178"/>
      <c r="B69" s="250">
        <v>43493</v>
      </c>
      <c r="C69" s="178" t="s">
        <v>15</v>
      </c>
      <c r="D69" s="251" t="s">
        <v>69</v>
      </c>
      <c r="E69" s="14">
        <v>2</v>
      </c>
      <c r="F69" s="14" t="s">
        <v>35</v>
      </c>
      <c r="G69" s="251" t="s">
        <v>70</v>
      </c>
      <c r="H69" s="218">
        <v>43572</v>
      </c>
      <c r="I69" s="253">
        <v>2</v>
      </c>
      <c r="J69" s="52">
        <f t="shared" si="2"/>
        <v>0</v>
      </c>
      <c r="K69" s="178"/>
    </row>
    <row r="70" customHeight="1" spans="1:11">
      <c r="A70" s="178"/>
      <c r="B70" s="250">
        <v>43493</v>
      </c>
      <c r="C70" s="178" t="s">
        <v>15</v>
      </c>
      <c r="D70" s="251" t="s">
        <v>69</v>
      </c>
      <c r="E70" s="14">
        <v>2</v>
      </c>
      <c r="F70" s="14" t="s">
        <v>42</v>
      </c>
      <c r="G70" s="251" t="s">
        <v>70</v>
      </c>
      <c r="H70" s="218">
        <v>43572</v>
      </c>
      <c r="I70" s="253">
        <v>2</v>
      </c>
      <c r="J70" s="52">
        <f t="shared" si="2"/>
        <v>0</v>
      </c>
      <c r="K70" s="178"/>
    </row>
    <row r="71" customHeight="1" spans="1:11">
      <c r="A71" s="178"/>
      <c r="B71" s="218">
        <v>43479</v>
      </c>
      <c r="C71" s="178" t="s">
        <v>15</v>
      </c>
      <c r="D71" s="178" t="s">
        <v>71</v>
      </c>
      <c r="E71" s="178">
        <v>10</v>
      </c>
      <c r="F71" s="178" t="s">
        <v>19</v>
      </c>
      <c r="G71" s="178" t="s">
        <v>72</v>
      </c>
      <c r="H71" s="218">
        <v>43577</v>
      </c>
      <c r="I71" s="178">
        <v>10</v>
      </c>
      <c r="J71" s="52">
        <f t="shared" ref="J71:J79" si="3">E71-I71</f>
        <v>0</v>
      </c>
      <c r="K71" s="178"/>
    </row>
    <row r="72" customHeight="1" spans="1:11">
      <c r="A72" s="178"/>
      <c r="B72" s="218">
        <v>43479</v>
      </c>
      <c r="C72" s="178" t="s">
        <v>15</v>
      </c>
      <c r="D72" s="178" t="s">
        <v>73</v>
      </c>
      <c r="E72" s="178">
        <v>4</v>
      </c>
      <c r="F72" s="178" t="s">
        <v>17</v>
      </c>
      <c r="G72" s="178" t="s">
        <v>72</v>
      </c>
      <c r="H72" s="218">
        <v>43577</v>
      </c>
      <c r="I72" s="178">
        <v>4</v>
      </c>
      <c r="J72" s="52">
        <f t="shared" si="3"/>
        <v>0</v>
      </c>
      <c r="K72" s="178"/>
    </row>
    <row r="73" customHeight="1" spans="1:11">
      <c r="A73" s="178"/>
      <c r="B73" s="218">
        <v>43479</v>
      </c>
      <c r="C73" s="178" t="s">
        <v>15</v>
      </c>
      <c r="D73" s="178" t="s">
        <v>74</v>
      </c>
      <c r="E73" s="178">
        <v>3</v>
      </c>
      <c r="F73" s="178" t="s">
        <v>20</v>
      </c>
      <c r="G73" s="178" t="s">
        <v>72</v>
      </c>
      <c r="H73" s="218">
        <v>43577</v>
      </c>
      <c r="I73" s="178">
        <v>3</v>
      </c>
      <c r="J73" s="52">
        <f t="shared" si="3"/>
        <v>0</v>
      </c>
      <c r="K73" s="178"/>
    </row>
    <row r="74" customHeight="1" spans="1:11">
      <c r="A74" s="178"/>
      <c r="B74" s="218">
        <v>43479</v>
      </c>
      <c r="C74" s="178" t="s">
        <v>15</v>
      </c>
      <c r="D74" s="178" t="s">
        <v>75</v>
      </c>
      <c r="E74" s="178">
        <v>3</v>
      </c>
      <c r="F74" s="178" t="s">
        <v>43</v>
      </c>
      <c r="G74" s="178" t="s">
        <v>72</v>
      </c>
      <c r="H74" s="218">
        <v>43577</v>
      </c>
      <c r="I74" s="178">
        <v>3</v>
      </c>
      <c r="J74" s="52">
        <f t="shared" si="3"/>
        <v>0</v>
      </c>
      <c r="K74" s="178"/>
    </row>
    <row r="75" customHeight="1" spans="1:11">
      <c r="A75" s="178"/>
      <c r="B75" s="218">
        <v>43479</v>
      </c>
      <c r="C75" s="178" t="s">
        <v>15</v>
      </c>
      <c r="D75" s="178" t="s">
        <v>76</v>
      </c>
      <c r="E75" s="178">
        <v>4</v>
      </c>
      <c r="F75" s="178" t="s">
        <v>42</v>
      </c>
      <c r="G75" s="178" t="s">
        <v>72</v>
      </c>
      <c r="H75" s="218">
        <v>43577</v>
      </c>
      <c r="I75" s="178">
        <v>4</v>
      </c>
      <c r="J75" s="52">
        <f t="shared" si="3"/>
        <v>0</v>
      </c>
      <c r="K75" s="178"/>
    </row>
    <row r="76" customHeight="1" spans="1:11">
      <c r="A76" s="178"/>
      <c r="B76" s="218">
        <v>43479</v>
      </c>
      <c r="C76" s="178" t="s">
        <v>15</v>
      </c>
      <c r="D76" s="178" t="s">
        <v>77</v>
      </c>
      <c r="E76" s="178">
        <v>3</v>
      </c>
      <c r="F76" s="178" t="s">
        <v>48</v>
      </c>
      <c r="G76" s="178" t="s">
        <v>72</v>
      </c>
      <c r="H76" s="218">
        <v>43577</v>
      </c>
      <c r="I76" s="178">
        <v>3</v>
      </c>
      <c r="J76" s="52">
        <f t="shared" si="3"/>
        <v>0</v>
      </c>
      <c r="K76" s="178"/>
    </row>
    <row r="77" customHeight="1" spans="1:11">
      <c r="A77" s="178"/>
      <c r="B77" s="218">
        <v>43479</v>
      </c>
      <c r="C77" s="178" t="s">
        <v>15</v>
      </c>
      <c r="D77" s="178" t="s">
        <v>78</v>
      </c>
      <c r="E77" s="178">
        <v>5</v>
      </c>
      <c r="F77" s="178" t="s">
        <v>25</v>
      </c>
      <c r="G77" s="178" t="s">
        <v>72</v>
      </c>
      <c r="H77" s="218">
        <v>43577</v>
      </c>
      <c r="I77" s="178">
        <v>5</v>
      </c>
      <c r="J77" s="52">
        <f t="shared" si="3"/>
        <v>0</v>
      </c>
      <c r="K77" s="178"/>
    </row>
    <row r="78" customHeight="1" spans="1:11">
      <c r="A78" s="178"/>
      <c r="B78" s="218">
        <v>43479</v>
      </c>
      <c r="C78" s="178" t="s">
        <v>15</v>
      </c>
      <c r="D78" s="178" t="s">
        <v>79</v>
      </c>
      <c r="E78" s="178">
        <v>3</v>
      </c>
      <c r="F78" s="178" t="s">
        <v>44</v>
      </c>
      <c r="G78" s="178" t="s">
        <v>72</v>
      </c>
      <c r="H78" s="218">
        <v>43577</v>
      </c>
      <c r="I78" s="178">
        <v>3</v>
      </c>
      <c r="J78" s="52">
        <f t="shared" si="3"/>
        <v>0</v>
      </c>
      <c r="K78" s="178"/>
    </row>
    <row r="79" customHeight="1" spans="1:11">
      <c r="A79" s="178"/>
      <c r="B79" s="218">
        <v>43479</v>
      </c>
      <c r="C79" s="178" t="s">
        <v>15</v>
      </c>
      <c r="D79" s="178" t="s">
        <v>80</v>
      </c>
      <c r="E79" s="178">
        <v>2</v>
      </c>
      <c r="F79" s="178" t="s">
        <v>21</v>
      </c>
      <c r="G79" s="178" t="s">
        <v>72</v>
      </c>
      <c r="H79" s="218">
        <v>43577</v>
      </c>
      <c r="I79" s="178">
        <v>2</v>
      </c>
      <c r="J79" s="52">
        <f t="shared" si="3"/>
        <v>0</v>
      </c>
      <c r="K79" s="178"/>
    </row>
    <row r="80" hidden="1" customHeight="1"/>
  </sheetData>
  <mergeCells count="6">
    <mergeCell ref="A1:K1"/>
    <mergeCell ref="B2:D2"/>
    <mergeCell ref="D15:D23"/>
    <mergeCell ref="D41:D50"/>
    <mergeCell ref="G15:G23"/>
    <mergeCell ref="G41:G50"/>
  </mergeCells>
  <pageMargins left="0.629166666666667" right="0.275" top="1" bottom="1" header="0.511805555555556" footer="0.511805555555556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86"/>
  <sheetViews>
    <sheetView workbookViewId="0">
      <selection activeCell="C11" sqref="C11"/>
    </sheetView>
  </sheetViews>
  <sheetFormatPr defaultColWidth="8.89166666666667" defaultRowHeight="13.5"/>
  <cols>
    <col min="1" max="1" width="8.10833333333333" style="13" customWidth="1"/>
  </cols>
  <sheetData>
    <row r="2" spans="1:1">
      <c r="A2" s="14" t="s">
        <v>13</v>
      </c>
    </row>
    <row r="3" spans="1:1">
      <c r="A3" s="14" t="s">
        <v>217</v>
      </c>
    </row>
    <row r="4" spans="1:1">
      <c r="A4" s="14" t="s">
        <v>220</v>
      </c>
    </row>
    <row r="5" spans="1:1">
      <c r="A5" s="14" t="s">
        <v>223</v>
      </c>
    </row>
    <row r="6" spans="1:1">
      <c r="A6" s="14" t="s">
        <v>225</v>
      </c>
    </row>
    <row r="7" spans="1:1">
      <c r="A7" s="14" t="s">
        <v>228</v>
      </c>
    </row>
    <row r="8" ht="24" spans="1:1">
      <c r="A8" s="13" t="s">
        <v>231</v>
      </c>
    </row>
    <row r="9" spans="1:1">
      <c r="A9"/>
    </row>
    <row r="10" spans="1:1">
      <c r="A10"/>
    </row>
    <row r="11" spans="1:1">
      <c r="A11"/>
    </row>
    <row r="12" spans="1:1">
      <c r="A12"/>
    </row>
    <row r="13" spans="1:1">
      <c r="A13"/>
    </row>
    <row r="14" spans="1:1">
      <c r="A14"/>
    </row>
    <row r="15" spans="1:1">
      <c r="A15"/>
    </row>
    <row r="16" spans="1:1">
      <c r="A16"/>
    </row>
    <row r="17" spans="1:1">
      <c r="A17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</sheetData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53"/>
  <sheetViews>
    <sheetView tabSelected="1" workbookViewId="0">
      <selection activeCell="S6" sqref="S6"/>
    </sheetView>
  </sheetViews>
  <sheetFormatPr defaultColWidth="17.1416666666667" defaultRowHeight="18" customHeight="1"/>
  <cols>
    <col min="1" max="1" width="9.71666666666667" style="3" customWidth="1"/>
    <col min="2" max="2" width="17.1416666666667" style="3"/>
    <col min="3" max="4" width="10.7166666666667" style="3" customWidth="1"/>
    <col min="5" max="5" width="12.575" style="3" customWidth="1"/>
    <col min="6" max="6" width="22" style="3" customWidth="1"/>
    <col min="7" max="7" width="10.1416666666667" style="3" customWidth="1"/>
    <col min="8" max="8" width="7.85" style="4" customWidth="1"/>
    <col min="9" max="9" width="7.575" style="5" customWidth="1"/>
    <col min="10" max="10" width="9.575" style="3" customWidth="1"/>
    <col min="11" max="11" width="7" style="3" customWidth="1"/>
    <col min="12" max="12" width="22.7166666666667" style="3" customWidth="1"/>
    <col min="13" max="13" width="12.425" style="6" customWidth="1"/>
    <col min="14" max="14" width="10" style="3" customWidth="1"/>
    <col min="15" max="16" width="9.71666666666667" style="3" customWidth="1"/>
    <col min="17" max="17" width="10.85" style="3" customWidth="1"/>
    <col min="18" max="18" width="10.575" style="3" customWidth="1"/>
    <col min="19" max="16384" width="17.1416666666667" style="2"/>
  </cols>
  <sheetData>
    <row r="1" s="1" customFormat="1" ht="39" customHeight="1" spans="1:18">
      <c r="A1" s="7" t="s">
        <v>85</v>
      </c>
      <c r="B1" s="7" t="s">
        <v>1603</v>
      </c>
      <c r="C1" s="7" t="s">
        <v>1604</v>
      </c>
      <c r="D1" s="7" t="s">
        <v>424</v>
      </c>
      <c r="E1" s="7" t="s">
        <v>1605</v>
      </c>
      <c r="F1" s="7" t="s">
        <v>134</v>
      </c>
      <c r="G1" s="7" t="s">
        <v>425</v>
      </c>
      <c r="H1" s="8" t="s">
        <v>1606</v>
      </c>
      <c r="I1" s="11" t="s">
        <v>1607</v>
      </c>
      <c r="J1" s="7" t="s">
        <v>1608</v>
      </c>
      <c r="K1" s="7" t="s">
        <v>1609</v>
      </c>
      <c r="L1" s="7" t="s">
        <v>1610</v>
      </c>
      <c r="M1" s="7" t="s">
        <v>1611</v>
      </c>
      <c r="N1" s="7" t="s">
        <v>1612</v>
      </c>
      <c r="O1" s="7" t="s">
        <v>1613</v>
      </c>
      <c r="P1" s="7" t="s">
        <v>1614</v>
      </c>
      <c r="Q1" s="7" t="s">
        <v>1615</v>
      </c>
      <c r="R1" s="7" t="s">
        <v>1616</v>
      </c>
    </row>
    <row r="2" s="2" customFormat="1" customHeight="1" spans="1:18">
      <c r="A2" s="9">
        <v>1</v>
      </c>
      <c r="B2" s="9" t="s">
        <v>1617</v>
      </c>
      <c r="C2" s="9" t="s">
        <v>31</v>
      </c>
      <c r="D2" s="9" t="s">
        <v>34</v>
      </c>
      <c r="E2" s="9" t="s">
        <v>129</v>
      </c>
      <c r="F2" s="9" t="s">
        <v>1618</v>
      </c>
      <c r="G2" s="9" t="s">
        <v>1435</v>
      </c>
      <c r="H2" s="10">
        <v>4</v>
      </c>
      <c r="I2" s="12">
        <v>4</v>
      </c>
      <c r="J2" s="9">
        <v>2016</v>
      </c>
      <c r="K2" s="9" t="s">
        <v>768</v>
      </c>
      <c r="L2" s="9" t="s">
        <v>1619</v>
      </c>
      <c r="M2" s="9" t="s">
        <v>1620</v>
      </c>
      <c r="N2" s="9" t="s">
        <v>1619</v>
      </c>
      <c r="O2" s="9">
        <v>2017</v>
      </c>
      <c r="P2" s="9">
        <v>11</v>
      </c>
      <c r="Q2" s="9">
        <v>2017</v>
      </c>
      <c r="R2" s="9">
        <v>11</v>
      </c>
    </row>
    <row r="3" s="2" customFormat="1" customHeight="1" spans="1:18">
      <c r="A3" s="9">
        <v>2</v>
      </c>
      <c r="B3" s="9" t="s">
        <v>1617</v>
      </c>
      <c r="C3" s="9" t="s">
        <v>31</v>
      </c>
      <c r="D3" s="9" t="s">
        <v>34</v>
      </c>
      <c r="E3" s="9" t="s">
        <v>129</v>
      </c>
      <c r="F3" s="9" t="s">
        <v>1618</v>
      </c>
      <c r="G3" s="9" t="s">
        <v>1438</v>
      </c>
      <c r="H3" s="10">
        <v>4</v>
      </c>
      <c r="I3" s="12">
        <v>4</v>
      </c>
      <c r="J3" s="9">
        <v>2016</v>
      </c>
      <c r="K3" s="9" t="s">
        <v>768</v>
      </c>
      <c r="L3" s="9" t="s">
        <v>1621</v>
      </c>
      <c r="M3" s="9" t="s">
        <v>1620</v>
      </c>
      <c r="N3" s="9" t="s">
        <v>1621</v>
      </c>
      <c r="O3" s="9">
        <v>2017</v>
      </c>
      <c r="P3" s="9">
        <v>11</v>
      </c>
      <c r="Q3" s="9">
        <v>2017</v>
      </c>
      <c r="R3" s="9">
        <v>11</v>
      </c>
    </row>
    <row r="4" s="2" customFormat="1" customHeight="1" spans="1:18">
      <c r="A4" s="9">
        <v>3</v>
      </c>
      <c r="B4" s="9" t="s">
        <v>1617</v>
      </c>
      <c r="C4" s="9" t="s">
        <v>31</v>
      </c>
      <c r="D4" s="9" t="s">
        <v>34</v>
      </c>
      <c r="E4" s="9" t="s">
        <v>129</v>
      </c>
      <c r="F4" s="9" t="s">
        <v>1618</v>
      </c>
      <c r="G4" s="9" t="s">
        <v>1439</v>
      </c>
      <c r="H4" s="10">
        <v>2</v>
      </c>
      <c r="I4" s="12">
        <v>2</v>
      </c>
      <c r="J4" s="9">
        <v>2016</v>
      </c>
      <c r="K4" s="9" t="s">
        <v>768</v>
      </c>
      <c r="L4" s="9" t="s">
        <v>1619</v>
      </c>
      <c r="M4" s="9" t="s">
        <v>1622</v>
      </c>
      <c r="N4" s="9" t="s">
        <v>1619</v>
      </c>
      <c r="O4" s="9">
        <v>2017</v>
      </c>
      <c r="P4" s="9">
        <v>11</v>
      </c>
      <c r="Q4" s="9">
        <v>2017</v>
      </c>
      <c r="R4" s="9">
        <v>11</v>
      </c>
    </row>
    <row r="5" s="2" customFormat="1" customHeight="1" spans="1:18">
      <c r="A5" s="9">
        <v>4</v>
      </c>
      <c r="B5" s="9" t="s">
        <v>1617</v>
      </c>
      <c r="C5" s="9" t="s">
        <v>31</v>
      </c>
      <c r="D5" s="9" t="s">
        <v>34</v>
      </c>
      <c r="E5" s="9" t="s">
        <v>129</v>
      </c>
      <c r="F5" s="9" t="s">
        <v>1618</v>
      </c>
      <c r="G5" s="9" t="s">
        <v>1440</v>
      </c>
      <c r="H5" s="10">
        <v>5</v>
      </c>
      <c r="I5" s="12">
        <v>5</v>
      </c>
      <c r="J5" s="9">
        <v>2016</v>
      </c>
      <c r="K5" s="9" t="s">
        <v>768</v>
      </c>
      <c r="L5" s="9" t="s">
        <v>1619</v>
      </c>
      <c r="M5" s="9" t="s">
        <v>1620</v>
      </c>
      <c r="N5" s="9" t="s">
        <v>1619</v>
      </c>
      <c r="O5" s="9">
        <v>2017</v>
      </c>
      <c r="P5" s="9">
        <v>11</v>
      </c>
      <c r="Q5" s="9">
        <v>2017</v>
      </c>
      <c r="R5" s="9">
        <v>11</v>
      </c>
    </row>
    <row r="6" s="2" customFormat="1" customHeight="1" spans="1:18">
      <c r="A6" s="9">
        <v>5</v>
      </c>
      <c r="B6" s="9" t="s">
        <v>1617</v>
      </c>
      <c r="C6" s="9" t="s">
        <v>31</v>
      </c>
      <c r="D6" s="9" t="s">
        <v>34</v>
      </c>
      <c r="E6" s="9" t="s">
        <v>129</v>
      </c>
      <c r="F6" s="9" t="s">
        <v>1618</v>
      </c>
      <c r="G6" s="9" t="s">
        <v>1441</v>
      </c>
      <c r="H6" s="10">
        <v>5</v>
      </c>
      <c r="I6" s="12">
        <v>5</v>
      </c>
      <c r="J6" s="9">
        <v>2016</v>
      </c>
      <c r="K6" s="9" t="s">
        <v>768</v>
      </c>
      <c r="L6" s="9" t="s">
        <v>1619</v>
      </c>
      <c r="M6" s="9" t="s">
        <v>1620</v>
      </c>
      <c r="N6" s="9" t="s">
        <v>1619</v>
      </c>
      <c r="O6" s="9">
        <v>2017</v>
      </c>
      <c r="P6" s="9">
        <v>11</v>
      </c>
      <c r="Q6" s="9">
        <v>2017</v>
      </c>
      <c r="R6" s="9">
        <v>11</v>
      </c>
    </row>
    <row r="7" s="2" customFormat="1" customHeight="1" spans="1:18">
      <c r="A7" s="9">
        <v>6</v>
      </c>
      <c r="B7" s="9" t="s">
        <v>1617</v>
      </c>
      <c r="C7" s="9" t="s">
        <v>31</v>
      </c>
      <c r="D7" s="9" t="s">
        <v>34</v>
      </c>
      <c r="E7" s="9" t="s">
        <v>129</v>
      </c>
      <c r="F7" s="9" t="s">
        <v>1618</v>
      </c>
      <c r="G7" s="9" t="s">
        <v>1347</v>
      </c>
      <c r="H7" s="10">
        <v>4</v>
      </c>
      <c r="I7" s="12">
        <v>4</v>
      </c>
      <c r="J7" s="9">
        <v>2016</v>
      </c>
      <c r="K7" s="9" t="s">
        <v>768</v>
      </c>
      <c r="L7" s="9" t="s">
        <v>1619</v>
      </c>
      <c r="M7" s="9" t="s">
        <v>1623</v>
      </c>
      <c r="N7" s="9" t="s">
        <v>1619</v>
      </c>
      <c r="O7" s="9">
        <v>2017</v>
      </c>
      <c r="P7" s="9">
        <v>11</v>
      </c>
      <c r="Q7" s="9">
        <v>2017</v>
      </c>
      <c r="R7" s="9">
        <v>11</v>
      </c>
    </row>
    <row r="8" s="2" customFormat="1" customHeight="1" spans="1:18">
      <c r="A8" s="9">
        <v>7</v>
      </c>
      <c r="B8" s="9" t="s">
        <v>1617</v>
      </c>
      <c r="C8" s="9" t="s">
        <v>31</v>
      </c>
      <c r="D8" s="9" t="s">
        <v>34</v>
      </c>
      <c r="E8" s="9" t="s">
        <v>129</v>
      </c>
      <c r="F8" s="9" t="s">
        <v>1618</v>
      </c>
      <c r="G8" s="9" t="s">
        <v>1442</v>
      </c>
      <c r="H8" s="10">
        <v>4</v>
      </c>
      <c r="I8" s="12">
        <v>5</v>
      </c>
      <c r="J8" s="9">
        <v>2016</v>
      </c>
      <c r="K8" s="9" t="s">
        <v>768</v>
      </c>
      <c r="L8" s="9" t="s">
        <v>1619</v>
      </c>
      <c r="M8" s="9" t="s">
        <v>1620</v>
      </c>
      <c r="N8" s="9" t="s">
        <v>1619</v>
      </c>
      <c r="O8" s="9">
        <v>2017</v>
      </c>
      <c r="P8" s="9">
        <v>11</v>
      </c>
      <c r="Q8" s="9">
        <v>2017</v>
      </c>
      <c r="R8" s="9">
        <v>11</v>
      </c>
    </row>
    <row r="9" s="2" customFormat="1" customHeight="1" spans="1:18">
      <c r="A9" s="9">
        <v>8</v>
      </c>
      <c r="B9" s="9" t="s">
        <v>1617</v>
      </c>
      <c r="C9" s="9" t="s">
        <v>31</v>
      </c>
      <c r="D9" s="9" t="s">
        <v>34</v>
      </c>
      <c r="E9" s="9" t="s">
        <v>129</v>
      </c>
      <c r="F9" s="9" t="s">
        <v>1618</v>
      </c>
      <c r="G9" s="9" t="s">
        <v>1443</v>
      </c>
      <c r="H9" s="10">
        <v>5</v>
      </c>
      <c r="I9" s="12">
        <v>5</v>
      </c>
      <c r="J9" s="9">
        <v>2016</v>
      </c>
      <c r="K9" s="9" t="s">
        <v>768</v>
      </c>
      <c r="L9" s="9" t="s">
        <v>1619</v>
      </c>
      <c r="M9" s="9" t="s">
        <v>1620</v>
      </c>
      <c r="N9" s="9" t="s">
        <v>1619</v>
      </c>
      <c r="O9" s="9">
        <v>2017</v>
      </c>
      <c r="P9" s="9">
        <v>11</v>
      </c>
      <c r="Q9" s="9">
        <v>2017</v>
      </c>
      <c r="R9" s="9">
        <v>11</v>
      </c>
    </row>
    <row r="10" s="2" customFormat="1" customHeight="1" spans="1:18">
      <c r="A10" s="9">
        <v>9</v>
      </c>
      <c r="B10" s="9" t="s">
        <v>1617</v>
      </c>
      <c r="C10" s="9" t="s">
        <v>31</v>
      </c>
      <c r="D10" s="9" t="s">
        <v>34</v>
      </c>
      <c r="E10" s="9" t="s">
        <v>129</v>
      </c>
      <c r="F10" s="9" t="s">
        <v>1618</v>
      </c>
      <c r="G10" s="9" t="s">
        <v>1444</v>
      </c>
      <c r="H10" s="10">
        <v>4</v>
      </c>
      <c r="I10" s="12">
        <v>4</v>
      </c>
      <c r="J10" s="9">
        <v>2016</v>
      </c>
      <c r="K10" s="9" t="s">
        <v>768</v>
      </c>
      <c r="L10" s="9" t="s">
        <v>1624</v>
      </c>
      <c r="M10" s="9" t="s">
        <v>1620</v>
      </c>
      <c r="N10" s="9" t="s">
        <v>1624</v>
      </c>
      <c r="O10" s="9">
        <v>2017</v>
      </c>
      <c r="P10" s="9">
        <v>11</v>
      </c>
      <c r="Q10" s="9">
        <v>2017</v>
      </c>
      <c r="R10" s="9">
        <v>11</v>
      </c>
    </row>
    <row r="11" s="2" customFormat="1" customHeight="1" spans="1:18">
      <c r="A11" s="9">
        <v>10</v>
      </c>
      <c r="B11" s="9" t="s">
        <v>1617</v>
      </c>
      <c r="C11" s="9" t="s">
        <v>31</v>
      </c>
      <c r="D11" s="9" t="s">
        <v>34</v>
      </c>
      <c r="E11" s="9" t="s">
        <v>129</v>
      </c>
      <c r="F11" s="9" t="s">
        <v>1618</v>
      </c>
      <c r="G11" s="9" t="s">
        <v>1445</v>
      </c>
      <c r="H11" s="10">
        <v>2</v>
      </c>
      <c r="I11" s="12">
        <v>2</v>
      </c>
      <c r="J11" s="9">
        <v>2016</v>
      </c>
      <c r="K11" s="9" t="s">
        <v>768</v>
      </c>
      <c r="L11" s="9" t="s">
        <v>1625</v>
      </c>
      <c r="M11" s="9" t="s">
        <v>1623</v>
      </c>
      <c r="N11" s="9" t="s">
        <v>1625</v>
      </c>
      <c r="O11" s="9">
        <v>2017</v>
      </c>
      <c r="P11" s="9">
        <v>11</v>
      </c>
      <c r="Q11" s="9">
        <v>2017</v>
      </c>
      <c r="R11" s="9">
        <v>11</v>
      </c>
    </row>
    <row r="12" s="2" customFormat="1" customHeight="1" spans="1:18">
      <c r="A12" s="9">
        <v>11</v>
      </c>
      <c r="B12" s="9" t="s">
        <v>1617</v>
      </c>
      <c r="C12" s="9" t="s">
        <v>31</v>
      </c>
      <c r="D12" s="9" t="s">
        <v>34</v>
      </c>
      <c r="E12" s="9" t="s">
        <v>129</v>
      </c>
      <c r="F12" s="9" t="s">
        <v>1618</v>
      </c>
      <c r="G12" s="9" t="s">
        <v>1446</v>
      </c>
      <c r="H12" s="10">
        <v>3</v>
      </c>
      <c r="I12" s="12">
        <v>3</v>
      </c>
      <c r="J12" s="9">
        <v>2016</v>
      </c>
      <c r="K12" s="9" t="s">
        <v>768</v>
      </c>
      <c r="L12" s="9" t="s">
        <v>1621</v>
      </c>
      <c r="M12" s="9" t="s">
        <v>1623</v>
      </c>
      <c r="N12" s="9" t="s">
        <v>1621</v>
      </c>
      <c r="O12" s="9">
        <v>2017</v>
      </c>
      <c r="P12" s="9">
        <v>11</v>
      </c>
      <c r="Q12" s="9">
        <v>2017</v>
      </c>
      <c r="R12" s="9">
        <v>11</v>
      </c>
    </row>
    <row r="13" s="2" customFormat="1" customHeight="1" spans="1:18">
      <c r="A13" s="9">
        <v>12</v>
      </c>
      <c r="B13" s="9" t="s">
        <v>1617</v>
      </c>
      <c r="C13" s="9" t="s">
        <v>31</v>
      </c>
      <c r="D13" s="9" t="s">
        <v>34</v>
      </c>
      <c r="E13" s="9" t="s">
        <v>129</v>
      </c>
      <c r="F13" s="9" t="s">
        <v>1618</v>
      </c>
      <c r="G13" s="9" t="s">
        <v>1447</v>
      </c>
      <c r="H13" s="10">
        <v>2</v>
      </c>
      <c r="I13" s="12">
        <v>2</v>
      </c>
      <c r="J13" s="9">
        <v>2016</v>
      </c>
      <c r="K13" s="9" t="s">
        <v>768</v>
      </c>
      <c r="L13" s="9" t="s">
        <v>1619</v>
      </c>
      <c r="M13" s="9" t="s">
        <v>1623</v>
      </c>
      <c r="N13" s="9" t="s">
        <v>1619</v>
      </c>
      <c r="O13" s="9">
        <v>2017</v>
      </c>
      <c r="P13" s="9">
        <v>11</v>
      </c>
      <c r="Q13" s="9">
        <v>2017</v>
      </c>
      <c r="R13" s="9">
        <v>11</v>
      </c>
    </row>
    <row r="14" s="2" customFormat="1" customHeight="1" spans="1:18">
      <c r="A14" s="9">
        <v>13</v>
      </c>
      <c r="B14" s="9" t="s">
        <v>1617</v>
      </c>
      <c r="C14" s="9" t="s">
        <v>31</v>
      </c>
      <c r="D14" s="9" t="s">
        <v>34</v>
      </c>
      <c r="E14" s="9" t="s">
        <v>129</v>
      </c>
      <c r="F14" s="9" t="s">
        <v>1618</v>
      </c>
      <c r="G14" s="9" t="s">
        <v>1448</v>
      </c>
      <c r="H14" s="10">
        <v>4</v>
      </c>
      <c r="I14" s="12">
        <v>4</v>
      </c>
      <c r="J14" s="9">
        <v>2016</v>
      </c>
      <c r="K14" s="9" t="s">
        <v>768</v>
      </c>
      <c r="L14" s="9" t="s">
        <v>1619</v>
      </c>
      <c r="M14" s="9" t="s">
        <v>1620</v>
      </c>
      <c r="N14" s="9" t="s">
        <v>1619</v>
      </c>
      <c r="O14" s="9">
        <v>2017</v>
      </c>
      <c r="P14" s="9">
        <v>11</v>
      </c>
      <c r="Q14" s="9">
        <v>2017</v>
      </c>
      <c r="R14" s="9">
        <v>11</v>
      </c>
    </row>
    <row r="15" s="2" customFormat="1" customHeight="1" spans="1:18">
      <c r="A15" s="9">
        <v>14</v>
      </c>
      <c r="B15" s="9" t="s">
        <v>1617</v>
      </c>
      <c r="C15" s="9" t="s">
        <v>31</v>
      </c>
      <c r="D15" s="9" t="s">
        <v>34</v>
      </c>
      <c r="E15" s="9" t="s">
        <v>129</v>
      </c>
      <c r="F15" s="9" t="s">
        <v>1618</v>
      </c>
      <c r="G15" s="9" t="s">
        <v>1449</v>
      </c>
      <c r="H15" s="10">
        <v>2</v>
      </c>
      <c r="I15" s="12">
        <v>2</v>
      </c>
      <c r="J15" s="9">
        <v>2016</v>
      </c>
      <c r="K15" s="9" t="s">
        <v>768</v>
      </c>
      <c r="L15" s="9" t="s">
        <v>1619</v>
      </c>
      <c r="M15" s="9" t="s">
        <v>1623</v>
      </c>
      <c r="N15" s="9" t="s">
        <v>1619</v>
      </c>
      <c r="O15" s="9">
        <v>2017</v>
      </c>
      <c r="P15" s="9">
        <v>11</v>
      </c>
      <c r="Q15" s="9">
        <v>2017</v>
      </c>
      <c r="R15" s="9">
        <v>11</v>
      </c>
    </row>
    <row r="16" s="2" customFormat="1" customHeight="1" spans="1:18">
      <c r="A16" s="9">
        <v>15</v>
      </c>
      <c r="B16" s="9" t="s">
        <v>1617</v>
      </c>
      <c r="C16" s="9" t="s">
        <v>31</v>
      </c>
      <c r="D16" s="9" t="s">
        <v>34</v>
      </c>
      <c r="E16" s="9" t="s">
        <v>129</v>
      </c>
      <c r="F16" s="9" t="s">
        <v>1618</v>
      </c>
      <c r="G16" s="9" t="s">
        <v>1450</v>
      </c>
      <c r="H16" s="10">
        <v>5</v>
      </c>
      <c r="I16" s="12">
        <v>5</v>
      </c>
      <c r="J16" s="9">
        <v>2016</v>
      </c>
      <c r="K16" s="9" t="s">
        <v>768</v>
      </c>
      <c r="L16" s="9" t="s">
        <v>1624</v>
      </c>
      <c r="M16" s="9" t="s">
        <v>1620</v>
      </c>
      <c r="N16" s="9" t="s">
        <v>1624</v>
      </c>
      <c r="O16" s="9">
        <v>2017</v>
      </c>
      <c r="P16" s="9">
        <v>11</v>
      </c>
      <c r="Q16" s="9">
        <v>2017</v>
      </c>
      <c r="R16" s="9">
        <v>11</v>
      </c>
    </row>
    <row r="17" s="2" customFormat="1" customHeight="1" spans="1:18">
      <c r="A17" s="9">
        <v>16</v>
      </c>
      <c r="B17" s="9" t="s">
        <v>1617</v>
      </c>
      <c r="C17" s="9" t="s">
        <v>31</v>
      </c>
      <c r="D17" s="9" t="s">
        <v>34</v>
      </c>
      <c r="E17" s="9" t="s">
        <v>129</v>
      </c>
      <c r="F17" s="9" t="s">
        <v>1618</v>
      </c>
      <c r="G17" s="9" t="s">
        <v>1451</v>
      </c>
      <c r="H17" s="10">
        <v>3</v>
      </c>
      <c r="I17" s="12">
        <v>3</v>
      </c>
      <c r="J17" s="9">
        <v>2016</v>
      </c>
      <c r="K17" s="9" t="s">
        <v>768</v>
      </c>
      <c r="L17" s="9" t="s">
        <v>1621</v>
      </c>
      <c r="M17" s="9" t="s">
        <v>1620</v>
      </c>
      <c r="N17" s="9" t="s">
        <v>1621</v>
      </c>
      <c r="O17" s="9">
        <v>2017</v>
      </c>
      <c r="P17" s="9">
        <v>11</v>
      </c>
      <c r="Q17" s="9">
        <v>2017</v>
      </c>
      <c r="R17" s="9">
        <v>11</v>
      </c>
    </row>
    <row r="18" s="2" customFormat="1" customHeight="1" spans="1:18">
      <c r="A18" s="9">
        <v>17</v>
      </c>
      <c r="B18" s="9" t="s">
        <v>1617</v>
      </c>
      <c r="C18" s="9" t="s">
        <v>31</v>
      </c>
      <c r="D18" s="9" t="s">
        <v>34</v>
      </c>
      <c r="E18" s="9" t="s">
        <v>129</v>
      </c>
      <c r="F18" s="9" t="s">
        <v>1618</v>
      </c>
      <c r="G18" s="9" t="s">
        <v>1452</v>
      </c>
      <c r="H18" s="10">
        <v>4</v>
      </c>
      <c r="I18" s="12">
        <v>4</v>
      </c>
      <c r="J18" s="9">
        <v>2016</v>
      </c>
      <c r="K18" s="9" t="s">
        <v>768</v>
      </c>
      <c r="L18" s="9" t="s">
        <v>1626</v>
      </c>
      <c r="M18" s="9" t="s">
        <v>1620</v>
      </c>
      <c r="N18" s="9" t="s">
        <v>1626</v>
      </c>
      <c r="O18" s="9">
        <v>2017</v>
      </c>
      <c r="P18" s="9">
        <v>11</v>
      </c>
      <c r="Q18" s="9">
        <v>2017</v>
      </c>
      <c r="R18" s="9">
        <v>11</v>
      </c>
    </row>
    <row r="19" s="2" customFormat="1" customHeight="1" spans="1:18">
      <c r="A19" s="9">
        <v>18</v>
      </c>
      <c r="B19" s="9" t="s">
        <v>1617</v>
      </c>
      <c r="C19" s="9" t="s">
        <v>31</v>
      </c>
      <c r="D19" s="9" t="s">
        <v>34</v>
      </c>
      <c r="E19" s="9" t="s">
        <v>129</v>
      </c>
      <c r="F19" s="9" t="s">
        <v>1618</v>
      </c>
      <c r="G19" s="9" t="s">
        <v>1453</v>
      </c>
      <c r="H19" s="10">
        <v>3</v>
      </c>
      <c r="I19" s="12">
        <v>3</v>
      </c>
      <c r="J19" s="9">
        <v>2016</v>
      </c>
      <c r="K19" s="9" t="s">
        <v>768</v>
      </c>
      <c r="L19" s="9" t="s">
        <v>1626</v>
      </c>
      <c r="M19" s="9" t="s">
        <v>1622</v>
      </c>
      <c r="N19" s="9" t="s">
        <v>1626</v>
      </c>
      <c r="O19" s="9">
        <v>2017</v>
      </c>
      <c r="P19" s="9">
        <v>11</v>
      </c>
      <c r="Q19" s="9">
        <v>2017</v>
      </c>
      <c r="R19" s="9">
        <v>11</v>
      </c>
    </row>
    <row r="20" s="2" customFormat="1" customHeight="1" spans="1:18">
      <c r="A20" s="9">
        <v>19</v>
      </c>
      <c r="B20" s="9" t="s">
        <v>1617</v>
      </c>
      <c r="C20" s="9" t="s">
        <v>31</v>
      </c>
      <c r="D20" s="9" t="s">
        <v>34</v>
      </c>
      <c r="E20" s="9" t="s">
        <v>129</v>
      </c>
      <c r="F20" s="9" t="s">
        <v>1618</v>
      </c>
      <c r="G20" s="9" t="s">
        <v>1454</v>
      </c>
      <c r="H20" s="10">
        <v>1</v>
      </c>
      <c r="I20" s="12">
        <v>1</v>
      </c>
      <c r="J20" s="9">
        <v>2016</v>
      </c>
      <c r="K20" s="9" t="s">
        <v>768</v>
      </c>
      <c r="L20" s="9" t="s">
        <v>1627</v>
      </c>
      <c r="M20" s="9" t="s">
        <v>1620</v>
      </c>
      <c r="N20" s="9" t="s">
        <v>1627</v>
      </c>
      <c r="O20" s="9">
        <v>2017</v>
      </c>
      <c r="P20" s="9">
        <v>11</v>
      </c>
      <c r="Q20" s="9">
        <v>2017</v>
      </c>
      <c r="R20" s="9">
        <v>11</v>
      </c>
    </row>
    <row r="21" s="2" customFormat="1" customHeight="1" spans="1:18">
      <c r="A21" s="9">
        <v>20</v>
      </c>
      <c r="B21" s="9" t="s">
        <v>1617</v>
      </c>
      <c r="C21" s="9" t="s">
        <v>31</v>
      </c>
      <c r="D21" s="9" t="s">
        <v>34</v>
      </c>
      <c r="E21" s="9" t="s">
        <v>129</v>
      </c>
      <c r="F21" s="9" t="s">
        <v>1618</v>
      </c>
      <c r="G21" s="9" t="s">
        <v>1455</v>
      </c>
      <c r="H21" s="10">
        <v>4</v>
      </c>
      <c r="I21" s="12">
        <v>3</v>
      </c>
      <c r="J21" s="9">
        <v>2016</v>
      </c>
      <c r="K21" s="9" t="s">
        <v>768</v>
      </c>
      <c r="L21" s="9" t="s">
        <v>1619</v>
      </c>
      <c r="M21" s="9" t="s">
        <v>1620</v>
      </c>
      <c r="N21" s="9" t="s">
        <v>1619</v>
      </c>
      <c r="O21" s="9">
        <v>2017</v>
      </c>
      <c r="P21" s="9">
        <v>11</v>
      </c>
      <c r="Q21" s="9">
        <v>2017</v>
      </c>
      <c r="R21" s="9">
        <v>11</v>
      </c>
    </row>
    <row r="22" s="2" customFormat="1" customHeight="1" spans="1:18">
      <c r="A22" s="9">
        <v>21</v>
      </c>
      <c r="B22" s="9" t="s">
        <v>1617</v>
      </c>
      <c r="C22" s="9" t="s">
        <v>31</v>
      </c>
      <c r="D22" s="9" t="s">
        <v>34</v>
      </c>
      <c r="E22" s="9" t="s">
        <v>129</v>
      </c>
      <c r="F22" s="9" t="s">
        <v>1618</v>
      </c>
      <c r="G22" s="9" t="s">
        <v>1456</v>
      </c>
      <c r="H22" s="10">
        <v>1</v>
      </c>
      <c r="I22" s="12">
        <v>1</v>
      </c>
      <c r="J22" s="9">
        <v>2016</v>
      </c>
      <c r="K22" s="9" t="s">
        <v>768</v>
      </c>
      <c r="L22" s="9" t="s">
        <v>1624</v>
      </c>
      <c r="M22" s="9" t="s">
        <v>1622</v>
      </c>
      <c r="N22" s="9" t="s">
        <v>1624</v>
      </c>
      <c r="O22" s="9">
        <v>2017</v>
      </c>
      <c r="P22" s="9">
        <v>11</v>
      </c>
      <c r="Q22" s="9">
        <v>2017</v>
      </c>
      <c r="R22" s="9">
        <v>11</v>
      </c>
    </row>
    <row r="23" s="2" customFormat="1" customHeight="1" spans="1:18">
      <c r="A23" s="9">
        <v>22</v>
      </c>
      <c r="B23" s="9" t="s">
        <v>1617</v>
      </c>
      <c r="C23" s="9" t="s">
        <v>31</v>
      </c>
      <c r="D23" s="9" t="s">
        <v>34</v>
      </c>
      <c r="E23" s="9" t="s">
        <v>129</v>
      </c>
      <c r="F23" s="9" t="s">
        <v>1618</v>
      </c>
      <c r="G23" s="9" t="s">
        <v>1357</v>
      </c>
      <c r="H23" s="10">
        <v>2</v>
      </c>
      <c r="I23" s="12">
        <v>1</v>
      </c>
      <c r="J23" s="9">
        <v>2016</v>
      </c>
      <c r="K23" s="9" t="s">
        <v>768</v>
      </c>
      <c r="L23" s="9" t="s">
        <v>1626</v>
      </c>
      <c r="M23" s="9" t="s">
        <v>1623</v>
      </c>
      <c r="N23" s="9" t="s">
        <v>1626</v>
      </c>
      <c r="O23" s="9">
        <v>2017</v>
      </c>
      <c r="P23" s="9">
        <v>11</v>
      </c>
      <c r="Q23" s="9">
        <v>2017</v>
      </c>
      <c r="R23" s="9">
        <v>11</v>
      </c>
    </row>
    <row r="24" s="2" customFormat="1" customHeight="1" spans="1:18">
      <c r="A24" s="9">
        <v>23</v>
      </c>
      <c r="B24" s="9" t="s">
        <v>1617</v>
      </c>
      <c r="C24" s="9" t="s">
        <v>31</v>
      </c>
      <c r="D24" s="9" t="s">
        <v>34</v>
      </c>
      <c r="E24" s="9" t="s">
        <v>129</v>
      </c>
      <c r="F24" s="9" t="s">
        <v>1618</v>
      </c>
      <c r="G24" s="9" t="s">
        <v>1457</v>
      </c>
      <c r="H24" s="10">
        <v>3</v>
      </c>
      <c r="I24" s="12">
        <v>3</v>
      </c>
      <c r="J24" s="9">
        <v>2016</v>
      </c>
      <c r="K24" s="9" t="s">
        <v>768</v>
      </c>
      <c r="L24" s="9" t="s">
        <v>1619</v>
      </c>
      <c r="M24" s="9" t="s">
        <v>1620</v>
      </c>
      <c r="N24" s="9" t="s">
        <v>1619</v>
      </c>
      <c r="O24" s="9">
        <v>2017</v>
      </c>
      <c r="P24" s="9">
        <v>11</v>
      </c>
      <c r="Q24" s="9">
        <v>2017</v>
      </c>
      <c r="R24" s="9">
        <v>11</v>
      </c>
    </row>
    <row r="25" s="2" customFormat="1" customHeight="1" spans="1:18">
      <c r="A25" s="9">
        <v>24</v>
      </c>
      <c r="B25" s="9" t="s">
        <v>1617</v>
      </c>
      <c r="C25" s="9" t="s">
        <v>31</v>
      </c>
      <c r="D25" s="9" t="s">
        <v>34</v>
      </c>
      <c r="E25" s="9" t="s">
        <v>129</v>
      </c>
      <c r="F25" s="9" t="s">
        <v>1618</v>
      </c>
      <c r="G25" s="9" t="s">
        <v>1458</v>
      </c>
      <c r="H25" s="10">
        <v>2</v>
      </c>
      <c r="I25" s="12">
        <v>1</v>
      </c>
      <c r="J25" s="9">
        <v>2016</v>
      </c>
      <c r="K25" s="9" t="s">
        <v>768</v>
      </c>
      <c r="L25" s="9" t="s">
        <v>1619</v>
      </c>
      <c r="M25" s="9" t="s">
        <v>1620</v>
      </c>
      <c r="N25" s="9" t="s">
        <v>1619</v>
      </c>
      <c r="O25" s="9">
        <v>2017</v>
      </c>
      <c r="P25" s="9">
        <v>11</v>
      </c>
      <c r="Q25" s="9">
        <v>2017</v>
      </c>
      <c r="R25" s="9">
        <v>11</v>
      </c>
    </row>
    <row r="26" s="2" customFormat="1" customHeight="1" spans="1:18">
      <c r="A26" s="9">
        <v>25</v>
      </c>
      <c r="B26" s="9" t="s">
        <v>1617</v>
      </c>
      <c r="C26" s="9" t="s">
        <v>31</v>
      </c>
      <c r="D26" s="9" t="s">
        <v>34</v>
      </c>
      <c r="E26" s="9" t="s">
        <v>129</v>
      </c>
      <c r="F26" s="9" t="s">
        <v>1618</v>
      </c>
      <c r="G26" s="9" t="s">
        <v>1459</v>
      </c>
      <c r="H26" s="10">
        <v>4</v>
      </c>
      <c r="I26" s="12">
        <v>4</v>
      </c>
      <c r="J26" s="9">
        <v>2016</v>
      </c>
      <c r="K26" s="9" t="s">
        <v>768</v>
      </c>
      <c r="L26" s="9" t="s">
        <v>1628</v>
      </c>
      <c r="M26" s="9" t="s">
        <v>1620</v>
      </c>
      <c r="N26" s="9" t="s">
        <v>1628</v>
      </c>
      <c r="O26" s="9">
        <v>2017</v>
      </c>
      <c r="P26" s="9">
        <v>11</v>
      </c>
      <c r="Q26" s="9">
        <v>2017</v>
      </c>
      <c r="R26" s="9">
        <v>11</v>
      </c>
    </row>
    <row r="27" s="2" customFormat="1" customHeight="1" spans="1:18">
      <c r="A27" s="9">
        <v>26</v>
      </c>
      <c r="B27" s="9" t="s">
        <v>1617</v>
      </c>
      <c r="C27" s="9" t="s">
        <v>31</v>
      </c>
      <c r="D27" s="9" t="s">
        <v>34</v>
      </c>
      <c r="E27" s="9" t="s">
        <v>129</v>
      </c>
      <c r="F27" s="9" t="s">
        <v>1618</v>
      </c>
      <c r="G27" s="9" t="s">
        <v>1460</v>
      </c>
      <c r="H27" s="10">
        <v>3</v>
      </c>
      <c r="I27" s="12">
        <v>3</v>
      </c>
      <c r="J27" s="9">
        <v>2016</v>
      </c>
      <c r="K27" s="9" t="s">
        <v>768</v>
      </c>
      <c r="L27" s="9" t="s">
        <v>1619</v>
      </c>
      <c r="M27" s="9" t="s">
        <v>1620</v>
      </c>
      <c r="N27" s="9" t="s">
        <v>1619</v>
      </c>
      <c r="O27" s="9">
        <v>2017</v>
      </c>
      <c r="P27" s="9">
        <v>11</v>
      </c>
      <c r="Q27" s="9">
        <v>2017</v>
      </c>
      <c r="R27" s="9">
        <v>11</v>
      </c>
    </row>
    <row r="28" s="2" customFormat="1" customHeight="1" spans="1:18">
      <c r="A28" s="9">
        <v>27</v>
      </c>
      <c r="B28" s="9" t="s">
        <v>1617</v>
      </c>
      <c r="C28" s="9" t="s">
        <v>31</v>
      </c>
      <c r="D28" s="9" t="s">
        <v>34</v>
      </c>
      <c r="E28" s="9" t="s">
        <v>129</v>
      </c>
      <c r="F28" s="9" t="s">
        <v>1618</v>
      </c>
      <c r="G28" s="9" t="s">
        <v>1461</v>
      </c>
      <c r="H28" s="10">
        <v>3</v>
      </c>
      <c r="I28" s="12">
        <v>3</v>
      </c>
      <c r="J28" s="9">
        <v>2016</v>
      </c>
      <c r="K28" s="9" t="s">
        <v>768</v>
      </c>
      <c r="L28" s="9" t="s">
        <v>1626</v>
      </c>
      <c r="M28" s="9" t="s">
        <v>1620</v>
      </c>
      <c r="N28" s="9" t="s">
        <v>1626</v>
      </c>
      <c r="O28" s="9">
        <v>2017</v>
      </c>
      <c r="P28" s="9">
        <v>11</v>
      </c>
      <c r="Q28" s="9">
        <v>2017</v>
      </c>
      <c r="R28" s="9">
        <v>11</v>
      </c>
    </row>
    <row r="29" s="2" customFormat="1" customHeight="1" spans="1:18">
      <c r="A29" s="9">
        <v>28</v>
      </c>
      <c r="B29" s="9" t="s">
        <v>1617</v>
      </c>
      <c r="C29" s="9" t="s">
        <v>31</v>
      </c>
      <c r="D29" s="9" t="s">
        <v>34</v>
      </c>
      <c r="E29" s="9" t="s">
        <v>129</v>
      </c>
      <c r="F29" s="9" t="s">
        <v>1618</v>
      </c>
      <c r="G29" s="9" t="s">
        <v>1462</v>
      </c>
      <c r="H29" s="10">
        <v>4</v>
      </c>
      <c r="I29" s="12">
        <v>3</v>
      </c>
      <c r="J29" s="9">
        <v>2016</v>
      </c>
      <c r="K29" s="9" t="s">
        <v>768</v>
      </c>
      <c r="L29" s="9" t="s">
        <v>1619</v>
      </c>
      <c r="M29" s="9" t="s">
        <v>1620</v>
      </c>
      <c r="N29" s="9" t="s">
        <v>1619</v>
      </c>
      <c r="O29" s="9">
        <v>2017</v>
      </c>
      <c r="P29" s="9">
        <v>11</v>
      </c>
      <c r="Q29" s="9">
        <v>2017</v>
      </c>
      <c r="R29" s="9">
        <v>11</v>
      </c>
    </row>
    <row r="30" s="2" customFormat="1" customHeight="1" spans="1:18">
      <c r="A30" s="9">
        <v>29</v>
      </c>
      <c r="B30" s="9" t="s">
        <v>1617</v>
      </c>
      <c r="C30" s="9" t="s">
        <v>31</v>
      </c>
      <c r="D30" s="9" t="s">
        <v>34</v>
      </c>
      <c r="E30" s="9" t="s">
        <v>129</v>
      </c>
      <c r="F30" s="9" t="s">
        <v>1618</v>
      </c>
      <c r="G30" s="9" t="s">
        <v>1463</v>
      </c>
      <c r="H30" s="10">
        <v>4</v>
      </c>
      <c r="I30" s="12">
        <v>5</v>
      </c>
      <c r="J30" s="9">
        <v>2016</v>
      </c>
      <c r="K30" s="9" t="s">
        <v>768</v>
      </c>
      <c r="L30" s="9" t="s">
        <v>1621</v>
      </c>
      <c r="M30" s="9" t="s">
        <v>1620</v>
      </c>
      <c r="N30" s="9" t="s">
        <v>1621</v>
      </c>
      <c r="O30" s="9">
        <v>2017</v>
      </c>
      <c r="P30" s="9">
        <v>11</v>
      </c>
      <c r="Q30" s="9">
        <v>2017</v>
      </c>
      <c r="R30" s="9">
        <v>11</v>
      </c>
    </row>
    <row r="31" s="2" customFormat="1" customHeight="1" spans="1:18">
      <c r="A31" s="9">
        <v>30</v>
      </c>
      <c r="B31" s="9" t="s">
        <v>1617</v>
      </c>
      <c r="C31" s="9" t="s">
        <v>31</v>
      </c>
      <c r="D31" s="9" t="s">
        <v>34</v>
      </c>
      <c r="E31" s="9" t="s">
        <v>129</v>
      </c>
      <c r="F31" s="9" t="s">
        <v>1618</v>
      </c>
      <c r="G31" s="9" t="s">
        <v>1464</v>
      </c>
      <c r="H31" s="10">
        <v>4</v>
      </c>
      <c r="I31" s="12">
        <v>4</v>
      </c>
      <c r="J31" s="9">
        <v>2016</v>
      </c>
      <c r="K31" s="9" t="s">
        <v>768</v>
      </c>
      <c r="L31" s="9" t="s">
        <v>1629</v>
      </c>
      <c r="M31" s="9" t="s">
        <v>1620</v>
      </c>
      <c r="N31" s="9" t="s">
        <v>1629</v>
      </c>
      <c r="O31" s="9">
        <v>2017</v>
      </c>
      <c r="P31" s="9">
        <v>11</v>
      </c>
      <c r="Q31" s="9">
        <v>2017</v>
      </c>
      <c r="R31" s="9">
        <v>11</v>
      </c>
    </row>
    <row r="32" s="2" customFormat="1" customHeight="1" spans="1:18">
      <c r="A32" s="9">
        <v>31</v>
      </c>
      <c r="B32" s="9" t="s">
        <v>1617</v>
      </c>
      <c r="C32" s="9" t="s">
        <v>31</v>
      </c>
      <c r="D32" s="9" t="s">
        <v>34</v>
      </c>
      <c r="E32" s="9" t="s">
        <v>129</v>
      </c>
      <c r="F32" s="9" t="s">
        <v>1618</v>
      </c>
      <c r="G32" s="9" t="s">
        <v>1465</v>
      </c>
      <c r="H32" s="10">
        <v>4</v>
      </c>
      <c r="I32" s="12">
        <v>6</v>
      </c>
      <c r="J32" s="9">
        <v>2016</v>
      </c>
      <c r="K32" s="9" t="s">
        <v>768</v>
      </c>
      <c r="L32" s="9" t="s">
        <v>1619</v>
      </c>
      <c r="M32" s="9" t="s">
        <v>1620</v>
      </c>
      <c r="N32" s="9" t="s">
        <v>1619</v>
      </c>
      <c r="O32" s="9">
        <v>2017</v>
      </c>
      <c r="P32" s="9">
        <v>11</v>
      </c>
      <c r="Q32" s="9">
        <v>2017</v>
      </c>
      <c r="R32" s="9">
        <v>11</v>
      </c>
    </row>
    <row r="33" s="2" customFormat="1" customHeight="1" spans="1:18">
      <c r="A33" s="9">
        <v>32</v>
      </c>
      <c r="B33" s="9" t="s">
        <v>1617</v>
      </c>
      <c r="C33" s="9" t="s">
        <v>31</v>
      </c>
      <c r="D33" s="9" t="s">
        <v>34</v>
      </c>
      <c r="E33" s="9" t="s">
        <v>129</v>
      </c>
      <c r="F33" s="9" t="s">
        <v>1618</v>
      </c>
      <c r="G33" s="9" t="s">
        <v>1630</v>
      </c>
      <c r="H33" s="10">
        <v>2</v>
      </c>
      <c r="I33" s="12">
        <v>1</v>
      </c>
      <c r="J33" s="9">
        <v>2016</v>
      </c>
      <c r="K33" s="9" t="s">
        <v>768</v>
      </c>
      <c r="L33" s="9" t="s">
        <v>769</v>
      </c>
      <c r="M33" s="9" t="s">
        <v>1631</v>
      </c>
      <c r="N33" s="9" t="s">
        <v>1619</v>
      </c>
      <c r="O33" s="9">
        <v>2017</v>
      </c>
      <c r="P33" s="9">
        <v>11</v>
      </c>
      <c r="Q33" s="9">
        <v>2017</v>
      </c>
      <c r="R33" s="9">
        <v>11</v>
      </c>
    </row>
    <row r="34" s="2" customFormat="1" customHeight="1" spans="1:18">
      <c r="A34" s="9">
        <v>33</v>
      </c>
      <c r="B34" s="9" t="s">
        <v>1617</v>
      </c>
      <c r="C34" s="9" t="s">
        <v>31</v>
      </c>
      <c r="D34" s="9" t="s">
        <v>20</v>
      </c>
      <c r="E34" s="9" t="s">
        <v>129</v>
      </c>
      <c r="F34" s="9" t="s">
        <v>1618</v>
      </c>
      <c r="G34" s="9" t="s">
        <v>1467</v>
      </c>
      <c r="H34" s="10">
        <v>3</v>
      </c>
      <c r="I34" s="12">
        <v>3</v>
      </c>
      <c r="J34" s="9">
        <v>2016</v>
      </c>
      <c r="K34" s="9" t="s">
        <v>768</v>
      </c>
      <c r="L34" s="9" t="s">
        <v>1626</v>
      </c>
      <c r="M34" s="9" t="s">
        <v>1620</v>
      </c>
      <c r="N34" s="9" t="s">
        <v>1626</v>
      </c>
      <c r="O34" s="9">
        <v>2017</v>
      </c>
      <c r="P34" s="9">
        <v>11</v>
      </c>
      <c r="Q34" s="9">
        <v>2017</v>
      </c>
      <c r="R34" s="9">
        <v>11</v>
      </c>
    </row>
    <row r="35" s="2" customFormat="1" customHeight="1" spans="1:18">
      <c r="A35" s="9">
        <v>34</v>
      </c>
      <c r="B35" s="9" t="s">
        <v>1617</v>
      </c>
      <c r="C35" s="9" t="s">
        <v>31</v>
      </c>
      <c r="D35" s="9" t="s">
        <v>20</v>
      </c>
      <c r="E35" s="9" t="s">
        <v>129</v>
      </c>
      <c r="F35" s="9" t="s">
        <v>1618</v>
      </c>
      <c r="G35" s="9" t="s">
        <v>1468</v>
      </c>
      <c r="H35" s="10">
        <v>2</v>
      </c>
      <c r="I35" s="12">
        <v>2</v>
      </c>
      <c r="J35" s="9">
        <v>2016</v>
      </c>
      <c r="K35" s="9" t="s">
        <v>768</v>
      </c>
      <c r="L35" s="9" t="s">
        <v>1619</v>
      </c>
      <c r="M35" s="9" t="s">
        <v>1620</v>
      </c>
      <c r="N35" s="9" t="s">
        <v>1619</v>
      </c>
      <c r="O35" s="9">
        <v>2017</v>
      </c>
      <c r="P35" s="9">
        <v>11</v>
      </c>
      <c r="Q35" s="9">
        <v>2017</v>
      </c>
      <c r="R35" s="9">
        <v>11</v>
      </c>
    </row>
    <row r="36" s="2" customFormat="1" customHeight="1" spans="1:18">
      <c r="A36" s="9">
        <v>35</v>
      </c>
      <c r="B36" s="9" t="s">
        <v>1617</v>
      </c>
      <c r="C36" s="9" t="s">
        <v>31</v>
      </c>
      <c r="D36" s="9" t="s">
        <v>20</v>
      </c>
      <c r="E36" s="9" t="s">
        <v>129</v>
      </c>
      <c r="F36" s="9" t="s">
        <v>1618</v>
      </c>
      <c r="G36" s="9" t="s">
        <v>1469</v>
      </c>
      <c r="H36" s="10">
        <v>2</v>
      </c>
      <c r="I36" s="12">
        <v>1</v>
      </c>
      <c r="J36" s="9">
        <v>2016</v>
      </c>
      <c r="K36" s="9" t="s">
        <v>768</v>
      </c>
      <c r="L36" s="9" t="s">
        <v>1619</v>
      </c>
      <c r="M36" s="9" t="s">
        <v>1620</v>
      </c>
      <c r="N36" s="9" t="s">
        <v>1619</v>
      </c>
      <c r="O36" s="9">
        <v>2017</v>
      </c>
      <c r="P36" s="9">
        <v>11</v>
      </c>
      <c r="Q36" s="9">
        <v>2017</v>
      </c>
      <c r="R36" s="9">
        <v>11</v>
      </c>
    </row>
    <row r="37" s="2" customFormat="1" customHeight="1" spans="1:18">
      <c r="A37" s="9">
        <v>36</v>
      </c>
      <c r="B37" s="9" t="s">
        <v>1617</v>
      </c>
      <c r="C37" s="9" t="s">
        <v>31</v>
      </c>
      <c r="D37" s="9" t="s">
        <v>20</v>
      </c>
      <c r="E37" s="9" t="s">
        <v>129</v>
      </c>
      <c r="F37" s="9" t="s">
        <v>1618</v>
      </c>
      <c r="G37" s="9" t="s">
        <v>1470</v>
      </c>
      <c r="H37" s="10">
        <v>4</v>
      </c>
      <c r="I37" s="12">
        <v>4</v>
      </c>
      <c r="J37" s="9">
        <v>2016</v>
      </c>
      <c r="K37" s="9" t="s">
        <v>768</v>
      </c>
      <c r="L37" s="9" t="s">
        <v>1621</v>
      </c>
      <c r="M37" s="9" t="s">
        <v>1620</v>
      </c>
      <c r="N37" s="9" t="s">
        <v>1621</v>
      </c>
      <c r="O37" s="9">
        <v>2017</v>
      </c>
      <c r="P37" s="9">
        <v>11</v>
      </c>
      <c r="Q37" s="9">
        <v>2017</v>
      </c>
      <c r="R37" s="9">
        <v>11</v>
      </c>
    </row>
    <row r="38" s="2" customFormat="1" customHeight="1" spans="1:18">
      <c r="A38" s="9">
        <v>37</v>
      </c>
      <c r="B38" s="9" t="s">
        <v>1617</v>
      </c>
      <c r="C38" s="9" t="s">
        <v>31</v>
      </c>
      <c r="D38" s="9" t="s">
        <v>20</v>
      </c>
      <c r="E38" s="9" t="s">
        <v>129</v>
      </c>
      <c r="F38" s="9" t="s">
        <v>1618</v>
      </c>
      <c r="G38" s="9" t="s">
        <v>1632</v>
      </c>
      <c r="H38" s="10">
        <v>2</v>
      </c>
      <c r="I38" s="12">
        <v>1</v>
      </c>
      <c r="J38" s="9">
        <v>2016</v>
      </c>
      <c r="K38" s="9" t="s">
        <v>768</v>
      </c>
      <c r="L38" s="9" t="s">
        <v>769</v>
      </c>
      <c r="M38" s="9" t="s">
        <v>1620</v>
      </c>
      <c r="N38" s="9" t="s">
        <v>1625</v>
      </c>
      <c r="O38" s="9">
        <v>2017</v>
      </c>
      <c r="P38" s="9">
        <v>11</v>
      </c>
      <c r="Q38" s="9">
        <v>2017</v>
      </c>
      <c r="R38" s="9">
        <v>11</v>
      </c>
    </row>
    <row r="39" s="2" customFormat="1" customHeight="1" spans="1:18">
      <c r="A39" s="9">
        <v>38</v>
      </c>
      <c r="B39" s="9" t="s">
        <v>1617</v>
      </c>
      <c r="C39" s="9" t="s">
        <v>31</v>
      </c>
      <c r="D39" s="9" t="s">
        <v>20</v>
      </c>
      <c r="E39" s="9" t="s">
        <v>129</v>
      </c>
      <c r="F39" s="9" t="s">
        <v>1618</v>
      </c>
      <c r="G39" s="9" t="s">
        <v>1472</v>
      </c>
      <c r="H39" s="10">
        <v>3</v>
      </c>
      <c r="I39" s="12">
        <v>3</v>
      </c>
      <c r="J39" s="9">
        <v>2016</v>
      </c>
      <c r="K39" s="9" t="s">
        <v>768</v>
      </c>
      <c r="L39" s="9" t="s">
        <v>1619</v>
      </c>
      <c r="M39" s="9" t="s">
        <v>1620</v>
      </c>
      <c r="N39" s="9" t="s">
        <v>1619</v>
      </c>
      <c r="O39" s="9">
        <v>2017</v>
      </c>
      <c r="P39" s="9">
        <v>11</v>
      </c>
      <c r="Q39" s="9">
        <v>2017</v>
      </c>
      <c r="R39" s="9">
        <v>11</v>
      </c>
    </row>
    <row r="40" s="2" customFormat="1" customHeight="1" spans="1:18">
      <c r="A40" s="9">
        <v>39</v>
      </c>
      <c r="B40" s="9" t="s">
        <v>1617</v>
      </c>
      <c r="C40" s="9" t="s">
        <v>31</v>
      </c>
      <c r="D40" s="9" t="s">
        <v>20</v>
      </c>
      <c r="E40" s="9" t="s">
        <v>129</v>
      </c>
      <c r="F40" s="9" t="s">
        <v>1618</v>
      </c>
      <c r="G40" s="9" t="s">
        <v>1473</v>
      </c>
      <c r="H40" s="10">
        <v>4</v>
      </c>
      <c r="I40" s="12">
        <v>4</v>
      </c>
      <c r="J40" s="9">
        <v>2016</v>
      </c>
      <c r="K40" s="9" t="s">
        <v>768</v>
      </c>
      <c r="L40" s="9" t="s">
        <v>1621</v>
      </c>
      <c r="M40" s="9" t="s">
        <v>1620</v>
      </c>
      <c r="N40" s="9" t="s">
        <v>1621</v>
      </c>
      <c r="O40" s="9">
        <v>2017</v>
      </c>
      <c r="P40" s="9">
        <v>11</v>
      </c>
      <c r="Q40" s="9">
        <v>2017</v>
      </c>
      <c r="R40" s="9">
        <v>11</v>
      </c>
    </row>
    <row r="41" s="2" customFormat="1" customHeight="1" spans="1:18">
      <c r="A41" s="9">
        <v>40</v>
      </c>
      <c r="B41" s="9" t="s">
        <v>1617</v>
      </c>
      <c r="C41" s="9" t="s">
        <v>31</v>
      </c>
      <c r="D41" s="9" t="s">
        <v>20</v>
      </c>
      <c r="E41" s="9" t="s">
        <v>129</v>
      </c>
      <c r="F41" s="9" t="s">
        <v>1618</v>
      </c>
      <c r="G41" s="9" t="s">
        <v>1474</v>
      </c>
      <c r="H41" s="10">
        <v>4</v>
      </c>
      <c r="I41" s="12">
        <v>4</v>
      </c>
      <c r="J41" s="9">
        <v>2016</v>
      </c>
      <c r="K41" s="9" t="s">
        <v>768</v>
      </c>
      <c r="L41" s="9" t="s">
        <v>1629</v>
      </c>
      <c r="M41" s="9" t="s">
        <v>1620</v>
      </c>
      <c r="N41" s="9" t="s">
        <v>1629</v>
      </c>
      <c r="O41" s="9">
        <v>2017</v>
      </c>
      <c r="P41" s="9">
        <v>11</v>
      </c>
      <c r="Q41" s="9">
        <v>2017</v>
      </c>
      <c r="R41" s="9">
        <v>11</v>
      </c>
    </row>
    <row r="42" s="2" customFormat="1" customHeight="1" spans="1:18">
      <c r="A42" s="9">
        <v>41</v>
      </c>
      <c r="B42" s="9" t="s">
        <v>1617</v>
      </c>
      <c r="C42" s="9" t="s">
        <v>31</v>
      </c>
      <c r="D42" s="9" t="s">
        <v>20</v>
      </c>
      <c r="E42" s="9" t="s">
        <v>129</v>
      </c>
      <c r="F42" s="9" t="s">
        <v>1618</v>
      </c>
      <c r="G42" s="9" t="s">
        <v>1475</v>
      </c>
      <c r="H42" s="10">
        <v>3</v>
      </c>
      <c r="I42" s="12">
        <v>3</v>
      </c>
      <c r="J42" s="9">
        <v>2016</v>
      </c>
      <c r="K42" s="9" t="s">
        <v>768</v>
      </c>
      <c r="L42" s="9" t="s">
        <v>1619</v>
      </c>
      <c r="M42" s="9" t="s">
        <v>1631</v>
      </c>
      <c r="N42" s="9" t="s">
        <v>1619</v>
      </c>
      <c r="O42" s="9">
        <v>2017</v>
      </c>
      <c r="P42" s="9">
        <v>11</v>
      </c>
      <c r="Q42" s="9">
        <v>2017</v>
      </c>
      <c r="R42" s="9">
        <v>11</v>
      </c>
    </row>
    <row r="43" s="2" customFormat="1" customHeight="1" spans="1:18">
      <c r="A43" s="9">
        <v>42</v>
      </c>
      <c r="B43" s="9" t="s">
        <v>1617</v>
      </c>
      <c r="C43" s="9" t="s">
        <v>31</v>
      </c>
      <c r="D43" s="9" t="s">
        <v>20</v>
      </c>
      <c r="E43" s="9" t="s">
        <v>129</v>
      </c>
      <c r="F43" s="9" t="s">
        <v>1618</v>
      </c>
      <c r="G43" s="9" t="s">
        <v>1476</v>
      </c>
      <c r="H43" s="10">
        <v>2</v>
      </c>
      <c r="I43" s="12">
        <v>2</v>
      </c>
      <c r="J43" s="9">
        <v>2016</v>
      </c>
      <c r="K43" s="9" t="s">
        <v>768</v>
      </c>
      <c r="L43" s="9" t="s">
        <v>1619</v>
      </c>
      <c r="M43" s="9" t="s">
        <v>1620</v>
      </c>
      <c r="N43" s="9" t="s">
        <v>1619</v>
      </c>
      <c r="O43" s="9">
        <v>2017</v>
      </c>
      <c r="P43" s="9">
        <v>11</v>
      </c>
      <c r="Q43" s="9">
        <v>2017</v>
      </c>
      <c r="R43" s="9">
        <v>11</v>
      </c>
    </row>
    <row r="44" s="2" customFormat="1" customHeight="1" spans="1:18">
      <c r="A44" s="9">
        <v>43</v>
      </c>
      <c r="B44" s="9" t="s">
        <v>1617</v>
      </c>
      <c r="C44" s="9" t="s">
        <v>31</v>
      </c>
      <c r="D44" s="9" t="s">
        <v>20</v>
      </c>
      <c r="E44" s="9" t="s">
        <v>129</v>
      </c>
      <c r="F44" s="9" t="s">
        <v>1618</v>
      </c>
      <c r="G44" s="9" t="s">
        <v>1477</v>
      </c>
      <c r="H44" s="10">
        <v>4</v>
      </c>
      <c r="I44" s="12">
        <v>4</v>
      </c>
      <c r="J44" s="9">
        <v>2016</v>
      </c>
      <c r="K44" s="9" t="s">
        <v>768</v>
      </c>
      <c r="L44" s="9" t="s">
        <v>1629</v>
      </c>
      <c r="M44" s="9" t="s">
        <v>1620</v>
      </c>
      <c r="N44" s="9" t="s">
        <v>1629</v>
      </c>
      <c r="O44" s="9">
        <v>2017</v>
      </c>
      <c r="P44" s="9">
        <v>11</v>
      </c>
      <c r="Q44" s="9">
        <v>2017</v>
      </c>
      <c r="R44" s="9">
        <v>11</v>
      </c>
    </row>
    <row r="45" s="2" customFormat="1" customHeight="1" spans="1:18">
      <c r="A45" s="9">
        <v>44</v>
      </c>
      <c r="B45" s="9" t="s">
        <v>1617</v>
      </c>
      <c r="C45" s="9" t="s">
        <v>31</v>
      </c>
      <c r="D45" s="9" t="s">
        <v>20</v>
      </c>
      <c r="E45" s="9" t="s">
        <v>129</v>
      </c>
      <c r="F45" s="9" t="s">
        <v>1618</v>
      </c>
      <c r="G45" s="9" t="s">
        <v>1478</v>
      </c>
      <c r="H45" s="10">
        <v>2</v>
      </c>
      <c r="I45" s="12">
        <v>2</v>
      </c>
      <c r="J45" s="9">
        <v>2016</v>
      </c>
      <c r="K45" s="9" t="s">
        <v>768</v>
      </c>
      <c r="L45" s="9" t="s">
        <v>1633</v>
      </c>
      <c r="M45" s="9" t="s">
        <v>1620</v>
      </c>
      <c r="N45" s="9" t="s">
        <v>1633</v>
      </c>
      <c r="O45" s="9">
        <v>2017</v>
      </c>
      <c r="P45" s="9">
        <v>11</v>
      </c>
      <c r="Q45" s="9">
        <v>2017</v>
      </c>
      <c r="R45" s="9">
        <v>11</v>
      </c>
    </row>
    <row r="46" s="2" customFormat="1" customHeight="1" spans="1:18">
      <c r="A46" s="9">
        <v>45</v>
      </c>
      <c r="B46" s="9" t="s">
        <v>1617</v>
      </c>
      <c r="C46" s="9" t="s">
        <v>31</v>
      </c>
      <c r="D46" s="9" t="s">
        <v>20</v>
      </c>
      <c r="E46" s="9" t="s">
        <v>129</v>
      </c>
      <c r="F46" s="9" t="s">
        <v>1618</v>
      </c>
      <c r="G46" s="9" t="s">
        <v>1479</v>
      </c>
      <c r="H46" s="10">
        <v>4</v>
      </c>
      <c r="I46" s="12">
        <v>4</v>
      </c>
      <c r="J46" s="9">
        <v>2016</v>
      </c>
      <c r="K46" s="9" t="s">
        <v>768</v>
      </c>
      <c r="L46" s="9" t="s">
        <v>1626</v>
      </c>
      <c r="M46" s="9" t="s">
        <v>1620</v>
      </c>
      <c r="N46" s="9" t="s">
        <v>1626</v>
      </c>
      <c r="O46" s="9">
        <v>2017</v>
      </c>
      <c r="P46" s="9">
        <v>11</v>
      </c>
      <c r="Q46" s="9">
        <v>2017</v>
      </c>
      <c r="R46" s="9">
        <v>11</v>
      </c>
    </row>
    <row r="47" s="2" customFormat="1" customHeight="1" spans="1:18">
      <c r="A47" s="9">
        <v>46</v>
      </c>
      <c r="B47" s="9" t="s">
        <v>1617</v>
      </c>
      <c r="C47" s="9" t="s">
        <v>31</v>
      </c>
      <c r="D47" s="9" t="s">
        <v>20</v>
      </c>
      <c r="E47" s="9" t="s">
        <v>129</v>
      </c>
      <c r="F47" s="9" t="s">
        <v>1618</v>
      </c>
      <c r="G47" s="9" t="s">
        <v>1480</v>
      </c>
      <c r="H47" s="10">
        <v>2</v>
      </c>
      <c r="I47" s="12">
        <v>2</v>
      </c>
      <c r="J47" s="9">
        <v>2016</v>
      </c>
      <c r="K47" s="9" t="s">
        <v>768</v>
      </c>
      <c r="L47" s="9" t="s">
        <v>1628</v>
      </c>
      <c r="M47" s="9" t="s">
        <v>1620</v>
      </c>
      <c r="N47" s="9" t="s">
        <v>1628</v>
      </c>
      <c r="O47" s="9">
        <v>2017</v>
      </c>
      <c r="P47" s="9">
        <v>11</v>
      </c>
      <c r="Q47" s="9">
        <v>2017</v>
      </c>
      <c r="R47" s="9">
        <v>11</v>
      </c>
    </row>
    <row r="48" s="2" customFormat="1" customHeight="1" spans="1:18">
      <c r="A48" s="9">
        <v>47</v>
      </c>
      <c r="B48" s="9" t="s">
        <v>1617</v>
      </c>
      <c r="C48" s="9" t="s">
        <v>31</v>
      </c>
      <c r="D48" s="9" t="s">
        <v>20</v>
      </c>
      <c r="E48" s="9" t="s">
        <v>129</v>
      </c>
      <c r="F48" s="9" t="s">
        <v>1618</v>
      </c>
      <c r="G48" s="9" t="s">
        <v>1481</v>
      </c>
      <c r="H48" s="10">
        <v>5</v>
      </c>
      <c r="I48" s="12">
        <v>5</v>
      </c>
      <c r="J48" s="9">
        <v>2016</v>
      </c>
      <c r="K48" s="9" t="s">
        <v>768</v>
      </c>
      <c r="L48" s="9" t="s">
        <v>1629</v>
      </c>
      <c r="M48" s="9" t="s">
        <v>1620</v>
      </c>
      <c r="N48" s="9" t="s">
        <v>1629</v>
      </c>
      <c r="O48" s="9">
        <v>2017</v>
      </c>
      <c r="P48" s="9">
        <v>11</v>
      </c>
      <c r="Q48" s="9">
        <v>2017</v>
      </c>
      <c r="R48" s="9">
        <v>11</v>
      </c>
    </row>
    <row r="49" s="2" customFormat="1" customHeight="1" spans="1:18">
      <c r="A49" s="9">
        <v>48</v>
      </c>
      <c r="B49" s="9" t="s">
        <v>1617</v>
      </c>
      <c r="C49" s="9" t="s">
        <v>31</v>
      </c>
      <c r="D49" s="9" t="s">
        <v>20</v>
      </c>
      <c r="E49" s="9" t="s">
        <v>129</v>
      </c>
      <c r="F49" s="9" t="s">
        <v>1618</v>
      </c>
      <c r="G49" s="9" t="s">
        <v>1482</v>
      </c>
      <c r="H49" s="10">
        <v>4</v>
      </c>
      <c r="I49" s="12">
        <v>5</v>
      </c>
      <c r="J49" s="9">
        <v>2016</v>
      </c>
      <c r="K49" s="9" t="s">
        <v>768</v>
      </c>
      <c r="L49" s="9" t="s">
        <v>1619</v>
      </c>
      <c r="M49" s="9" t="s">
        <v>1620</v>
      </c>
      <c r="N49" s="9" t="s">
        <v>1619</v>
      </c>
      <c r="O49" s="9">
        <v>2017</v>
      </c>
      <c r="P49" s="9">
        <v>11</v>
      </c>
      <c r="Q49" s="9">
        <v>2017</v>
      </c>
      <c r="R49" s="9">
        <v>11</v>
      </c>
    </row>
    <row r="50" s="2" customFormat="1" customHeight="1" spans="1:18">
      <c r="A50" s="9">
        <v>49</v>
      </c>
      <c r="B50" s="9" t="s">
        <v>1617</v>
      </c>
      <c r="C50" s="9" t="s">
        <v>31</v>
      </c>
      <c r="D50" s="9" t="s">
        <v>20</v>
      </c>
      <c r="E50" s="9" t="s">
        <v>129</v>
      </c>
      <c r="F50" s="9" t="s">
        <v>1618</v>
      </c>
      <c r="G50" s="9" t="s">
        <v>1483</v>
      </c>
      <c r="H50" s="10">
        <v>4</v>
      </c>
      <c r="I50" s="12">
        <v>4</v>
      </c>
      <c r="J50" s="9">
        <v>2016</v>
      </c>
      <c r="K50" s="9" t="s">
        <v>768</v>
      </c>
      <c r="L50" s="9" t="s">
        <v>1619</v>
      </c>
      <c r="M50" s="9" t="s">
        <v>1620</v>
      </c>
      <c r="N50" s="9" t="s">
        <v>1619</v>
      </c>
      <c r="O50" s="9">
        <v>2017</v>
      </c>
      <c r="P50" s="9">
        <v>11</v>
      </c>
      <c r="Q50" s="9">
        <v>2017</v>
      </c>
      <c r="R50" s="9">
        <v>11</v>
      </c>
    </row>
    <row r="51" s="2" customFormat="1" customHeight="1" spans="1:18">
      <c r="A51" s="9">
        <v>50</v>
      </c>
      <c r="B51" s="9" t="s">
        <v>1617</v>
      </c>
      <c r="C51" s="9" t="s">
        <v>31</v>
      </c>
      <c r="D51" s="9" t="s">
        <v>20</v>
      </c>
      <c r="E51" s="9" t="s">
        <v>129</v>
      </c>
      <c r="F51" s="9" t="s">
        <v>1618</v>
      </c>
      <c r="G51" s="9" t="s">
        <v>1484</v>
      </c>
      <c r="H51" s="10">
        <v>1</v>
      </c>
      <c r="I51" s="12">
        <v>1</v>
      </c>
      <c r="J51" s="9">
        <v>2016</v>
      </c>
      <c r="K51" s="9" t="s">
        <v>768</v>
      </c>
      <c r="L51" s="9" t="s">
        <v>1619</v>
      </c>
      <c r="M51" s="9" t="s">
        <v>1620</v>
      </c>
      <c r="N51" s="9" t="s">
        <v>1619</v>
      </c>
      <c r="O51" s="9">
        <v>2017</v>
      </c>
      <c r="P51" s="9">
        <v>11</v>
      </c>
      <c r="Q51" s="9">
        <v>2017</v>
      </c>
      <c r="R51" s="9">
        <v>11</v>
      </c>
    </row>
    <row r="52" s="2" customFormat="1" customHeight="1" spans="1:18">
      <c r="A52" s="9">
        <v>51</v>
      </c>
      <c r="B52" s="9" t="s">
        <v>1617</v>
      </c>
      <c r="C52" s="9" t="s">
        <v>31</v>
      </c>
      <c r="D52" s="9" t="s">
        <v>20</v>
      </c>
      <c r="E52" s="9" t="s">
        <v>129</v>
      </c>
      <c r="F52" s="9" t="s">
        <v>1618</v>
      </c>
      <c r="G52" s="9" t="s">
        <v>1485</v>
      </c>
      <c r="H52" s="10">
        <v>3</v>
      </c>
      <c r="I52" s="12">
        <v>3</v>
      </c>
      <c r="J52" s="9">
        <v>2016</v>
      </c>
      <c r="K52" s="9" t="s">
        <v>768</v>
      </c>
      <c r="L52" s="9" t="s">
        <v>769</v>
      </c>
      <c r="M52" s="9" t="s">
        <v>1620</v>
      </c>
      <c r="N52" s="9" t="s">
        <v>1619</v>
      </c>
      <c r="O52" s="9">
        <v>2017</v>
      </c>
      <c r="P52" s="9">
        <v>11</v>
      </c>
      <c r="Q52" s="9">
        <v>2017</v>
      </c>
      <c r="R52" s="9">
        <v>11</v>
      </c>
    </row>
    <row r="53" s="2" customFormat="1" customHeight="1" spans="1:18">
      <c r="A53" s="9">
        <v>52</v>
      </c>
      <c r="B53" s="9" t="s">
        <v>1617</v>
      </c>
      <c r="C53" s="9" t="s">
        <v>31</v>
      </c>
      <c r="D53" s="9" t="s">
        <v>20</v>
      </c>
      <c r="E53" s="9" t="s">
        <v>129</v>
      </c>
      <c r="F53" s="9" t="s">
        <v>1618</v>
      </c>
      <c r="G53" s="9" t="s">
        <v>1486</v>
      </c>
      <c r="H53" s="10">
        <v>1</v>
      </c>
      <c r="I53" s="12" t="s">
        <v>451</v>
      </c>
      <c r="J53" s="9">
        <v>2016</v>
      </c>
      <c r="K53" s="9" t="s">
        <v>767</v>
      </c>
      <c r="L53" s="9"/>
      <c r="M53" s="9"/>
      <c r="N53" s="9"/>
      <c r="O53" s="9">
        <v>2017</v>
      </c>
      <c r="P53" s="9">
        <v>11</v>
      </c>
      <c r="Q53" s="9">
        <v>2017</v>
      </c>
      <c r="R53" s="9">
        <v>11</v>
      </c>
    </row>
    <row r="54" s="2" customFormat="1" customHeight="1" spans="1:18">
      <c r="A54" s="9">
        <v>53</v>
      </c>
      <c r="B54" s="9" t="s">
        <v>1617</v>
      </c>
      <c r="C54" s="9" t="s">
        <v>31</v>
      </c>
      <c r="D54" s="9" t="s">
        <v>20</v>
      </c>
      <c r="E54" s="9" t="s">
        <v>129</v>
      </c>
      <c r="F54" s="9" t="s">
        <v>1618</v>
      </c>
      <c r="G54" s="9" t="s">
        <v>1487</v>
      </c>
      <c r="H54" s="10">
        <v>2</v>
      </c>
      <c r="I54" s="12">
        <v>2</v>
      </c>
      <c r="J54" s="9">
        <v>2016</v>
      </c>
      <c r="K54" s="9" t="s">
        <v>768</v>
      </c>
      <c r="L54" s="9" t="s">
        <v>1621</v>
      </c>
      <c r="M54" s="9" t="s">
        <v>1620</v>
      </c>
      <c r="N54" s="9" t="s">
        <v>1621</v>
      </c>
      <c r="O54" s="9">
        <v>2017</v>
      </c>
      <c r="P54" s="9">
        <v>11</v>
      </c>
      <c r="Q54" s="9">
        <v>2017</v>
      </c>
      <c r="R54" s="9">
        <v>11</v>
      </c>
    </row>
    <row r="55" s="2" customFormat="1" customHeight="1" spans="1:18">
      <c r="A55" s="9">
        <v>54</v>
      </c>
      <c r="B55" s="9" t="s">
        <v>1617</v>
      </c>
      <c r="C55" s="9" t="s">
        <v>31</v>
      </c>
      <c r="D55" s="9" t="s">
        <v>20</v>
      </c>
      <c r="E55" s="9" t="s">
        <v>129</v>
      </c>
      <c r="F55" s="9" t="s">
        <v>1618</v>
      </c>
      <c r="G55" s="9" t="s">
        <v>1488</v>
      </c>
      <c r="H55" s="10">
        <v>5</v>
      </c>
      <c r="I55" s="12">
        <v>5</v>
      </c>
      <c r="J55" s="9">
        <v>2016</v>
      </c>
      <c r="K55" s="9" t="s">
        <v>768</v>
      </c>
      <c r="L55" s="9" t="s">
        <v>1621</v>
      </c>
      <c r="M55" s="9" t="s">
        <v>1620</v>
      </c>
      <c r="N55" s="9" t="s">
        <v>1621</v>
      </c>
      <c r="O55" s="9">
        <v>2017</v>
      </c>
      <c r="P55" s="9">
        <v>11</v>
      </c>
      <c r="Q55" s="9">
        <v>2017</v>
      </c>
      <c r="R55" s="9">
        <v>11</v>
      </c>
    </row>
    <row r="56" s="2" customFormat="1" customHeight="1" spans="1:18">
      <c r="A56" s="9">
        <v>55</v>
      </c>
      <c r="B56" s="9" t="s">
        <v>1617</v>
      </c>
      <c r="C56" s="9" t="s">
        <v>31</v>
      </c>
      <c r="D56" s="9" t="s">
        <v>20</v>
      </c>
      <c r="E56" s="9" t="s">
        <v>129</v>
      </c>
      <c r="F56" s="9" t="s">
        <v>1618</v>
      </c>
      <c r="G56" s="9" t="s">
        <v>1489</v>
      </c>
      <c r="H56" s="10">
        <v>2</v>
      </c>
      <c r="I56" s="12">
        <v>2</v>
      </c>
      <c r="J56" s="9">
        <v>2016</v>
      </c>
      <c r="K56" s="9" t="s">
        <v>768</v>
      </c>
      <c r="L56" s="9" t="s">
        <v>1625</v>
      </c>
      <c r="M56" s="9" t="s">
        <v>1620</v>
      </c>
      <c r="N56" s="9" t="s">
        <v>1625</v>
      </c>
      <c r="O56" s="9">
        <v>2017</v>
      </c>
      <c r="P56" s="9">
        <v>11</v>
      </c>
      <c r="Q56" s="9">
        <v>2017</v>
      </c>
      <c r="R56" s="9">
        <v>11</v>
      </c>
    </row>
    <row r="57" s="2" customFormat="1" customHeight="1" spans="1:18">
      <c r="A57" s="9">
        <v>56</v>
      </c>
      <c r="B57" s="9" t="s">
        <v>1617</v>
      </c>
      <c r="C57" s="9" t="s">
        <v>31</v>
      </c>
      <c r="D57" s="9" t="s">
        <v>20</v>
      </c>
      <c r="E57" s="9" t="s">
        <v>129</v>
      </c>
      <c r="F57" s="9" t="s">
        <v>1618</v>
      </c>
      <c r="G57" s="9" t="s">
        <v>1490</v>
      </c>
      <c r="H57" s="10">
        <v>1</v>
      </c>
      <c r="I57" s="12">
        <v>1</v>
      </c>
      <c r="J57" s="9">
        <v>2016</v>
      </c>
      <c r="K57" s="9" t="s">
        <v>768</v>
      </c>
      <c r="L57" s="9" t="s">
        <v>1625</v>
      </c>
      <c r="M57" s="9" t="s">
        <v>1620</v>
      </c>
      <c r="N57" s="9" t="s">
        <v>1625</v>
      </c>
      <c r="O57" s="9">
        <v>2017</v>
      </c>
      <c r="P57" s="9">
        <v>11</v>
      </c>
      <c r="Q57" s="9">
        <v>2017</v>
      </c>
      <c r="R57" s="9">
        <v>11</v>
      </c>
    </row>
    <row r="58" s="2" customFormat="1" customHeight="1" spans="1:18">
      <c r="A58" s="9">
        <v>57</v>
      </c>
      <c r="B58" s="9" t="s">
        <v>1617</v>
      </c>
      <c r="C58" s="9" t="s">
        <v>31</v>
      </c>
      <c r="D58" s="9" t="s">
        <v>20</v>
      </c>
      <c r="E58" s="9" t="s">
        <v>129</v>
      </c>
      <c r="F58" s="9" t="s">
        <v>1618</v>
      </c>
      <c r="G58" s="9" t="s">
        <v>1491</v>
      </c>
      <c r="H58" s="10">
        <v>2</v>
      </c>
      <c r="I58" s="12">
        <v>2</v>
      </c>
      <c r="J58" s="9">
        <v>2016</v>
      </c>
      <c r="K58" s="9" t="s">
        <v>768</v>
      </c>
      <c r="L58" s="9" t="s">
        <v>1626</v>
      </c>
      <c r="M58" s="9" t="s">
        <v>1631</v>
      </c>
      <c r="N58" s="9" t="s">
        <v>1626</v>
      </c>
      <c r="O58" s="9">
        <v>2017</v>
      </c>
      <c r="P58" s="9">
        <v>11</v>
      </c>
      <c r="Q58" s="9">
        <v>2017</v>
      </c>
      <c r="R58" s="9">
        <v>11</v>
      </c>
    </row>
    <row r="59" s="2" customFormat="1" customHeight="1" spans="1:18">
      <c r="A59" s="9">
        <v>58</v>
      </c>
      <c r="B59" s="9" t="s">
        <v>1617</v>
      </c>
      <c r="C59" s="9" t="s">
        <v>31</v>
      </c>
      <c r="D59" s="9" t="s">
        <v>20</v>
      </c>
      <c r="E59" s="9" t="s">
        <v>129</v>
      </c>
      <c r="F59" s="9" t="s">
        <v>1618</v>
      </c>
      <c r="G59" s="9" t="s">
        <v>1492</v>
      </c>
      <c r="H59" s="10">
        <v>1</v>
      </c>
      <c r="I59" s="12">
        <v>1</v>
      </c>
      <c r="J59" s="9">
        <v>2016</v>
      </c>
      <c r="K59" s="9" t="s">
        <v>768</v>
      </c>
      <c r="L59" s="9" t="s">
        <v>1625</v>
      </c>
      <c r="M59" s="9" t="s">
        <v>1620</v>
      </c>
      <c r="N59" s="9" t="s">
        <v>1625</v>
      </c>
      <c r="O59" s="9">
        <v>2017</v>
      </c>
      <c r="P59" s="9">
        <v>11</v>
      </c>
      <c r="Q59" s="9">
        <v>2017</v>
      </c>
      <c r="R59" s="9">
        <v>11</v>
      </c>
    </row>
    <row r="60" s="2" customFormat="1" customHeight="1" spans="1:18">
      <c r="A60" s="9">
        <v>59</v>
      </c>
      <c r="B60" s="9" t="s">
        <v>1617</v>
      </c>
      <c r="C60" s="9" t="s">
        <v>31</v>
      </c>
      <c r="D60" s="9" t="s">
        <v>44</v>
      </c>
      <c r="E60" s="9" t="s">
        <v>129</v>
      </c>
      <c r="F60" s="9" t="s">
        <v>1618</v>
      </c>
      <c r="G60" s="9" t="s">
        <v>1493</v>
      </c>
      <c r="H60" s="10">
        <v>3</v>
      </c>
      <c r="I60" s="12">
        <v>3</v>
      </c>
      <c r="J60" s="9">
        <v>2016</v>
      </c>
      <c r="K60" s="9" t="s">
        <v>768</v>
      </c>
      <c r="L60" s="9" t="s">
        <v>1626</v>
      </c>
      <c r="M60" s="9" t="s">
        <v>1620</v>
      </c>
      <c r="N60" s="9" t="s">
        <v>1626</v>
      </c>
      <c r="O60" s="9">
        <v>2017</v>
      </c>
      <c r="P60" s="9">
        <v>11</v>
      </c>
      <c r="Q60" s="9">
        <v>2017</v>
      </c>
      <c r="R60" s="9">
        <v>11</v>
      </c>
    </row>
    <row r="61" s="2" customFormat="1" customHeight="1" spans="1:18">
      <c r="A61" s="9">
        <v>60</v>
      </c>
      <c r="B61" s="9" t="s">
        <v>1617</v>
      </c>
      <c r="C61" s="9" t="s">
        <v>31</v>
      </c>
      <c r="D61" s="9" t="s">
        <v>44</v>
      </c>
      <c r="E61" s="9" t="s">
        <v>129</v>
      </c>
      <c r="F61" s="9" t="s">
        <v>1618</v>
      </c>
      <c r="G61" s="9" t="s">
        <v>1494</v>
      </c>
      <c r="H61" s="10">
        <v>4</v>
      </c>
      <c r="I61" s="12">
        <v>4</v>
      </c>
      <c r="J61" s="9">
        <v>2016</v>
      </c>
      <c r="K61" s="9" t="s">
        <v>768</v>
      </c>
      <c r="L61" s="9" t="s">
        <v>1621</v>
      </c>
      <c r="M61" s="9" t="s">
        <v>1620</v>
      </c>
      <c r="N61" s="9" t="s">
        <v>1621</v>
      </c>
      <c r="O61" s="9">
        <v>2017</v>
      </c>
      <c r="P61" s="9">
        <v>11</v>
      </c>
      <c r="Q61" s="9">
        <v>2017</v>
      </c>
      <c r="R61" s="9">
        <v>11</v>
      </c>
    </row>
    <row r="62" s="2" customFormat="1" customHeight="1" spans="1:18">
      <c r="A62" s="9">
        <v>61</v>
      </c>
      <c r="B62" s="9" t="s">
        <v>1617</v>
      </c>
      <c r="C62" s="9" t="s">
        <v>31</v>
      </c>
      <c r="D62" s="9" t="s">
        <v>44</v>
      </c>
      <c r="E62" s="9" t="s">
        <v>129</v>
      </c>
      <c r="F62" s="9" t="s">
        <v>1618</v>
      </c>
      <c r="G62" s="9" t="s">
        <v>1495</v>
      </c>
      <c r="H62" s="10">
        <v>3</v>
      </c>
      <c r="I62" s="12">
        <v>3</v>
      </c>
      <c r="J62" s="9">
        <v>2016</v>
      </c>
      <c r="K62" s="9" t="s">
        <v>768</v>
      </c>
      <c r="L62" s="9" t="s">
        <v>1619</v>
      </c>
      <c r="M62" s="9" t="s">
        <v>1622</v>
      </c>
      <c r="N62" s="9" t="s">
        <v>1619</v>
      </c>
      <c r="O62" s="9">
        <v>2017</v>
      </c>
      <c r="P62" s="9">
        <v>11</v>
      </c>
      <c r="Q62" s="9">
        <v>2017</v>
      </c>
      <c r="R62" s="9">
        <v>11</v>
      </c>
    </row>
    <row r="63" s="2" customFormat="1" customHeight="1" spans="1:18">
      <c r="A63" s="9">
        <v>62</v>
      </c>
      <c r="B63" s="9" t="s">
        <v>1617</v>
      </c>
      <c r="C63" s="9" t="s">
        <v>31</v>
      </c>
      <c r="D63" s="9" t="s">
        <v>44</v>
      </c>
      <c r="E63" s="9" t="s">
        <v>129</v>
      </c>
      <c r="F63" s="9" t="s">
        <v>1618</v>
      </c>
      <c r="G63" s="9" t="s">
        <v>1496</v>
      </c>
      <c r="H63" s="10">
        <v>4</v>
      </c>
      <c r="I63" s="12">
        <v>4</v>
      </c>
      <c r="J63" s="9">
        <v>2016</v>
      </c>
      <c r="K63" s="9" t="s">
        <v>768</v>
      </c>
      <c r="L63" s="9" t="s">
        <v>1624</v>
      </c>
      <c r="M63" s="9" t="s">
        <v>1620</v>
      </c>
      <c r="N63" s="9" t="s">
        <v>1624</v>
      </c>
      <c r="O63" s="9">
        <v>2017</v>
      </c>
      <c r="P63" s="9">
        <v>11</v>
      </c>
      <c r="Q63" s="9">
        <v>2017</v>
      </c>
      <c r="R63" s="9">
        <v>11</v>
      </c>
    </row>
    <row r="64" s="2" customFormat="1" customHeight="1" spans="1:18">
      <c r="A64" s="9">
        <v>63</v>
      </c>
      <c r="B64" s="9" t="s">
        <v>1617</v>
      </c>
      <c r="C64" s="9" t="s">
        <v>31</v>
      </c>
      <c r="D64" s="9" t="s">
        <v>44</v>
      </c>
      <c r="E64" s="9" t="s">
        <v>129</v>
      </c>
      <c r="F64" s="9" t="s">
        <v>1618</v>
      </c>
      <c r="G64" s="9" t="s">
        <v>1497</v>
      </c>
      <c r="H64" s="10">
        <v>4</v>
      </c>
      <c r="I64" s="12">
        <v>4</v>
      </c>
      <c r="J64" s="9">
        <v>2016</v>
      </c>
      <c r="K64" s="9" t="s">
        <v>768</v>
      </c>
      <c r="L64" s="9" t="s">
        <v>1619</v>
      </c>
      <c r="M64" s="9" t="s">
        <v>1620</v>
      </c>
      <c r="N64" s="9" t="s">
        <v>1619</v>
      </c>
      <c r="O64" s="9">
        <v>2017</v>
      </c>
      <c r="P64" s="9">
        <v>11</v>
      </c>
      <c r="Q64" s="9">
        <v>2017</v>
      </c>
      <c r="R64" s="9">
        <v>11</v>
      </c>
    </row>
    <row r="65" s="2" customFormat="1" customHeight="1" spans="1:18">
      <c r="A65" s="9">
        <v>64</v>
      </c>
      <c r="B65" s="9" t="s">
        <v>1617</v>
      </c>
      <c r="C65" s="9" t="s">
        <v>31</v>
      </c>
      <c r="D65" s="9" t="s">
        <v>44</v>
      </c>
      <c r="E65" s="9" t="s">
        <v>129</v>
      </c>
      <c r="F65" s="9" t="s">
        <v>1618</v>
      </c>
      <c r="G65" s="9" t="s">
        <v>1498</v>
      </c>
      <c r="H65" s="10">
        <v>5</v>
      </c>
      <c r="I65" s="12">
        <v>3</v>
      </c>
      <c r="J65" s="9">
        <v>2016</v>
      </c>
      <c r="K65" s="9" t="s">
        <v>768</v>
      </c>
      <c r="L65" s="9" t="s">
        <v>1626</v>
      </c>
      <c r="M65" s="9" t="s">
        <v>1620</v>
      </c>
      <c r="N65" s="9" t="s">
        <v>1626</v>
      </c>
      <c r="O65" s="9">
        <v>2017</v>
      </c>
      <c r="P65" s="9">
        <v>11</v>
      </c>
      <c r="Q65" s="9">
        <v>2017</v>
      </c>
      <c r="R65" s="9">
        <v>11</v>
      </c>
    </row>
    <row r="66" s="2" customFormat="1" customHeight="1" spans="1:18">
      <c r="A66" s="9">
        <v>65</v>
      </c>
      <c r="B66" s="9" t="s">
        <v>1617</v>
      </c>
      <c r="C66" s="9" t="s">
        <v>31</v>
      </c>
      <c r="D66" s="9" t="s">
        <v>44</v>
      </c>
      <c r="E66" s="9" t="s">
        <v>129</v>
      </c>
      <c r="F66" s="9" t="s">
        <v>1618</v>
      </c>
      <c r="G66" s="9" t="s">
        <v>1499</v>
      </c>
      <c r="H66" s="10">
        <v>4</v>
      </c>
      <c r="I66" s="12">
        <v>2</v>
      </c>
      <c r="J66" s="9">
        <v>2016</v>
      </c>
      <c r="K66" s="9" t="s">
        <v>768</v>
      </c>
      <c r="L66" s="9" t="s">
        <v>1619</v>
      </c>
      <c r="M66" s="9" t="s">
        <v>1620</v>
      </c>
      <c r="N66" s="9" t="s">
        <v>1619</v>
      </c>
      <c r="O66" s="9">
        <v>2017</v>
      </c>
      <c r="P66" s="9">
        <v>11</v>
      </c>
      <c r="Q66" s="9">
        <v>2017</v>
      </c>
      <c r="R66" s="9">
        <v>11</v>
      </c>
    </row>
    <row r="67" s="2" customFormat="1" customHeight="1" spans="1:18">
      <c r="A67" s="9">
        <v>66</v>
      </c>
      <c r="B67" s="9" t="s">
        <v>1617</v>
      </c>
      <c r="C67" s="9" t="s">
        <v>31</v>
      </c>
      <c r="D67" s="9" t="s">
        <v>44</v>
      </c>
      <c r="E67" s="9" t="s">
        <v>129</v>
      </c>
      <c r="F67" s="9" t="s">
        <v>1618</v>
      </c>
      <c r="G67" s="9" t="s">
        <v>1500</v>
      </c>
      <c r="H67" s="10">
        <v>2</v>
      </c>
      <c r="I67" s="12">
        <v>2</v>
      </c>
      <c r="J67" s="9">
        <v>2016</v>
      </c>
      <c r="K67" s="9" t="s">
        <v>768</v>
      </c>
      <c r="L67" s="9" t="s">
        <v>1619</v>
      </c>
      <c r="M67" s="9" t="s">
        <v>1620</v>
      </c>
      <c r="N67" s="9" t="s">
        <v>1619</v>
      </c>
      <c r="O67" s="9">
        <v>2017</v>
      </c>
      <c r="P67" s="9">
        <v>11</v>
      </c>
      <c r="Q67" s="9">
        <v>2017</v>
      </c>
      <c r="R67" s="9">
        <v>11</v>
      </c>
    </row>
    <row r="68" s="2" customFormat="1" customHeight="1" spans="1:18">
      <c r="A68" s="9">
        <v>67</v>
      </c>
      <c r="B68" s="9" t="s">
        <v>1617</v>
      </c>
      <c r="C68" s="9" t="s">
        <v>31</v>
      </c>
      <c r="D68" s="9" t="s">
        <v>44</v>
      </c>
      <c r="E68" s="9" t="s">
        <v>129</v>
      </c>
      <c r="F68" s="9" t="s">
        <v>1618</v>
      </c>
      <c r="G68" s="9" t="s">
        <v>1501</v>
      </c>
      <c r="H68" s="10">
        <v>4</v>
      </c>
      <c r="I68" s="12">
        <v>4</v>
      </c>
      <c r="J68" s="9">
        <v>2016</v>
      </c>
      <c r="K68" s="9" t="s">
        <v>768</v>
      </c>
      <c r="L68" s="9" t="s">
        <v>1619</v>
      </c>
      <c r="M68" s="9" t="s">
        <v>1620</v>
      </c>
      <c r="N68" s="9" t="s">
        <v>1619</v>
      </c>
      <c r="O68" s="9">
        <v>2017</v>
      </c>
      <c r="P68" s="9">
        <v>11</v>
      </c>
      <c r="Q68" s="9">
        <v>2017</v>
      </c>
      <c r="R68" s="9">
        <v>11</v>
      </c>
    </row>
    <row r="69" s="2" customFormat="1" customHeight="1" spans="1:18">
      <c r="A69" s="9">
        <v>68</v>
      </c>
      <c r="B69" s="9" t="s">
        <v>1617</v>
      </c>
      <c r="C69" s="9" t="s">
        <v>31</v>
      </c>
      <c r="D69" s="9" t="s">
        <v>43</v>
      </c>
      <c r="E69" s="9" t="s">
        <v>129</v>
      </c>
      <c r="F69" s="9" t="s">
        <v>1618</v>
      </c>
      <c r="G69" s="9" t="s">
        <v>1502</v>
      </c>
      <c r="H69" s="10">
        <v>1</v>
      </c>
      <c r="I69" s="12">
        <v>1</v>
      </c>
      <c r="J69" s="9">
        <v>2016</v>
      </c>
      <c r="K69" s="9" t="s">
        <v>768</v>
      </c>
      <c r="L69" s="9" t="s">
        <v>1619</v>
      </c>
      <c r="M69" s="9" t="s">
        <v>1620</v>
      </c>
      <c r="N69" s="9" t="s">
        <v>1619</v>
      </c>
      <c r="O69" s="9">
        <v>2017</v>
      </c>
      <c r="P69" s="9">
        <v>11</v>
      </c>
      <c r="Q69" s="9">
        <v>2017</v>
      </c>
      <c r="R69" s="9">
        <v>11</v>
      </c>
    </row>
    <row r="70" s="2" customFormat="1" customHeight="1" spans="1:18">
      <c r="A70" s="9">
        <v>69</v>
      </c>
      <c r="B70" s="9" t="s">
        <v>1617</v>
      </c>
      <c r="C70" s="9" t="s">
        <v>31</v>
      </c>
      <c r="D70" s="9" t="s">
        <v>43</v>
      </c>
      <c r="E70" s="9" t="s">
        <v>129</v>
      </c>
      <c r="F70" s="9" t="s">
        <v>1618</v>
      </c>
      <c r="G70" s="9" t="s">
        <v>1503</v>
      </c>
      <c r="H70" s="10">
        <v>2</v>
      </c>
      <c r="I70" s="12">
        <v>1</v>
      </c>
      <c r="J70" s="9">
        <v>2016</v>
      </c>
      <c r="K70" s="9" t="s">
        <v>768</v>
      </c>
      <c r="L70" s="9" t="s">
        <v>1633</v>
      </c>
      <c r="M70" s="9" t="s">
        <v>1620</v>
      </c>
      <c r="N70" s="9" t="s">
        <v>1633</v>
      </c>
      <c r="O70" s="9">
        <v>2017</v>
      </c>
      <c r="P70" s="9">
        <v>11</v>
      </c>
      <c r="Q70" s="9">
        <v>2017</v>
      </c>
      <c r="R70" s="9">
        <v>11</v>
      </c>
    </row>
    <row r="71" s="2" customFormat="1" customHeight="1" spans="1:18">
      <c r="A71" s="9">
        <v>70</v>
      </c>
      <c r="B71" s="9" t="s">
        <v>1617</v>
      </c>
      <c r="C71" s="9" t="s">
        <v>31</v>
      </c>
      <c r="D71" s="9" t="s">
        <v>43</v>
      </c>
      <c r="E71" s="9" t="s">
        <v>129</v>
      </c>
      <c r="F71" s="9" t="s">
        <v>1618</v>
      </c>
      <c r="G71" s="9" t="s">
        <v>1504</v>
      </c>
      <c r="H71" s="10">
        <v>2</v>
      </c>
      <c r="I71" s="12">
        <v>2</v>
      </c>
      <c r="J71" s="9">
        <v>2016</v>
      </c>
      <c r="K71" s="9" t="s">
        <v>768</v>
      </c>
      <c r="L71" s="9" t="s">
        <v>1619</v>
      </c>
      <c r="M71" s="9" t="s">
        <v>1622</v>
      </c>
      <c r="N71" s="9" t="s">
        <v>1619</v>
      </c>
      <c r="O71" s="9">
        <v>2017</v>
      </c>
      <c r="P71" s="9">
        <v>11</v>
      </c>
      <c r="Q71" s="9">
        <v>2017</v>
      </c>
      <c r="R71" s="9">
        <v>11</v>
      </c>
    </row>
    <row r="72" s="2" customFormat="1" customHeight="1" spans="1:18">
      <c r="A72" s="9">
        <v>71</v>
      </c>
      <c r="B72" s="9" t="s">
        <v>1617</v>
      </c>
      <c r="C72" s="9" t="s">
        <v>31</v>
      </c>
      <c r="D72" s="9" t="s">
        <v>43</v>
      </c>
      <c r="E72" s="9" t="s">
        <v>129</v>
      </c>
      <c r="F72" s="9" t="s">
        <v>1618</v>
      </c>
      <c r="G72" s="9" t="s">
        <v>1505</v>
      </c>
      <c r="H72" s="10">
        <v>2</v>
      </c>
      <c r="I72" s="12">
        <v>2</v>
      </c>
      <c r="J72" s="9">
        <v>2016</v>
      </c>
      <c r="K72" s="9" t="s">
        <v>768</v>
      </c>
      <c r="L72" s="9" t="s">
        <v>1619</v>
      </c>
      <c r="M72" s="9" t="s">
        <v>1631</v>
      </c>
      <c r="N72" s="9" t="s">
        <v>1619</v>
      </c>
      <c r="O72" s="9">
        <v>2017</v>
      </c>
      <c r="P72" s="9">
        <v>11</v>
      </c>
      <c r="Q72" s="9">
        <v>2017</v>
      </c>
      <c r="R72" s="9">
        <v>11</v>
      </c>
    </row>
    <row r="73" s="2" customFormat="1" customHeight="1" spans="1:18">
      <c r="A73" s="9">
        <v>72</v>
      </c>
      <c r="B73" s="9" t="s">
        <v>1617</v>
      </c>
      <c r="C73" s="9" t="s">
        <v>31</v>
      </c>
      <c r="D73" s="9" t="s">
        <v>43</v>
      </c>
      <c r="E73" s="9" t="s">
        <v>129</v>
      </c>
      <c r="F73" s="9" t="s">
        <v>1618</v>
      </c>
      <c r="G73" s="9" t="s">
        <v>1506</v>
      </c>
      <c r="H73" s="10">
        <v>2</v>
      </c>
      <c r="I73" s="12">
        <v>2</v>
      </c>
      <c r="J73" s="9">
        <v>2016</v>
      </c>
      <c r="K73" s="9" t="s">
        <v>768</v>
      </c>
      <c r="L73" s="9" t="s">
        <v>1619</v>
      </c>
      <c r="M73" s="9" t="s">
        <v>1620</v>
      </c>
      <c r="N73" s="9" t="s">
        <v>1619</v>
      </c>
      <c r="O73" s="9">
        <v>2017</v>
      </c>
      <c r="P73" s="9">
        <v>11</v>
      </c>
      <c r="Q73" s="9">
        <v>2017</v>
      </c>
      <c r="R73" s="9">
        <v>11</v>
      </c>
    </row>
    <row r="74" s="2" customFormat="1" customHeight="1" spans="1:18">
      <c r="A74" s="9">
        <v>73</v>
      </c>
      <c r="B74" s="9" t="s">
        <v>1617</v>
      </c>
      <c r="C74" s="9" t="s">
        <v>31</v>
      </c>
      <c r="D74" s="9" t="s">
        <v>43</v>
      </c>
      <c r="E74" s="9" t="s">
        <v>129</v>
      </c>
      <c r="F74" s="9" t="s">
        <v>1618</v>
      </c>
      <c r="G74" s="9" t="s">
        <v>1507</v>
      </c>
      <c r="H74" s="10">
        <v>4</v>
      </c>
      <c r="I74" s="12">
        <v>4</v>
      </c>
      <c r="J74" s="9">
        <v>2016</v>
      </c>
      <c r="K74" s="9" t="s">
        <v>768</v>
      </c>
      <c r="L74" s="9" t="s">
        <v>1621</v>
      </c>
      <c r="M74" s="9" t="s">
        <v>1620</v>
      </c>
      <c r="N74" s="9" t="s">
        <v>1621</v>
      </c>
      <c r="O74" s="9">
        <v>2017</v>
      </c>
      <c r="P74" s="9">
        <v>11</v>
      </c>
      <c r="Q74" s="9">
        <v>2017</v>
      </c>
      <c r="R74" s="9">
        <v>11</v>
      </c>
    </row>
    <row r="75" s="2" customFormat="1" customHeight="1" spans="1:18">
      <c r="A75" s="9">
        <v>74</v>
      </c>
      <c r="B75" s="9" t="s">
        <v>1617</v>
      </c>
      <c r="C75" s="9" t="s">
        <v>31</v>
      </c>
      <c r="D75" s="9" t="s">
        <v>43</v>
      </c>
      <c r="E75" s="9" t="s">
        <v>129</v>
      </c>
      <c r="F75" s="9" t="s">
        <v>1618</v>
      </c>
      <c r="G75" s="9" t="s">
        <v>1508</v>
      </c>
      <c r="H75" s="10">
        <v>4</v>
      </c>
      <c r="I75" s="12">
        <v>4</v>
      </c>
      <c r="J75" s="9">
        <v>2016</v>
      </c>
      <c r="K75" s="9" t="s">
        <v>768</v>
      </c>
      <c r="L75" s="9" t="s">
        <v>1621</v>
      </c>
      <c r="M75" s="9" t="s">
        <v>1620</v>
      </c>
      <c r="N75" s="9" t="s">
        <v>1621</v>
      </c>
      <c r="O75" s="9">
        <v>2017</v>
      </c>
      <c r="P75" s="9">
        <v>11</v>
      </c>
      <c r="Q75" s="9">
        <v>2017</v>
      </c>
      <c r="R75" s="9">
        <v>11</v>
      </c>
    </row>
    <row r="76" s="2" customFormat="1" customHeight="1" spans="1:18">
      <c r="A76" s="9">
        <v>75</v>
      </c>
      <c r="B76" s="9" t="s">
        <v>1617</v>
      </c>
      <c r="C76" s="9" t="s">
        <v>31</v>
      </c>
      <c r="D76" s="9" t="s">
        <v>43</v>
      </c>
      <c r="E76" s="9" t="s">
        <v>129</v>
      </c>
      <c r="F76" s="9" t="s">
        <v>1618</v>
      </c>
      <c r="G76" s="9" t="s">
        <v>1509</v>
      </c>
      <c r="H76" s="10">
        <v>1</v>
      </c>
      <c r="I76" s="12">
        <v>1</v>
      </c>
      <c r="J76" s="9">
        <v>2016</v>
      </c>
      <c r="K76" s="9" t="s">
        <v>768</v>
      </c>
      <c r="L76" s="9" t="s">
        <v>1619</v>
      </c>
      <c r="M76" s="9" t="s">
        <v>1620</v>
      </c>
      <c r="N76" s="9" t="s">
        <v>1619</v>
      </c>
      <c r="O76" s="9">
        <v>2017</v>
      </c>
      <c r="P76" s="9">
        <v>11</v>
      </c>
      <c r="Q76" s="9">
        <v>2017</v>
      </c>
      <c r="R76" s="9">
        <v>11</v>
      </c>
    </row>
    <row r="77" s="2" customFormat="1" customHeight="1" spans="1:18">
      <c r="A77" s="9">
        <v>76</v>
      </c>
      <c r="B77" s="9" t="s">
        <v>1617</v>
      </c>
      <c r="C77" s="9" t="s">
        <v>31</v>
      </c>
      <c r="D77" s="9" t="s">
        <v>43</v>
      </c>
      <c r="E77" s="9" t="s">
        <v>129</v>
      </c>
      <c r="F77" s="9" t="s">
        <v>1618</v>
      </c>
      <c r="G77" s="9" t="s">
        <v>1510</v>
      </c>
      <c r="H77" s="10">
        <v>2</v>
      </c>
      <c r="I77" s="12">
        <v>2</v>
      </c>
      <c r="J77" s="9">
        <v>2016</v>
      </c>
      <c r="K77" s="9" t="s">
        <v>768</v>
      </c>
      <c r="L77" s="9" t="s">
        <v>1619</v>
      </c>
      <c r="M77" s="9" t="s">
        <v>1631</v>
      </c>
      <c r="N77" s="9" t="s">
        <v>1619</v>
      </c>
      <c r="O77" s="9">
        <v>2017</v>
      </c>
      <c r="P77" s="9">
        <v>11</v>
      </c>
      <c r="Q77" s="9">
        <v>2017</v>
      </c>
      <c r="R77" s="9">
        <v>11</v>
      </c>
    </row>
    <row r="78" s="2" customFormat="1" customHeight="1" spans="1:18">
      <c r="A78" s="9">
        <v>77</v>
      </c>
      <c r="B78" s="9" t="s">
        <v>1617</v>
      </c>
      <c r="C78" s="9" t="s">
        <v>31</v>
      </c>
      <c r="D78" s="9" t="s">
        <v>43</v>
      </c>
      <c r="E78" s="9" t="s">
        <v>129</v>
      </c>
      <c r="F78" s="9" t="s">
        <v>1618</v>
      </c>
      <c r="G78" s="9" t="s">
        <v>1511</v>
      </c>
      <c r="H78" s="10">
        <v>2</v>
      </c>
      <c r="I78" s="12">
        <v>2</v>
      </c>
      <c r="J78" s="9">
        <v>2016</v>
      </c>
      <c r="K78" s="9" t="s">
        <v>768</v>
      </c>
      <c r="L78" s="9" t="s">
        <v>1619</v>
      </c>
      <c r="M78" s="9" t="s">
        <v>1620</v>
      </c>
      <c r="N78" s="9" t="s">
        <v>1619</v>
      </c>
      <c r="O78" s="9">
        <v>2017</v>
      </c>
      <c r="P78" s="9">
        <v>11</v>
      </c>
      <c r="Q78" s="9">
        <v>2017</v>
      </c>
      <c r="R78" s="9">
        <v>11</v>
      </c>
    </row>
    <row r="79" s="2" customFormat="1" customHeight="1" spans="1:18">
      <c r="A79" s="9">
        <v>78</v>
      </c>
      <c r="B79" s="9" t="s">
        <v>1617</v>
      </c>
      <c r="C79" s="9" t="s">
        <v>31</v>
      </c>
      <c r="D79" s="9" t="s">
        <v>43</v>
      </c>
      <c r="E79" s="9" t="s">
        <v>129</v>
      </c>
      <c r="F79" s="9" t="s">
        <v>1618</v>
      </c>
      <c r="G79" s="9" t="s">
        <v>1512</v>
      </c>
      <c r="H79" s="10">
        <v>1</v>
      </c>
      <c r="I79" s="12">
        <v>1</v>
      </c>
      <c r="J79" s="9">
        <v>2016</v>
      </c>
      <c r="K79" s="9" t="s">
        <v>768</v>
      </c>
      <c r="L79" s="9" t="s">
        <v>1619</v>
      </c>
      <c r="M79" s="9" t="s">
        <v>1631</v>
      </c>
      <c r="N79" s="9" t="s">
        <v>1619</v>
      </c>
      <c r="O79" s="9">
        <v>2017</v>
      </c>
      <c r="P79" s="9">
        <v>11</v>
      </c>
      <c r="Q79" s="9">
        <v>2017</v>
      </c>
      <c r="R79" s="9">
        <v>11</v>
      </c>
    </row>
    <row r="80" s="2" customFormat="1" customHeight="1" spans="1:18">
      <c r="A80" s="9">
        <v>79</v>
      </c>
      <c r="B80" s="9" t="s">
        <v>1617</v>
      </c>
      <c r="C80" s="9" t="s">
        <v>31</v>
      </c>
      <c r="D80" s="9" t="s">
        <v>43</v>
      </c>
      <c r="E80" s="9" t="s">
        <v>129</v>
      </c>
      <c r="F80" s="9" t="s">
        <v>1618</v>
      </c>
      <c r="G80" s="9" t="s">
        <v>1513</v>
      </c>
      <c r="H80" s="10">
        <v>4</v>
      </c>
      <c r="I80" s="12">
        <v>4</v>
      </c>
      <c r="J80" s="9">
        <v>2016</v>
      </c>
      <c r="K80" s="9" t="s">
        <v>768</v>
      </c>
      <c r="L80" s="9" t="s">
        <v>1621</v>
      </c>
      <c r="M80" s="9" t="s">
        <v>1620</v>
      </c>
      <c r="N80" s="9" t="s">
        <v>1621</v>
      </c>
      <c r="O80" s="9">
        <v>2017</v>
      </c>
      <c r="P80" s="9">
        <v>11</v>
      </c>
      <c r="Q80" s="9">
        <v>2017</v>
      </c>
      <c r="R80" s="9">
        <v>11</v>
      </c>
    </row>
    <row r="81" s="2" customFormat="1" customHeight="1" spans="1:18">
      <c r="A81" s="9">
        <v>80</v>
      </c>
      <c r="B81" s="9" t="s">
        <v>1617</v>
      </c>
      <c r="C81" s="9" t="s">
        <v>31</v>
      </c>
      <c r="D81" s="9" t="s">
        <v>43</v>
      </c>
      <c r="E81" s="9" t="s">
        <v>129</v>
      </c>
      <c r="F81" s="9" t="s">
        <v>1618</v>
      </c>
      <c r="G81" s="9" t="s">
        <v>1514</v>
      </c>
      <c r="H81" s="10">
        <v>3</v>
      </c>
      <c r="I81" s="12">
        <v>3</v>
      </c>
      <c r="J81" s="9">
        <v>2016</v>
      </c>
      <c r="K81" s="9" t="s">
        <v>768</v>
      </c>
      <c r="L81" s="9" t="s">
        <v>1621</v>
      </c>
      <c r="M81" s="9" t="s">
        <v>1620</v>
      </c>
      <c r="N81" s="9" t="s">
        <v>1621</v>
      </c>
      <c r="O81" s="9">
        <v>2017</v>
      </c>
      <c r="P81" s="9">
        <v>11</v>
      </c>
      <c r="Q81" s="9">
        <v>2017</v>
      </c>
      <c r="R81" s="9">
        <v>11</v>
      </c>
    </row>
    <row r="82" s="2" customFormat="1" customHeight="1" spans="1:18">
      <c r="A82" s="9">
        <v>81</v>
      </c>
      <c r="B82" s="9" t="s">
        <v>1617</v>
      </c>
      <c r="C82" s="9" t="s">
        <v>31</v>
      </c>
      <c r="D82" s="9" t="s">
        <v>43</v>
      </c>
      <c r="E82" s="9" t="s">
        <v>129</v>
      </c>
      <c r="F82" s="9" t="s">
        <v>1618</v>
      </c>
      <c r="G82" s="9" t="s">
        <v>1515</v>
      </c>
      <c r="H82" s="10">
        <v>4</v>
      </c>
      <c r="I82" s="12">
        <v>4</v>
      </c>
      <c r="J82" s="9">
        <v>2016</v>
      </c>
      <c r="K82" s="9" t="s">
        <v>768</v>
      </c>
      <c r="L82" s="9" t="s">
        <v>1621</v>
      </c>
      <c r="M82" s="9" t="s">
        <v>1620</v>
      </c>
      <c r="N82" s="9" t="s">
        <v>1621</v>
      </c>
      <c r="O82" s="9">
        <v>2017</v>
      </c>
      <c r="P82" s="9">
        <v>11</v>
      </c>
      <c r="Q82" s="9">
        <v>2017</v>
      </c>
      <c r="R82" s="9">
        <v>11</v>
      </c>
    </row>
    <row r="83" s="2" customFormat="1" customHeight="1" spans="1:18">
      <c r="A83" s="9">
        <v>82</v>
      </c>
      <c r="B83" s="9" t="s">
        <v>1617</v>
      </c>
      <c r="C83" s="9" t="s">
        <v>31</v>
      </c>
      <c r="D83" s="9" t="s">
        <v>43</v>
      </c>
      <c r="E83" s="9" t="s">
        <v>129</v>
      </c>
      <c r="F83" s="9" t="s">
        <v>1618</v>
      </c>
      <c r="G83" s="9" t="s">
        <v>1516</v>
      </c>
      <c r="H83" s="10">
        <v>4</v>
      </c>
      <c r="I83" s="12">
        <v>4</v>
      </c>
      <c r="J83" s="9">
        <v>2016</v>
      </c>
      <c r="K83" s="9" t="s">
        <v>768</v>
      </c>
      <c r="L83" s="9" t="s">
        <v>1621</v>
      </c>
      <c r="M83" s="9" t="s">
        <v>1620</v>
      </c>
      <c r="N83" s="9" t="s">
        <v>1621</v>
      </c>
      <c r="O83" s="9">
        <v>2017</v>
      </c>
      <c r="P83" s="9">
        <v>11</v>
      </c>
      <c r="Q83" s="9">
        <v>2017</v>
      </c>
      <c r="R83" s="9">
        <v>11</v>
      </c>
    </row>
    <row r="84" s="2" customFormat="1" customHeight="1" spans="1:18">
      <c r="A84" s="9">
        <v>83</v>
      </c>
      <c r="B84" s="9" t="s">
        <v>1617</v>
      </c>
      <c r="C84" s="9" t="s">
        <v>31</v>
      </c>
      <c r="D84" s="9" t="s">
        <v>43</v>
      </c>
      <c r="E84" s="9" t="s">
        <v>129</v>
      </c>
      <c r="F84" s="9" t="s">
        <v>1618</v>
      </c>
      <c r="G84" s="9" t="s">
        <v>1517</v>
      </c>
      <c r="H84" s="10">
        <v>4</v>
      </c>
      <c r="I84" s="12">
        <v>4</v>
      </c>
      <c r="J84" s="9">
        <v>2016</v>
      </c>
      <c r="K84" s="9" t="s">
        <v>768</v>
      </c>
      <c r="L84" s="9" t="s">
        <v>1621</v>
      </c>
      <c r="M84" s="9" t="s">
        <v>1620</v>
      </c>
      <c r="N84" s="9" t="s">
        <v>1621</v>
      </c>
      <c r="O84" s="9">
        <v>2017</v>
      </c>
      <c r="P84" s="9">
        <v>11</v>
      </c>
      <c r="Q84" s="9">
        <v>2017</v>
      </c>
      <c r="R84" s="9">
        <v>11</v>
      </c>
    </row>
    <row r="85" s="2" customFormat="1" customHeight="1" spans="1:18">
      <c r="A85" s="9">
        <v>84</v>
      </c>
      <c r="B85" s="9" t="s">
        <v>1617</v>
      </c>
      <c r="C85" s="9" t="s">
        <v>31</v>
      </c>
      <c r="D85" s="9" t="s">
        <v>43</v>
      </c>
      <c r="E85" s="9" t="s">
        <v>129</v>
      </c>
      <c r="F85" s="9" t="s">
        <v>1618</v>
      </c>
      <c r="G85" s="9" t="s">
        <v>1518</v>
      </c>
      <c r="H85" s="10">
        <v>2</v>
      </c>
      <c r="I85" s="12">
        <v>2</v>
      </c>
      <c r="J85" s="9">
        <v>2016</v>
      </c>
      <c r="K85" s="9" t="s">
        <v>768</v>
      </c>
      <c r="L85" s="9" t="s">
        <v>1619</v>
      </c>
      <c r="M85" s="9" t="s">
        <v>1631</v>
      </c>
      <c r="N85" s="9" t="s">
        <v>1619</v>
      </c>
      <c r="O85" s="9">
        <v>2017</v>
      </c>
      <c r="P85" s="9">
        <v>11</v>
      </c>
      <c r="Q85" s="9">
        <v>2017</v>
      </c>
      <c r="R85" s="9">
        <v>11</v>
      </c>
    </row>
    <row r="86" s="2" customFormat="1" customHeight="1" spans="1:18">
      <c r="A86" s="9">
        <v>85</v>
      </c>
      <c r="B86" s="9" t="s">
        <v>1617</v>
      </c>
      <c r="C86" s="9" t="s">
        <v>31</v>
      </c>
      <c r="D86" s="9" t="s">
        <v>43</v>
      </c>
      <c r="E86" s="9" t="s">
        <v>129</v>
      </c>
      <c r="F86" s="9" t="s">
        <v>1618</v>
      </c>
      <c r="G86" s="9" t="s">
        <v>1519</v>
      </c>
      <c r="H86" s="10">
        <v>2</v>
      </c>
      <c r="I86" s="12">
        <v>2</v>
      </c>
      <c r="J86" s="9">
        <v>2016</v>
      </c>
      <c r="K86" s="9" t="s">
        <v>768</v>
      </c>
      <c r="L86" s="9" t="s">
        <v>1619</v>
      </c>
      <c r="M86" s="9" t="s">
        <v>1631</v>
      </c>
      <c r="N86" s="9" t="s">
        <v>1619</v>
      </c>
      <c r="O86" s="9">
        <v>2017</v>
      </c>
      <c r="P86" s="9">
        <v>11</v>
      </c>
      <c r="Q86" s="9">
        <v>2017</v>
      </c>
      <c r="R86" s="9">
        <v>11</v>
      </c>
    </row>
    <row r="87" s="2" customFormat="1" customHeight="1" spans="1:18">
      <c r="A87" s="9">
        <v>86</v>
      </c>
      <c r="B87" s="9" t="s">
        <v>1617</v>
      </c>
      <c r="C87" s="9" t="s">
        <v>31</v>
      </c>
      <c r="D87" s="9" t="s">
        <v>43</v>
      </c>
      <c r="E87" s="9" t="s">
        <v>129</v>
      </c>
      <c r="F87" s="9" t="s">
        <v>1618</v>
      </c>
      <c r="G87" s="9" t="s">
        <v>1520</v>
      </c>
      <c r="H87" s="10">
        <v>2</v>
      </c>
      <c r="I87" s="12">
        <v>2</v>
      </c>
      <c r="J87" s="9">
        <v>2016</v>
      </c>
      <c r="K87" s="9" t="s">
        <v>768</v>
      </c>
      <c r="L87" s="9" t="s">
        <v>1619</v>
      </c>
      <c r="M87" s="9" t="s">
        <v>1622</v>
      </c>
      <c r="N87" s="9" t="s">
        <v>1619</v>
      </c>
      <c r="O87" s="9">
        <v>2017</v>
      </c>
      <c r="P87" s="9">
        <v>11</v>
      </c>
      <c r="Q87" s="9">
        <v>2017</v>
      </c>
      <c r="R87" s="9">
        <v>11</v>
      </c>
    </row>
    <row r="88" s="2" customFormat="1" customHeight="1" spans="1:18">
      <c r="A88" s="9">
        <v>87</v>
      </c>
      <c r="B88" s="9" t="s">
        <v>1617</v>
      </c>
      <c r="C88" s="9" t="s">
        <v>31</v>
      </c>
      <c r="D88" s="9" t="s">
        <v>43</v>
      </c>
      <c r="E88" s="9" t="s">
        <v>129</v>
      </c>
      <c r="F88" s="9" t="s">
        <v>1618</v>
      </c>
      <c r="G88" s="9" t="s">
        <v>1521</v>
      </c>
      <c r="H88" s="10">
        <v>1</v>
      </c>
      <c r="I88" s="12">
        <v>1</v>
      </c>
      <c r="J88" s="9">
        <v>2016</v>
      </c>
      <c r="K88" s="9" t="s">
        <v>768</v>
      </c>
      <c r="L88" s="9" t="s">
        <v>1619</v>
      </c>
      <c r="M88" s="9" t="s">
        <v>1622</v>
      </c>
      <c r="N88" s="9" t="s">
        <v>1619</v>
      </c>
      <c r="O88" s="9">
        <v>2017</v>
      </c>
      <c r="P88" s="9">
        <v>11</v>
      </c>
      <c r="Q88" s="9">
        <v>2017</v>
      </c>
      <c r="R88" s="9">
        <v>11</v>
      </c>
    </row>
    <row r="89" s="2" customFormat="1" customHeight="1" spans="1:18">
      <c r="A89" s="9">
        <v>88</v>
      </c>
      <c r="B89" s="9" t="s">
        <v>1617</v>
      </c>
      <c r="C89" s="9" t="s">
        <v>31</v>
      </c>
      <c r="D89" s="9" t="s">
        <v>42</v>
      </c>
      <c r="E89" s="9" t="s">
        <v>129</v>
      </c>
      <c r="F89" s="9" t="s">
        <v>1618</v>
      </c>
      <c r="G89" s="9" t="s">
        <v>1522</v>
      </c>
      <c r="H89" s="10">
        <v>4</v>
      </c>
      <c r="I89" s="12">
        <v>4</v>
      </c>
      <c r="J89" s="9">
        <v>2016</v>
      </c>
      <c r="K89" s="9" t="s">
        <v>768</v>
      </c>
      <c r="L89" s="9" t="s">
        <v>1619</v>
      </c>
      <c r="M89" s="9" t="s">
        <v>1620</v>
      </c>
      <c r="N89" s="9" t="s">
        <v>1619</v>
      </c>
      <c r="O89" s="9">
        <v>2017</v>
      </c>
      <c r="P89" s="9">
        <v>11</v>
      </c>
      <c r="Q89" s="9">
        <v>2017</v>
      </c>
      <c r="R89" s="9">
        <v>11</v>
      </c>
    </row>
    <row r="90" s="2" customFormat="1" customHeight="1" spans="1:18">
      <c r="A90" s="9">
        <v>89</v>
      </c>
      <c r="B90" s="9" t="s">
        <v>1617</v>
      </c>
      <c r="C90" s="9" t="s">
        <v>31</v>
      </c>
      <c r="D90" s="9" t="s">
        <v>42</v>
      </c>
      <c r="E90" s="9" t="s">
        <v>129</v>
      </c>
      <c r="F90" s="9" t="s">
        <v>1618</v>
      </c>
      <c r="G90" s="9" t="s">
        <v>1523</v>
      </c>
      <c r="H90" s="10">
        <v>4</v>
      </c>
      <c r="I90" s="12">
        <v>4</v>
      </c>
      <c r="J90" s="9">
        <v>2016</v>
      </c>
      <c r="K90" s="9" t="s">
        <v>768</v>
      </c>
      <c r="L90" s="9" t="s">
        <v>1619</v>
      </c>
      <c r="M90" s="9" t="s">
        <v>1631</v>
      </c>
      <c r="N90" s="9" t="s">
        <v>1619</v>
      </c>
      <c r="O90" s="9">
        <v>2017</v>
      </c>
      <c r="P90" s="9">
        <v>11</v>
      </c>
      <c r="Q90" s="9">
        <v>2017</v>
      </c>
      <c r="R90" s="9">
        <v>11</v>
      </c>
    </row>
    <row r="91" s="2" customFormat="1" customHeight="1" spans="1:18">
      <c r="A91" s="9">
        <v>90</v>
      </c>
      <c r="B91" s="9" t="s">
        <v>1617</v>
      </c>
      <c r="C91" s="9" t="s">
        <v>31</v>
      </c>
      <c r="D91" s="9" t="s">
        <v>42</v>
      </c>
      <c r="E91" s="9" t="s">
        <v>129</v>
      </c>
      <c r="F91" s="9" t="s">
        <v>1618</v>
      </c>
      <c r="G91" s="9" t="s">
        <v>1524</v>
      </c>
      <c r="H91" s="10">
        <v>3</v>
      </c>
      <c r="I91" s="12">
        <v>3</v>
      </c>
      <c r="J91" s="9">
        <v>2016</v>
      </c>
      <c r="K91" s="9" t="s">
        <v>768</v>
      </c>
      <c r="L91" s="9" t="s">
        <v>1619</v>
      </c>
      <c r="M91" s="9" t="s">
        <v>1622</v>
      </c>
      <c r="N91" s="9" t="s">
        <v>1619</v>
      </c>
      <c r="O91" s="9">
        <v>2017</v>
      </c>
      <c r="P91" s="9">
        <v>11</v>
      </c>
      <c r="Q91" s="9">
        <v>2017</v>
      </c>
      <c r="R91" s="9">
        <v>11</v>
      </c>
    </row>
    <row r="92" s="2" customFormat="1" customHeight="1" spans="1:18">
      <c r="A92" s="9">
        <v>91</v>
      </c>
      <c r="B92" s="9" t="s">
        <v>1617</v>
      </c>
      <c r="C92" s="9" t="s">
        <v>31</v>
      </c>
      <c r="D92" s="9" t="s">
        <v>42</v>
      </c>
      <c r="E92" s="9" t="s">
        <v>129</v>
      </c>
      <c r="F92" s="9" t="s">
        <v>1618</v>
      </c>
      <c r="G92" s="9" t="s">
        <v>1634</v>
      </c>
      <c r="H92" s="10">
        <v>5</v>
      </c>
      <c r="I92" s="12">
        <v>5</v>
      </c>
      <c r="J92" s="9">
        <v>2016</v>
      </c>
      <c r="K92" s="9" t="s">
        <v>768</v>
      </c>
      <c r="L92" s="9" t="s">
        <v>769</v>
      </c>
      <c r="M92" s="9" t="s">
        <v>1620</v>
      </c>
      <c r="N92" s="9" t="s">
        <v>1626</v>
      </c>
      <c r="O92" s="9">
        <v>2017</v>
      </c>
      <c r="P92" s="9">
        <v>11</v>
      </c>
      <c r="Q92" s="9">
        <v>2017</v>
      </c>
      <c r="R92" s="9">
        <v>11</v>
      </c>
    </row>
    <row r="93" s="2" customFormat="1" customHeight="1" spans="1:18">
      <c r="A93" s="9">
        <v>92</v>
      </c>
      <c r="B93" s="9" t="s">
        <v>1617</v>
      </c>
      <c r="C93" s="9" t="s">
        <v>31</v>
      </c>
      <c r="D93" s="9" t="s">
        <v>42</v>
      </c>
      <c r="E93" s="9" t="s">
        <v>129</v>
      </c>
      <c r="F93" s="9" t="s">
        <v>1618</v>
      </c>
      <c r="G93" s="9" t="s">
        <v>1526</v>
      </c>
      <c r="H93" s="10">
        <v>5</v>
      </c>
      <c r="I93" s="12">
        <v>5</v>
      </c>
      <c r="J93" s="9">
        <v>2016</v>
      </c>
      <c r="K93" s="9" t="s">
        <v>768</v>
      </c>
      <c r="L93" s="9" t="s">
        <v>1619</v>
      </c>
      <c r="M93" s="9" t="s">
        <v>1620</v>
      </c>
      <c r="N93" s="9" t="s">
        <v>1619</v>
      </c>
      <c r="O93" s="9">
        <v>2017</v>
      </c>
      <c r="P93" s="9">
        <v>11</v>
      </c>
      <c r="Q93" s="9">
        <v>2017</v>
      </c>
      <c r="R93" s="9">
        <v>11</v>
      </c>
    </row>
    <row r="94" s="2" customFormat="1" customHeight="1" spans="1:18">
      <c r="A94" s="9">
        <v>93</v>
      </c>
      <c r="B94" s="9" t="s">
        <v>1617</v>
      </c>
      <c r="C94" s="9" t="s">
        <v>31</v>
      </c>
      <c r="D94" s="9" t="s">
        <v>42</v>
      </c>
      <c r="E94" s="9" t="s">
        <v>129</v>
      </c>
      <c r="F94" s="9" t="s">
        <v>1618</v>
      </c>
      <c r="G94" s="9" t="s">
        <v>1527</v>
      </c>
      <c r="H94" s="10">
        <v>2</v>
      </c>
      <c r="I94" s="12">
        <v>2</v>
      </c>
      <c r="J94" s="9">
        <v>2016</v>
      </c>
      <c r="K94" s="9" t="s">
        <v>768</v>
      </c>
      <c r="L94" s="9" t="s">
        <v>1619</v>
      </c>
      <c r="M94" s="9" t="s">
        <v>1620</v>
      </c>
      <c r="N94" s="9" t="s">
        <v>1619</v>
      </c>
      <c r="O94" s="9">
        <v>2017</v>
      </c>
      <c r="P94" s="9">
        <v>11</v>
      </c>
      <c r="Q94" s="9">
        <v>2017</v>
      </c>
      <c r="R94" s="9">
        <v>11</v>
      </c>
    </row>
    <row r="95" s="2" customFormat="1" customHeight="1" spans="1:18">
      <c r="A95" s="9">
        <v>94</v>
      </c>
      <c r="B95" s="9" t="s">
        <v>1617</v>
      </c>
      <c r="C95" s="9" t="s">
        <v>31</v>
      </c>
      <c r="D95" s="9" t="s">
        <v>42</v>
      </c>
      <c r="E95" s="9" t="s">
        <v>129</v>
      </c>
      <c r="F95" s="9" t="s">
        <v>1618</v>
      </c>
      <c r="G95" s="9" t="s">
        <v>1528</v>
      </c>
      <c r="H95" s="10">
        <v>4</v>
      </c>
      <c r="I95" s="12">
        <v>4</v>
      </c>
      <c r="J95" s="9">
        <v>2016</v>
      </c>
      <c r="K95" s="9" t="s">
        <v>768</v>
      </c>
      <c r="L95" s="9" t="s">
        <v>1633</v>
      </c>
      <c r="M95" s="9" t="s">
        <v>1620</v>
      </c>
      <c r="N95" s="9" t="s">
        <v>1633</v>
      </c>
      <c r="O95" s="9">
        <v>2017</v>
      </c>
      <c r="P95" s="9">
        <v>11</v>
      </c>
      <c r="Q95" s="9">
        <v>2017</v>
      </c>
      <c r="R95" s="9">
        <v>11</v>
      </c>
    </row>
    <row r="96" s="2" customFormat="1" customHeight="1" spans="1:18">
      <c r="A96" s="9">
        <v>95</v>
      </c>
      <c r="B96" s="9" t="s">
        <v>1617</v>
      </c>
      <c r="C96" s="9" t="s">
        <v>31</v>
      </c>
      <c r="D96" s="9" t="s">
        <v>42</v>
      </c>
      <c r="E96" s="9" t="s">
        <v>129</v>
      </c>
      <c r="F96" s="9" t="s">
        <v>1618</v>
      </c>
      <c r="G96" s="9" t="s">
        <v>1529</v>
      </c>
      <c r="H96" s="10">
        <v>1</v>
      </c>
      <c r="I96" s="12">
        <v>1</v>
      </c>
      <c r="J96" s="9">
        <v>2016</v>
      </c>
      <c r="K96" s="9" t="s">
        <v>768</v>
      </c>
      <c r="L96" s="9" t="s">
        <v>1627</v>
      </c>
      <c r="M96" s="9" t="s">
        <v>1620</v>
      </c>
      <c r="N96" s="9" t="s">
        <v>1627</v>
      </c>
      <c r="O96" s="9">
        <v>2017</v>
      </c>
      <c r="P96" s="9">
        <v>11</v>
      </c>
      <c r="Q96" s="9">
        <v>2017</v>
      </c>
      <c r="R96" s="9">
        <v>11</v>
      </c>
    </row>
    <row r="97" s="2" customFormat="1" customHeight="1" spans="1:18">
      <c r="A97" s="9">
        <v>96</v>
      </c>
      <c r="B97" s="9" t="s">
        <v>1617</v>
      </c>
      <c r="C97" s="9" t="s">
        <v>31</v>
      </c>
      <c r="D97" s="9" t="s">
        <v>17</v>
      </c>
      <c r="E97" s="9" t="s">
        <v>129</v>
      </c>
      <c r="F97" s="9" t="s">
        <v>1618</v>
      </c>
      <c r="G97" s="9" t="s">
        <v>1530</v>
      </c>
      <c r="H97" s="10">
        <v>1</v>
      </c>
      <c r="I97" s="12">
        <v>2</v>
      </c>
      <c r="J97" s="9">
        <v>2016</v>
      </c>
      <c r="K97" s="9" t="s">
        <v>768</v>
      </c>
      <c r="L97" s="9" t="s">
        <v>1626</v>
      </c>
      <c r="M97" s="9" t="s">
        <v>1623</v>
      </c>
      <c r="N97" s="9" t="s">
        <v>1626</v>
      </c>
      <c r="O97" s="9">
        <v>2017</v>
      </c>
      <c r="P97" s="9">
        <v>11</v>
      </c>
      <c r="Q97" s="9">
        <v>2017</v>
      </c>
      <c r="R97" s="9">
        <v>11</v>
      </c>
    </row>
    <row r="98" s="2" customFormat="1" customHeight="1" spans="1:18">
      <c r="A98" s="9">
        <v>97</v>
      </c>
      <c r="B98" s="9" t="s">
        <v>1617</v>
      </c>
      <c r="C98" s="9" t="s">
        <v>31</v>
      </c>
      <c r="D98" s="9" t="s">
        <v>19</v>
      </c>
      <c r="E98" s="9" t="s">
        <v>129</v>
      </c>
      <c r="F98" s="9" t="s">
        <v>1618</v>
      </c>
      <c r="G98" s="9" t="s">
        <v>1531</v>
      </c>
      <c r="H98" s="10">
        <v>2</v>
      </c>
      <c r="I98" s="12">
        <v>2</v>
      </c>
      <c r="J98" s="9">
        <v>2016</v>
      </c>
      <c r="K98" s="9" t="s">
        <v>768</v>
      </c>
      <c r="L98" s="9" t="s">
        <v>1619</v>
      </c>
      <c r="M98" s="9" t="s">
        <v>1623</v>
      </c>
      <c r="N98" s="9" t="s">
        <v>1619</v>
      </c>
      <c r="O98" s="9">
        <v>2017</v>
      </c>
      <c r="P98" s="9">
        <v>11</v>
      </c>
      <c r="Q98" s="9">
        <v>2017</v>
      </c>
      <c r="R98" s="9">
        <v>11</v>
      </c>
    </row>
    <row r="99" s="2" customFormat="1" customHeight="1" spans="1:18">
      <c r="A99" s="9">
        <v>98</v>
      </c>
      <c r="B99" s="9" t="s">
        <v>1617</v>
      </c>
      <c r="C99" s="9" t="s">
        <v>31</v>
      </c>
      <c r="D99" s="9" t="s">
        <v>19</v>
      </c>
      <c r="E99" s="9" t="s">
        <v>129</v>
      </c>
      <c r="F99" s="9" t="s">
        <v>1618</v>
      </c>
      <c r="G99" s="9" t="s">
        <v>1533</v>
      </c>
      <c r="H99" s="10">
        <v>4</v>
      </c>
      <c r="I99" s="12">
        <v>4</v>
      </c>
      <c r="J99" s="9">
        <v>2016</v>
      </c>
      <c r="K99" s="9" t="s">
        <v>768</v>
      </c>
      <c r="L99" s="9" t="s">
        <v>1619</v>
      </c>
      <c r="M99" s="9" t="s">
        <v>1622</v>
      </c>
      <c r="N99" s="9" t="s">
        <v>1619</v>
      </c>
      <c r="O99" s="9">
        <v>2017</v>
      </c>
      <c r="P99" s="9">
        <v>11</v>
      </c>
      <c r="Q99" s="9">
        <v>2017</v>
      </c>
      <c r="R99" s="9">
        <v>11</v>
      </c>
    </row>
    <row r="100" s="2" customFormat="1" customHeight="1" spans="1:18">
      <c r="A100" s="9">
        <v>99</v>
      </c>
      <c r="B100" s="9" t="s">
        <v>1617</v>
      </c>
      <c r="C100" s="9" t="s">
        <v>31</v>
      </c>
      <c r="D100" s="9" t="s">
        <v>21</v>
      </c>
      <c r="E100" s="9" t="s">
        <v>129</v>
      </c>
      <c r="F100" s="9" t="s">
        <v>1618</v>
      </c>
      <c r="G100" s="9" t="s">
        <v>1534</v>
      </c>
      <c r="H100" s="10">
        <v>4</v>
      </c>
      <c r="I100" s="12">
        <v>4</v>
      </c>
      <c r="J100" s="9">
        <v>2016</v>
      </c>
      <c r="K100" s="9" t="s">
        <v>768</v>
      </c>
      <c r="L100" s="9" t="s">
        <v>1619</v>
      </c>
      <c r="M100" s="9" t="s">
        <v>1620</v>
      </c>
      <c r="N100" s="9" t="s">
        <v>1619</v>
      </c>
      <c r="O100" s="9">
        <v>2017</v>
      </c>
      <c r="P100" s="9">
        <v>11</v>
      </c>
      <c r="Q100" s="9">
        <v>2017</v>
      </c>
      <c r="R100" s="9">
        <v>11</v>
      </c>
    </row>
    <row r="101" s="2" customFormat="1" customHeight="1" spans="1:18">
      <c r="A101" s="9">
        <v>100</v>
      </c>
      <c r="B101" s="9" t="s">
        <v>1617</v>
      </c>
      <c r="C101" s="9" t="s">
        <v>31</v>
      </c>
      <c r="D101" s="9" t="s">
        <v>21</v>
      </c>
      <c r="E101" s="9" t="s">
        <v>129</v>
      </c>
      <c r="F101" s="9" t="s">
        <v>1618</v>
      </c>
      <c r="G101" s="9" t="s">
        <v>1535</v>
      </c>
      <c r="H101" s="10">
        <v>3</v>
      </c>
      <c r="I101" s="12">
        <v>3</v>
      </c>
      <c r="J101" s="9">
        <v>2016</v>
      </c>
      <c r="K101" s="9" t="s">
        <v>768</v>
      </c>
      <c r="L101" s="9" t="s">
        <v>1621</v>
      </c>
      <c r="M101" s="9" t="s">
        <v>1622</v>
      </c>
      <c r="N101" s="9" t="s">
        <v>1621</v>
      </c>
      <c r="O101" s="9">
        <v>2017</v>
      </c>
      <c r="P101" s="9">
        <v>11</v>
      </c>
      <c r="Q101" s="9">
        <v>2017</v>
      </c>
      <c r="R101" s="9">
        <v>11</v>
      </c>
    </row>
    <row r="102" s="2" customFormat="1" customHeight="1" spans="1:18">
      <c r="A102" s="9">
        <v>101</v>
      </c>
      <c r="B102" s="9" t="s">
        <v>1617</v>
      </c>
      <c r="C102" s="9" t="s">
        <v>31</v>
      </c>
      <c r="D102" s="9" t="s">
        <v>21</v>
      </c>
      <c r="E102" s="9" t="s">
        <v>129</v>
      </c>
      <c r="F102" s="9" t="s">
        <v>1618</v>
      </c>
      <c r="G102" s="9" t="s">
        <v>1536</v>
      </c>
      <c r="H102" s="10">
        <v>4</v>
      </c>
      <c r="I102" s="12">
        <v>4</v>
      </c>
      <c r="J102" s="9">
        <v>2016</v>
      </c>
      <c r="K102" s="9" t="s">
        <v>768</v>
      </c>
      <c r="L102" s="9" t="s">
        <v>1628</v>
      </c>
      <c r="M102" s="9" t="s">
        <v>1620</v>
      </c>
      <c r="N102" s="9" t="s">
        <v>1628</v>
      </c>
      <c r="O102" s="9">
        <v>2017</v>
      </c>
      <c r="P102" s="9">
        <v>11</v>
      </c>
      <c r="Q102" s="9">
        <v>2017</v>
      </c>
      <c r="R102" s="9">
        <v>11</v>
      </c>
    </row>
    <row r="103" s="2" customFormat="1" customHeight="1" spans="1:18">
      <c r="A103" s="9">
        <v>102</v>
      </c>
      <c r="B103" s="9" t="s">
        <v>1617</v>
      </c>
      <c r="C103" s="9" t="s">
        <v>31</v>
      </c>
      <c r="D103" s="9" t="s">
        <v>25</v>
      </c>
      <c r="E103" s="9" t="s">
        <v>129</v>
      </c>
      <c r="F103" s="9" t="s">
        <v>1618</v>
      </c>
      <c r="G103" s="9" t="s">
        <v>1537</v>
      </c>
      <c r="H103" s="10">
        <v>5</v>
      </c>
      <c r="I103" s="12">
        <v>5</v>
      </c>
      <c r="J103" s="9">
        <v>2016</v>
      </c>
      <c r="K103" s="9" t="s">
        <v>768</v>
      </c>
      <c r="L103" s="9" t="s">
        <v>1626</v>
      </c>
      <c r="M103" s="9" t="s">
        <v>1623</v>
      </c>
      <c r="N103" s="9" t="s">
        <v>1626</v>
      </c>
      <c r="O103" s="9">
        <v>2017</v>
      </c>
      <c r="P103" s="9">
        <v>11</v>
      </c>
      <c r="Q103" s="9">
        <v>2017</v>
      </c>
      <c r="R103" s="9">
        <v>11</v>
      </c>
    </row>
    <row r="104" s="2" customFormat="1" customHeight="1" spans="1:18">
      <c r="A104" s="9">
        <v>103</v>
      </c>
      <c r="B104" s="9" t="s">
        <v>1617</v>
      </c>
      <c r="C104" s="9" t="s">
        <v>31</v>
      </c>
      <c r="D104" s="9" t="s">
        <v>46</v>
      </c>
      <c r="E104" s="9" t="s">
        <v>129</v>
      </c>
      <c r="F104" s="9" t="s">
        <v>1618</v>
      </c>
      <c r="G104" s="9" t="s">
        <v>1538</v>
      </c>
      <c r="H104" s="10">
        <v>4</v>
      </c>
      <c r="I104" s="12">
        <v>4</v>
      </c>
      <c r="J104" s="9">
        <v>2016</v>
      </c>
      <c r="K104" s="9" t="s">
        <v>768</v>
      </c>
      <c r="L104" s="9" t="s">
        <v>1621</v>
      </c>
      <c r="M104" s="9" t="s">
        <v>1620</v>
      </c>
      <c r="N104" s="9" t="s">
        <v>1621</v>
      </c>
      <c r="O104" s="9">
        <v>2017</v>
      </c>
      <c r="P104" s="9">
        <v>11</v>
      </c>
      <c r="Q104" s="9">
        <v>2017</v>
      </c>
      <c r="R104" s="9">
        <v>11</v>
      </c>
    </row>
    <row r="105" s="2" customFormat="1" customHeight="1" spans="1:18">
      <c r="A105" s="9">
        <v>104</v>
      </c>
      <c r="B105" s="9" t="s">
        <v>1617</v>
      </c>
      <c r="C105" s="9" t="s">
        <v>31</v>
      </c>
      <c r="D105" s="9" t="s">
        <v>46</v>
      </c>
      <c r="E105" s="9" t="s">
        <v>129</v>
      </c>
      <c r="F105" s="9" t="s">
        <v>1618</v>
      </c>
      <c r="G105" s="9" t="s">
        <v>1539</v>
      </c>
      <c r="H105" s="10">
        <v>4</v>
      </c>
      <c r="I105" s="12">
        <v>4</v>
      </c>
      <c r="J105" s="9">
        <v>2016</v>
      </c>
      <c r="K105" s="9" t="s">
        <v>768</v>
      </c>
      <c r="L105" s="9" t="s">
        <v>1619</v>
      </c>
      <c r="M105" s="9" t="s">
        <v>1620</v>
      </c>
      <c r="N105" s="9" t="s">
        <v>1619</v>
      </c>
      <c r="O105" s="9">
        <v>2017</v>
      </c>
      <c r="P105" s="9">
        <v>11</v>
      </c>
      <c r="Q105" s="9">
        <v>2017</v>
      </c>
      <c r="R105" s="9">
        <v>11</v>
      </c>
    </row>
    <row r="106" s="2" customFormat="1" customHeight="1" spans="1:18">
      <c r="A106" s="9">
        <v>105</v>
      </c>
      <c r="B106" s="9" t="s">
        <v>1617</v>
      </c>
      <c r="C106" s="9" t="s">
        <v>1428</v>
      </c>
      <c r="D106" s="9" t="s">
        <v>20</v>
      </c>
      <c r="E106" s="9" t="s">
        <v>129</v>
      </c>
      <c r="F106" s="9" t="s">
        <v>1635</v>
      </c>
      <c r="G106" s="9" t="s">
        <v>1540</v>
      </c>
      <c r="H106" s="10">
        <v>2</v>
      </c>
      <c r="I106" s="12">
        <v>2</v>
      </c>
      <c r="J106" s="9">
        <v>2016</v>
      </c>
      <c r="K106" s="9" t="s">
        <v>768</v>
      </c>
      <c r="L106" s="9" t="s">
        <v>769</v>
      </c>
      <c r="M106" s="9" t="s">
        <v>1631</v>
      </c>
      <c r="N106" s="9" t="s">
        <v>1619</v>
      </c>
      <c r="O106" s="9">
        <v>2017</v>
      </c>
      <c r="P106" s="9">
        <v>6</v>
      </c>
      <c r="Q106" s="9">
        <v>2017</v>
      </c>
      <c r="R106" s="9">
        <v>6</v>
      </c>
    </row>
    <row r="107" s="2" customFormat="1" customHeight="1" spans="1:18">
      <c r="A107" s="9">
        <v>106</v>
      </c>
      <c r="B107" s="9" t="s">
        <v>1617</v>
      </c>
      <c r="C107" s="9" t="s">
        <v>1428</v>
      </c>
      <c r="D107" s="9" t="s">
        <v>20</v>
      </c>
      <c r="E107" s="9" t="s">
        <v>129</v>
      </c>
      <c r="F107" s="9" t="s">
        <v>1635</v>
      </c>
      <c r="G107" s="9" t="s">
        <v>1542</v>
      </c>
      <c r="H107" s="10">
        <v>2</v>
      </c>
      <c r="I107" s="12">
        <v>2</v>
      </c>
      <c r="J107" s="9">
        <v>2016</v>
      </c>
      <c r="K107" s="9" t="s">
        <v>768</v>
      </c>
      <c r="L107" s="9" t="s">
        <v>777</v>
      </c>
      <c r="M107" s="9" t="s">
        <v>1623</v>
      </c>
      <c r="N107" s="9" t="s">
        <v>1628</v>
      </c>
      <c r="O107" s="9">
        <v>2017</v>
      </c>
      <c r="P107" s="9">
        <v>6</v>
      </c>
      <c r="Q107" s="9">
        <v>2017</v>
      </c>
      <c r="R107" s="9">
        <v>6</v>
      </c>
    </row>
    <row r="108" s="2" customFormat="1" customHeight="1" spans="1:18">
      <c r="A108" s="9">
        <v>107</v>
      </c>
      <c r="B108" s="9" t="s">
        <v>1617</v>
      </c>
      <c r="C108" s="9" t="s">
        <v>1428</v>
      </c>
      <c r="D108" s="9" t="s">
        <v>20</v>
      </c>
      <c r="E108" s="9" t="s">
        <v>129</v>
      </c>
      <c r="F108" s="9" t="s">
        <v>1635</v>
      </c>
      <c r="G108" s="9" t="s">
        <v>1543</v>
      </c>
      <c r="H108" s="10">
        <v>4</v>
      </c>
      <c r="I108" s="12">
        <v>4</v>
      </c>
      <c r="J108" s="9">
        <v>2016</v>
      </c>
      <c r="K108" s="9" t="s">
        <v>768</v>
      </c>
      <c r="L108" s="9" t="s">
        <v>769</v>
      </c>
      <c r="M108" s="9" t="s">
        <v>1620</v>
      </c>
      <c r="N108" s="9" t="s">
        <v>1628</v>
      </c>
      <c r="O108" s="9">
        <v>2017</v>
      </c>
      <c r="P108" s="9">
        <v>6</v>
      </c>
      <c r="Q108" s="9">
        <v>2017</v>
      </c>
      <c r="R108" s="9">
        <v>6</v>
      </c>
    </row>
    <row r="109" s="2" customFormat="1" customHeight="1" spans="1:18">
      <c r="A109" s="9">
        <v>108</v>
      </c>
      <c r="B109" s="9" t="s">
        <v>1617</v>
      </c>
      <c r="C109" s="9" t="s">
        <v>1428</v>
      </c>
      <c r="D109" s="9" t="s">
        <v>20</v>
      </c>
      <c r="E109" s="9" t="s">
        <v>129</v>
      </c>
      <c r="F109" s="9" t="s">
        <v>1635</v>
      </c>
      <c r="G109" s="9" t="s">
        <v>1544</v>
      </c>
      <c r="H109" s="10">
        <v>3</v>
      </c>
      <c r="I109" s="12">
        <v>3</v>
      </c>
      <c r="J109" s="9">
        <v>2016</v>
      </c>
      <c r="K109" s="9" t="s">
        <v>768</v>
      </c>
      <c r="L109" s="9" t="s">
        <v>769</v>
      </c>
      <c r="M109" s="9" t="s">
        <v>1620</v>
      </c>
      <c r="N109" s="9" t="s">
        <v>1628</v>
      </c>
      <c r="O109" s="9">
        <v>2017</v>
      </c>
      <c r="P109" s="9">
        <v>6</v>
      </c>
      <c r="Q109" s="9">
        <v>2017</v>
      </c>
      <c r="R109" s="9">
        <v>6</v>
      </c>
    </row>
    <row r="110" s="2" customFormat="1" customHeight="1" spans="1:18">
      <c r="A110" s="9">
        <v>109</v>
      </c>
      <c r="B110" s="9" t="s">
        <v>1617</v>
      </c>
      <c r="C110" s="9" t="s">
        <v>1428</v>
      </c>
      <c r="D110" s="9" t="s">
        <v>20</v>
      </c>
      <c r="E110" s="9" t="s">
        <v>129</v>
      </c>
      <c r="F110" s="9" t="s">
        <v>1635</v>
      </c>
      <c r="G110" s="9" t="s">
        <v>1545</v>
      </c>
      <c r="H110" s="10">
        <v>3</v>
      </c>
      <c r="I110" s="12">
        <v>3</v>
      </c>
      <c r="J110" s="9">
        <v>2016</v>
      </c>
      <c r="K110" s="9" t="s">
        <v>768</v>
      </c>
      <c r="L110" s="9" t="s">
        <v>769</v>
      </c>
      <c r="M110" s="9" t="s">
        <v>1620</v>
      </c>
      <c r="N110" s="9" t="s">
        <v>1628</v>
      </c>
      <c r="O110" s="9">
        <v>2017</v>
      </c>
      <c r="P110" s="9">
        <v>6</v>
      </c>
      <c r="Q110" s="9">
        <v>2017</v>
      </c>
      <c r="R110" s="9">
        <v>6</v>
      </c>
    </row>
    <row r="111" s="2" customFormat="1" customHeight="1" spans="1:18">
      <c r="A111" s="9">
        <v>110</v>
      </c>
      <c r="B111" s="9" t="s">
        <v>1617</v>
      </c>
      <c r="C111" s="9" t="s">
        <v>1428</v>
      </c>
      <c r="D111" s="9" t="s">
        <v>20</v>
      </c>
      <c r="E111" s="9" t="s">
        <v>129</v>
      </c>
      <c r="F111" s="9" t="s">
        <v>1635</v>
      </c>
      <c r="G111" s="9" t="s">
        <v>1546</v>
      </c>
      <c r="H111" s="10">
        <v>3</v>
      </c>
      <c r="I111" s="12">
        <v>3</v>
      </c>
      <c r="J111" s="9">
        <v>2016</v>
      </c>
      <c r="K111" s="9" t="s">
        <v>768</v>
      </c>
      <c r="L111" s="9" t="s">
        <v>769</v>
      </c>
      <c r="M111" s="9" t="s">
        <v>1620</v>
      </c>
      <c r="N111" s="9" t="s">
        <v>1619</v>
      </c>
      <c r="O111" s="9">
        <v>2017</v>
      </c>
      <c r="P111" s="9">
        <v>6</v>
      </c>
      <c r="Q111" s="9">
        <v>2017</v>
      </c>
      <c r="R111" s="9">
        <v>6</v>
      </c>
    </row>
    <row r="112" s="2" customFormat="1" customHeight="1" spans="1:18">
      <c r="A112" s="9">
        <v>111</v>
      </c>
      <c r="B112" s="9" t="s">
        <v>1617</v>
      </c>
      <c r="C112" s="9" t="s">
        <v>1428</v>
      </c>
      <c r="D112" s="9" t="s">
        <v>20</v>
      </c>
      <c r="E112" s="9" t="s">
        <v>129</v>
      </c>
      <c r="F112" s="9" t="s">
        <v>1635</v>
      </c>
      <c r="G112" s="9" t="s">
        <v>1547</v>
      </c>
      <c r="H112" s="10">
        <v>1</v>
      </c>
      <c r="I112" s="12">
        <v>1</v>
      </c>
      <c r="J112" s="9">
        <v>2016</v>
      </c>
      <c r="K112" s="9" t="s">
        <v>768</v>
      </c>
      <c r="L112" s="9" t="s">
        <v>769</v>
      </c>
      <c r="M112" s="9" t="s">
        <v>1620</v>
      </c>
      <c r="N112" s="9" t="s">
        <v>1628</v>
      </c>
      <c r="O112" s="9">
        <v>2017</v>
      </c>
      <c r="P112" s="9">
        <v>6</v>
      </c>
      <c r="Q112" s="9">
        <v>2017</v>
      </c>
      <c r="R112" s="9">
        <v>6</v>
      </c>
    </row>
    <row r="113" s="2" customFormat="1" customHeight="1" spans="1:18">
      <c r="A113" s="9">
        <v>112</v>
      </c>
      <c r="B113" s="9" t="s">
        <v>1617</v>
      </c>
      <c r="C113" s="9" t="s">
        <v>1428</v>
      </c>
      <c r="D113" s="9" t="s">
        <v>20</v>
      </c>
      <c r="E113" s="9" t="s">
        <v>129</v>
      </c>
      <c r="F113" s="9" t="s">
        <v>1635</v>
      </c>
      <c r="G113" s="9" t="s">
        <v>1636</v>
      </c>
      <c r="H113" s="10">
        <v>2</v>
      </c>
      <c r="I113" s="12">
        <v>2</v>
      </c>
      <c r="J113" s="9">
        <v>2016</v>
      </c>
      <c r="K113" s="9" t="s">
        <v>768</v>
      </c>
      <c r="L113" s="9" t="s">
        <v>769</v>
      </c>
      <c r="M113" s="9" t="s">
        <v>1620</v>
      </c>
      <c r="N113" s="9" t="s">
        <v>1619</v>
      </c>
      <c r="O113" s="9">
        <v>2017</v>
      </c>
      <c r="P113" s="9">
        <v>6</v>
      </c>
      <c r="Q113" s="9">
        <v>2017</v>
      </c>
      <c r="R113" s="9">
        <v>6</v>
      </c>
    </row>
    <row r="114" s="2" customFormat="1" customHeight="1" spans="1:18">
      <c r="A114" s="9">
        <v>113</v>
      </c>
      <c r="B114" s="9" t="s">
        <v>1617</v>
      </c>
      <c r="C114" s="9" t="s">
        <v>1428</v>
      </c>
      <c r="D114" s="9" t="s">
        <v>20</v>
      </c>
      <c r="E114" s="9" t="s">
        <v>129</v>
      </c>
      <c r="F114" s="9" t="s">
        <v>1635</v>
      </c>
      <c r="G114" s="9" t="s">
        <v>1549</v>
      </c>
      <c r="H114" s="10">
        <v>3</v>
      </c>
      <c r="I114" s="12">
        <v>3</v>
      </c>
      <c r="J114" s="9">
        <v>2016</v>
      </c>
      <c r="K114" s="9" t="s">
        <v>768</v>
      </c>
      <c r="L114" s="9" t="s">
        <v>769</v>
      </c>
      <c r="M114" s="9" t="s">
        <v>1620</v>
      </c>
      <c r="N114" s="9" t="s">
        <v>1628</v>
      </c>
      <c r="O114" s="9">
        <v>2017</v>
      </c>
      <c r="P114" s="9">
        <v>6</v>
      </c>
      <c r="Q114" s="9">
        <v>2017</v>
      </c>
      <c r="R114" s="9">
        <v>6</v>
      </c>
    </row>
    <row r="115" s="2" customFormat="1" customHeight="1" spans="1:18">
      <c r="A115" s="9">
        <v>114</v>
      </c>
      <c r="B115" s="9" t="s">
        <v>1617</v>
      </c>
      <c r="C115" s="9" t="s">
        <v>1428</v>
      </c>
      <c r="D115" s="9" t="s">
        <v>20</v>
      </c>
      <c r="E115" s="9" t="s">
        <v>129</v>
      </c>
      <c r="F115" s="9" t="s">
        <v>1635</v>
      </c>
      <c r="G115" s="9" t="s">
        <v>1550</v>
      </c>
      <c r="H115" s="10">
        <v>3</v>
      </c>
      <c r="I115" s="12">
        <v>3</v>
      </c>
      <c r="J115" s="9">
        <v>2016</v>
      </c>
      <c r="K115" s="9" t="s">
        <v>768</v>
      </c>
      <c r="L115" s="9" t="s">
        <v>769</v>
      </c>
      <c r="M115" s="9" t="s">
        <v>1620</v>
      </c>
      <c r="N115" s="9" t="s">
        <v>1619</v>
      </c>
      <c r="O115" s="9">
        <v>2017</v>
      </c>
      <c r="P115" s="9">
        <v>6</v>
      </c>
      <c r="Q115" s="9">
        <v>2017</v>
      </c>
      <c r="R115" s="9">
        <v>6</v>
      </c>
    </row>
    <row r="116" s="2" customFormat="1" customHeight="1" spans="1:18">
      <c r="A116" s="9">
        <v>115</v>
      </c>
      <c r="B116" s="9" t="s">
        <v>1617</v>
      </c>
      <c r="C116" s="9" t="s">
        <v>1428</v>
      </c>
      <c r="D116" s="9" t="s">
        <v>20</v>
      </c>
      <c r="E116" s="9" t="s">
        <v>129</v>
      </c>
      <c r="F116" s="9" t="s">
        <v>1635</v>
      </c>
      <c r="G116" s="9" t="s">
        <v>1551</v>
      </c>
      <c r="H116" s="10">
        <v>2</v>
      </c>
      <c r="I116" s="12">
        <v>2</v>
      </c>
      <c r="J116" s="9">
        <v>2016</v>
      </c>
      <c r="K116" s="9" t="s">
        <v>768</v>
      </c>
      <c r="L116" s="9" t="s">
        <v>769</v>
      </c>
      <c r="M116" s="9" t="s">
        <v>1620</v>
      </c>
      <c r="N116" s="9" t="s">
        <v>1621</v>
      </c>
      <c r="O116" s="9">
        <v>2017</v>
      </c>
      <c r="P116" s="9">
        <v>6</v>
      </c>
      <c r="Q116" s="9">
        <v>2017</v>
      </c>
      <c r="R116" s="9">
        <v>6</v>
      </c>
    </row>
    <row r="117" s="2" customFormat="1" customHeight="1" spans="1:18">
      <c r="A117" s="9">
        <v>116</v>
      </c>
      <c r="B117" s="9" t="s">
        <v>1617</v>
      </c>
      <c r="C117" s="9" t="s">
        <v>1428</v>
      </c>
      <c r="D117" s="9" t="s">
        <v>20</v>
      </c>
      <c r="E117" s="9" t="s">
        <v>129</v>
      </c>
      <c r="F117" s="9" t="s">
        <v>1635</v>
      </c>
      <c r="G117" s="9" t="s">
        <v>1553</v>
      </c>
      <c r="H117" s="10">
        <v>2</v>
      </c>
      <c r="I117" s="12">
        <v>2</v>
      </c>
      <c r="J117" s="9">
        <v>2016</v>
      </c>
      <c r="K117" s="9" t="s">
        <v>768</v>
      </c>
      <c r="L117" s="9" t="s">
        <v>769</v>
      </c>
      <c r="M117" s="9" t="s">
        <v>1620</v>
      </c>
      <c r="N117" s="9" t="s">
        <v>1628</v>
      </c>
      <c r="O117" s="9">
        <v>2017</v>
      </c>
      <c r="P117" s="9">
        <v>6</v>
      </c>
      <c r="Q117" s="9">
        <v>2017</v>
      </c>
      <c r="R117" s="9">
        <v>6</v>
      </c>
    </row>
    <row r="118" s="2" customFormat="1" customHeight="1" spans="1:18">
      <c r="A118" s="9">
        <v>117</v>
      </c>
      <c r="B118" s="9" t="s">
        <v>1617</v>
      </c>
      <c r="C118" s="9" t="s">
        <v>1428</v>
      </c>
      <c r="D118" s="9" t="s">
        <v>20</v>
      </c>
      <c r="E118" s="9" t="s">
        <v>129</v>
      </c>
      <c r="F118" s="9" t="s">
        <v>1635</v>
      </c>
      <c r="G118" s="9" t="s">
        <v>1554</v>
      </c>
      <c r="H118" s="10">
        <v>2</v>
      </c>
      <c r="I118" s="12">
        <v>2</v>
      </c>
      <c r="J118" s="9">
        <v>2016</v>
      </c>
      <c r="K118" s="9" t="s">
        <v>768</v>
      </c>
      <c r="L118" s="9" t="s">
        <v>769</v>
      </c>
      <c r="M118" s="9" t="s">
        <v>1620</v>
      </c>
      <c r="N118" s="9" t="s">
        <v>1619</v>
      </c>
      <c r="O118" s="9">
        <v>2017</v>
      </c>
      <c r="P118" s="9">
        <v>6</v>
      </c>
      <c r="Q118" s="9">
        <v>2017</v>
      </c>
      <c r="R118" s="9">
        <v>6</v>
      </c>
    </row>
    <row r="119" s="2" customFormat="1" customHeight="1" spans="1:18">
      <c r="A119" s="9">
        <v>118</v>
      </c>
      <c r="B119" s="9" t="s">
        <v>1617</v>
      </c>
      <c r="C119" s="9" t="s">
        <v>1428</v>
      </c>
      <c r="D119" s="9" t="s">
        <v>20</v>
      </c>
      <c r="E119" s="9" t="s">
        <v>129</v>
      </c>
      <c r="F119" s="9" t="s">
        <v>1635</v>
      </c>
      <c r="G119" s="9" t="s">
        <v>1556</v>
      </c>
      <c r="H119" s="10">
        <v>2</v>
      </c>
      <c r="I119" s="12">
        <v>2</v>
      </c>
      <c r="J119" s="9">
        <v>2016</v>
      </c>
      <c r="K119" s="9" t="s">
        <v>768</v>
      </c>
      <c r="L119" s="9" t="s">
        <v>769</v>
      </c>
      <c r="M119" s="9" t="s">
        <v>1620</v>
      </c>
      <c r="N119" s="9" t="s">
        <v>1619</v>
      </c>
      <c r="O119" s="9">
        <v>2017</v>
      </c>
      <c r="P119" s="9">
        <v>6</v>
      </c>
      <c r="Q119" s="9">
        <v>2017</v>
      </c>
      <c r="R119" s="9">
        <v>6</v>
      </c>
    </row>
    <row r="120" s="2" customFormat="1" customHeight="1" spans="1:18">
      <c r="A120" s="9">
        <v>119</v>
      </c>
      <c r="B120" s="9" t="s">
        <v>1617</v>
      </c>
      <c r="C120" s="9" t="s">
        <v>1428</v>
      </c>
      <c r="D120" s="9" t="s">
        <v>20</v>
      </c>
      <c r="E120" s="9" t="s">
        <v>129</v>
      </c>
      <c r="F120" s="9" t="s">
        <v>1635</v>
      </c>
      <c r="G120" s="9" t="s">
        <v>1557</v>
      </c>
      <c r="H120" s="10">
        <v>3</v>
      </c>
      <c r="I120" s="12">
        <v>3</v>
      </c>
      <c r="J120" s="9">
        <v>2016</v>
      </c>
      <c r="K120" s="9" t="s">
        <v>768</v>
      </c>
      <c r="L120" s="9" t="s">
        <v>769</v>
      </c>
      <c r="M120" s="9" t="s">
        <v>1620</v>
      </c>
      <c r="N120" s="9" t="s">
        <v>1627</v>
      </c>
      <c r="O120" s="9">
        <v>2017</v>
      </c>
      <c r="P120" s="9">
        <v>6</v>
      </c>
      <c r="Q120" s="9">
        <v>2017</v>
      </c>
      <c r="R120" s="9">
        <v>6</v>
      </c>
    </row>
    <row r="121" s="2" customFormat="1" customHeight="1" spans="1:18">
      <c r="A121" s="9">
        <v>120</v>
      </c>
      <c r="B121" s="9" t="s">
        <v>1617</v>
      </c>
      <c r="C121" s="9" t="s">
        <v>1428</v>
      </c>
      <c r="D121" s="9" t="s">
        <v>20</v>
      </c>
      <c r="E121" s="9" t="s">
        <v>129</v>
      </c>
      <c r="F121" s="9" t="s">
        <v>1635</v>
      </c>
      <c r="G121" s="9" t="s">
        <v>1558</v>
      </c>
      <c r="H121" s="10">
        <v>3</v>
      </c>
      <c r="I121" s="12">
        <v>3</v>
      </c>
      <c r="J121" s="9">
        <v>2016</v>
      </c>
      <c r="K121" s="9" t="s">
        <v>768</v>
      </c>
      <c r="L121" s="9" t="s">
        <v>769</v>
      </c>
      <c r="M121" s="9" t="s">
        <v>1620</v>
      </c>
      <c r="N121" s="9" t="s">
        <v>1619</v>
      </c>
      <c r="O121" s="9">
        <v>2017</v>
      </c>
      <c r="P121" s="9">
        <v>6</v>
      </c>
      <c r="Q121" s="9">
        <v>2017</v>
      </c>
      <c r="R121" s="9">
        <v>6</v>
      </c>
    </row>
    <row r="122" s="2" customFormat="1" customHeight="1" spans="1:18">
      <c r="A122" s="9">
        <v>121</v>
      </c>
      <c r="B122" s="9" t="s">
        <v>1617</v>
      </c>
      <c r="C122" s="9" t="s">
        <v>1428</v>
      </c>
      <c r="D122" s="9" t="s">
        <v>20</v>
      </c>
      <c r="E122" s="9" t="s">
        <v>129</v>
      </c>
      <c r="F122" s="9" t="s">
        <v>1635</v>
      </c>
      <c r="G122" s="9" t="s">
        <v>1559</v>
      </c>
      <c r="H122" s="10">
        <v>4</v>
      </c>
      <c r="I122" s="12">
        <v>4</v>
      </c>
      <c r="J122" s="9">
        <v>2016</v>
      </c>
      <c r="K122" s="9" t="s">
        <v>768</v>
      </c>
      <c r="L122" s="9" t="s">
        <v>769</v>
      </c>
      <c r="M122" s="9" t="s">
        <v>1620</v>
      </c>
      <c r="N122" s="9" t="s">
        <v>1621</v>
      </c>
      <c r="O122" s="9">
        <v>2017</v>
      </c>
      <c r="P122" s="9">
        <v>6</v>
      </c>
      <c r="Q122" s="9">
        <v>2017</v>
      </c>
      <c r="R122" s="9">
        <v>6</v>
      </c>
    </row>
    <row r="123" s="2" customFormat="1" customHeight="1" spans="1:18">
      <c r="A123" s="9">
        <v>122</v>
      </c>
      <c r="B123" s="9" t="s">
        <v>1617</v>
      </c>
      <c r="C123" s="9" t="s">
        <v>1428</v>
      </c>
      <c r="D123" s="9" t="s">
        <v>45</v>
      </c>
      <c r="E123" s="9" t="s">
        <v>129</v>
      </c>
      <c r="F123" s="9" t="s">
        <v>1637</v>
      </c>
      <c r="G123" s="9" t="s">
        <v>1560</v>
      </c>
      <c r="H123" s="10">
        <v>4</v>
      </c>
      <c r="I123" s="12">
        <v>4</v>
      </c>
      <c r="J123" s="9">
        <v>2016</v>
      </c>
      <c r="K123" s="9" t="s">
        <v>768</v>
      </c>
      <c r="L123" s="9" t="s">
        <v>769</v>
      </c>
      <c r="M123" s="9" t="s">
        <v>1620</v>
      </c>
      <c r="N123" s="9" t="s">
        <v>1621</v>
      </c>
      <c r="O123" s="9">
        <v>2017</v>
      </c>
      <c r="P123" s="9">
        <v>6</v>
      </c>
      <c r="Q123" s="9">
        <v>2017</v>
      </c>
      <c r="R123" s="9">
        <v>6</v>
      </c>
    </row>
    <row r="124" s="2" customFormat="1" customHeight="1" spans="1:18">
      <c r="A124" s="9">
        <v>123</v>
      </c>
      <c r="B124" s="9" t="s">
        <v>1617</v>
      </c>
      <c r="C124" s="9" t="s">
        <v>1428</v>
      </c>
      <c r="D124" s="9" t="s">
        <v>45</v>
      </c>
      <c r="E124" s="9" t="s">
        <v>129</v>
      </c>
      <c r="F124" s="9" t="s">
        <v>1637</v>
      </c>
      <c r="G124" s="9" t="s">
        <v>1338</v>
      </c>
      <c r="H124" s="10">
        <v>5</v>
      </c>
      <c r="I124" s="12">
        <v>5</v>
      </c>
      <c r="J124" s="9">
        <v>2016</v>
      </c>
      <c r="K124" s="9" t="s">
        <v>768</v>
      </c>
      <c r="L124" s="9" t="s">
        <v>769</v>
      </c>
      <c r="M124" s="9" t="s">
        <v>1620</v>
      </c>
      <c r="N124" s="9" t="s">
        <v>1627</v>
      </c>
      <c r="O124" s="9">
        <v>2017</v>
      </c>
      <c r="P124" s="9">
        <v>6</v>
      </c>
      <c r="Q124" s="9">
        <v>2017</v>
      </c>
      <c r="R124" s="9">
        <v>6</v>
      </c>
    </row>
    <row r="125" s="2" customFormat="1" customHeight="1" spans="1:18">
      <c r="A125" s="9">
        <v>124</v>
      </c>
      <c r="B125" s="9" t="s">
        <v>1617</v>
      </c>
      <c r="C125" s="9" t="s">
        <v>1428</v>
      </c>
      <c r="D125" s="9" t="s">
        <v>45</v>
      </c>
      <c r="E125" s="9" t="s">
        <v>129</v>
      </c>
      <c r="F125" s="9" t="s">
        <v>1637</v>
      </c>
      <c r="G125" s="9" t="s">
        <v>1562</v>
      </c>
      <c r="H125" s="10">
        <v>3</v>
      </c>
      <c r="I125" s="12">
        <v>3</v>
      </c>
      <c r="J125" s="9">
        <v>2016</v>
      </c>
      <c r="K125" s="9" t="s">
        <v>768</v>
      </c>
      <c r="L125" s="9" t="s">
        <v>769</v>
      </c>
      <c r="M125" s="9" t="s">
        <v>1620</v>
      </c>
      <c r="N125" s="9" t="s">
        <v>1627</v>
      </c>
      <c r="O125" s="9">
        <v>2017</v>
      </c>
      <c r="P125" s="9">
        <v>6</v>
      </c>
      <c r="Q125" s="9">
        <v>2017</v>
      </c>
      <c r="R125" s="9">
        <v>6</v>
      </c>
    </row>
    <row r="126" s="2" customFormat="1" customHeight="1" spans="1:18">
      <c r="A126" s="9">
        <v>125</v>
      </c>
      <c r="B126" s="9" t="s">
        <v>1617</v>
      </c>
      <c r="C126" s="9" t="s">
        <v>1428</v>
      </c>
      <c r="D126" s="9" t="s">
        <v>45</v>
      </c>
      <c r="E126" s="9" t="s">
        <v>129</v>
      </c>
      <c r="F126" s="9" t="s">
        <v>1637</v>
      </c>
      <c r="G126" s="9" t="s">
        <v>1563</v>
      </c>
      <c r="H126" s="10">
        <v>3</v>
      </c>
      <c r="I126" s="12">
        <v>3</v>
      </c>
      <c r="J126" s="9">
        <v>2016</v>
      </c>
      <c r="K126" s="9" t="s">
        <v>768</v>
      </c>
      <c r="L126" s="9" t="s">
        <v>769</v>
      </c>
      <c r="M126" s="9" t="s">
        <v>1620</v>
      </c>
      <c r="N126" s="9" t="s">
        <v>1619</v>
      </c>
      <c r="O126" s="9">
        <v>2017</v>
      </c>
      <c r="P126" s="9">
        <v>6</v>
      </c>
      <c r="Q126" s="9">
        <v>2017</v>
      </c>
      <c r="R126" s="9">
        <v>6</v>
      </c>
    </row>
    <row r="127" s="2" customFormat="1" customHeight="1" spans="1:18">
      <c r="A127" s="9">
        <v>126</v>
      </c>
      <c r="B127" s="9" t="s">
        <v>1617</v>
      </c>
      <c r="C127" s="9" t="s">
        <v>1428</v>
      </c>
      <c r="D127" s="9" t="s">
        <v>45</v>
      </c>
      <c r="E127" s="9" t="s">
        <v>129</v>
      </c>
      <c r="F127" s="9" t="s">
        <v>1637</v>
      </c>
      <c r="G127" s="9" t="s">
        <v>1564</v>
      </c>
      <c r="H127" s="10">
        <v>3</v>
      </c>
      <c r="I127" s="12">
        <v>3</v>
      </c>
      <c r="J127" s="9">
        <v>2016</v>
      </c>
      <c r="K127" s="9" t="s">
        <v>768</v>
      </c>
      <c r="L127" s="9" t="s">
        <v>769</v>
      </c>
      <c r="M127" s="9" t="s">
        <v>1620</v>
      </c>
      <c r="N127" s="9" t="s">
        <v>1627</v>
      </c>
      <c r="O127" s="9">
        <v>2017</v>
      </c>
      <c r="P127" s="9">
        <v>6</v>
      </c>
      <c r="Q127" s="9">
        <v>2017</v>
      </c>
      <c r="R127" s="9">
        <v>6</v>
      </c>
    </row>
    <row r="128" s="2" customFormat="1" customHeight="1" spans="1:18">
      <c r="A128" s="9">
        <v>127</v>
      </c>
      <c r="B128" s="9" t="s">
        <v>1617</v>
      </c>
      <c r="C128" s="9" t="s">
        <v>1428</v>
      </c>
      <c r="D128" s="9" t="s">
        <v>45</v>
      </c>
      <c r="E128" s="9" t="s">
        <v>129</v>
      </c>
      <c r="F128" s="9" t="s">
        <v>1637</v>
      </c>
      <c r="G128" s="9" t="s">
        <v>1565</v>
      </c>
      <c r="H128" s="10">
        <v>2</v>
      </c>
      <c r="I128" s="12">
        <v>2</v>
      </c>
      <c r="J128" s="9">
        <v>2016</v>
      </c>
      <c r="K128" s="9" t="s">
        <v>768</v>
      </c>
      <c r="L128" s="9" t="s">
        <v>769</v>
      </c>
      <c r="M128" s="9" t="s">
        <v>1620</v>
      </c>
      <c r="N128" s="9" t="s">
        <v>1627</v>
      </c>
      <c r="O128" s="9">
        <v>2017</v>
      </c>
      <c r="P128" s="9">
        <v>6</v>
      </c>
      <c r="Q128" s="9">
        <v>2017</v>
      </c>
      <c r="R128" s="9">
        <v>6</v>
      </c>
    </row>
    <row r="129" s="2" customFormat="1" customHeight="1" spans="1:18">
      <c r="A129" s="9">
        <v>128</v>
      </c>
      <c r="B129" s="9" t="s">
        <v>1617</v>
      </c>
      <c r="C129" s="9" t="s">
        <v>1428</v>
      </c>
      <c r="D129" s="9" t="s">
        <v>45</v>
      </c>
      <c r="E129" s="9" t="s">
        <v>129</v>
      </c>
      <c r="F129" s="9" t="s">
        <v>1637</v>
      </c>
      <c r="G129" s="9" t="s">
        <v>1566</v>
      </c>
      <c r="H129" s="10">
        <v>2</v>
      </c>
      <c r="I129" s="12">
        <v>2</v>
      </c>
      <c r="J129" s="9">
        <v>2016</v>
      </c>
      <c r="K129" s="9" t="s">
        <v>768</v>
      </c>
      <c r="L129" s="9" t="s">
        <v>769</v>
      </c>
      <c r="M129" s="9" t="s">
        <v>1620</v>
      </c>
      <c r="N129" s="9" t="s">
        <v>1619</v>
      </c>
      <c r="O129" s="9">
        <v>2017</v>
      </c>
      <c r="P129" s="9">
        <v>6</v>
      </c>
      <c r="Q129" s="9">
        <v>2017</v>
      </c>
      <c r="R129" s="9">
        <v>6</v>
      </c>
    </row>
    <row r="130" s="2" customFormat="1" customHeight="1" spans="1:18">
      <c r="A130" s="9">
        <v>129</v>
      </c>
      <c r="B130" s="9" t="s">
        <v>1617</v>
      </c>
      <c r="C130" s="9" t="s">
        <v>1428</v>
      </c>
      <c r="D130" s="9" t="s">
        <v>45</v>
      </c>
      <c r="E130" s="9" t="s">
        <v>129</v>
      </c>
      <c r="F130" s="9" t="s">
        <v>1637</v>
      </c>
      <c r="G130" s="9" t="s">
        <v>1638</v>
      </c>
      <c r="H130" s="10">
        <v>2</v>
      </c>
      <c r="I130" s="12">
        <v>2</v>
      </c>
      <c r="J130" s="9">
        <v>2016</v>
      </c>
      <c r="K130" s="9" t="s">
        <v>768</v>
      </c>
      <c r="L130" s="9" t="s">
        <v>769</v>
      </c>
      <c r="M130" s="9" t="s">
        <v>1620</v>
      </c>
      <c r="N130" s="9" t="s">
        <v>1619</v>
      </c>
      <c r="O130" s="9">
        <v>2017</v>
      </c>
      <c r="P130" s="9">
        <v>6</v>
      </c>
      <c r="Q130" s="9">
        <v>2017</v>
      </c>
      <c r="R130" s="9">
        <v>6</v>
      </c>
    </row>
    <row r="131" s="2" customFormat="1" customHeight="1" spans="1:18">
      <c r="A131" s="9">
        <v>130</v>
      </c>
      <c r="B131" s="9" t="s">
        <v>1617</v>
      </c>
      <c r="C131" s="9" t="s">
        <v>1428</v>
      </c>
      <c r="D131" s="9" t="s">
        <v>45</v>
      </c>
      <c r="E131" s="9" t="s">
        <v>129</v>
      </c>
      <c r="F131" s="9" t="s">
        <v>1637</v>
      </c>
      <c r="G131" s="9" t="s">
        <v>1568</v>
      </c>
      <c r="H131" s="10">
        <v>2</v>
      </c>
      <c r="I131" s="12">
        <v>2</v>
      </c>
      <c r="J131" s="9">
        <v>2016</v>
      </c>
      <c r="K131" s="9" t="s">
        <v>768</v>
      </c>
      <c r="L131" s="9" t="s">
        <v>769</v>
      </c>
      <c r="M131" s="9" t="s">
        <v>1620</v>
      </c>
      <c r="N131" s="9" t="s">
        <v>1627</v>
      </c>
      <c r="O131" s="9">
        <v>2017</v>
      </c>
      <c r="P131" s="9">
        <v>6</v>
      </c>
      <c r="Q131" s="9">
        <v>2017</v>
      </c>
      <c r="R131" s="9">
        <v>6</v>
      </c>
    </row>
    <row r="132" s="2" customFormat="1" customHeight="1" spans="1:18">
      <c r="A132" s="9">
        <v>131</v>
      </c>
      <c r="B132" s="9" t="s">
        <v>1617</v>
      </c>
      <c r="C132" s="9" t="s">
        <v>1428</v>
      </c>
      <c r="D132" s="9" t="s">
        <v>45</v>
      </c>
      <c r="E132" s="9" t="s">
        <v>129</v>
      </c>
      <c r="F132" s="9" t="s">
        <v>1637</v>
      </c>
      <c r="G132" s="9" t="s">
        <v>1569</v>
      </c>
      <c r="H132" s="10">
        <v>2</v>
      </c>
      <c r="I132" s="12">
        <v>2</v>
      </c>
      <c r="J132" s="9">
        <v>2016</v>
      </c>
      <c r="K132" s="9" t="s">
        <v>768</v>
      </c>
      <c r="L132" s="9" t="s">
        <v>769</v>
      </c>
      <c r="M132" s="9" t="s">
        <v>1620</v>
      </c>
      <c r="N132" s="9" t="s">
        <v>1619</v>
      </c>
      <c r="O132" s="9">
        <v>2017</v>
      </c>
      <c r="P132" s="9">
        <v>6</v>
      </c>
      <c r="Q132" s="9">
        <v>2017</v>
      </c>
      <c r="R132" s="9">
        <v>6</v>
      </c>
    </row>
    <row r="133" s="2" customFormat="1" customHeight="1" spans="1:18">
      <c r="A133" s="9">
        <v>132</v>
      </c>
      <c r="B133" s="9" t="s">
        <v>1617</v>
      </c>
      <c r="C133" s="9" t="s">
        <v>1428</v>
      </c>
      <c r="D133" s="9" t="s">
        <v>45</v>
      </c>
      <c r="E133" s="9" t="s">
        <v>129</v>
      </c>
      <c r="F133" s="9" t="s">
        <v>1637</v>
      </c>
      <c r="G133" s="9" t="s">
        <v>1570</v>
      </c>
      <c r="H133" s="10">
        <v>4</v>
      </c>
      <c r="I133" s="12">
        <v>4</v>
      </c>
      <c r="J133" s="9">
        <v>2016</v>
      </c>
      <c r="K133" s="9" t="s">
        <v>768</v>
      </c>
      <c r="L133" s="9" t="s">
        <v>769</v>
      </c>
      <c r="M133" s="9" t="s">
        <v>1620</v>
      </c>
      <c r="N133" s="9" t="s">
        <v>1627</v>
      </c>
      <c r="O133" s="9">
        <v>2017</v>
      </c>
      <c r="P133" s="9">
        <v>6</v>
      </c>
      <c r="Q133" s="9">
        <v>2017</v>
      </c>
      <c r="R133" s="9">
        <v>6</v>
      </c>
    </row>
    <row r="134" s="2" customFormat="1" customHeight="1" spans="1:18">
      <c r="A134" s="9">
        <v>133</v>
      </c>
      <c r="B134" s="9" t="s">
        <v>1617</v>
      </c>
      <c r="C134" s="9" t="s">
        <v>1428</v>
      </c>
      <c r="D134" s="9" t="s">
        <v>45</v>
      </c>
      <c r="E134" s="9" t="s">
        <v>129</v>
      </c>
      <c r="F134" s="9" t="s">
        <v>1637</v>
      </c>
      <c r="G134" s="9" t="s">
        <v>1571</v>
      </c>
      <c r="H134" s="10">
        <v>2</v>
      </c>
      <c r="I134" s="12">
        <v>2</v>
      </c>
      <c r="J134" s="9">
        <v>2016</v>
      </c>
      <c r="K134" s="9" t="s">
        <v>768</v>
      </c>
      <c r="L134" s="9" t="s">
        <v>769</v>
      </c>
      <c r="M134" s="9" t="s">
        <v>1620</v>
      </c>
      <c r="N134" s="9" t="s">
        <v>1627</v>
      </c>
      <c r="O134" s="9">
        <v>2017</v>
      </c>
      <c r="P134" s="9">
        <v>6</v>
      </c>
      <c r="Q134" s="9">
        <v>2017</v>
      </c>
      <c r="R134" s="9">
        <v>6</v>
      </c>
    </row>
    <row r="135" s="2" customFormat="1" customHeight="1" spans="1:18">
      <c r="A135" s="9">
        <v>134</v>
      </c>
      <c r="B135" s="9" t="s">
        <v>1617</v>
      </c>
      <c r="C135" s="9" t="s">
        <v>31</v>
      </c>
      <c r="D135" s="9" t="s">
        <v>48</v>
      </c>
      <c r="E135" s="9" t="s">
        <v>129</v>
      </c>
      <c r="F135" s="9" t="s">
        <v>1639</v>
      </c>
      <c r="G135" s="9" t="s">
        <v>1385</v>
      </c>
      <c r="H135" s="10">
        <v>4</v>
      </c>
      <c r="I135" s="12">
        <v>4</v>
      </c>
      <c r="J135" s="9" t="s">
        <v>213</v>
      </c>
      <c r="K135" s="9" t="s">
        <v>768</v>
      </c>
      <c r="L135" s="9" t="s">
        <v>769</v>
      </c>
      <c r="M135" s="9" t="s">
        <v>1620</v>
      </c>
      <c r="N135" s="9" t="s">
        <v>1619</v>
      </c>
      <c r="O135" s="9">
        <v>2017</v>
      </c>
      <c r="P135" s="9">
        <v>11</v>
      </c>
      <c r="Q135" s="9">
        <v>2017</v>
      </c>
      <c r="R135" s="9">
        <v>11</v>
      </c>
    </row>
    <row r="136" s="2" customFormat="1" customHeight="1" spans="1:18">
      <c r="A136" s="9">
        <v>135</v>
      </c>
      <c r="B136" s="9" t="s">
        <v>1617</v>
      </c>
      <c r="C136" s="9" t="s">
        <v>31</v>
      </c>
      <c r="D136" s="9" t="s">
        <v>48</v>
      </c>
      <c r="E136" s="9" t="s">
        <v>129</v>
      </c>
      <c r="F136" s="9" t="s">
        <v>1639</v>
      </c>
      <c r="G136" s="9" t="s">
        <v>1388</v>
      </c>
      <c r="H136" s="10">
        <v>3</v>
      </c>
      <c r="I136" s="12">
        <v>3</v>
      </c>
      <c r="J136" s="9" t="s">
        <v>213</v>
      </c>
      <c r="K136" s="9" t="s">
        <v>768</v>
      </c>
      <c r="L136" s="9" t="s">
        <v>769</v>
      </c>
      <c r="M136" s="9" t="s">
        <v>1620</v>
      </c>
      <c r="N136" s="9" t="s">
        <v>1619</v>
      </c>
      <c r="O136" s="9">
        <v>2017</v>
      </c>
      <c r="P136" s="9">
        <v>11</v>
      </c>
      <c r="Q136" s="9">
        <v>2017</v>
      </c>
      <c r="R136" s="9">
        <v>11</v>
      </c>
    </row>
    <row r="137" s="2" customFormat="1" customHeight="1" spans="1:18">
      <c r="A137" s="9">
        <v>136</v>
      </c>
      <c r="B137" s="9" t="s">
        <v>1617</v>
      </c>
      <c r="C137" s="9" t="s">
        <v>31</v>
      </c>
      <c r="D137" s="9" t="s">
        <v>48</v>
      </c>
      <c r="E137" s="9" t="s">
        <v>129</v>
      </c>
      <c r="F137" s="9" t="s">
        <v>1639</v>
      </c>
      <c r="G137" s="9" t="s">
        <v>1390</v>
      </c>
      <c r="H137" s="10">
        <v>2</v>
      </c>
      <c r="I137" s="12">
        <v>2</v>
      </c>
      <c r="J137" s="9" t="s">
        <v>213</v>
      </c>
      <c r="K137" s="9" t="s">
        <v>768</v>
      </c>
      <c r="L137" s="9" t="s">
        <v>769</v>
      </c>
      <c r="M137" s="9" t="s">
        <v>1620</v>
      </c>
      <c r="N137" s="9" t="s">
        <v>1619</v>
      </c>
      <c r="O137" s="9">
        <v>2017</v>
      </c>
      <c r="P137" s="9">
        <v>11</v>
      </c>
      <c r="Q137" s="9">
        <v>2017</v>
      </c>
      <c r="R137" s="9">
        <v>11</v>
      </c>
    </row>
    <row r="138" s="2" customFormat="1" customHeight="1" spans="1:18">
      <c r="A138" s="9">
        <v>137</v>
      </c>
      <c r="B138" s="9" t="s">
        <v>1617</v>
      </c>
      <c r="C138" s="9" t="s">
        <v>31</v>
      </c>
      <c r="D138" s="9" t="s">
        <v>48</v>
      </c>
      <c r="E138" s="9" t="s">
        <v>129</v>
      </c>
      <c r="F138" s="9" t="s">
        <v>1639</v>
      </c>
      <c r="G138" s="9" t="s">
        <v>1392</v>
      </c>
      <c r="H138" s="10">
        <v>1</v>
      </c>
      <c r="I138" s="12">
        <v>1</v>
      </c>
      <c r="J138" s="9" t="s">
        <v>213</v>
      </c>
      <c r="K138" s="9" t="s">
        <v>768</v>
      </c>
      <c r="L138" s="9" t="s">
        <v>769</v>
      </c>
      <c r="M138" s="9" t="s">
        <v>1620</v>
      </c>
      <c r="N138" s="9" t="s">
        <v>1624</v>
      </c>
      <c r="O138" s="9">
        <v>2017</v>
      </c>
      <c r="P138" s="9">
        <v>11</v>
      </c>
      <c r="Q138" s="9">
        <v>2017</v>
      </c>
      <c r="R138" s="9">
        <v>11</v>
      </c>
    </row>
    <row r="139" s="2" customFormat="1" customHeight="1" spans="1:18">
      <c r="A139" s="9">
        <v>138</v>
      </c>
      <c r="B139" s="9" t="s">
        <v>1617</v>
      </c>
      <c r="C139" s="9" t="s">
        <v>31</v>
      </c>
      <c r="D139" s="9" t="s">
        <v>48</v>
      </c>
      <c r="E139" s="9" t="s">
        <v>129</v>
      </c>
      <c r="F139" s="9" t="s">
        <v>1639</v>
      </c>
      <c r="G139" s="9" t="s">
        <v>1394</v>
      </c>
      <c r="H139" s="10">
        <v>3</v>
      </c>
      <c r="I139" s="12">
        <v>3</v>
      </c>
      <c r="J139" s="9" t="s">
        <v>213</v>
      </c>
      <c r="K139" s="9" t="s">
        <v>768</v>
      </c>
      <c r="L139" s="9" t="s">
        <v>769</v>
      </c>
      <c r="M139" s="9" t="s">
        <v>1620</v>
      </c>
      <c r="N139" s="9" t="s">
        <v>1619</v>
      </c>
      <c r="O139" s="9">
        <v>2017</v>
      </c>
      <c r="P139" s="9">
        <v>11</v>
      </c>
      <c r="Q139" s="9">
        <v>2017</v>
      </c>
      <c r="R139" s="9">
        <v>11</v>
      </c>
    </row>
    <row r="140" s="2" customFormat="1" customHeight="1" spans="1:18">
      <c r="A140" s="9">
        <v>139</v>
      </c>
      <c r="B140" s="9" t="s">
        <v>1617</v>
      </c>
      <c r="C140" s="9" t="s">
        <v>31</v>
      </c>
      <c r="D140" s="9" t="s">
        <v>48</v>
      </c>
      <c r="E140" s="9" t="s">
        <v>129</v>
      </c>
      <c r="F140" s="9" t="s">
        <v>1639</v>
      </c>
      <c r="G140" s="9" t="s">
        <v>1396</v>
      </c>
      <c r="H140" s="10">
        <v>2</v>
      </c>
      <c r="I140" s="12">
        <v>2</v>
      </c>
      <c r="J140" s="9" t="s">
        <v>213</v>
      </c>
      <c r="K140" s="9" t="s">
        <v>768</v>
      </c>
      <c r="L140" s="9" t="s">
        <v>777</v>
      </c>
      <c r="M140" s="9" t="s">
        <v>1622</v>
      </c>
      <c r="N140" s="9" t="s">
        <v>1619</v>
      </c>
      <c r="O140" s="9">
        <v>2017</v>
      </c>
      <c r="P140" s="9">
        <v>11</v>
      </c>
      <c r="Q140" s="9">
        <v>2017</v>
      </c>
      <c r="R140" s="9">
        <v>11</v>
      </c>
    </row>
    <row r="141" s="2" customFormat="1" customHeight="1" spans="1:18">
      <c r="A141" s="9">
        <v>140</v>
      </c>
      <c r="B141" s="9" t="s">
        <v>1617</v>
      </c>
      <c r="C141" s="9" t="s">
        <v>31</v>
      </c>
      <c r="D141" s="9" t="s">
        <v>45</v>
      </c>
      <c r="E141" s="9" t="s">
        <v>129</v>
      </c>
      <c r="F141" s="9" t="s">
        <v>1640</v>
      </c>
      <c r="G141" s="9" t="s">
        <v>1301</v>
      </c>
      <c r="H141" s="10">
        <v>4</v>
      </c>
      <c r="I141" s="12">
        <v>4</v>
      </c>
      <c r="J141" s="9" t="s">
        <v>213</v>
      </c>
      <c r="K141" s="9" t="s">
        <v>768</v>
      </c>
      <c r="L141" s="9" t="s">
        <v>769</v>
      </c>
      <c r="M141" s="9" t="s">
        <v>1620</v>
      </c>
      <c r="N141" s="9" t="s">
        <v>1621</v>
      </c>
      <c r="O141" s="9">
        <v>2017</v>
      </c>
      <c r="P141" s="9">
        <v>11</v>
      </c>
      <c r="Q141" s="9">
        <v>2017</v>
      </c>
      <c r="R141" s="9">
        <v>11</v>
      </c>
    </row>
    <row r="142" s="2" customFormat="1" customHeight="1" spans="1:18">
      <c r="A142" s="9">
        <v>141</v>
      </c>
      <c r="B142" s="9" t="s">
        <v>1617</v>
      </c>
      <c r="C142" s="9" t="s">
        <v>31</v>
      </c>
      <c r="D142" s="9" t="s">
        <v>45</v>
      </c>
      <c r="E142" s="9" t="s">
        <v>129</v>
      </c>
      <c r="F142" s="9" t="s">
        <v>1640</v>
      </c>
      <c r="G142" s="9" t="s">
        <v>1304</v>
      </c>
      <c r="H142" s="10">
        <v>2</v>
      </c>
      <c r="I142" s="12">
        <v>2</v>
      </c>
      <c r="J142" s="9" t="s">
        <v>213</v>
      </c>
      <c r="K142" s="9" t="s">
        <v>768</v>
      </c>
      <c r="L142" s="9" t="s">
        <v>769</v>
      </c>
      <c r="M142" s="9" t="s">
        <v>1620</v>
      </c>
      <c r="N142" s="9" t="s">
        <v>1627</v>
      </c>
      <c r="O142" s="9">
        <v>2017</v>
      </c>
      <c r="P142" s="9">
        <v>11</v>
      </c>
      <c r="Q142" s="9">
        <v>2017</v>
      </c>
      <c r="R142" s="9">
        <v>11</v>
      </c>
    </row>
    <row r="143" s="2" customFormat="1" customHeight="1" spans="1:18">
      <c r="A143" s="9">
        <v>142</v>
      </c>
      <c r="B143" s="9" t="s">
        <v>1617</v>
      </c>
      <c r="C143" s="9" t="s">
        <v>31</v>
      </c>
      <c r="D143" s="9" t="s">
        <v>45</v>
      </c>
      <c r="E143" s="9" t="s">
        <v>129</v>
      </c>
      <c r="F143" s="9" t="s">
        <v>1640</v>
      </c>
      <c r="G143" s="9" t="s">
        <v>1306</v>
      </c>
      <c r="H143" s="10">
        <v>3</v>
      </c>
      <c r="I143" s="12">
        <v>3</v>
      </c>
      <c r="J143" s="9" t="s">
        <v>213</v>
      </c>
      <c r="K143" s="9" t="s">
        <v>768</v>
      </c>
      <c r="L143" s="9" t="s">
        <v>769</v>
      </c>
      <c r="M143" s="9" t="s">
        <v>1620</v>
      </c>
      <c r="N143" s="9" t="s">
        <v>1619</v>
      </c>
      <c r="O143" s="9">
        <v>2017</v>
      </c>
      <c r="P143" s="9">
        <v>11</v>
      </c>
      <c r="Q143" s="9">
        <v>2017</v>
      </c>
      <c r="R143" s="9">
        <v>11</v>
      </c>
    </row>
    <row r="144" s="2" customFormat="1" customHeight="1" spans="1:18">
      <c r="A144" s="9">
        <v>143</v>
      </c>
      <c r="B144" s="9" t="s">
        <v>1617</v>
      </c>
      <c r="C144" s="9" t="s">
        <v>31</v>
      </c>
      <c r="D144" s="9" t="s">
        <v>45</v>
      </c>
      <c r="E144" s="9" t="s">
        <v>129</v>
      </c>
      <c r="F144" s="9" t="s">
        <v>1640</v>
      </c>
      <c r="G144" s="9" t="s">
        <v>1308</v>
      </c>
      <c r="H144" s="10">
        <v>3</v>
      </c>
      <c r="I144" s="12">
        <v>3</v>
      </c>
      <c r="J144" s="9" t="s">
        <v>213</v>
      </c>
      <c r="K144" s="9" t="s">
        <v>768</v>
      </c>
      <c r="L144" s="9" t="s">
        <v>769</v>
      </c>
      <c r="M144" s="9" t="s">
        <v>1620</v>
      </c>
      <c r="N144" s="9" t="s">
        <v>1627</v>
      </c>
      <c r="O144" s="9">
        <v>2017</v>
      </c>
      <c r="P144" s="9">
        <v>11</v>
      </c>
      <c r="Q144" s="9">
        <v>2017</v>
      </c>
      <c r="R144" s="9">
        <v>11</v>
      </c>
    </row>
    <row r="145" s="2" customFormat="1" customHeight="1" spans="1:18">
      <c r="A145" s="9">
        <v>144</v>
      </c>
      <c r="B145" s="9" t="s">
        <v>1617</v>
      </c>
      <c r="C145" s="9" t="s">
        <v>31</v>
      </c>
      <c r="D145" s="9" t="s">
        <v>45</v>
      </c>
      <c r="E145" s="9" t="s">
        <v>129</v>
      </c>
      <c r="F145" s="9" t="s">
        <v>1640</v>
      </c>
      <c r="G145" s="9" t="s">
        <v>1310</v>
      </c>
      <c r="H145" s="10">
        <v>3</v>
      </c>
      <c r="I145" s="12">
        <v>3</v>
      </c>
      <c r="J145" s="9" t="s">
        <v>213</v>
      </c>
      <c r="K145" s="9" t="s">
        <v>768</v>
      </c>
      <c r="L145" s="9" t="s">
        <v>769</v>
      </c>
      <c r="M145" s="9" t="s">
        <v>1620</v>
      </c>
      <c r="N145" s="9" t="s">
        <v>1627</v>
      </c>
      <c r="O145" s="9">
        <v>2017</v>
      </c>
      <c r="P145" s="9">
        <v>11</v>
      </c>
      <c r="Q145" s="9">
        <v>2017</v>
      </c>
      <c r="R145" s="9">
        <v>11</v>
      </c>
    </row>
    <row r="146" s="2" customFormat="1" customHeight="1" spans="1:18">
      <c r="A146" s="9">
        <v>145</v>
      </c>
      <c r="B146" s="9" t="s">
        <v>1617</v>
      </c>
      <c r="C146" s="9" t="s">
        <v>31</v>
      </c>
      <c r="D146" s="9" t="s">
        <v>45</v>
      </c>
      <c r="E146" s="9" t="s">
        <v>129</v>
      </c>
      <c r="F146" s="9" t="s">
        <v>1640</v>
      </c>
      <c r="G146" s="9" t="s">
        <v>1312</v>
      </c>
      <c r="H146" s="10">
        <v>2</v>
      </c>
      <c r="I146" s="12">
        <v>2</v>
      </c>
      <c r="J146" s="9" t="s">
        <v>213</v>
      </c>
      <c r="K146" s="9" t="s">
        <v>768</v>
      </c>
      <c r="L146" s="9" t="s">
        <v>777</v>
      </c>
      <c r="M146" s="9" t="s">
        <v>1623</v>
      </c>
      <c r="N146" s="9" t="s">
        <v>1619</v>
      </c>
      <c r="O146" s="9">
        <v>2017</v>
      </c>
      <c r="P146" s="9">
        <v>11</v>
      </c>
      <c r="Q146" s="9">
        <v>2017</v>
      </c>
      <c r="R146" s="9">
        <v>11</v>
      </c>
    </row>
    <row r="147" s="2" customFormat="1" customHeight="1" spans="1:18">
      <c r="A147" s="9">
        <v>146</v>
      </c>
      <c r="B147" s="9" t="s">
        <v>1617</v>
      </c>
      <c r="C147" s="9" t="s">
        <v>31</v>
      </c>
      <c r="D147" s="9" t="s">
        <v>45</v>
      </c>
      <c r="E147" s="9" t="s">
        <v>129</v>
      </c>
      <c r="F147" s="9" t="s">
        <v>1640</v>
      </c>
      <c r="G147" s="9" t="s">
        <v>1314</v>
      </c>
      <c r="H147" s="10">
        <v>4</v>
      </c>
      <c r="I147" s="12">
        <v>4</v>
      </c>
      <c r="J147" s="9" t="s">
        <v>213</v>
      </c>
      <c r="K147" s="9" t="s">
        <v>768</v>
      </c>
      <c r="L147" s="9" t="s">
        <v>777</v>
      </c>
      <c r="M147" s="9" t="s">
        <v>1623</v>
      </c>
      <c r="N147" s="9" t="s">
        <v>1619</v>
      </c>
      <c r="O147" s="9">
        <v>2017</v>
      </c>
      <c r="P147" s="9">
        <v>11</v>
      </c>
      <c r="Q147" s="9">
        <v>2017</v>
      </c>
      <c r="R147" s="9">
        <v>11</v>
      </c>
    </row>
    <row r="148" s="2" customFormat="1" customHeight="1" spans="1:18">
      <c r="A148" s="9">
        <v>147</v>
      </c>
      <c r="B148" s="9" t="s">
        <v>1617</v>
      </c>
      <c r="C148" s="9" t="s">
        <v>31</v>
      </c>
      <c r="D148" s="9" t="s">
        <v>45</v>
      </c>
      <c r="E148" s="9" t="s">
        <v>129</v>
      </c>
      <c r="F148" s="9" t="s">
        <v>1640</v>
      </c>
      <c r="G148" s="9" t="s">
        <v>1316</v>
      </c>
      <c r="H148" s="10">
        <v>2</v>
      </c>
      <c r="I148" s="12">
        <v>2</v>
      </c>
      <c r="J148" s="9" t="s">
        <v>213</v>
      </c>
      <c r="K148" s="9" t="s">
        <v>768</v>
      </c>
      <c r="L148" s="9" t="s">
        <v>777</v>
      </c>
      <c r="M148" s="9" t="s">
        <v>1623</v>
      </c>
      <c r="N148" s="9" t="s">
        <v>1619</v>
      </c>
      <c r="O148" s="9">
        <v>2017</v>
      </c>
      <c r="P148" s="9">
        <v>11</v>
      </c>
      <c r="Q148" s="9">
        <v>2017</v>
      </c>
      <c r="R148" s="9">
        <v>11</v>
      </c>
    </row>
    <row r="149" s="2" customFormat="1" customHeight="1" spans="1:18">
      <c r="A149" s="9">
        <v>148</v>
      </c>
      <c r="B149" s="9" t="s">
        <v>1617</v>
      </c>
      <c r="C149" s="9" t="s">
        <v>31</v>
      </c>
      <c r="D149" s="9" t="s">
        <v>45</v>
      </c>
      <c r="E149" s="9" t="s">
        <v>129</v>
      </c>
      <c r="F149" s="9" t="s">
        <v>1640</v>
      </c>
      <c r="G149" s="9" t="s">
        <v>1318</v>
      </c>
      <c r="H149" s="10">
        <v>1</v>
      </c>
      <c r="I149" s="12">
        <v>1</v>
      </c>
      <c r="J149" s="9" t="s">
        <v>213</v>
      </c>
      <c r="K149" s="9" t="s">
        <v>768</v>
      </c>
      <c r="L149" s="9" t="s">
        <v>769</v>
      </c>
      <c r="M149" s="9" t="s">
        <v>1620</v>
      </c>
      <c r="N149" s="9" t="s">
        <v>1627</v>
      </c>
      <c r="O149" s="9">
        <v>2017</v>
      </c>
      <c r="P149" s="9">
        <v>11</v>
      </c>
      <c r="Q149" s="9">
        <v>2017</v>
      </c>
      <c r="R149" s="9">
        <v>11</v>
      </c>
    </row>
    <row r="150" s="2" customFormat="1" customHeight="1" spans="1:18">
      <c r="A150" s="9">
        <v>149</v>
      </c>
      <c r="B150" s="9" t="s">
        <v>1617</v>
      </c>
      <c r="C150" s="9" t="s">
        <v>31</v>
      </c>
      <c r="D150" s="9" t="s">
        <v>45</v>
      </c>
      <c r="E150" s="9" t="s">
        <v>129</v>
      </c>
      <c r="F150" s="9" t="s">
        <v>1641</v>
      </c>
      <c r="G150" s="9" t="s">
        <v>1333</v>
      </c>
      <c r="H150" s="10">
        <v>3</v>
      </c>
      <c r="I150" s="12">
        <v>3</v>
      </c>
      <c r="J150" s="9" t="s">
        <v>213</v>
      </c>
      <c r="K150" s="9" t="s">
        <v>768</v>
      </c>
      <c r="L150" s="9" t="s">
        <v>769</v>
      </c>
      <c r="M150" s="9" t="s">
        <v>1620</v>
      </c>
      <c r="N150" s="9" t="s">
        <v>1619</v>
      </c>
      <c r="O150" s="9">
        <v>2017</v>
      </c>
      <c r="P150" s="9">
        <v>11</v>
      </c>
      <c r="Q150" s="9">
        <v>2017</v>
      </c>
      <c r="R150" s="9">
        <v>11</v>
      </c>
    </row>
    <row r="151" s="2" customFormat="1" customHeight="1" spans="1:18">
      <c r="A151" s="9">
        <v>150</v>
      </c>
      <c r="B151" s="9" t="s">
        <v>1617</v>
      </c>
      <c r="C151" s="9" t="s">
        <v>31</v>
      </c>
      <c r="D151" s="9" t="s">
        <v>45</v>
      </c>
      <c r="E151" s="9" t="s">
        <v>129</v>
      </c>
      <c r="F151" s="9" t="s">
        <v>1641</v>
      </c>
      <c r="G151" s="9" t="s">
        <v>1336</v>
      </c>
      <c r="H151" s="10">
        <v>5</v>
      </c>
      <c r="I151" s="12">
        <v>5</v>
      </c>
      <c r="J151" s="9" t="s">
        <v>213</v>
      </c>
      <c r="K151" s="9" t="s">
        <v>768</v>
      </c>
      <c r="L151" s="9" t="s">
        <v>769</v>
      </c>
      <c r="M151" s="9" t="s">
        <v>1620</v>
      </c>
      <c r="N151" s="9" t="s">
        <v>1619</v>
      </c>
      <c r="O151" s="9">
        <v>2017</v>
      </c>
      <c r="P151" s="9">
        <v>11</v>
      </c>
      <c r="Q151" s="9">
        <v>2017</v>
      </c>
      <c r="R151" s="9">
        <v>11</v>
      </c>
    </row>
    <row r="152" s="2" customFormat="1" customHeight="1" spans="1:18">
      <c r="A152" s="9">
        <v>151</v>
      </c>
      <c r="B152" s="9" t="s">
        <v>1617</v>
      </c>
      <c r="C152" s="9" t="s">
        <v>31</v>
      </c>
      <c r="D152" s="9" t="s">
        <v>45</v>
      </c>
      <c r="E152" s="9" t="s">
        <v>129</v>
      </c>
      <c r="F152" s="9" t="s">
        <v>1641</v>
      </c>
      <c r="G152" s="9" t="s">
        <v>1338</v>
      </c>
      <c r="H152" s="10">
        <v>3</v>
      </c>
      <c r="I152" s="12">
        <v>3</v>
      </c>
      <c r="J152" s="9" t="s">
        <v>213</v>
      </c>
      <c r="K152" s="9" t="s">
        <v>768</v>
      </c>
      <c r="L152" s="9" t="s">
        <v>769</v>
      </c>
      <c r="M152" s="9" t="s">
        <v>1620</v>
      </c>
      <c r="N152" s="9" t="s">
        <v>1627</v>
      </c>
      <c r="O152" s="9">
        <v>2017</v>
      </c>
      <c r="P152" s="9">
        <v>11</v>
      </c>
      <c r="Q152" s="9">
        <v>2017</v>
      </c>
      <c r="R152" s="9">
        <v>11</v>
      </c>
    </row>
    <row r="153" s="2" customFormat="1" customHeight="1" spans="1:18">
      <c r="A153" s="9">
        <v>152</v>
      </c>
      <c r="B153" s="9" t="s">
        <v>1617</v>
      </c>
      <c r="C153" s="9" t="s">
        <v>31</v>
      </c>
      <c r="D153" s="9" t="s">
        <v>45</v>
      </c>
      <c r="E153" s="9" t="s">
        <v>129</v>
      </c>
      <c r="F153" s="9" t="s">
        <v>1641</v>
      </c>
      <c r="G153" s="9" t="s">
        <v>1340</v>
      </c>
      <c r="H153" s="10">
        <v>2</v>
      </c>
      <c r="I153" s="12">
        <v>2</v>
      </c>
      <c r="J153" s="9" t="s">
        <v>213</v>
      </c>
      <c r="K153" s="9" t="s">
        <v>768</v>
      </c>
      <c r="L153" s="9" t="s">
        <v>769</v>
      </c>
      <c r="M153" s="9" t="s">
        <v>1620</v>
      </c>
      <c r="N153" s="9" t="s">
        <v>1627</v>
      </c>
      <c r="O153" s="9">
        <v>2017</v>
      </c>
      <c r="P153" s="9">
        <v>11</v>
      </c>
      <c r="Q153" s="9">
        <v>2017</v>
      </c>
      <c r="R153" s="9">
        <v>11</v>
      </c>
    </row>
    <row r="154" s="2" customFormat="1" customHeight="1" spans="1:18">
      <c r="A154" s="9">
        <v>153</v>
      </c>
      <c r="B154" s="9" t="s">
        <v>1617</v>
      </c>
      <c r="C154" s="9" t="s">
        <v>31</v>
      </c>
      <c r="D154" s="9" t="s">
        <v>45</v>
      </c>
      <c r="E154" s="9" t="s">
        <v>129</v>
      </c>
      <c r="F154" s="9" t="s">
        <v>1641</v>
      </c>
      <c r="G154" s="9" t="s">
        <v>1342</v>
      </c>
      <c r="H154" s="10">
        <v>2</v>
      </c>
      <c r="I154" s="12">
        <v>2</v>
      </c>
      <c r="J154" s="9" t="s">
        <v>213</v>
      </c>
      <c r="K154" s="9" t="s">
        <v>768</v>
      </c>
      <c r="L154" s="9" t="s">
        <v>777</v>
      </c>
      <c r="M154" s="9" t="s">
        <v>1623</v>
      </c>
      <c r="N154" s="9" t="s">
        <v>1619</v>
      </c>
      <c r="O154" s="9">
        <v>2017</v>
      </c>
      <c r="P154" s="9">
        <v>11</v>
      </c>
      <c r="Q154" s="9">
        <v>2017</v>
      </c>
      <c r="R154" s="9">
        <v>11</v>
      </c>
    </row>
    <row r="155" s="2" customFormat="1" customHeight="1" spans="1:18">
      <c r="A155" s="9">
        <v>154</v>
      </c>
      <c r="B155" s="9" t="s">
        <v>1617</v>
      </c>
      <c r="C155" s="9" t="s">
        <v>31</v>
      </c>
      <c r="D155" s="9" t="s">
        <v>45</v>
      </c>
      <c r="E155" s="9" t="s">
        <v>129</v>
      </c>
      <c r="F155" s="9" t="s">
        <v>1641</v>
      </c>
      <c r="G155" s="9" t="s">
        <v>1344</v>
      </c>
      <c r="H155" s="10">
        <v>1</v>
      </c>
      <c r="I155" s="12">
        <v>1</v>
      </c>
      <c r="J155" s="9" t="s">
        <v>213</v>
      </c>
      <c r="K155" s="9" t="s">
        <v>768</v>
      </c>
      <c r="L155" s="9" t="s">
        <v>777</v>
      </c>
      <c r="M155" s="9" t="s">
        <v>1623</v>
      </c>
      <c r="N155" s="9" t="s">
        <v>1627</v>
      </c>
      <c r="O155" s="9">
        <v>2017</v>
      </c>
      <c r="P155" s="9">
        <v>11</v>
      </c>
      <c r="Q155" s="9">
        <v>2017</v>
      </c>
      <c r="R155" s="9">
        <v>11</v>
      </c>
    </row>
    <row r="156" s="2" customFormat="1" customHeight="1" spans="1:18">
      <c r="A156" s="9">
        <v>155</v>
      </c>
      <c r="B156" s="9" t="s">
        <v>1617</v>
      </c>
      <c r="C156" s="9" t="s">
        <v>31</v>
      </c>
      <c r="D156" s="9" t="s">
        <v>45</v>
      </c>
      <c r="E156" s="9" t="s">
        <v>129</v>
      </c>
      <c r="F156" s="9" t="s">
        <v>1642</v>
      </c>
      <c r="G156" s="9" t="s">
        <v>1643</v>
      </c>
      <c r="H156" s="10">
        <v>3</v>
      </c>
      <c r="I156" s="12">
        <v>3</v>
      </c>
      <c r="J156" s="9" t="s">
        <v>213</v>
      </c>
      <c r="K156" s="9" t="s">
        <v>768</v>
      </c>
      <c r="L156" s="9" t="s">
        <v>769</v>
      </c>
      <c r="M156" s="9" t="s">
        <v>1620</v>
      </c>
      <c r="N156" s="9" t="s">
        <v>1627</v>
      </c>
      <c r="O156" s="9">
        <v>2017</v>
      </c>
      <c r="P156" s="9">
        <v>11</v>
      </c>
      <c r="Q156" s="9">
        <v>2017</v>
      </c>
      <c r="R156" s="9">
        <v>11</v>
      </c>
    </row>
    <row r="157" s="2" customFormat="1" customHeight="1" spans="1:18">
      <c r="A157" s="9">
        <v>156</v>
      </c>
      <c r="B157" s="9" t="s">
        <v>1617</v>
      </c>
      <c r="C157" s="9" t="s">
        <v>31</v>
      </c>
      <c r="D157" s="9" t="s">
        <v>45</v>
      </c>
      <c r="E157" s="9" t="s">
        <v>129</v>
      </c>
      <c r="F157" s="9" t="s">
        <v>1642</v>
      </c>
      <c r="G157" s="9" t="s">
        <v>1323</v>
      </c>
      <c r="H157" s="10">
        <v>4</v>
      </c>
      <c r="I157" s="12">
        <v>4</v>
      </c>
      <c r="J157" s="9" t="s">
        <v>213</v>
      </c>
      <c r="K157" s="9" t="s">
        <v>768</v>
      </c>
      <c r="L157" s="9" t="s">
        <v>769</v>
      </c>
      <c r="M157" s="9" t="s">
        <v>1620</v>
      </c>
      <c r="N157" s="9" t="s">
        <v>1621</v>
      </c>
      <c r="O157" s="9">
        <v>2017</v>
      </c>
      <c r="P157" s="9">
        <v>11</v>
      </c>
      <c r="Q157" s="9">
        <v>2017</v>
      </c>
      <c r="R157" s="9">
        <v>11</v>
      </c>
    </row>
    <row r="158" s="2" customFormat="1" customHeight="1" spans="1:18">
      <c r="A158" s="9">
        <v>157</v>
      </c>
      <c r="B158" s="9" t="s">
        <v>1617</v>
      </c>
      <c r="C158" s="9" t="s">
        <v>31</v>
      </c>
      <c r="D158" s="9" t="s">
        <v>45</v>
      </c>
      <c r="E158" s="9" t="s">
        <v>129</v>
      </c>
      <c r="F158" s="9" t="s">
        <v>1642</v>
      </c>
      <c r="G158" s="9" t="s">
        <v>1325</v>
      </c>
      <c r="H158" s="10">
        <v>3</v>
      </c>
      <c r="I158" s="12">
        <v>3</v>
      </c>
      <c r="J158" s="9" t="s">
        <v>213</v>
      </c>
      <c r="K158" s="9" t="s">
        <v>768</v>
      </c>
      <c r="L158" s="9" t="s">
        <v>769</v>
      </c>
      <c r="M158" s="9" t="s">
        <v>1620</v>
      </c>
      <c r="N158" s="9" t="s">
        <v>1624</v>
      </c>
      <c r="O158" s="9">
        <v>2017</v>
      </c>
      <c r="P158" s="9">
        <v>11</v>
      </c>
      <c r="Q158" s="9">
        <v>2017</v>
      </c>
      <c r="R158" s="9">
        <v>11</v>
      </c>
    </row>
    <row r="159" s="2" customFormat="1" customHeight="1" spans="1:18">
      <c r="A159" s="9">
        <v>158</v>
      </c>
      <c r="B159" s="9" t="s">
        <v>1617</v>
      </c>
      <c r="C159" s="9" t="s">
        <v>31</v>
      </c>
      <c r="D159" s="9" t="s">
        <v>45</v>
      </c>
      <c r="E159" s="9" t="s">
        <v>129</v>
      </c>
      <c r="F159" s="9" t="s">
        <v>1642</v>
      </c>
      <c r="G159" s="9" t="s">
        <v>1327</v>
      </c>
      <c r="H159" s="10">
        <v>6</v>
      </c>
      <c r="I159" s="12">
        <v>6</v>
      </c>
      <c r="J159" s="9" t="s">
        <v>213</v>
      </c>
      <c r="K159" s="9" t="s">
        <v>768</v>
      </c>
      <c r="L159" s="9" t="s">
        <v>769</v>
      </c>
      <c r="M159" s="9" t="s">
        <v>1620</v>
      </c>
      <c r="N159" s="9" t="s">
        <v>1621</v>
      </c>
      <c r="O159" s="9">
        <v>2017</v>
      </c>
      <c r="P159" s="9">
        <v>11</v>
      </c>
      <c r="Q159" s="9">
        <v>2017</v>
      </c>
      <c r="R159" s="9">
        <v>11</v>
      </c>
    </row>
    <row r="160" s="2" customFormat="1" customHeight="1" spans="1:18">
      <c r="A160" s="9">
        <v>159</v>
      </c>
      <c r="B160" s="9" t="s">
        <v>1617</v>
      </c>
      <c r="C160" s="9" t="s">
        <v>31</v>
      </c>
      <c r="D160" s="9" t="s">
        <v>45</v>
      </c>
      <c r="E160" s="9" t="s">
        <v>129</v>
      </c>
      <c r="F160" s="9" t="s">
        <v>1642</v>
      </c>
      <c r="G160" s="9" t="s">
        <v>1329</v>
      </c>
      <c r="H160" s="10">
        <v>2</v>
      </c>
      <c r="I160" s="12">
        <v>2</v>
      </c>
      <c r="J160" s="9" t="s">
        <v>213</v>
      </c>
      <c r="K160" s="9" t="s">
        <v>768</v>
      </c>
      <c r="L160" s="9" t="s">
        <v>777</v>
      </c>
      <c r="M160" s="9" t="s">
        <v>1623</v>
      </c>
      <c r="N160" s="9" t="s">
        <v>1621</v>
      </c>
      <c r="O160" s="9">
        <v>2017</v>
      </c>
      <c r="P160" s="9">
        <v>11</v>
      </c>
      <c r="Q160" s="9">
        <v>2017</v>
      </c>
      <c r="R160" s="9">
        <v>11</v>
      </c>
    </row>
    <row r="161" s="2" customFormat="1" customHeight="1" spans="1:18">
      <c r="A161" s="9">
        <v>160</v>
      </c>
      <c r="B161" s="9" t="s">
        <v>1617</v>
      </c>
      <c r="C161" s="9" t="s">
        <v>31</v>
      </c>
      <c r="D161" s="9" t="s">
        <v>45</v>
      </c>
      <c r="E161" s="9" t="s">
        <v>129</v>
      </c>
      <c r="F161" s="9" t="s">
        <v>1642</v>
      </c>
      <c r="G161" s="9" t="s">
        <v>1331</v>
      </c>
      <c r="H161" s="10">
        <v>1</v>
      </c>
      <c r="I161" s="12">
        <v>1</v>
      </c>
      <c r="J161" s="9" t="s">
        <v>213</v>
      </c>
      <c r="K161" s="9" t="s">
        <v>768</v>
      </c>
      <c r="L161" s="9" t="s">
        <v>769</v>
      </c>
      <c r="M161" s="9" t="s">
        <v>1620</v>
      </c>
      <c r="N161" s="9" t="s">
        <v>1627</v>
      </c>
      <c r="O161" s="9">
        <v>2017</v>
      </c>
      <c r="P161" s="9">
        <v>11</v>
      </c>
      <c r="Q161" s="9">
        <v>2017</v>
      </c>
      <c r="R161" s="9">
        <v>11</v>
      </c>
    </row>
    <row r="162" s="2" customFormat="1" customHeight="1" spans="1:18">
      <c r="A162" s="9">
        <v>161</v>
      </c>
      <c r="B162" s="9" t="s">
        <v>1617</v>
      </c>
      <c r="C162" s="9" t="s">
        <v>31</v>
      </c>
      <c r="D162" s="9" t="s">
        <v>42</v>
      </c>
      <c r="E162" s="9" t="s">
        <v>129</v>
      </c>
      <c r="F162" s="9" t="s">
        <v>766</v>
      </c>
      <c r="G162" s="9" t="s">
        <v>806</v>
      </c>
      <c r="H162" s="10">
        <v>1</v>
      </c>
      <c r="I162" s="12">
        <v>1</v>
      </c>
      <c r="J162" s="9" t="s">
        <v>213</v>
      </c>
      <c r="K162" s="9" t="s">
        <v>768</v>
      </c>
      <c r="L162" s="9" t="s">
        <v>777</v>
      </c>
      <c r="M162" s="9" t="s">
        <v>1622</v>
      </c>
      <c r="N162" s="9" t="s">
        <v>1619</v>
      </c>
      <c r="O162" s="9">
        <v>2017</v>
      </c>
      <c r="P162" s="9">
        <v>11</v>
      </c>
      <c r="Q162" s="9">
        <v>2017</v>
      </c>
      <c r="R162" s="9">
        <v>11</v>
      </c>
    </row>
    <row r="163" s="2" customFormat="1" customHeight="1" spans="1:18">
      <c r="A163" s="9">
        <v>162</v>
      </c>
      <c r="B163" s="9" t="s">
        <v>1617</v>
      </c>
      <c r="C163" s="9" t="s">
        <v>31</v>
      </c>
      <c r="D163" s="9" t="s">
        <v>17</v>
      </c>
      <c r="E163" s="9" t="s">
        <v>129</v>
      </c>
      <c r="F163" s="9" t="s">
        <v>766</v>
      </c>
      <c r="G163" s="9" t="s">
        <v>763</v>
      </c>
      <c r="H163" s="10">
        <v>3</v>
      </c>
      <c r="I163" s="12">
        <v>2</v>
      </c>
      <c r="J163" s="9" t="s">
        <v>213</v>
      </c>
      <c r="K163" s="9" t="s">
        <v>768</v>
      </c>
      <c r="L163" s="9" t="s">
        <v>769</v>
      </c>
      <c r="M163" s="9" t="s">
        <v>1620</v>
      </c>
      <c r="N163" s="9" t="s">
        <v>1619</v>
      </c>
      <c r="O163" s="9">
        <v>2017</v>
      </c>
      <c r="P163" s="9">
        <v>11</v>
      </c>
      <c r="Q163" s="9">
        <v>2017</v>
      </c>
      <c r="R163" s="9">
        <v>11</v>
      </c>
    </row>
    <row r="164" s="2" customFormat="1" customHeight="1" spans="1:18">
      <c r="A164" s="9">
        <v>163</v>
      </c>
      <c r="B164" s="9" t="s">
        <v>1617</v>
      </c>
      <c r="C164" s="9" t="s">
        <v>31</v>
      </c>
      <c r="D164" s="9" t="s">
        <v>17</v>
      </c>
      <c r="E164" s="9" t="s">
        <v>129</v>
      </c>
      <c r="F164" s="9" t="s">
        <v>766</v>
      </c>
      <c r="G164" s="9" t="s">
        <v>772</v>
      </c>
      <c r="H164" s="10">
        <v>4</v>
      </c>
      <c r="I164" s="12">
        <v>4</v>
      </c>
      <c r="J164" s="9" t="s">
        <v>213</v>
      </c>
      <c r="K164" s="9" t="s">
        <v>768</v>
      </c>
      <c r="L164" s="9" t="s">
        <v>769</v>
      </c>
      <c r="M164" s="9" t="s">
        <v>1620</v>
      </c>
      <c r="N164" s="9" t="s">
        <v>1629</v>
      </c>
      <c r="O164" s="9">
        <v>2017</v>
      </c>
      <c r="P164" s="9">
        <v>11</v>
      </c>
      <c r="Q164" s="9">
        <v>2017</v>
      </c>
      <c r="R164" s="9">
        <v>11</v>
      </c>
    </row>
    <row r="165" s="2" customFormat="1" customHeight="1" spans="1:18">
      <c r="A165" s="9">
        <v>164</v>
      </c>
      <c r="B165" s="9" t="s">
        <v>1617</v>
      </c>
      <c r="C165" s="9" t="s">
        <v>31</v>
      </c>
      <c r="D165" s="9" t="s">
        <v>42</v>
      </c>
      <c r="E165" s="9" t="s">
        <v>129</v>
      </c>
      <c r="F165" s="9" t="s">
        <v>766</v>
      </c>
      <c r="G165" s="9" t="s">
        <v>775</v>
      </c>
      <c r="H165" s="10">
        <v>4</v>
      </c>
      <c r="I165" s="12">
        <v>4</v>
      </c>
      <c r="J165" s="9" t="s">
        <v>213</v>
      </c>
      <c r="K165" s="9" t="s">
        <v>768</v>
      </c>
      <c r="L165" s="9" t="s">
        <v>777</v>
      </c>
      <c r="M165" s="9" t="s">
        <v>1623</v>
      </c>
      <c r="N165" s="9" t="s">
        <v>1621</v>
      </c>
      <c r="O165" s="9">
        <v>2017</v>
      </c>
      <c r="P165" s="9">
        <v>11</v>
      </c>
      <c r="Q165" s="9">
        <v>2017</v>
      </c>
      <c r="R165" s="9">
        <v>11</v>
      </c>
    </row>
    <row r="166" s="2" customFormat="1" customHeight="1" spans="1:18">
      <c r="A166" s="9">
        <v>165</v>
      </c>
      <c r="B166" s="9" t="s">
        <v>1617</v>
      </c>
      <c r="C166" s="9" t="s">
        <v>31</v>
      </c>
      <c r="D166" s="9" t="s">
        <v>42</v>
      </c>
      <c r="E166" s="9" t="s">
        <v>129</v>
      </c>
      <c r="F166" s="9" t="s">
        <v>766</v>
      </c>
      <c r="G166" s="9" t="s">
        <v>779</v>
      </c>
      <c r="H166" s="10">
        <v>3</v>
      </c>
      <c r="I166" s="12">
        <v>3</v>
      </c>
      <c r="J166" s="9" t="s">
        <v>213</v>
      </c>
      <c r="K166" s="9" t="s">
        <v>768</v>
      </c>
      <c r="L166" s="9" t="s">
        <v>769</v>
      </c>
      <c r="M166" s="9" t="s">
        <v>1620</v>
      </c>
      <c r="N166" s="9" t="s">
        <v>1619</v>
      </c>
      <c r="O166" s="9">
        <v>2017</v>
      </c>
      <c r="P166" s="9">
        <v>11</v>
      </c>
      <c r="Q166" s="9">
        <v>2017</v>
      </c>
      <c r="R166" s="9">
        <v>11</v>
      </c>
    </row>
    <row r="167" s="2" customFormat="1" customHeight="1" spans="1:18">
      <c r="A167" s="9">
        <v>166</v>
      </c>
      <c r="B167" s="9" t="s">
        <v>1617</v>
      </c>
      <c r="C167" s="9" t="s">
        <v>31</v>
      </c>
      <c r="D167" s="9" t="s">
        <v>42</v>
      </c>
      <c r="E167" s="9" t="s">
        <v>129</v>
      </c>
      <c r="F167" s="9" t="s">
        <v>766</v>
      </c>
      <c r="G167" s="9" t="s">
        <v>782</v>
      </c>
      <c r="H167" s="10">
        <v>4</v>
      </c>
      <c r="I167" s="12">
        <v>4</v>
      </c>
      <c r="J167" s="9" t="s">
        <v>213</v>
      </c>
      <c r="K167" s="9" t="s">
        <v>768</v>
      </c>
      <c r="L167" s="9" t="s">
        <v>769</v>
      </c>
      <c r="M167" s="9" t="s">
        <v>1620</v>
      </c>
      <c r="N167" s="9" t="s">
        <v>1619</v>
      </c>
      <c r="O167" s="9">
        <v>2017</v>
      </c>
      <c r="P167" s="9">
        <v>11</v>
      </c>
      <c r="Q167" s="9">
        <v>2017</v>
      </c>
      <c r="R167" s="9">
        <v>11</v>
      </c>
    </row>
    <row r="168" s="2" customFormat="1" customHeight="1" spans="1:18">
      <c r="A168" s="9">
        <v>167</v>
      </c>
      <c r="B168" s="9" t="s">
        <v>1617</v>
      </c>
      <c r="C168" s="9" t="s">
        <v>31</v>
      </c>
      <c r="D168" s="9" t="s">
        <v>42</v>
      </c>
      <c r="E168" s="9" t="s">
        <v>129</v>
      </c>
      <c r="F168" s="9" t="s">
        <v>766</v>
      </c>
      <c r="G168" s="9" t="s">
        <v>785</v>
      </c>
      <c r="H168" s="10">
        <v>4</v>
      </c>
      <c r="I168" s="12">
        <v>4</v>
      </c>
      <c r="J168" s="9" t="s">
        <v>213</v>
      </c>
      <c r="K168" s="9" t="s">
        <v>768</v>
      </c>
      <c r="L168" s="9" t="s">
        <v>769</v>
      </c>
      <c r="M168" s="9" t="s">
        <v>1620</v>
      </c>
      <c r="N168" s="9" t="s">
        <v>1621</v>
      </c>
      <c r="O168" s="9">
        <v>2017</v>
      </c>
      <c r="P168" s="9">
        <v>11</v>
      </c>
      <c r="Q168" s="9">
        <v>2017</v>
      </c>
      <c r="R168" s="9">
        <v>11</v>
      </c>
    </row>
    <row r="169" s="2" customFormat="1" customHeight="1" spans="1:18">
      <c r="A169" s="9">
        <v>168</v>
      </c>
      <c r="B169" s="9" t="s">
        <v>1617</v>
      </c>
      <c r="C169" s="9" t="s">
        <v>31</v>
      </c>
      <c r="D169" s="9" t="s">
        <v>42</v>
      </c>
      <c r="E169" s="9" t="s">
        <v>129</v>
      </c>
      <c r="F169" s="9" t="s">
        <v>766</v>
      </c>
      <c r="G169" s="9" t="s">
        <v>788</v>
      </c>
      <c r="H169" s="10">
        <v>4</v>
      </c>
      <c r="I169" s="12">
        <v>4</v>
      </c>
      <c r="J169" s="9" t="s">
        <v>213</v>
      </c>
      <c r="K169" s="9" t="s">
        <v>768</v>
      </c>
      <c r="L169" s="9" t="s">
        <v>769</v>
      </c>
      <c r="M169" s="9" t="s">
        <v>1631</v>
      </c>
      <c r="N169" s="9" t="s">
        <v>1619</v>
      </c>
      <c r="O169" s="9">
        <v>2017</v>
      </c>
      <c r="P169" s="9">
        <v>11</v>
      </c>
      <c r="Q169" s="9">
        <v>2017</v>
      </c>
      <c r="R169" s="9">
        <v>11</v>
      </c>
    </row>
    <row r="170" s="2" customFormat="1" customHeight="1" spans="1:18">
      <c r="A170" s="9">
        <v>169</v>
      </c>
      <c r="B170" s="9" t="s">
        <v>1617</v>
      </c>
      <c r="C170" s="9" t="s">
        <v>31</v>
      </c>
      <c r="D170" s="9" t="s">
        <v>42</v>
      </c>
      <c r="E170" s="9" t="s">
        <v>129</v>
      </c>
      <c r="F170" s="9" t="s">
        <v>766</v>
      </c>
      <c r="G170" s="9" t="s">
        <v>791</v>
      </c>
      <c r="H170" s="10">
        <v>3</v>
      </c>
      <c r="I170" s="12">
        <v>3</v>
      </c>
      <c r="J170" s="9" t="s">
        <v>213</v>
      </c>
      <c r="K170" s="9" t="s">
        <v>768</v>
      </c>
      <c r="L170" s="9" t="s">
        <v>769</v>
      </c>
      <c r="M170" s="9" t="s">
        <v>1620</v>
      </c>
      <c r="N170" s="9" t="s">
        <v>1619</v>
      </c>
      <c r="O170" s="9">
        <v>2017</v>
      </c>
      <c r="P170" s="9">
        <v>11</v>
      </c>
      <c r="Q170" s="9">
        <v>2017</v>
      </c>
      <c r="R170" s="9">
        <v>11</v>
      </c>
    </row>
    <row r="171" s="2" customFormat="1" customHeight="1" spans="1:18">
      <c r="A171" s="9">
        <v>170</v>
      </c>
      <c r="B171" s="9" t="s">
        <v>1617</v>
      </c>
      <c r="C171" s="9" t="s">
        <v>31</v>
      </c>
      <c r="D171" s="9" t="s">
        <v>42</v>
      </c>
      <c r="E171" s="9" t="s">
        <v>129</v>
      </c>
      <c r="F171" s="9" t="s">
        <v>766</v>
      </c>
      <c r="G171" s="9" t="s">
        <v>794</v>
      </c>
      <c r="H171" s="10">
        <v>3</v>
      </c>
      <c r="I171" s="12">
        <v>3</v>
      </c>
      <c r="J171" s="9" t="s">
        <v>213</v>
      </c>
      <c r="K171" s="9" t="s">
        <v>768</v>
      </c>
      <c r="L171" s="9" t="s">
        <v>769</v>
      </c>
      <c r="M171" s="9" t="s">
        <v>1620</v>
      </c>
      <c r="N171" s="9" t="s">
        <v>1619</v>
      </c>
      <c r="O171" s="9">
        <v>2017</v>
      </c>
      <c r="P171" s="9">
        <v>11</v>
      </c>
      <c r="Q171" s="9">
        <v>2017</v>
      </c>
      <c r="R171" s="9">
        <v>11</v>
      </c>
    </row>
    <row r="172" s="2" customFormat="1" customHeight="1" spans="1:18">
      <c r="A172" s="9">
        <v>171</v>
      </c>
      <c r="B172" s="9" t="s">
        <v>1617</v>
      </c>
      <c r="C172" s="9" t="s">
        <v>31</v>
      </c>
      <c r="D172" s="9" t="s">
        <v>42</v>
      </c>
      <c r="E172" s="9" t="s">
        <v>129</v>
      </c>
      <c r="F172" s="9" t="s">
        <v>766</v>
      </c>
      <c r="G172" s="9" t="s">
        <v>797</v>
      </c>
      <c r="H172" s="10">
        <v>3</v>
      </c>
      <c r="I172" s="12">
        <v>3</v>
      </c>
      <c r="J172" s="9" t="s">
        <v>213</v>
      </c>
      <c r="K172" s="9" t="s">
        <v>768</v>
      </c>
      <c r="L172" s="9" t="s">
        <v>777</v>
      </c>
      <c r="M172" s="9" t="s">
        <v>1623</v>
      </c>
      <c r="N172" s="9" t="s">
        <v>1619</v>
      </c>
      <c r="O172" s="9">
        <v>2017</v>
      </c>
      <c r="P172" s="9">
        <v>11</v>
      </c>
      <c r="Q172" s="9">
        <v>2017</v>
      </c>
      <c r="R172" s="9">
        <v>11</v>
      </c>
    </row>
    <row r="173" s="2" customFormat="1" customHeight="1" spans="1:18">
      <c r="A173" s="9">
        <v>172</v>
      </c>
      <c r="B173" s="9" t="s">
        <v>1617</v>
      </c>
      <c r="C173" s="9" t="s">
        <v>31</v>
      </c>
      <c r="D173" s="9" t="s">
        <v>42</v>
      </c>
      <c r="E173" s="9" t="s">
        <v>129</v>
      </c>
      <c r="F173" s="9" t="s">
        <v>766</v>
      </c>
      <c r="G173" s="9" t="s">
        <v>800</v>
      </c>
      <c r="H173" s="10">
        <v>3</v>
      </c>
      <c r="I173" s="12">
        <v>3</v>
      </c>
      <c r="J173" s="9" t="s">
        <v>213</v>
      </c>
      <c r="K173" s="9" t="s">
        <v>768</v>
      </c>
      <c r="L173" s="9" t="s">
        <v>777</v>
      </c>
      <c r="M173" s="9" t="s">
        <v>1623</v>
      </c>
      <c r="N173" s="9" t="s">
        <v>1619</v>
      </c>
      <c r="O173" s="9">
        <v>2017</v>
      </c>
      <c r="P173" s="9">
        <v>11</v>
      </c>
      <c r="Q173" s="9">
        <v>2017</v>
      </c>
      <c r="R173" s="9">
        <v>11</v>
      </c>
    </row>
    <row r="174" s="2" customFormat="1" customHeight="1" spans="1:18">
      <c r="A174" s="9">
        <v>173</v>
      </c>
      <c r="B174" s="9" t="s">
        <v>1617</v>
      </c>
      <c r="C174" s="9" t="s">
        <v>31</v>
      </c>
      <c r="D174" s="9" t="s">
        <v>42</v>
      </c>
      <c r="E174" s="9" t="s">
        <v>129</v>
      </c>
      <c r="F174" s="9" t="s">
        <v>766</v>
      </c>
      <c r="G174" s="9" t="s">
        <v>803</v>
      </c>
      <c r="H174" s="10">
        <v>4</v>
      </c>
      <c r="I174" s="12">
        <v>4</v>
      </c>
      <c r="J174" s="9" t="s">
        <v>213</v>
      </c>
      <c r="K174" s="9" t="s">
        <v>768</v>
      </c>
      <c r="L174" s="9" t="s">
        <v>769</v>
      </c>
      <c r="M174" s="9" t="s">
        <v>1620</v>
      </c>
      <c r="N174" s="9" t="s">
        <v>1621</v>
      </c>
      <c r="O174" s="9">
        <v>2017</v>
      </c>
      <c r="P174" s="9">
        <v>11</v>
      </c>
      <c r="Q174" s="9">
        <v>2017</v>
      </c>
      <c r="R174" s="9">
        <v>11</v>
      </c>
    </row>
    <row r="175" s="2" customFormat="1" customHeight="1" spans="1:18">
      <c r="A175" s="9">
        <v>174</v>
      </c>
      <c r="B175" s="9" t="s">
        <v>1617</v>
      </c>
      <c r="C175" s="9" t="s">
        <v>31</v>
      </c>
      <c r="D175" s="9" t="s">
        <v>42</v>
      </c>
      <c r="E175" s="9" t="s">
        <v>129</v>
      </c>
      <c r="F175" s="9" t="s">
        <v>766</v>
      </c>
      <c r="G175" s="9" t="s">
        <v>813</v>
      </c>
      <c r="H175" s="10">
        <v>3</v>
      </c>
      <c r="I175" s="12">
        <v>3</v>
      </c>
      <c r="J175" s="9" t="s">
        <v>213</v>
      </c>
      <c r="K175" s="9" t="s">
        <v>768</v>
      </c>
      <c r="L175" s="9" t="s">
        <v>769</v>
      </c>
      <c r="M175" s="9" t="s">
        <v>1620</v>
      </c>
      <c r="N175" s="9" t="s">
        <v>1619</v>
      </c>
      <c r="O175" s="9">
        <v>2017</v>
      </c>
      <c r="P175" s="9">
        <v>11</v>
      </c>
      <c r="Q175" s="9">
        <v>2017</v>
      </c>
      <c r="R175" s="9">
        <v>11</v>
      </c>
    </row>
    <row r="176" s="2" customFormat="1" customHeight="1" spans="1:18">
      <c r="A176" s="9">
        <v>175</v>
      </c>
      <c r="B176" s="9" t="s">
        <v>1617</v>
      </c>
      <c r="C176" s="9" t="s">
        <v>31</v>
      </c>
      <c r="D176" s="9" t="s">
        <v>42</v>
      </c>
      <c r="E176" s="9" t="s">
        <v>129</v>
      </c>
      <c r="F176" s="9" t="s">
        <v>766</v>
      </c>
      <c r="G176" s="9" t="s">
        <v>814</v>
      </c>
      <c r="H176" s="10">
        <v>5</v>
      </c>
      <c r="I176" s="12">
        <v>5</v>
      </c>
      <c r="J176" s="9" t="s">
        <v>213</v>
      </c>
      <c r="K176" s="9" t="s">
        <v>768</v>
      </c>
      <c r="L176" s="9" t="s">
        <v>769</v>
      </c>
      <c r="M176" s="9" t="s">
        <v>1620</v>
      </c>
      <c r="N176" s="9" t="s">
        <v>1619</v>
      </c>
      <c r="O176" s="9">
        <v>2017</v>
      </c>
      <c r="P176" s="9">
        <v>11</v>
      </c>
      <c r="Q176" s="9">
        <v>2017</v>
      </c>
      <c r="R176" s="9">
        <v>11</v>
      </c>
    </row>
    <row r="177" s="2" customFormat="1" customHeight="1" spans="1:18">
      <c r="A177" s="9">
        <v>176</v>
      </c>
      <c r="B177" s="9" t="s">
        <v>1617</v>
      </c>
      <c r="C177" s="9" t="s">
        <v>31</v>
      </c>
      <c r="D177" s="9" t="s">
        <v>42</v>
      </c>
      <c r="E177" s="9" t="s">
        <v>129</v>
      </c>
      <c r="F177" s="9" t="s">
        <v>766</v>
      </c>
      <c r="G177" s="9" t="s">
        <v>817</v>
      </c>
      <c r="H177" s="10">
        <v>2</v>
      </c>
      <c r="I177" s="12">
        <v>2</v>
      </c>
      <c r="J177" s="9" t="s">
        <v>213</v>
      </c>
      <c r="K177" s="9" t="s">
        <v>768</v>
      </c>
      <c r="L177" s="9" t="s">
        <v>777</v>
      </c>
      <c r="M177" s="9" t="s">
        <v>1622</v>
      </c>
      <c r="N177" s="9" t="s">
        <v>1625</v>
      </c>
      <c r="O177" s="9">
        <v>2017</v>
      </c>
      <c r="P177" s="9">
        <v>11</v>
      </c>
      <c r="Q177" s="9">
        <v>2017</v>
      </c>
      <c r="R177" s="9">
        <v>11</v>
      </c>
    </row>
    <row r="178" s="2" customFormat="1" customHeight="1" spans="1:18">
      <c r="A178" s="9">
        <v>177</v>
      </c>
      <c r="B178" s="9" t="s">
        <v>1617</v>
      </c>
      <c r="C178" s="9" t="s">
        <v>31</v>
      </c>
      <c r="D178" s="9" t="s">
        <v>28</v>
      </c>
      <c r="E178" s="9" t="s">
        <v>129</v>
      </c>
      <c r="F178" s="9" t="s">
        <v>766</v>
      </c>
      <c r="G178" s="9" t="s">
        <v>820</v>
      </c>
      <c r="H178" s="10">
        <v>3</v>
      </c>
      <c r="I178" s="12">
        <v>3</v>
      </c>
      <c r="J178" s="9" t="s">
        <v>213</v>
      </c>
      <c r="K178" s="9" t="s">
        <v>768</v>
      </c>
      <c r="L178" s="9" t="s">
        <v>777</v>
      </c>
      <c r="M178" s="9" t="s">
        <v>1622</v>
      </c>
      <c r="N178" s="9" t="s">
        <v>1626</v>
      </c>
      <c r="O178" s="9">
        <v>2017</v>
      </c>
      <c r="P178" s="9">
        <v>11</v>
      </c>
      <c r="Q178" s="9">
        <v>2017</v>
      </c>
      <c r="R178" s="9">
        <v>11</v>
      </c>
    </row>
    <row r="179" s="2" customFormat="1" customHeight="1" spans="1:18">
      <c r="A179" s="9">
        <v>178</v>
      </c>
      <c r="B179" s="9" t="s">
        <v>1617</v>
      </c>
      <c r="C179" s="9" t="s">
        <v>31</v>
      </c>
      <c r="D179" s="9" t="s">
        <v>28</v>
      </c>
      <c r="E179" s="9" t="s">
        <v>129</v>
      </c>
      <c r="F179" s="9" t="s">
        <v>766</v>
      </c>
      <c r="G179" s="9" t="s">
        <v>824</v>
      </c>
      <c r="H179" s="10">
        <v>3</v>
      </c>
      <c r="I179" s="12">
        <v>3</v>
      </c>
      <c r="J179" s="9" t="s">
        <v>213</v>
      </c>
      <c r="K179" s="9" t="s">
        <v>768</v>
      </c>
      <c r="L179" s="9" t="s">
        <v>777</v>
      </c>
      <c r="M179" s="9" t="s">
        <v>1623</v>
      </c>
      <c r="N179" s="9" t="s">
        <v>1621</v>
      </c>
      <c r="O179" s="9">
        <v>2017</v>
      </c>
      <c r="P179" s="9">
        <v>11</v>
      </c>
      <c r="Q179" s="9">
        <v>2017</v>
      </c>
      <c r="R179" s="9">
        <v>11</v>
      </c>
    </row>
    <row r="180" s="2" customFormat="1" customHeight="1" spans="1:18">
      <c r="A180" s="9">
        <v>179</v>
      </c>
      <c r="B180" s="9" t="s">
        <v>1617</v>
      </c>
      <c r="C180" s="9" t="s">
        <v>31</v>
      </c>
      <c r="D180" s="9" t="s">
        <v>28</v>
      </c>
      <c r="E180" s="9" t="s">
        <v>129</v>
      </c>
      <c r="F180" s="9" t="s">
        <v>766</v>
      </c>
      <c r="G180" s="9" t="s">
        <v>827</v>
      </c>
      <c r="H180" s="10">
        <v>3</v>
      </c>
      <c r="I180" s="12">
        <v>3</v>
      </c>
      <c r="J180" s="9" t="s">
        <v>213</v>
      </c>
      <c r="K180" s="9" t="s">
        <v>768</v>
      </c>
      <c r="L180" s="9" t="s">
        <v>777</v>
      </c>
      <c r="M180" s="9" t="s">
        <v>1623</v>
      </c>
      <c r="N180" s="9" t="s">
        <v>1619</v>
      </c>
      <c r="O180" s="9">
        <v>2017</v>
      </c>
      <c r="P180" s="9">
        <v>11</v>
      </c>
      <c r="Q180" s="9">
        <v>2017</v>
      </c>
      <c r="R180" s="9">
        <v>11</v>
      </c>
    </row>
    <row r="181" s="2" customFormat="1" customHeight="1" spans="1:18">
      <c r="A181" s="9">
        <v>180</v>
      </c>
      <c r="B181" s="9" t="s">
        <v>1617</v>
      </c>
      <c r="C181" s="9" t="s">
        <v>31</v>
      </c>
      <c r="D181" s="9" t="s">
        <v>28</v>
      </c>
      <c r="E181" s="9" t="s">
        <v>129</v>
      </c>
      <c r="F181" s="9" t="s">
        <v>766</v>
      </c>
      <c r="G181" s="9" t="s">
        <v>830</v>
      </c>
      <c r="H181" s="10">
        <v>4</v>
      </c>
      <c r="I181" s="12">
        <v>4</v>
      </c>
      <c r="J181" s="9" t="s">
        <v>213</v>
      </c>
      <c r="K181" s="9" t="s">
        <v>768</v>
      </c>
      <c r="L181" s="9" t="s">
        <v>769</v>
      </c>
      <c r="M181" s="9" t="s">
        <v>1620</v>
      </c>
      <c r="N181" s="9" t="s">
        <v>1619</v>
      </c>
      <c r="O181" s="9">
        <v>2017</v>
      </c>
      <c r="P181" s="9">
        <v>11</v>
      </c>
      <c r="Q181" s="9">
        <v>2017</v>
      </c>
      <c r="R181" s="9">
        <v>11</v>
      </c>
    </row>
    <row r="182" s="2" customFormat="1" customHeight="1" spans="1:18">
      <c r="A182" s="9">
        <v>181</v>
      </c>
      <c r="B182" s="9" t="s">
        <v>1617</v>
      </c>
      <c r="C182" s="9" t="s">
        <v>31</v>
      </c>
      <c r="D182" s="9" t="s">
        <v>28</v>
      </c>
      <c r="E182" s="9" t="s">
        <v>129</v>
      </c>
      <c r="F182" s="9" t="s">
        <v>766</v>
      </c>
      <c r="G182" s="9" t="s">
        <v>833</v>
      </c>
      <c r="H182" s="10">
        <v>5</v>
      </c>
      <c r="I182" s="12">
        <v>5</v>
      </c>
      <c r="J182" s="9" t="s">
        <v>213</v>
      </c>
      <c r="K182" s="9" t="s">
        <v>768</v>
      </c>
      <c r="L182" s="9" t="s">
        <v>769</v>
      </c>
      <c r="M182" s="9" t="s">
        <v>1620</v>
      </c>
      <c r="N182" s="9" t="s">
        <v>1619</v>
      </c>
      <c r="O182" s="9">
        <v>2017</v>
      </c>
      <c r="P182" s="9">
        <v>11</v>
      </c>
      <c r="Q182" s="9">
        <v>2017</v>
      </c>
      <c r="R182" s="9">
        <v>11</v>
      </c>
    </row>
    <row r="183" s="2" customFormat="1" customHeight="1" spans="1:18">
      <c r="A183" s="9">
        <v>182</v>
      </c>
      <c r="B183" s="9" t="s">
        <v>1617</v>
      </c>
      <c r="C183" s="9" t="s">
        <v>31</v>
      </c>
      <c r="D183" s="9" t="s">
        <v>28</v>
      </c>
      <c r="E183" s="9" t="s">
        <v>129</v>
      </c>
      <c r="F183" s="9" t="s">
        <v>766</v>
      </c>
      <c r="G183" s="9" t="s">
        <v>836</v>
      </c>
      <c r="H183" s="10">
        <v>4</v>
      </c>
      <c r="I183" s="12">
        <v>4</v>
      </c>
      <c r="J183" s="9" t="s">
        <v>213</v>
      </c>
      <c r="K183" s="9" t="s">
        <v>768</v>
      </c>
      <c r="L183" s="9" t="s">
        <v>769</v>
      </c>
      <c r="M183" s="9" t="s">
        <v>1620</v>
      </c>
      <c r="N183" s="9" t="s">
        <v>1626</v>
      </c>
      <c r="O183" s="9">
        <v>2017</v>
      </c>
      <c r="P183" s="9">
        <v>11</v>
      </c>
      <c r="Q183" s="9">
        <v>2017</v>
      </c>
      <c r="R183" s="9">
        <v>11</v>
      </c>
    </row>
    <row r="184" s="2" customFormat="1" customHeight="1" spans="1:18">
      <c r="A184" s="9">
        <v>183</v>
      </c>
      <c r="B184" s="9" t="s">
        <v>1617</v>
      </c>
      <c r="C184" s="9" t="s">
        <v>31</v>
      </c>
      <c r="D184" s="9" t="s">
        <v>28</v>
      </c>
      <c r="E184" s="9" t="s">
        <v>129</v>
      </c>
      <c r="F184" s="9" t="s">
        <v>766</v>
      </c>
      <c r="G184" s="9" t="s">
        <v>839</v>
      </c>
      <c r="H184" s="10">
        <v>4</v>
      </c>
      <c r="I184" s="12">
        <v>4</v>
      </c>
      <c r="J184" s="9" t="s">
        <v>213</v>
      </c>
      <c r="K184" s="9" t="s">
        <v>768</v>
      </c>
      <c r="L184" s="9" t="s">
        <v>777</v>
      </c>
      <c r="M184" s="9" t="s">
        <v>1622</v>
      </c>
      <c r="N184" s="9" t="s">
        <v>1619</v>
      </c>
      <c r="O184" s="9">
        <v>2017</v>
      </c>
      <c r="P184" s="9">
        <v>11</v>
      </c>
      <c r="Q184" s="9">
        <v>2017</v>
      </c>
      <c r="R184" s="9">
        <v>11</v>
      </c>
    </row>
    <row r="185" s="2" customFormat="1" customHeight="1" spans="1:18">
      <c r="A185" s="9">
        <v>184</v>
      </c>
      <c r="B185" s="9" t="s">
        <v>1617</v>
      </c>
      <c r="C185" s="9" t="s">
        <v>31</v>
      </c>
      <c r="D185" s="9" t="s">
        <v>28</v>
      </c>
      <c r="E185" s="9" t="s">
        <v>129</v>
      </c>
      <c r="F185" s="9" t="s">
        <v>766</v>
      </c>
      <c r="G185" s="9" t="s">
        <v>842</v>
      </c>
      <c r="H185" s="10">
        <v>4</v>
      </c>
      <c r="I185" s="12">
        <v>4</v>
      </c>
      <c r="J185" s="9" t="s">
        <v>213</v>
      </c>
      <c r="K185" s="9" t="s">
        <v>768</v>
      </c>
      <c r="L185" s="9" t="s">
        <v>769</v>
      </c>
      <c r="M185" s="9" t="s">
        <v>1620</v>
      </c>
      <c r="N185" s="9" t="s">
        <v>1621</v>
      </c>
      <c r="O185" s="9">
        <v>2017</v>
      </c>
      <c r="P185" s="9">
        <v>11</v>
      </c>
      <c r="Q185" s="9">
        <v>2017</v>
      </c>
      <c r="R185" s="9">
        <v>11</v>
      </c>
    </row>
    <row r="186" s="2" customFormat="1" customHeight="1" spans="1:18">
      <c r="A186" s="9">
        <v>185</v>
      </c>
      <c r="B186" s="9" t="s">
        <v>1617</v>
      </c>
      <c r="C186" s="9" t="s">
        <v>31</v>
      </c>
      <c r="D186" s="9" t="s">
        <v>28</v>
      </c>
      <c r="E186" s="9" t="s">
        <v>129</v>
      </c>
      <c r="F186" s="9" t="s">
        <v>766</v>
      </c>
      <c r="G186" s="9" t="s">
        <v>849</v>
      </c>
      <c r="H186" s="10">
        <v>5</v>
      </c>
      <c r="I186" s="12">
        <v>5</v>
      </c>
      <c r="J186" s="9" t="s">
        <v>213</v>
      </c>
      <c r="K186" s="9" t="s">
        <v>768</v>
      </c>
      <c r="L186" s="9" t="s">
        <v>769</v>
      </c>
      <c r="M186" s="9" t="s">
        <v>1620</v>
      </c>
      <c r="N186" s="9" t="s">
        <v>1621</v>
      </c>
      <c r="O186" s="9">
        <v>2017</v>
      </c>
      <c r="P186" s="9">
        <v>11</v>
      </c>
      <c r="Q186" s="9">
        <v>2017</v>
      </c>
      <c r="R186" s="9">
        <v>11</v>
      </c>
    </row>
    <row r="187" s="2" customFormat="1" customHeight="1" spans="1:18">
      <c r="A187" s="9">
        <v>186</v>
      </c>
      <c r="B187" s="9" t="s">
        <v>1617</v>
      </c>
      <c r="C187" s="9" t="s">
        <v>31</v>
      </c>
      <c r="D187" s="9" t="s">
        <v>28</v>
      </c>
      <c r="E187" s="9" t="s">
        <v>129</v>
      </c>
      <c r="F187" s="9" t="s">
        <v>766</v>
      </c>
      <c r="G187" s="9" t="s">
        <v>845</v>
      </c>
      <c r="H187" s="10">
        <v>5</v>
      </c>
      <c r="I187" s="12">
        <v>5</v>
      </c>
      <c r="J187" s="9" t="s">
        <v>213</v>
      </c>
      <c r="K187" s="9" t="s">
        <v>768</v>
      </c>
      <c r="L187" s="9" t="s">
        <v>769</v>
      </c>
      <c r="M187" s="9" t="s">
        <v>1620</v>
      </c>
      <c r="N187" s="9" t="s">
        <v>1621</v>
      </c>
      <c r="O187" s="9">
        <v>2017</v>
      </c>
      <c r="P187" s="9">
        <v>11</v>
      </c>
      <c r="Q187" s="9">
        <v>2017</v>
      </c>
      <c r="R187" s="9">
        <v>11</v>
      </c>
    </row>
    <row r="188" s="2" customFormat="1" customHeight="1" spans="1:18">
      <c r="A188" s="9">
        <v>187</v>
      </c>
      <c r="B188" s="9" t="s">
        <v>1617</v>
      </c>
      <c r="C188" s="9" t="s">
        <v>31</v>
      </c>
      <c r="D188" s="9" t="s">
        <v>44</v>
      </c>
      <c r="E188" s="9" t="s">
        <v>129</v>
      </c>
      <c r="F188" s="9" t="s">
        <v>1644</v>
      </c>
      <c r="G188" s="9" t="s">
        <v>1354</v>
      </c>
      <c r="H188" s="10">
        <v>5</v>
      </c>
      <c r="I188" s="12">
        <v>5</v>
      </c>
      <c r="J188" s="9" t="s">
        <v>213</v>
      </c>
      <c r="K188" s="9" t="s">
        <v>768</v>
      </c>
      <c r="L188" s="9" t="s">
        <v>769</v>
      </c>
      <c r="M188" s="9" t="s">
        <v>1620</v>
      </c>
      <c r="N188" s="9" t="s">
        <v>1619</v>
      </c>
      <c r="O188" s="9">
        <v>2017</v>
      </c>
      <c r="P188" s="9">
        <v>11</v>
      </c>
      <c r="Q188" s="9">
        <v>2017</v>
      </c>
      <c r="R188" s="9">
        <v>11</v>
      </c>
    </row>
    <row r="189" s="2" customFormat="1" customHeight="1" spans="1:18">
      <c r="A189" s="9">
        <v>188</v>
      </c>
      <c r="B189" s="9" t="s">
        <v>1617</v>
      </c>
      <c r="C189" s="9" t="s">
        <v>31</v>
      </c>
      <c r="D189" s="9" t="s">
        <v>44</v>
      </c>
      <c r="E189" s="9" t="s">
        <v>129</v>
      </c>
      <c r="F189" s="9" t="s">
        <v>1644</v>
      </c>
      <c r="G189" s="9" t="s">
        <v>1357</v>
      </c>
      <c r="H189" s="10">
        <v>4</v>
      </c>
      <c r="I189" s="12">
        <v>4</v>
      </c>
      <c r="J189" s="9" t="s">
        <v>213</v>
      </c>
      <c r="K189" s="9" t="s">
        <v>768</v>
      </c>
      <c r="L189" s="9" t="s">
        <v>769</v>
      </c>
      <c r="M189" s="9" t="s">
        <v>1620</v>
      </c>
      <c r="N189" s="9" t="s">
        <v>1624</v>
      </c>
      <c r="O189" s="9">
        <v>2017</v>
      </c>
      <c r="P189" s="9">
        <v>11</v>
      </c>
      <c r="Q189" s="9">
        <v>2017</v>
      </c>
      <c r="R189" s="9">
        <v>11</v>
      </c>
    </row>
    <row r="190" s="2" customFormat="1" customHeight="1" spans="1:18">
      <c r="A190" s="9">
        <v>189</v>
      </c>
      <c r="B190" s="9" t="s">
        <v>1617</v>
      </c>
      <c r="C190" s="9" t="s">
        <v>31</v>
      </c>
      <c r="D190" s="9" t="s">
        <v>44</v>
      </c>
      <c r="E190" s="9" t="s">
        <v>129</v>
      </c>
      <c r="F190" s="9" t="s">
        <v>1644</v>
      </c>
      <c r="G190" s="9" t="s">
        <v>1359</v>
      </c>
      <c r="H190" s="10">
        <v>4</v>
      </c>
      <c r="I190" s="12">
        <v>4</v>
      </c>
      <c r="J190" s="9" t="s">
        <v>213</v>
      </c>
      <c r="K190" s="9" t="s">
        <v>768</v>
      </c>
      <c r="L190" s="9" t="s">
        <v>769</v>
      </c>
      <c r="M190" s="9" t="s">
        <v>1631</v>
      </c>
      <c r="N190" s="9" t="s">
        <v>1626</v>
      </c>
      <c r="O190" s="9">
        <v>2017</v>
      </c>
      <c r="P190" s="9">
        <v>11</v>
      </c>
      <c r="Q190" s="9">
        <v>2017</v>
      </c>
      <c r="R190" s="9">
        <v>11</v>
      </c>
    </row>
    <row r="191" s="2" customFormat="1" customHeight="1" spans="1:18">
      <c r="A191" s="9">
        <v>190</v>
      </c>
      <c r="B191" s="9" t="s">
        <v>1617</v>
      </c>
      <c r="C191" s="9" t="s">
        <v>31</v>
      </c>
      <c r="D191" s="9" t="s">
        <v>44</v>
      </c>
      <c r="E191" s="9" t="s">
        <v>129</v>
      </c>
      <c r="F191" s="9" t="s">
        <v>1644</v>
      </c>
      <c r="G191" s="9" t="s">
        <v>1361</v>
      </c>
      <c r="H191" s="10">
        <v>3</v>
      </c>
      <c r="I191" s="12">
        <v>3</v>
      </c>
      <c r="J191" s="9" t="s">
        <v>213</v>
      </c>
      <c r="K191" s="9" t="s">
        <v>768</v>
      </c>
      <c r="L191" s="9" t="s">
        <v>769</v>
      </c>
      <c r="M191" s="9" t="s">
        <v>1620</v>
      </c>
      <c r="N191" s="9" t="s">
        <v>1619</v>
      </c>
      <c r="O191" s="9">
        <v>2017</v>
      </c>
      <c r="P191" s="9">
        <v>11</v>
      </c>
      <c r="Q191" s="9">
        <v>2017</v>
      </c>
      <c r="R191" s="9">
        <v>11</v>
      </c>
    </row>
    <row r="192" s="2" customFormat="1" customHeight="1" spans="1:18">
      <c r="A192" s="9">
        <v>191</v>
      </c>
      <c r="B192" s="9" t="s">
        <v>1617</v>
      </c>
      <c r="C192" s="9" t="s">
        <v>31</v>
      </c>
      <c r="D192" s="9" t="s">
        <v>44</v>
      </c>
      <c r="E192" s="9" t="s">
        <v>129</v>
      </c>
      <c r="F192" s="9" t="s">
        <v>1644</v>
      </c>
      <c r="G192" s="9" t="s">
        <v>1365</v>
      </c>
      <c r="H192" s="10">
        <v>2</v>
      </c>
      <c r="I192" s="12">
        <v>2</v>
      </c>
      <c r="J192" s="9" t="s">
        <v>213</v>
      </c>
      <c r="K192" s="9" t="s">
        <v>768</v>
      </c>
      <c r="L192" s="9" t="s">
        <v>769</v>
      </c>
      <c r="M192" s="9" t="s">
        <v>1620</v>
      </c>
      <c r="N192" s="9" t="s">
        <v>1629</v>
      </c>
      <c r="O192" s="9">
        <v>2017</v>
      </c>
      <c r="P192" s="9">
        <v>11</v>
      </c>
      <c r="Q192" s="9">
        <v>2017</v>
      </c>
      <c r="R192" s="9">
        <v>11</v>
      </c>
    </row>
    <row r="193" s="2" customFormat="1" customHeight="1" spans="1:18">
      <c r="A193" s="9">
        <v>192</v>
      </c>
      <c r="B193" s="9" t="s">
        <v>1617</v>
      </c>
      <c r="C193" s="9" t="s">
        <v>31</v>
      </c>
      <c r="D193" s="9" t="s">
        <v>44</v>
      </c>
      <c r="E193" s="9" t="s">
        <v>129</v>
      </c>
      <c r="F193" s="9" t="s">
        <v>1644</v>
      </c>
      <c r="G193" s="9" t="s">
        <v>1366</v>
      </c>
      <c r="H193" s="10">
        <v>5</v>
      </c>
      <c r="I193" s="12">
        <v>5</v>
      </c>
      <c r="J193" s="9" t="s">
        <v>213</v>
      </c>
      <c r="K193" s="9" t="s">
        <v>768</v>
      </c>
      <c r="L193" s="9" t="s">
        <v>769</v>
      </c>
      <c r="M193" s="9" t="s">
        <v>1620</v>
      </c>
      <c r="N193" s="9" t="s">
        <v>1619</v>
      </c>
      <c r="O193" s="9">
        <v>2017</v>
      </c>
      <c r="P193" s="9">
        <v>11</v>
      </c>
      <c r="Q193" s="9">
        <v>2017</v>
      </c>
      <c r="R193" s="9">
        <v>11</v>
      </c>
    </row>
    <row r="194" s="2" customFormat="1" customHeight="1" spans="1:18">
      <c r="A194" s="9">
        <v>193</v>
      </c>
      <c r="B194" s="9" t="s">
        <v>1617</v>
      </c>
      <c r="C194" s="9" t="s">
        <v>31</v>
      </c>
      <c r="D194" s="9" t="s">
        <v>44</v>
      </c>
      <c r="E194" s="9" t="s">
        <v>129</v>
      </c>
      <c r="F194" s="9" t="s">
        <v>1644</v>
      </c>
      <c r="G194" s="9" t="s">
        <v>1368</v>
      </c>
      <c r="H194" s="10">
        <v>4</v>
      </c>
      <c r="I194" s="12">
        <v>4</v>
      </c>
      <c r="J194" s="9" t="s">
        <v>213</v>
      </c>
      <c r="K194" s="9" t="s">
        <v>768</v>
      </c>
      <c r="L194" s="9" t="s">
        <v>769</v>
      </c>
      <c r="M194" s="9" t="s">
        <v>1620</v>
      </c>
      <c r="N194" s="9" t="s">
        <v>1629</v>
      </c>
      <c r="O194" s="9">
        <v>2017</v>
      </c>
      <c r="P194" s="9">
        <v>11</v>
      </c>
      <c r="Q194" s="9">
        <v>2017</v>
      </c>
      <c r="R194" s="9">
        <v>11</v>
      </c>
    </row>
    <row r="195" s="2" customFormat="1" customHeight="1" spans="1:18">
      <c r="A195" s="9">
        <v>194</v>
      </c>
      <c r="B195" s="9" t="s">
        <v>1617</v>
      </c>
      <c r="C195" s="9" t="s">
        <v>31</v>
      </c>
      <c r="D195" s="9" t="s">
        <v>44</v>
      </c>
      <c r="E195" s="9" t="s">
        <v>129</v>
      </c>
      <c r="F195" s="9" t="s">
        <v>1644</v>
      </c>
      <c r="G195" s="9" t="s">
        <v>1373</v>
      </c>
      <c r="H195" s="10">
        <v>4</v>
      </c>
      <c r="I195" s="12">
        <v>4</v>
      </c>
      <c r="J195" s="9" t="s">
        <v>213</v>
      </c>
      <c r="K195" s="9" t="s">
        <v>768</v>
      </c>
      <c r="L195" s="9" t="s">
        <v>1372</v>
      </c>
      <c r="M195" s="9" t="s">
        <v>1623</v>
      </c>
      <c r="N195" s="9" t="s">
        <v>1619</v>
      </c>
      <c r="O195" s="9">
        <v>2017</v>
      </c>
      <c r="P195" s="9">
        <v>11</v>
      </c>
      <c r="Q195" s="9">
        <v>2017</v>
      </c>
      <c r="R195" s="9">
        <v>11</v>
      </c>
    </row>
    <row r="196" s="2" customFormat="1" customHeight="1" spans="1:18">
      <c r="A196" s="9">
        <v>195</v>
      </c>
      <c r="B196" s="9" t="s">
        <v>1617</v>
      </c>
      <c r="C196" s="9" t="s">
        <v>31</v>
      </c>
      <c r="D196" s="9" t="s">
        <v>44</v>
      </c>
      <c r="E196" s="9" t="s">
        <v>129</v>
      </c>
      <c r="F196" s="9" t="s">
        <v>1644</v>
      </c>
      <c r="G196" s="9" t="s">
        <v>1374</v>
      </c>
      <c r="H196" s="10">
        <v>2</v>
      </c>
      <c r="I196" s="12">
        <v>2</v>
      </c>
      <c r="J196" s="9" t="s">
        <v>213</v>
      </c>
      <c r="K196" s="9" t="s">
        <v>768</v>
      </c>
      <c r="L196" s="9" t="s">
        <v>769</v>
      </c>
      <c r="M196" s="9" t="s">
        <v>1620</v>
      </c>
      <c r="N196" s="9" t="s">
        <v>1619</v>
      </c>
      <c r="O196" s="9">
        <v>2017</v>
      </c>
      <c r="P196" s="9">
        <v>11</v>
      </c>
      <c r="Q196" s="9">
        <v>2017</v>
      </c>
      <c r="R196" s="9">
        <v>11</v>
      </c>
    </row>
    <row r="197" s="2" customFormat="1" customHeight="1" spans="1:18">
      <c r="A197" s="9">
        <v>196</v>
      </c>
      <c r="B197" s="9" t="s">
        <v>1617</v>
      </c>
      <c r="C197" s="9" t="s">
        <v>31</v>
      </c>
      <c r="D197" s="9" t="s">
        <v>44</v>
      </c>
      <c r="E197" s="9" t="s">
        <v>129</v>
      </c>
      <c r="F197" s="9" t="s">
        <v>1644</v>
      </c>
      <c r="G197" s="9" t="s">
        <v>1377</v>
      </c>
      <c r="H197" s="10">
        <v>3</v>
      </c>
      <c r="I197" s="12">
        <v>3</v>
      </c>
      <c r="J197" s="9" t="s">
        <v>213</v>
      </c>
      <c r="K197" s="9" t="s">
        <v>768</v>
      </c>
      <c r="L197" s="9" t="s">
        <v>769</v>
      </c>
      <c r="M197" s="9" t="s">
        <v>1620</v>
      </c>
      <c r="N197" s="9" t="s">
        <v>1624</v>
      </c>
      <c r="O197" s="9">
        <v>2017</v>
      </c>
      <c r="P197" s="9">
        <v>11</v>
      </c>
      <c r="Q197" s="9">
        <v>2017</v>
      </c>
      <c r="R197" s="9">
        <v>11</v>
      </c>
    </row>
    <row r="198" s="2" customFormat="1" customHeight="1" spans="1:18">
      <c r="A198" s="9">
        <v>197</v>
      </c>
      <c r="B198" s="9" t="s">
        <v>1617</v>
      </c>
      <c r="C198" s="9" t="s">
        <v>31</v>
      </c>
      <c r="D198" s="9" t="s">
        <v>44</v>
      </c>
      <c r="E198" s="9" t="s">
        <v>129</v>
      </c>
      <c r="F198" s="9" t="s">
        <v>1644</v>
      </c>
      <c r="G198" s="9" t="s">
        <v>1379</v>
      </c>
      <c r="H198" s="10">
        <v>5</v>
      </c>
      <c r="I198" s="12">
        <v>5</v>
      </c>
      <c r="J198" s="9" t="s">
        <v>213</v>
      </c>
      <c r="K198" s="9" t="s">
        <v>768</v>
      </c>
      <c r="L198" s="9" t="s">
        <v>769</v>
      </c>
      <c r="M198" s="9" t="s">
        <v>1620</v>
      </c>
      <c r="N198" s="9" t="s">
        <v>1624</v>
      </c>
      <c r="O198" s="9">
        <v>2017</v>
      </c>
      <c r="P198" s="9">
        <v>11</v>
      </c>
      <c r="Q198" s="9">
        <v>2017</v>
      </c>
      <c r="R198" s="9">
        <v>11</v>
      </c>
    </row>
    <row r="199" s="2" customFormat="1" customHeight="1" spans="1:18">
      <c r="A199" s="9">
        <v>198</v>
      </c>
      <c r="B199" s="9" t="s">
        <v>1617</v>
      </c>
      <c r="C199" s="9" t="s">
        <v>31</v>
      </c>
      <c r="D199" s="9" t="s">
        <v>44</v>
      </c>
      <c r="E199" s="9" t="s">
        <v>129</v>
      </c>
      <c r="F199" s="9" t="s">
        <v>1644</v>
      </c>
      <c r="G199" s="9" t="s">
        <v>1381</v>
      </c>
      <c r="H199" s="10">
        <v>4</v>
      </c>
      <c r="I199" s="12">
        <v>4</v>
      </c>
      <c r="J199" s="9" t="s">
        <v>213</v>
      </c>
      <c r="K199" s="9" t="s">
        <v>768</v>
      </c>
      <c r="L199" s="9" t="s">
        <v>769</v>
      </c>
      <c r="M199" s="9" t="s">
        <v>1620</v>
      </c>
      <c r="N199" s="9" t="s">
        <v>1626</v>
      </c>
      <c r="O199" s="9">
        <v>2017</v>
      </c>
      <c r="P199" s="9">
        <v>11</v>
      </c>
      <c r="Q199" s="9">
        <v>2017</v>
      </c>
      <c r="R199" s="9">
        <v>11</v>
      </c>
    </row>
    <row r="200" s="2" customFormat="1" customHeight="1" spans="1:18">
      <c r="A200" s="9">
        <v>199</v>
      </c>
      <c r="B200" s="9" t="s">
        <v>1617</v>
      </c>
      <c r="C200" s="9" t="s">
        <v>31</v>
      </c>
      <c r="D200" s="9" t="s">
        <v>44</v>
      </c>
      <c r="E200" s="9" t="s">
        <v>129</v>
      </c>
      <c r="F200" s="9" t="s">
        <v>1644</v>
      </c>
      <c r="G200" s="9" t="s">
        <v>1383</v>
      </c>
      <c r="H200" s="10">
        <v>3</v>
      </c>
      <c r="I200" s="12">
        <v>3</v>
      </c>
      <c r="J200" s="9" t="s">
        <v>213</v>
      </c>
      <c r="K200" s="9" t="s">
        <v>768</v>
      </c>
      <c r="L200" s="9" t="s">
        <v>769</v>
      </c>
      <c r="M200" s="9" t="s">
        <v>1620</v>
      </c>
      <c r="N200" s="9" t="s">
        <v>1624</v>
      </c>
      <c r="O200" s="9">
        <v>2017</v>
      </c>
      <c r="P200" s="9">
        <v>11</v>
      </c>
      <c r="Q200" s="9">
        <v>2017</v>
      </c>
      <c r="R200" s="9">
        <v>11</v>
      </c>
    </row>
    <row r="201" s="2" customFormat="1" customHeight="1" spans="1:18">
      <c r="A201" s="9">
        <v>200</v>
      </c>
      <c r="B201" s="9" t="s">
        <v>1617</v>
      </c>
      <c r="C201" s="9" t="s">
        <v>31</v>
      </c>
      <c r="D201" s="9" t="s">
        <v>42</v>
      </c>
      <c r="E201" s="9" t="s">
        <v>129</v>
      </c>
      <c r="F201" s="9" t="s">
        <v>1645</v>
      </c>
      <c r="G201" s="9" t="s">
        <v>1407</v>
      </c>
      <c r="H201" s="10">
        <v>4</v>
      </c>
      <c r="I201" s="12">
        <v>4</v>
      </c>
      <c r="J201" s="9" t="s">
        <v>213</v>
      </c>
      <c r="K201" s="9" t="s">
        <v>768</v>
      </c>
      <c r="L201" s="9" t="s">
        <v>769</v>
      </c>
      <c r="M201" s="9" t="s">
        <v>1620</v>
      </c>
      <c r="N201" s="9" t="s">
        <v>1621</v>
      </c>
      <c r="O201" s="9">
        <v>2017</v>
      </c>
      <c r="P201" s="9">
        <v>11</v>
      </c>
      <c r="Q201" s="9">
        <v>2017</v>
      </c>
      <c r="R201" s="9">
        <v>11</v>
      </c>
    </row>
    <row r="202" s="2" customFormat="1" customHeight="1" spans="1:18">
      <c r="A202" s="9">
        <v>201</v>
      </c>
      <c r="B202" s="9" t="s">
        <v>1617</v>
      </c>
      <c r="C202" s="9" t="s">
        <v>31</v>
      </c>
      <c r="D202" s="9" t="s">
        <v>42</v>
      </c>
      <c r="E202" s="9" t="s">
        <v>129</v>
      </c>
      <c r="F202" s="9" t="s">
        <v>1645</v>
      </c>
      <c r="G202" s="9" t="s">
        <v>1410</v>
      </c>
      <c r="H202" s="10">
        <v>3</v>
      </c>
      <c r="I202" s="12">
        <v>3</v>
      </c>
      <c r="J202" s="9" t="s">
        <v>213</v>
      </c>
      <c r="K202" s="9" t="s">
        <v>768</v>
      </c>
      <c r="L202" s="9" t="s">
        <v>769</v>
      </c>
      <c r="M202" s="9" t="s">
        <v>1620</v>
      </c>
      <c r="N202" s="9" t="s">
        <v>1621</v>
      </c>
      <c r="O202" s="9">
        <v>2017</v>
      </c>
      <c r="P202" s="9">
        <v>11</v>
      </c>
      <c r="Q202" s="9">
        <v>2017</v>
      </c>
      <c r="R202" s="9">
        <v>11</v>
      </c>
    </row>
    <row r="203" s="2" customFormat="1" customHeight="1" spans="1:18">
      <c r="A203" s="9">
        <v>202</v>
      </c>
      <c r="B203" s="9" t="s">
        <v>1617</v>
      </c>
      <c r="C203" s="9" t="s">
        <v>31</v>
      </c>
      <c r="D203" s="9" t="s">
        <v>42</v>
      </c>
      <c r="E203" s="9" t="s">
        <v>129</v>
      </c>
      <c r="F203" s="9" t="s">
        <v>1645</v>
      </c>
      <c r="G203" s="9" t="s">
        <v>1412</v>
      </c>
      <c r="H203" s="10">
        <v>5</v>
      </c>
      <c r="I203" s="12">
        <v>5</v>
      </c>
      <c r="J203" s="9" t="s">
        <v>213</v>
      </c>
      <c r="K203" s="9" t="s">
        <v>768</v>
      </c>
      <c r="L203" s="9" t="s">
        <v>769</v>
      </c>
      <c r="M203" s="9" t="s">
        <v>1620</v>
      </c>
      <c r="N203" s="9" t="s">
        <v>1619</v>
      </c>
      <c r="O203" s="9">
        <v>2017</v>
      </c>
      <c r="P203" s="9">
        <v>11</v>
      </c>
      <c r="Q203" s="9">
        <v>2017</v>
      </c>
      <c r="R203" s="9">
        <v>11</v>
      </c>
    </row>
    <row r="204" s="2" customFormat="1" customHeight="1" spans="1:18">
      <c r="A204" s="9">
        <v>203</v>
      </c>
      <c r="B204" s="9" t="s">
        <v>1617</v>
      </c>
      <c r="C204" s="9" t="s">
        <v>31</v>
      </c>
      <c r="D204" s="9" t="s">
        <v>42</v>
      </c>
      <c r="E204" s="9" t="s">
        <v>129</v>
      </c>
      <c r="F204" s="9" t="s">
        <v>1645</v>
      </c>
      <c r="G204" s="9" t="s">
        <v>1414</v>
      </c>
      <c r="H204" s="10">
        <v>2</v>
      </c>
      <c r="I204" s="12">
        <v>2</v>
      </c>
      <c r="J204" s="9" t="s">
        <v>213</v>
      </c>
      <c r="K204" s="9" t="s">
        <v>768</v>
      </c>
      <c r="L204" s="9" t="s">
        <v>769</v>
      </c>
      <c r="M204" s="9" t="s">
        <v>1620</v>
      </c>
      <c r="N204" s="9" t="s">
        <v>1624</v>
      </c>
      <c r="O204" s="9">
        <v>2017</v>
      </c>
      <c r="P204" s="9">
        <v>11</v>
      </c>
      <c r="Q204" s="9">
        <v>2017</v>
      </c>
      <c r="R204" s="9">
        <v>11</v>
      </c>
    </row>
    <row r="205" s="2" customFormat="1" customHeight="1" spans="1:18">
      <c r="A205" s="9">
        <v>204</v>
      </c>
      <c r="B205" s="9" t="s">
        <v>1617</v>
      </c>
      <c r="C205" s="9" t="s">
        <v>31</v>
      </c>
      <c r="D205" s="9" t="s">
        <v>42</v>
      </c>
      <c r="E205" s="9" t="s">
        <v>129</v>
      </c>
      <c r="F205" s="9" t="s">
        <v>1645</v>
      </c>
      <c r="G205" s="9" t="s">
        <v>1416</v>
      </c>
      <c r="H205" s="10">
        <v>2</v>
      </c>
      <c r="I205" s="12">
        <v>2</v>
      </c>
      <c r="J205" s="9" t="s">
        <v>213</v>
      </c>
      <c r="K205" s="9" t="s">
        <v>768</v>
      </c>
      <c r="L205" s="9" t="s">
        <v>769</v>
      </c>
      <c r="M205" s="9" t="s">
        <v>1620</v>
      </c>
      <c r="N205" s="9" t="s">
        <v>1627</v>
      </c>
      <c r="O205" s="9">
        <v>2017</v>
      </c>
      <c r="P205" s="9">
        <v>11</v>
      </c>
      <c r="Q205" s="9">
        <v>2017</v>
      </c>
      <c r="R205" s="9">
        <v>11</v>
      </c>
    </row>
    <row r="206" s="2" customFormat="1" customHeight="1" spans="1:18">
      <c r="A206" s="9">
        <v>205</v>
      </c>
      <c r="B206" s="9" t="s">
        <v>1617</v>
      </c>
      <c r="C206" s="9" t="s">
        <v>31</v>
      </c>
      <c r="D206" s="9" t="s">
        <v>42</v>
      </c>
      <c r="E206" s="9" t="s">
        <v>129</v>
      </c>
      <c r="F206" s="9" t="s">
        <v>1645</v>
      </c>
      <c r="G206" s="9" t="s">
        <v>1418</v>
      </c>
      <c r="H206" s="10">
        <v>3</v>
      </c>
      <c r="I206" s="12">
        <v>3</v>
      </c>
      <c r="J206" s="9" t="s">
        <v>213</v>
      </c>
      <c r="K206" s="9" t="s">
        <v>768</v>
      </c>
      <c r="L206" s="9" t="s">
        <v>769</v>
      </c>
      <c r="M206" s="9" t="s">
        <v>1631</v>
      </c>
      <c r="N206" s="9" t="s">
        <v>1619</v>
      </c>
      <c r="O206" s="9">
        <v>2017</v>
      </c>
      <c r="P206" s="9">
        <v>11</v>
      </c>
      <c r="Q206" s="9">
        <v>2017</v>
      </c>
      <c r="R206" s="9">
        <v>11</v>
      </c>
    </row>
    <row r="207" s="2" customFormat="1" customHeight="1" spans="1:18">
      <c r="A207" s="9">
        <v>206</v>
      </c>
      <c r="B207" s="9" t="s">
        <v>1617</v>
      </c>
      <c r="C207" s="9" t="s">
        <v>31</v>
      </c>
      <c r="D207" s="9" t="s">
        <v>19</v>
      </c>
      <c r="E207" s="9" t="s">
        <v>129</v>
      </c>
      <c r="F207" s="9" t="s">
        <v>1646</v>
      </c>
      <c r="G207" s="9" t="s">
        <v>1647</v>
      </c>
      <c r="H207" s="10">
        <v>4</v>
      </c>
      <c r="I207" s="12">
        <v>4</v>
      </c>
      <c r="J207" s="9">
        <v>2018</v>
      </c>
      <c r="K207" s="9" t="s">
        <v>768</v>
      </c>
      <c r="L207" s="9" t="s">
        <v>769</v>
      </c>
      <c r="M207" s="9" t="s">
        <v>1631</v>
      </c>
      <c r="N207" s="9" t="s">
        <v>1628</v>
      </c>
      <c r="O207" s="9">
        <v>2018</v>
      </c>
      <c r="P207" s="9">
        <v>10</v>
      </c>
      <c r="Q207" s="9">
        <v>2018</v>
      </c>
      <c r="R207" s="9">
        <v>11</v>
      </c>
    </row>
    <row r="208" s="2" customFormat="1" customHeight="1" spans="1:18">
      <c r="A208" s="9">
        <v>207</v>
      </c>
      <c r="B208" s="9" t="s">
        <v>1617</v>
      </c>
      <c r="C208" s="9" t="s">
        <v>31</v>
      </c>
      <c r="D208" s="9" t="s">
        <v>19</v>
      </c>
      <c r="E208" s="9" t="s">
        <v>129</v>
      </c>
      <c r="F208" s="9" t="s">
        <v>1646</v>
      </c>
      <c r="G208" s="9" t="s">
        <v>1648</v>
      </c>
      <c r="H208" s="10">
        <v>4</v>
      </c>
      <c r="I208" s="12">
        <v>4</v>
      </c>
      <c r="J208" s="9">
        <v>2018</v>
      </c>
      <c r="K208" s="9" t="s">
        <v>768</v>
      </c>
      <c r="L208" s="9" t="s">
        <v>769</v>
      </c>
      <c r="M208" s="9" t="s">
        <v>1620</v>
      </c>
      <c r="N208" s="9" t="s">
        <v>1628</v>
      </c>
      <c r="O208" s="9">
        <v>2018</v>
      </c>
      <c r="P208" s="9">
        <v>10</v>
      </c>
      <c r="Q208" s="9">
        <v>2018</v>
      </c>
      <c r="R208" s="9">
        <v>11</v>
      </c>
    </row>
    <row r="209" s="2" customFormat="1" customHeight="1" spans="1:18">
      <c r="A209" s="9">
        <v>208</v>
      </c>
      <c r="B209" s="9" t="s">
        <v>1617</v>
      </c>
      <c r="C209" s="9" t="s">
        <v>31</v>
      </c>
      <c r="D209" s="9" t="s">
        <v>19</v>
      </c>
      <c r="E209" s="9" t="s">
        <v>129</v>
      </c>
      <c r="F209" s="9" t="s">
        <v>1646</v>
      </c>
      <c r="G209" s="9" t="s">
        <v>1649</v>
      </c>
      <c r="H209" s="10">
        <v>5</v>
      </c>
      <c r="I209" s="12">
        <v>5</v>
      </c>
      <c r="J209" s="9">
        <v>2018</v>
      </c>
      <c r="K209" s="9" t="s">
        <v>768</v>
      </c>
      <c r="L209" s="9" t="s">
        <v>769</v>
      </c>
      <c r="M209" s="9" t="s">
        <v>1620</v>
      </c>
      <c r="N209" s="9" t="s">
        <v>1621</v>
      </c>
      <c r="O209" s="9">
        <v>2018</v>
      </c>
      <c r="P209" s="9">
        <v>10</v>
      </c>
      <c r="Q209" s="9">
        <v>2018</v>
      </c>
      <c r="R209" s="9">
        <v>11</v>
      </c>
    </row>
    <row r="210" s="2" customFormat="1" customHeight="1" spans="1:18">
      <c r="A210" s="9">
        <v>209</v>
      </c>
      <c r="B210" s="9" t="s">
        <v>1617</v>
      </c>
      <c r="C210" s="9" t="s">
        <v>31</v>
      </c>
      <c r="D210" s="9" t="s">
        <v>19</v>
      </c>
      <c r="E210" s="9" t="s">
        <v>129</v>
      </c>
      <c r="F210" s="9" t="s">
        <v>1646</v>
      </c>
      <c r="G210" s="9" t="s">
        <v>1650</v>
      </c>
      <c r="H210" s="10">
        <v>4</v>
      </c>
      <c r="I210" s="12">
        <v>4</v>
      </c>
      <c r="J210" s="9">
        <v>2018</v>
      </c>
      <c r="K210" s="9" t="s">
        <v>768</v>
      </c>
      <c r="L210" s="9" t="s">
        <v>769</v>
      </c>
      <c r="M210" s="9" t="s">
        <v>1620</v>
      </c>
      <c r="N210" s="9" t="s">
        <v>1619</v>
      </c>
      <c r="O210" s="9">
        <v>2018</v>
      </c>
      <c r="P210" s="9">
        <v>10</v>
      </c>
      <c r="Q210" s="9">
        <v>2018</v>
      </c>
      <c r="R210" s="9">
        <v>11</v>
      </c>
    </row>
    <row r="211" s="2" customFormat="1" customHeight="1" spans="1:18">
      <c r="A211" s="9">
        <v>210</v>
      </c>
      <c r="B211" s="9" t="s">
        <v>1617</v>
      </c>
      <c r="C211" s="9" t="s">
        <v>31</v>
      </c>
      <c r="D211" s="9" t="s">
        <v>19</v>
      </c>
      <c r="E211" s="9" t="s">
        <v>129</v>
      </c>
      <c r="F211" s="9" t="s">
        <v>1646</v>
      </c>
      <c r="G211" s="9" t="s">
        <v>1651</v>
      </c>
      <c r="H211" s="10">
        <v>2</v>
      </c>
      <c r="I211" s="12">
        <v>2</v>
      </c>
      <c r="J211" s="9">
        <v>2018</v>
      </c>
      <c r="K211" s="9" t="s">
        <v>768</v>
      </c>
      <c r="L211" s="9" t="s">
        <v>777</v>
      </c>
      <c r="M211" s="9" t="s">
        <v>1623</v>
      </c>
      <c r="N211" s="9" t="s">
        <v>1619</v>
      </c>
      <c r="O211" s="9">
        <v>2018</v>
      </c>
      <c r="P211" s="9">
        <v>10</v>
      </c>
      <c r="Q211" s="9">
        <v>2018</v>
      </c>
      <c r="R211" s="9">
        <v>11</v>
      </c>
    </row>
    <row r="212" s="2" customFormat="1" customHeight="1" spans="1:18">
      <c r="A212" s="9">
        <v>211</v>
      </c>
      <c r="B212" s="9" t="s">
        <v>1617</v>
      </c>
      <c r="C212" s="9" t="s">
        <v>31</v>
      </c>
      <c r="D212" s="9" t="s">
        <v>19</v>
      </c>
      <c r="E212" s="9" t="s">
        <v>129</v>
      </c>
      <c r="F212" s="9" t="s">
        <v>1646</v>
      </c>
      <c r="G212" s="9" t="s">
        <v>1652</v>
      </c>
      <c r="H212" s="10">
        <v>5</v>
      </c>
      <c r="I212" s="12">
        <v>5</v>
      </c>
      <c r="J212" s="9">
        <v>2018</v>
      </c>
      <c r="K212" s="9" t="s">
        <v>768</v>
      </c>
      <c r="L212" s="9" t="s">
        <v>777</v>
      </c>
      <c r="M212" s="9" t="s">
        <v>1622</v>
      </c>
      <c r="N212" s="9" t="s">
        <v>1619</v>
      </c>
      <c r="O212" s="9">
        <v>2018</v>
      </c>
      <c r="P212" s="9">
        <v>10</v>
      </c>
      <c r="Q212" s="9">
        <v>2018</v>
      </c>
      <c r="R212" s="9">
        <v>11</v>
      </c>
    </row>
    <row r="213" s="2" customFormat="1" customHeight="1" spans="1:18">
      <c r="A213" s="9">
        <v>212</v>
      </c>
      <c r="B213" s="9" t="s">
        <v>1617</v>
      </c>
      <c r="C213" s="9" t="s">
        <v>31</v>
      </c>
      <c r="D213" s="9" t="s">
        <v>19</v>
      </c>
      <c r="E213" s="9" t="s">
        <v>129</v>
      </c>
      <c r="F213" s="9" t="s">
        <v>1646</v>
      </c>
      <c r="G213" s="9" t="s">
        <v>1653</v>
      </c>
      <c r="H213" s="10">
        <v>5</v>
      </c>
      <c r="I213" s="12">
        <v>5</v>
      </c>
      <c r="J213" s="9">
        <v>2018</v>
      </c>
      <c r="K213" s="9" t="s">
        <v>768</v>
      </c>
      <c r="L213" s="9" t="s">
        <v>777</v>
      </c>
      <c r="M213" s="9" t="s">
        <v>1623</v>
      </c>
      <c r="N213" s="9" t="s">
        <v>1629</v>
      </c>
      <c r="O213" s="9">
        <v>2018</v>
      </c>
      <c r="P213" s="9">
        <v>10</v>
      </c>
      <c r="Q213" s="9">
        <v>2018</v>
      </c>
      <c r="R213" s="9">
        <v>11</v>
      </c>
    </row>
    <row r="214" s="2" customFormat="1" customHeight="1" spans="1:18">
      <c r="A214" s="9">
        <v>213</v>
      </c>
      <c r="B214" s="9" t="s">
        <v>1617</v>
      </c>
      <c r="C214" s="9" t="s">
        <v>31</v>
      </c>
      <c r="D214" s="9" t="s">
        <v>19</v>
      </c>
      <c r="E214" s="9" t="s">
        <v>129</v>
      </c>
      <c r="F214" s="9" t="s">
        <v>1646</v>
      </c>
      <c r="G214" s="9" t="s">
        <v>1654</v>
      </c>
      <c r="H214" s="10">
        <v>4</v>
      </c>
      <c r="I214" s="12">
        <v>4</v>
      </c>
      <c r="J214" s="9">
        <v>2018</v>
      </c>
      <c r="K214" s="9" t="s">
        <v>768</v>
      </c>
      <c r="L214" s="9" t="s">
        <v>777</v>
      </c>
      <c r="M214" s="9" t="s">
        <v>1623</v>
      </c>
      <c r="N214" s="9" t="s">
        <v>1619</v>
      </c>
      <c r="O214" s="9">
        <v>2018</v>
      </c>
      <c r="P214" s="9">
        <v>10</v>
      </c>
      <c r="Q214" s="9">
        <v>2018</v>
      </c>
      <c r="R214" s="9">
        <v>11</v>
      </c>
    </row>
    <row r="215" s="2" customFormat="1" customHeight="1" spans="1:18">
      <c r="A215" s="9">
        <v>214</v>
      </c>
      <c r="B215" s="9" t="s">
        <v>1617</v>
      </c>
      <c r="C215" s="9" t="s">
        <v>31</v>
      </c>
      <c r="D215" s="9" t="s">
        <v>19</v>
      </c>
      <c r="E215" s="9" t="s">
        <v>129</v>
      </c>
      <c r="F215" s="9" t="s">
        <v>1646</v>
      </c>
      <c r="G215" s="9" t="s">
        <v>1655</v>
      </c>
      <c r="H215" s="10">
        <v>3</v>
      </c>
      <c r="I215" s="12">
        <v>3</v>
      </c>
      <c r="J215" s="9">
        <v>2018</v>
      </c>
      <c r="K215" s="9" t="s">
        <v>768</v>
      </c>
      <c r="L215" s="9" t="s">
        <v>777</v>
      </c>
      <c r="M215" s="9" t="s">
        <v>1623</v>
      </c>
      <c r="N215" s="9" t="s">
        <v>1619</v>
      </c>
      <c r="O215" s="9">
        <v>2018</v>
      </c>
      <c r="P215" s="9">
        <v>10</v>
      </c>
      <c r="Q215" s="9">
        <v>2018</v>
      </c>
      <c r="R215" s="9">
        <v>11</v>
      </c>
    </row>
    <row r="216" s="2" customFormat="1" customHeight="1" spans="1:18">
      <c r="A216" s="9">
        <v>215</v>
      </c>
      <c r="B216" s="9" t="s">
        <v>1617</v>
      </c>
      <c r="C216" s="9" t="s">
        <v>31</v>
      </c>
      <c r="D216" s="9" t="s">
        <v>19</v>
      </c>
      <c r="E216" s="9" t="s">
        <v>129</v>
      </c>
      <c r="F216" s="9" t="s">
        <v>1646</v>
      </c>
      <c r="G216" s="9" t="s">
        <v>1656</v>
      </c>
      <c r="H216" s="10">
        <v>3</v>
      </c>
      <c r="I216" s="12">
        <v>3</v>
      </c>
      <c r="J216" s="9">
        <v>2018</v>
      </c>
      <c r="K216" s="9" t="s">
        <v>768</v>
      </c>
      <c r="L216" s="9" t="s">
        <v>777</v>
      </c>
      <c r="M216" s="9" t="s">
        <v>1623</v>
      </c>
      <c r="N216" s="9" t="s">
        <v>1619</v>
      </c>
      <c r="O216" s="9">
        <v>2018</v>
      </c>
      <c r="P216" s="9">
        <v>10</v>
      </c>
      <c r="Q216" s="9">
        <v>2018</v>
      </c>
      <c r="R216" s="9">
        <v>11</v>
      </c>
    </row>
    <row r="217" s="2" customFormat="1" customHeight="1" spans="1:18">
      <c r="A217" s="9">
        <v>216</v>
      </c>
      <c r="B217" s="9" t="s">
        <v>1617</v>
      </c>
      <c r="C217" s="9" t="s">
        <v>31</v>
      </c>
      <c r="D217" s="9" t="s">
        <v>34</v>
      </c>
      <c r="E217" s="9" t="s">
        <v>129</v>
      </c>
      <c r="F217" s="9" t="s">
        <v>1646</v>
      </c>
      <c r="G217" s="9" t="s">
        <v>1657</v>
      </c>
      <c r="H217" s="10">
        <v>4</v>
      </c>
      <c r="I217" s="12">
        <v>4</v>
      </c>
      <c r="J217" s="9">
        <v>2018</v>
      </c>
      <c r="K217" s="9" t="s">
        <v>768</v>
      </c>
      <c r="L217" s="9" t="s">
        <v>777</v>
      </c>
      <c r="M217" s="9" t="s">
        <v>1622</v>
      </c>
      <c r="N217" s="9" t="s">
        <v>1621</v>
      </c>
      <c r="O217" s="9">
        <v>2018</v>
      </c>
      <c r="P217" s="9">
        <v>10</v>
      </c>
      <c r="Q217" s="9">
        <v>2018</v>
      </c>
      <c r="R217" s="9">
        <v>11</v>
      </c>
    </row>
    <row r="218" s="2" customFormat="1" customHeight="1" spans="1:18">
      <c r="A218" s="9">
        <v>217</v>
      </c>
      <c r="B218" s="9" t="s">
        <v>1617</v>
      </c>
      <c r="C218" s="9" t="s">
        <v>31</v>
      </c>
      <c r="D218" s="9" t="s">
        <v>34</v>
      </c>
      <c r="E218" s="9" t="s">
        <v>129</v>
      </c>
      <c r="F218" s="9" t="s">
        <v>1646</v>
      </c>
      <c r="G218" s="9" t="s">
        <v>1658</v>
      </c>
      <c r="H218" s="10">
        <v>3</v>
      </c>
      <c r="I218" s="12">
        <v>3</v>
      </c>
      <c r="J218" s="9">
        <v>2018</v>
      </c>
      <c r="K218" s="9" t="s">
        <v>768</v>
      </c>
      <c r="L218" s="9" t="s">
        <v>777</v>
      </c>
      <c r="M218" s="9" t="s">
        <v>1623</v>
      </c>
      <c r="N218" s="9" t="s">
        <v>1619</v>
      </c>
      <c r="O218" s="9">
        <v>2018</v>
      </c>
      <c r="P218" s="9">
        <v>10</v>
      </c>
      <c r="Q218" s="9">
        <v>2018</v>
      </c>
      <c r="R218" s="9">
        <v>11</v>
      </c>
    </row>
    <row r="219" s="2" customFormat="1" customHeight="1" spans="1:18">
      <c r="A219" s="9">
        <v>218</v>
      </c>
      <c r="B219" s="9" t="s">
        <v>1617</v>
      </c>
      <c r="C219" s="9" t="s">
        <v>31</v>
      </c>
      <c r="D219" s="9" t="s">
        <v>34</v>
      </c>
      <c r="E219" s="9" t="s">
        <v>129</v>
      </c>
      <c r="F219" s="9" t="s">
        <v>1646</v>
      </c>
      <c r="G219" s="9" t="s">
        <v>1659</v>
      </c>
      <c r="H219" s="10">
        <v>3</v>
      </c>
      <c r="I219" s="12">
        <v>3</v>
      </c>
      <c r="J219" s="9">
        <v>2018</v>
      </c>
      <c r="K219" s="9" t="s">
        <v>768</v>
      </c>
      <c r="L219" s="9" t="s">
        <v>777</v>
      </c>
      <c r="M219" s="9" t="s">
        <v>1623</v>
      </c>
      <c r="N219" s="9" t="s">
        <v>225</v>
      </c>
      <c r="O219" s="9">
        <v>2018</v>
      </c>
      <c r="P219" s="9">
        <v>10</v>
      </c>
      <c r="Q219" s="9">
        <v>2018</v>
      </c>
      <c r="R219" s="9">
        <v>11</v>
      </c>
    </row>
    <row r="220" s="2" customFormat="1" customHeight="1" spans="1:18">
      <c r="A220" s="9">
        <v>219</v>
      </c>
      <c r="B220" s="9" t="s">
        <v>1617</v>
      </c>
      <c r="C220" s="9" t="s">
        <v>31</v>
      </c>
      <c r="D220" s="9" t="s">
        <v>34</v>
      </c>
      <c r="E220" s="9" t="s">
        <v>129</v>
      </c>
      <c r="F220" s="9" t="s">
        <v>1646</v>
      </c>
      <c r="G220" s="9" t="s">
        <v>1660</v>
      </c>
      <c r="H220" s="10">
        <v>4</v>
      </c>
      <c r="I220" s="12">
        <v>4</v>
      </c>
      <c r="J220" s="9">
        <v>2018</v>
      </c>
      <c r="K220" s="9" t="s">
        <v>768</v>
      </c>
      <c r="L220" s="9" t="s">
        <v>777</v>
      </c>
      <c r="M220" s="9" t="s">
        <v>1622</v>
      </c>
      <c r="N220" s="9" t="s">
        <v>1619</v>
      </c>
      <c r="O220" s="9">
        <v>2018</v>
      </c>
      <c r="P220" s="9">
        <v>10</v>
      </c>
      <c r="Q220" s="9">
        <v>2018</v>
      </c>
      <c r="R220" s="9">
        <v>11</v>
      </c>
    </row>
    <row r="221" s="2" customFormat="1" customHeight="1" spans="1:18">
      <c r="A221" s="9">
        <v>220</v>
      </c>
      <c r="B221" s="9" t="s">
        <v>1617</v>
      </c>
      <c r="C221" s="9" t="s">
        <v>31</v>
      </c>
      <c r="D221" s="9" t="s">
        <v>34</v>
      </c>
      <c r="E221" s="9" t="s">
        <v>129</v>
      </c>
      <c r="F221" s="9" t="s">
        <v>1646</v>
      </c>
      <c r="G221" s="9" t="s">
        <v>1661</v>
      </c>
      <c r="H221" s="10">
        <v>5</v>
      </c>
      <c r="I221" s="12">
        <v>5</v>
      </c>
      <c r="J221" s="9">
        <v>2018</v>
      </c>
      <c r="K221" s="9" t="s">
        <v>768</v>
      </c>
      <c r="L221" s="9" t="s">
        <v>769</v>
      </c>
      <c r="M221" s="9" t="s">
        <v>1620</v>
      </c>
      <c r="N221" s="9" t="s">
        <v>1625</v>
      </c>
      <c r="O221" s="9">
        <v>2018</v>
      </c>
      <c r="P221" s="9">
        <v>10</v>
      </c>
      <c r="Q221" s="9">
        <v>2018</v>
      </c>
      <c r="R221" s="9">
        <v>11</v>
      </c>
    </row>
    <row r="222" s="2" customFormat="1" customHeight="1" spans="1:18">
      <c r="A222" s="9">
        <v>221</v>
      </c>
      <c r="B222" s="9" t="s">
        <v>1617</v>
      </c>
      <c r="C222" s="9" t="s">
        <v>31</v>
      </c>
      <c r="D222" s="9" t="s">
        <v>34</v>
      </c>
      <c r="E222" s="9" t="s">
        <v>129</v>
      </c>
      <c r="F222" s="9" t="s">
        <v>1646</v>
      </c>
      <c r="G222" s="9" t="s">
        <v>1662</v>
      </c>
      <c r="H222" s="10">
        <v>4</v>
      </c>
      <c r="I222" s="12">
        <v>4</v>
      </c>
      <c r="J222" s="9">
        <v>2018</v>
      </c>
      <c r="K222" s="9" t="s">
        <v>768</v>
      </c>
      <c r="L222" s="9" t="s">
        <v>777</v>
      </c>
      <c r="M222" s="9" t="s">
        <v>1623</v>
      </c>
      <c r="N222" s="9" t="s">
        <v>1619</v>
      </c>
      <c r="O222" s="9">
        <v>2018</v>
      </c>
      <c r="P222" s="9">
        <v>10</v>
      </c>
      <c r="Q222" s="9">
        <v>2018</v>
      </c>
      <c r="R222" s="9">
        <v>11</v>
      </c>
    </row>
    <row r="223" s="2" customFormat="1" customHeight="1" spans="1:18">
      <c r="A223" s="9">
        <v>222</v>
      </c>
      <c r="B223" s="9" t="s">
        <v>1617</v>
      </c>
      <c r="C223" s="9" t="s">
        <v>31</v>
      </c>
      <c r="D223" s="9" t="s">
        <v>34</v>
      </c>
      <c r="E223" s="9" t="s">
        <v>129</v>
      </c>
      <c r="F223" s="9" t="s">
        <v>1646</v>
      </c>
      <c r="G223" s="9" t="s">
        <v>1663</v>
      </c>
      <c r="H223" s="10">
        <v>2</v>
      </c>
      <c r="I223" s="12">
        <v>2</v>
      </c>
      <c r="J223" s="9">
        <v>2018</v>
      </c>
      <c r="K223" s="9" t="s">
        <v>768</v>
      </c>
      <c r="L223" s="9" t="s">
        <v>777</v>
      </c>
      <c r="M223" s="9" t="s">
        <v>1623</v>
      </c>
      <c r="N223" s="9" t="s">
        <v>1619</v>
      </c>
      <c r="O223" s="9">
        <v>2018</v>
      </c>
      <c r="P223" s="9">
        <v>10</v>
      </c>
      <c r="Q223" s="9">
        <v>2018</v>
      </c>
      <c r="R223" s="9">
        <v>11</v>
      </c>
    </row>
    <row r="224" s="2" customFormat="1" customHeight="1" spans="1:18">
      <c r="A224" s="9">
        <v>223</v>
      </c>
      <c r="B224" s="9" t="s">
        <v>1617</v>
      </c>
      <c r="C224" s="9" t="s">
        <v>31</v>
      </c>
      <c r="D224" s="9" t="s">
        <v>34</v>
      </c>
      <c r="E224" s="9" t="s">
        <v>129</v>
      </c>
      <c r="F224" s="9" t="s">
        <v>1646</v>
      </c>
      <c r="G224" s="9" t="s">
        <v>1664</v>
      </c>
      <c r="H224" s="10">
        <v>2</v>
      </c>
      <c r="I224" s="12">
        <v>2</v>
      </c>
      <c r="J224" s="9">
        <v>2018</v>
      </c>
      <c r="K224" s="9" t="s">
        <v>768</v>
      </c>
      <c r="L224" s="9" t="s">
        <v>777</v>
      </c>
      <c r="M224" s="9" t="s">
        <v>1623</v>
      </c>
      <c r="N224" s="9" t="s">
        <v>1624</v>
      </c>
      <c r="O224" s="9">
        <v>2018</v>
      </c>
      <c r="P224" s="9">
        <v>10</v>
      </c>
      <c r="Q224" s="9">
        <v>2018</v>
      </c>
      <c r="R224" s="9">
        <v>11</v>
      </c>
    </row>
    <row r="225" s="2" customFormat="1" customHeight="1" spans="1:18">
      <c r="A225" s="9">
        <v>224</v>
      </c>
      <c r="B225" s="9" t="s">
        <v>1617</v>
      </c>
      <c r="C225" s="9" t="s">
        <v>31</v>
      </c>
      <c r="D225" s="9" t="s">
        <v>34</v>
      </c>
      <c r="E225" s="9" t="s">
        <v>129</v>
      </c>
      <c r="F225" s="9" t="s">
        <v>1646</v>
      </c>
      <c r="G225" s="9" t="s">
        <v>1665</v>
      </c>
      <c r="H225" s="10">
        <v>2</v>
      </c>
      <c r="I225" s="12">
        <v>2</v>
      </c>
      <c r="J225" s="9">
        <v>2018</v>
      </c>
      <c r="K225" s="9" t="s">
        <v>768</v>
      </c>
      <c r="L225" s="9" t="s">
        <v>777</v>
      </c>
      <c r="M225" s="9" t="s">
        <v>1622</v>
      </c>
      <c r="N225" s="9" t="s">
        <v>1619</v>
      </c>
      <c r="O225" s="9">
        <v>2018</v>
      </c>
      <c r="P225" s="9">
        <v>10</v>
      </c>
      <c r="Q225" s="9">
        <v>2018</v>
      </c>
      <c r="R225" s="9">
        <v>11</v>
      </c>
    </row>
    <row r="226" s="2" customFormat="1" customHeight="1" spans="1:18">
      <c r="A226" s="9">
        <v>225</v>
      </c>
      <c r="B226" s="9" t="s">
        <v>1617</v>
      </c>
      <c r="C226" s="9" t="s">
        <v>31</v>
      </c>
      <c r="D226" s="9" t="s">
        <v>34</v>
      </c>
      <c r="E226" s="9" t="s">
        <v>129</v>
      </c>
      <c r="F226" s="9" t="s">
        <v>1646</v>
      </c>
      <c r="G226" s="9" t="s">
        <v>1666</v>
      </c>
      <c r="H226" s="10">
        <v>4</v>
      </c>
      <c r="I226" s="12">
        <v>4</v>
      </c>
      <c r="J226" s="9">
        <v>2018</v>
      </c>
      <c r="K226" s="9" t="s">
        <v>768</v>
      </c>
      <c r="L226" s="9" t="s">
        <v>777</v>
      </c>
      <c r="M226" s="9" t="s">
        <v>1623</v>
      </c>
      <c r="N226" s="9" t="s">
        <v>1619</v>
      </c>
      <c r="O226" s="9">
        <v>2018</v>
      </c>
      <c r="P226" s="9">
        <v>10</v>
      </c>
      <c r="Q226" s="9">
        <v>2018</v>
      </c>
      <c r="R226" s="9">
        <v>11</v>
      </c>
    </row>
    <row r="227" s="2" customFormat="1" customHeight="1" spans="1:18">
      <c r="A227" s="9">
        <v>226</v>
      </c>
      <c r="B227" s="9" t="s">
        <v>1617</v>
      </c>
      <c r="C227" s="9" t="s">
        <v>31</v>
      </c>
      <c r="D227" s="9" t="s">
        <v>34</v>
      </c>
      <c r="E227" s="9" t="s">
        <v>129</v>
      </c>
      <c r="F227" s="9" t="s">
        <v>1646</v>
      </c>
      <c r="G227" s="9" t="s">
        <v>1667</v>
      </c>
      <c r="H227" s="10">
        <v>2</v>
      </c>
      <c r="I227" s="12">
        <v>2</v>
      </c>
      <c r="J227" s="9">
        <v>2018</v>
      </c>
      <c r="K227" s="9" t="s">
        <v>768</v>
      </c>
      <c r="L227" s="9" t="s">
        <v>769</v>
      </c>
      <c r="M227" s="9" t="s">
        <v>1620</v>
      </c>
      <c r="N227" s="9" t="s">
        <v>1619</v>
      </c>
      <c r="O227" s="9">
        <v>2018</v>
      </c>
      <c r="P227" s="9">
        <v>10</v>
      </c>
      <c r="Q227" s="9">
        <v>2018</v>
      </c>
      <c r="R227" s="9">
        <v>11</v>
      </c>
    </row>
    <row r="228" s="2" customFormat="1" customHeight="1" spans="1:18">
      <c r="A228" s="9">
        <v>227</v>
      </c>
      <c r="B228" s="9" t="s">
        <v>1617</v>
      </c>
      <c r="C228" s="9" t="s">
        <v>31</v>
      </c>
      <c r="D228" s="9" t="s">
        <v>34</v>
      </c>
      <c r="E228" s="9" t="s">
        <v>129</v>
      </c>
      <c r="F228" s="9" t="s">
        <v>1646</v>
      </c>
      <c r="G228" s="9" t="s">
        <v>1668</v>
      </c>
      <c r="H228" s="10">
        <v>4</v>
      </c>
      <c r="I228" s="12">
        <v>4</v>
      </c>
      <c r="J228" s="9">
        <v>2018</v>
      </c>
      <c r="K228" s="9" t="s">
        <v>768</v>
      </c>
      <c r="L228" s="9" t="s">
        <v>777</v>
      </c>
      <c r="M228" s="9" t="s">
        <v>1623</v>
      </c>
      <c r="N228" s="9" t="s">
        <v>1619</v>
      </c>
      <c r="O228" s="9">
        <v>2018</v>
      </c>
      <c r="P228" s="9">
        <v>10</v>
      </c>
      <c r="Q228" s="9">
        <v>2018</v>
      </c>
      <c r="R228" s="9">
        <v>11</v>
      </c>
    </row>
    <row r="229" s="2" customFormat="1" customHeight="1" spans="1:18">
      <c r="A229" s="9">
        <v>228</v>
      </c>
      <c r="B229" s="9" t="s">
        <v>1617</v>
      </c>
      <c r="C229" s="9" t="s">
        <v>31</v>
      </c>
      <c r="D229" s="9" t="s">
        <v>34</v>
      </c>
      <c r="E229" s="9" t="s">
        <v>129</v>
      </c>
      <c r="F229" s="9" t="s">
        <v>1646</v>
      </c>
      <c r="G229" s="9" t="s">
        <v>1669</v>
      </c>
      <c r="H229" s="10">
        <v>2</v>
      </c>
      <c r="I229" s="12">
        <v>2</v>
      </c>
      <c r="J229" s="9">
        <v>2018</v>
      </c>
      <c r="K229" s="9" t="s">
        <v>768</v>
      </c>
      <c r="L229" s="9" t="s">
        <v>777</v>
      </c>
      <c r="M229" s="9" t="s">
        <v>1623</v>
      </c>
      <c r="N229" s="9" t="s">
        <v>1626</v>
      </c>
      <c r="O229" s="9">
        <v>2018</v>
      </c>
      <c r="P229" s="9">
        <v>10</v>
      </c>
      <c r="Q229" s="9">
        <v>2018</v>
      </c>
      <c r="R229" s="9">
        <v>11</v>
      </c>
    </row>
    <row r="230" s="2" customFormat="1" customHeight="1" spans="1:18">
      <c r="A230" s="9">
        <v>229</v>
      </c>
      <c r="B230" s="9" t="s">
        <v>1617</v>
      </c>
      <c r="C230" s="9" t="s">
        <v>31</v>
      </c>
      <c r="D230" s="9" t="s">
        <v>34</v>
      </c>
      <c r="E230" s="9" t="s">
        <v>129</v>
      </c>
      <c r="F230" s="9" t="s">
        <v>1646</v>
      </c>
      <c r="G230" s="9" t="s">
        <v>1670</v>
      </c>
      <c r="H230" s="10">
        <v>3</v>
      </c>
      <c r="I230" s="12">
        <v>3</v>
      </c>
      <c r="J230" s="9">
        <v>2018</v>
      </c>
      <c r="K230" s="9" t="s">
        <v>768</v>
      </c>
      <c r="L230" s="9" t="s">
        <v>777</v>
      </c>
      <c r="M230" s="9" t="s">
        <v>1623</v>
      </c>
      <c r="N230" s="9" t="s">
        <v>1619</v>
      </c>
      <c r="O230" s="9">
        <v>2018</v>
      </c>
      <c r="P230" s="9">
        <v>10</v>
      </c>
      <c r="Q230" s="9">
        <v>2018</v>
      </c>
      <c r="R230" s="9">
        <v>11</v>
      </c>
    </row>
    <row r="231" s="2" customFormat="1" customHeight="1" spans="1:18">
      <c r="A231" s="9">
        <v>230</v>
      </c>
      <c r="B231" s="9" t="s">
        <v>1617</v>
      </c>
      <c r="C231" s="9" t="s">
        <v>31</v>
      </c>
      <c r="D231" s="9" t="s">
        <v>34</v>
      </c>
      <c r="E231" s="9" t="s">
        <v>129</v>
      </c>
      <c r="F231" s="9" t="s">
        <v>1646</v>
      </c>
      <c r="G231" s="9" t="s">
        <v>1671</v>
      </c>
      <c r="H231" s="10">
        <v>2</v>
      </c>
      <c r="I231" s="12">
        <v>2</v>
      </c>
      <c r="J231" s="9">
        <v>2018</v>
      </c>
      <c r="K231" s="9" t="s">
        <v>768</v>
      </c>
      <c r="L231" s="9" t="s">
        <v>769</v>
      </c>
      <c r="M231" s="9" t="s">
        <v>1620</v>
      </c>
      <c r="N231" s="9" t="s">
        <v>1619</v>
      </c>
      <c r="O231" s="9">
        <v>2018</v>
      </c>
      <c r="P231" s="9">
        <v>10</v>
      </c>
      <c r="Q231" s="9">
        <v>2018</v>
      </c>
      <c r="R231" s="9">
        <v>11</v>
      </c>
    </row>
    <row r="232" s="2" customFormat="1" customHeight="1" spans="1:18">
      <c r="A232" s="9">
        <v>231</v>
      </c>
      <c r="B232" s="9" t="s">
        <v>1617</v>
      </c>
      <c r="C232" s="9" t="s">
        <v>31</v>
      </c>
      <c r="D232" s="9" t="s">
        <v>25</v>
      </c>
      <c r="E232" s="9" t="s">
        <v>129</v>
      </c>
      <c r="F232" s="9" t="s">
        <v>1646</v>
      </c>
      <c r="G232" s="9" t="s">
        <v>1672</v>
      </c>
      <c r="H232" s="10">
        <v>6</v>
      </c>
      <c r="I232" s="12">
        <v>6</v>
      </c>
      <c r="J232" s="9">
        <v>2018</v>
      </c>
      <c r="K232" s="9" t="s">
        <v>768</v>
      </c>
      <c r="L232" s="9" t="s">
        <v>777</v>
      </c>
      <c r="M232" s="9" t="s">
        <v>1623</v>
      </c>
      <c r="N232" s="9" t="s">
        <v>1619</v>
      </c>
      <c r="O232" s="9">
        <v>2018</v>
      </c>
      <c r="P232" s="9">
        <v>10</v>
      </c>
      <c r="Q232" s="9">
        <v>2018</v>
      </c>
      <c r="R232" s="9">
        <v>11</v>
      </c>
    </row>
    <row r="233" s="2" customFormat="1" customHeight="1" spans="1:18">
      <c r="A233" s="9">
        <v>232</v>
      </c>
      <c r="B233" s="9" t="s">
        <v>1617</v>
      </c>
      <c r="C233" s="9" t="s">
        <v>31</v>
      </c>
      <c r="D233" s="9" t="s">
        <v>25</v>
      </c>
      <c r="E233" s="9" t="s">
        <v>129</v>
      </c>
      <c r="F233" s="9" t="s">
        <v>1646</v>
      </c>
      <c r="G233" s="9" t="s">
        <v>1673</v>
      </c>
      <c r="H233" s="10">
        <v>3</v>
      </c>
      <c r="I233" s="12">
        <v>3</v>
      </c>
      <c r="J233" s="9">
        <v>2018</v>
      </c>
      <c r="K233" s="9" t="s">
        <v>768</v>
      </c>
      <c r="L233" s="9" t="s">
        <v>777</v>
      </c>
      <c r="M233" s="9" t="s">
        <v>1623</v>
      </c>
      <c r="N233" s="9" t="s">
        <v>1619</v>
      </c>
      <c r="O233" s="9">
        <v>2018</v>
      </c>
      <c r="P233" s="9">
        <v>10</v>
      </c>
      <c r="Q233" s="9">
        <v>2018</v>
      </c>
      <c r="R233" s="9">
        <v>11</v>
      </c>
    </row>
    <row r="234" s="2" customFormat="1" customHeight="1" spans="1:18">
      <c r="A234" s="9">
        <v>233</v>
      </c>
      <c r="B234" s="9" t="s">
        <v>1617</v>
      </c>
      <c r="C234" s="9" t="s">
        <v>31</v>
      </c>
      <c r="D234" s="9" t="s">
        <v>25</v>
      </c>
      <c r="E234" s="9" t="s">
        <v>129</v>
      </c>
      <c r="F234" s="9" t="s">
        <v>1646</v>
      </c>
      <c r="G234" s="9" t="s">
        <v>1674</v>
      </c>
      <c r="H234" s="10">
        <v>5</v>
      </c>
      <c r="I234" s="12">
        <v>5</v>
      </c>
      <c r="J234" s="9">
        <v>2018</v>
      </c>
      <c r="K234" s="9" t="s">
        <v>768</v>
      </c>
      <c r="L234" s="9" t="s">
        <v>769</v>
      </c>
      <c r="M234" s="9" t="s">
        <v>1620</v>
      </c>
      <c r="N234" s="9" t="s">
        <v>1619</v>
      </c>
      <c r="O234" s="9">
        <v>2018</v>
      </c>
      <c r="P234" s="9">
        <v>10</v>
      </c>
      <c r="Q234" s="9">
        <v>2018</v>
      </c>
      <c r="R234" s="9">
        <v>11</v>
      </c>
    </row>
    <row r="235" s="2" customFormat="1" customHeight="1" spans="1:18">
      <c r="A235" s="9">
        <v>234</v>
      </c>
      <c r="B235" s="9" t="s">
        <v>1617</v>
      </c>
      <c r="C235" s="9" t="s">
        <v>31</v>
      </c>
      <c r="D235" s="9" t="s">
        <v>25</v>
      </c>
      <c r="E235" s="9" t="s">
        <v>129</v>
      </c>
      <c r="F235" s="9" t="s">
        <v>1646</v>
      </c>
      <c r="G235" s="9" t="s">
        <v>1675</v>
      </c>
      <c r="H235" s="10">
        <v>4</v>
      </c>
      <c r="I235" s="12">
        <v>4</v>
      </c>
      <c r="J235" s="9">
        <v>2018</v>
      </c>
      <c r="K235" s="9" t="s">
        <v>768</v>
      </c>
      <c r="L235" s="9" t="s">
        <v>769</v>
      </c>
      <c r="M235" s="9" t="s">
        <v>1620</v>
      </c>
      <c r="N235" s="9" t="s">
        <v>1621</v>
      </c>
      <c r="O235" s="9">
        <v>2018</v>
      </c>
      <c r="P235" s="9">
        <v>10</v>
      </c>
      <c r="Q235" s="9">
        <v>2018</v>
      </c>
      <c r="R235" s="9">
        <v>11</v>
      </c>
    </row>
    <row r="236" s="2" customFormat="1" customHeight="1" spans="1:18">
      <c r="A236" s="9">
        <v>235</v>
      </c>
      <c r="B236" s="9" t="s">
        <v>1617</v>
      </c>
      <c r="C236" s="9" t="s">
        <v>31</v>
      </c>
      <c r="D236" s="9" t="s">
        <v>25</v>
      </c>
      <c r="E236" s="9" t="s">
        <v>129</v>
      </c>
      <c r="F236" s="9" t="s">
        <v>1646</v>
      </c>
      <c r="G236" s="9" t="s">
        <v>1676</v>
      </c>
      <c r="H236" s="10">
        <v>2</v>
      </c>
      <c r="I236" s="12">
        <v>2</v>
      </c>
      <c r="J236" s="9">
        <v>2018</v>
      </c>
      <c r="K236" s="9" t="s">
        <v>768</v>
      </c>
      <c r="L236" s="9" t="s">
        <v>777</v>
      </c>
      <c r="M236" s="9" t="s">
        <v>1623</v>
      </c>
      <c r="N236" s="9" t="s">
        <v>1625</v>
      </c>
      <c r="O236" s="9">
        <v>2018</v>
      </c>
      <c r="P236" s="9">
        <v>10</v>
      </c>
      <c r="Q236" s="9">
        <v>2018</v>
      </c>
      <c r="R236" s="9">
        <v>11</v>
      </c>
    </row>
    <row r="237" s="2" customFormat="1" customHeight="1" spans="1:18">
      <c r="A237" s="9">
        <v>236</v>
      </c>
      <c r="B237" s="9" t="s">
        <v>1617</v>
      </c>
      <c r="C237" s="9" t="s">
        <v>31</v>
      </c>
      <c r="D237" s="9" t="s">
        <v>25</v>
      </c>
      <c r="E237" s="9" t="s">
        <v>129</v>
      </c>
      <c r="F237" s="9" t="s">
        <v>1646</v>
      </c>
      <c r="G237" s="9" t="s">
        <v>1677</v>
      </c>
      <c r="H237" s="10">
        <v>1</v>
      </c>
      <c r="I237" s="12">
        <v>1</v>
      </c>
      <c r="J237" s="9">
        <v>2018</v>
      </c>
      <c r="K237" s="9" t="s">
        <v>768</v>
      </c>
      <c r="L237" s="9" t="s">
        <v>777</v>
      </c>
      <c r="M237" s="9" t="s">
        <v>1623</v>
      </c>
      <c r="N237" s="9" t="s">
        <v>1619</v>
      </c>
      <c r="O237" s="9">
        <v>2018</v>
      </c>
      <c r="P237" s="9">
        <v>10</v>
      </c>
      <c r="Q237" s="9">
        <v>2018</v>
      </c>
      <c r="R237" s="9">
        <v>11</v>
      </c>
    </row>
    <row r="238" s="2" customFormat="1" customHeight="1" spans="1:18">
      <c r="A238" s="9">
        <v>237</v>
      </c>
      <c r="B238" s="9" t="s">
        <v>1617</v>
      </c>
      <c r="C238" s="9" t="s">
        <v>31</v>
      </c>
      <c r="D238" s="9" t="s">
        <v>25</v>
      </c>
      <c r="E238" s="9" t="s">
        <v>129</v>
      </c>
      <c r="F238" s="9" t="s">
        <v>1646</v>
      </c>
      <c r="G238" s="9" t="s">
        <v>1678</v>
      </c>
      <c r="H238" s="10">
        <v>2</v>
      </c>
      <c r="I238" s="12">
        <v>2</v>
      </c>
      <c r="J238" s="9">
        <v>2018</v>
      </c>
      <c r="K238" s="9" t="s">
        <v>768</v>
      </c>
      <c r="L238" s="9" t="s">
        <v>777</v>
      </c>
      <c r="M238" s="9" t="s">
        <v>1623</v>
      </c>
      <c r="N238" s="9" t="s">
        <v>1629</v>
      </c>
      <c r="O238" s="9">
        <v>2018</v>
      </c>
      <c r="P238" s="9">
        <v>10</v>
      </c>
      <c r="Q238" s="9">
        <v>2018</v>
      </c>
      <c r="R238" s="9">
        <v>11</v>
      </c>
    </row>
    <row r="239" s="2" customFormat="1" customHeight="1" spans="1:18">
      <c r="A239" s="9">
        <v>238</v>
      </c>
      <c r="B239" s="9" t="s">
        <v>1617</v>
      </c>
      <c r="C239" s="9" t="s">
        <v>31</v>
      </c>
      <c r="D239" s="9" t="s">
        <v>21</v>
      </c>
      <c r="E239" s="9" t="s">
        <v>129</v>
      </c>
      <c r="F239" s="9" t="s">
        <v>1646</v>
      </c>
      <c r="G239" s="9" t="s">
        <v>1679</v>
      </c>
      <c r="H239" s="10">
        <v>2</v>
      </c>
      <c r="I239" s="12">
        <v>2</v>
      </c>
      <c r="J239" s="9">
        <v>2018</v>
      </c>
      <c r="K239" s="9" t="s">
        <v>768</v>
      </c>
      <c r="L239" s="9" t="s">
        <v>777</v>
      </c>
      <c r="M239" s="9" t="s">
        <v>1623</v>
      </c>
      <c r="N239" s="9" t="s">
        <v>1619</v>
      </c>
      <c r="O239" s="9">
        <v>2018</v>
      </c>
      <c r="P239" s="9">
        <v>10</v>
      </c>
      <c r="Q239" s="9">
        <v>2018</v>
      </c>
      <c r="R239" s="9">
        <v>11</v>
      </c>
    </row>
    <row r="240" s="2" customFormat="1" customHeight="1" spans="1:18">
      <c r="A240" s="9">
        <v>239</v>
      </c>
      <c r="B240" s="9" t="s">
        <v>1617</v>
      </c>
      <c r="C240" s="9" t="s">
        <v>31</v>
      </c>
      <c r="D240" s="9" t="s">
        <v>21</v>
      </c>
      <c r="E240" s="9" t="s">
        <v>129</v>
      </c>
      <c r="F240" s="9" t="s">
        <v>1646</v>
      </c>
      <c r="G240" s="9" t="s">
        <v>1680</v>
      </c>
      <c r="H240" s="10">
        <v>5</v>
      </c>
      <c r="I240" s="12">
        <v>5</v>
      </c>
      <c r="J240" s="9">
        <v>2018</v>
      </c>
      <c r="K240" s="9" t="s">
        <v>768</v>
      </c>
      <c r="L240" s="9" t="s">
        <v>777</v>
      </c>
      <c r="M240" s="9" t="s">
        <v>1623</v>
      </c>
      <c r="N240" s="9" t="s">
        <v>1619</v>
      </c>
      <c r="O240" s="9">
        <v>2018</v>
      </c>
      <c r="P240" s="9">
        <v>10</v>
      </c>
      <c r="Q240" s="9">
        <v>2018</v>
      </c>
      <c r="R240" s="9">
        <v>11</v>
      </c>
    </row>
    <row r="241" s="2" customFormat="1" customHeight="1" spans="1:18">
      <c r="A241" s="9">
        <v>240</v>
      </c>
      <c r="B241" s="9" t="s">
        <v>1617</v>
      </c>
      <c r="C241" s="9" t="s">
        <v>31</v>
      </c>
      <c r="D241" s="9" t="s">
        <v>21</v>
      </c>
      <c r="E241" s="9" t="s">
        <v>129</v>
      </c>
      <c r="F241" s="9" t="s">
        <v>1646</v>
      </c>
      <c r="G241" s="9" t="s">
        <v>1681</v>
      </c>
      <c r="H241" s="10">
        <v>4</v>
      </c>
      <c r="I241" s="12">
        <v>4</v>
      </c>
      <c r="J241" s="9">
        <v>2018</v>
      </c>
      <c r="K241" s="9" t="s">
        <v>768</v>
      </c>
      <c r="L241" s="9" t="s">
        <v>769</v>
      </c>
      <c r="M241" s="9" t="s">
        <v>1620</v>
      </c>
      <c r="N241" s="9" t="s">
        <v>1619</v>
      </c>
      <c r="O241" s="9">
        <v>2018</v>
      </c>
      <c r="P241" s="9">
        <v>10</v>
      </c>
      <c r="Q241" s="9">
        <v>2018</v>
      </c>
      <c r="R241" s="9">
        <v>11</v>
      </c>
    </row>
    <row r="242" s="2" customFormat="1" customHeight="1" spans="1:18">
      <c r="A242" s="9">
        <v>241</v>
      </c>
      <c r="B242" s="9" t="s">
        <v>1617</v>
      </c>
      <c r="C242" s="9" t="s">
        <v>31</v>
      </c>
      <c r="D242" s="9" t="s">
        <v>21</v>
      </c>
      <c r="E242" s="9" t="s">
        <v>129</v>
      </c>
      <c r="F242" s="9" t="s">
        <v>1646</v>
      </c>
      <c r="G242" s="9" t="s">
        <v>1682</v>
      </c>
      <c r="H242" s="10">
        <v>3</v>
      </c>
      <c r="I242" s="12">
        <v>3</v>
      </c>
      <c r="J242" s="9">
        <v>2018</v>
      </c>
      <c r="K242" s="9" t="s">
        <v>768</v>
      </c>
      <c r="L242" s="9" t="s">
        <v>777</v>
      </c>
      <c r="M242" s="9" t="s">
        <v>1622</v>
      </c>
      <c r="N242" s="9" t="s">
        <v>1619</v>
      </c>
      <c r="O242" s="9">
        <v>2018</v>
      </c>
      <c r="P242" s="9">
        <v>10</v>
      </c>
      <c r="Q242" s="9">
        <v>2018</v>
      </c>
      <c r="R242" s="9">
        <v>11</v>
      </c>
    </row>
    <row r="243" s="2" customFormat="1" customHeight="1" spans="1:18">
      <c r="A243" s="9">
        <v>242</v>
      </c>
      <c r="B243" s="9" t="s">
        <v>1617</v>
      </c>
      <c r="C243" s="9" t="s">
        <v>31</v>
      </c>
      <c r="D243" s="9" t="s">
        <v>21</v>
      </c>
      <c r="E243" s="9" t="s">
        <v>129</v>
      </c>
      <c r="F243" s="9" t="s">
        <v>1646</v>
      </c>
      <c r="G243" s="9" t="s">
        <v>1683</v>
      </c>
      <c r="H243" s="10">
        <v>3</v>
      </c>
      <c r="I243" s="12">
        <v>3</v>
      </c>
      <c r="J243" s="9">
        <v>2018</v>
      </c>
      <c r="K243" s="9" t="s">
        <v>768</v>
      </c>
      <c r="L243" s="9" t="s">
        <v>777</v>
      </c>
      <c r="M243" s="9" t="s">
        <v>1623</v>
      </c>
      <c r="N243" s="9" t="s">
        <v>1619</v>
      </c>
      <c r="O243" s="9">
        <v>2018</v>
      </c>
      <c r="P243" s="9">
        <v>10</v>
      </c>
      <c r="Q243" s="9">
        <v>2018</v>
      </c>
      <c r="R243" s="9">
        <v>11</v>
      </c>
    </row>
    <row r="244" s="2" customFormat="1" customHeight="1" spans="1:18">
      <c r="A244" s="9">
        <v>243</v>
      </c>
      <c r="B244" s="9" t="s">
        <v>1617</v>
      </c>
      <c r="C244" s="9" t="s">
        <v>31</v>
      </c>
      <c r="D244" s="9" t="s">
        <v>21</v>
      </c>
      <c r="E244" s="9" t="s">
        <v>129</v>
      </c>
      <c r="F244" s="9" t="s">
        <v>1646</v>
      </c>
      <c r="G244" s="9" t="s">
        <v>1684</v>
      </c>
      <c r="H244" s="10">
        <v>3</v>
      </c>
      <c r="I244" s="12">
        <v>3</v>
      </c>
      <c r="J244" s="9">
        <v>2018</v>
      </c>
      <c r="K244" s="9" t="s">
        <v>768</v>
      </c>
      <c r="L244" s="9" t="s">
        <v>769</v>
      </c>
      <c r="M244" s="9" t="s">
        <v>1620</v>
      </c>
      <c r="N244" s="9" t="s">
        <v>1619</v>
      </c>
      <c r="O244" s="9">
        <v>2018</v>
      </c>
      <c r="P244" s="9">
        <v>10</v>
      </c>
      <c r="Q244" s="9">
        <v>2018</v>
      </c>
      <c r="R244" s="9">
        <v>11</v>
      </c>
    </row>
    <row r="245" s="2" customFormat="1" customHeight="1" spans="1:18">
      <c r="A245" s="9">
        <v>244</v>
      </c>
      <c r="B245" s="9" t="s">
        <v>1617</v>
      </c>
      <c r="C245" s="9" t="s">
        <v>31</v>
      </c>
      <c r="D245" s="9" t="s">
        <v>21</v>
      </c>
      <c r="E245" s="9" t="s">
        <v>129</v>
      </c>
      <c r="F245" s="9" t="s">
        <v>1646</v>
      </c>
      <c r="G245" s="9" t="s">
        <v>1685</v>
      </c>
      <c r="H245" s="10">
        <v>3</v>
      </c>
      <c r="I245" s="12">
        <v>3</v>
      </c>
      <c r="J245" s="9">
        <v>2018</v>
      </c>
      <c r="K245" s="9" t="s">
        <v>768</v>
      </c>
      <c r="L245" s="9" t="s">
        <v>777</v>
      </c>
      <c r="M245" s="9" t="s">
        <v>1623</v>
      </c>
      <c r="N245" s="9" t="s">
        <v>1619</v>
      </c>
      <c r="O245" s="9">
        <v>2018</v>
      </c>
      <c r="P245" s="9">
        <v>10</v>
      </c>
      <c r="Q245" s="9">
        <v>2018</v>
      </c>
      <c r="R245" s="9">
        <v>11</v>
      </c>
    </row>
    <row r="246" s="2" customFormat="1" customHeight="1" spans="1:18">
      <c r="A246" s="9">
        <v>245</v>
      </c>
      <c r="B246" s="9" t="s">
        <v>1617</v>
      </c>
      <c r="C246" s="9" t="s">
        <v>31</v>
      </c>
      <c r="D246" s="9" t="s">
        <v>21</v>
      </c>
      <c r="E246" s="9" t="s">
        <v>129</v>
      </c>
      <c r="F246" s="9" t="s">
        <v>1646</v>
      </c>
      <c r="G246" s="9" t="s">
        <v>1686</v>
      </c>
      <c r="H246" s="10">
        <v>5</v>
      </c>
      <c r="I246" s="12">
        <v>5</v>
      </c>
      <c r="J246" s="9">
        <v>2018</v>
      </c>
      <c r="K246" s="9" t="s">
        <v>768</v>
      </c>
      <c r="L246" s="9" t="s">
        <v>777</v>
      </c>
      <c r="M246" s="9" t="s">
        <v>1623</v>
      </c>
      <c r="N246" s="9" t="s">
        <v>1628</v>
      </c>
      <c r="O246" s="9">
        <v>2018</v>
      </c>
      <c r="P246" s="9">
        <v>10</v>
      </c>
      <c r="Q246" s="9">
        <v>2018</v>
      </c>
      <c r="R246" s="9">
        <v>11</v>
      </c>
    </row>
    <row r="247" s="2" customFormat="1" customHeight="1" spans="1:18">
      <c r="A247" s="9">
        <v>246</v>
      </c>
      <c r="B247" s="9" t="s">
        <v>1617</v>
      </c>
      <c r="C247" s="9" t="s">
        <v>31</v>
      </c>
      <c r="D247" s="9" t="s">
        <v>54</v>
      </c>
      <c r="E247" s="9" t="s">
        <v>129</v>
      </c>
      <c r="F247" s="9" t="s">
        <v>1646</v>
      </c>
      <c r="G247" s="9" t="s">
        <v>1687</v>
      </c>
      <c r="H247" s="10">
        <v>3</v>
      </c>
      <c r="I247" s="12">
        <v>3</v>
      </c>
      <c r="J247" s="9">
        <v>2018</v>
      </c>
      <c r="K247" s="9" t="s">
        <v>768</v>
      </c>
      <c r="L247" s="9" t="s">
        <v>777</v>
      </c>
      <c r="M247" s="9" t="s">
        <v>1623</v>
      </c>
      <c r="N247" s="9" t="s">
        <v>1628</v>
      </c>
      <c r="O247" s="9">
        <v>2018</v>
      </c>
      <c r="P247" s="9">
        <v>10</v>
      </c>
      <c r="Q247" s="9">
        <v>2018</v>
      </c>
      <c r="R247" s="9">
        <v>11</v>
      </c>
    </row>
    <row r="248" s="2" customFormat="1" customHeight="1" spans="1:18">
      <c r="A248" s="9">
        <v>247</v>
      </c>
      <c r="B248" s="9" t="s">
        <v>1617</v>
      </c>
      <c r="C248" s="9" t="s">
        <v>31</v>
      </c>
      <c r="D248" s="9" t="s">
        <v>54</v>
      </c>
      <c r="E248" s="9" t="s">
        <v>129</v>
      </c>
      <c r="F248" s="9" t="s">
        <v>1646</v>
      </c>
      <c r="G248" s="9" t="s">
        <v>1688</v>
      </c>
      <c r="H248" s="10">
        <v>3</v>
      </c>
      <c r="I248" s="12">
        <v>3</v>
      </c>
      <c r="J248" s="9">
        <v>2018</v>
      </c>
      <c r="K248" s="9" t="s">
        <v>768</v>
      </c>
      <c r="L248" s="9" t="s">
        <v>777</v>
      </c>
      <c r="M248" s="9" t="s">
        <v>1623</v>
      </c>
      <c r="N248" s="9" t="s">
        <v>1619</v>
      </c>
      <c r="O248" s="9">
        <v>2018</v>
      </c>
      <c r="P248" s="9">
        <v>10</v>
      </c>
      <c r="Q248" s="9">
        <v>2018</v>
      </c>
      <c r="R248" s="9">
        <v>11</v>
      </c>
    </row>
    <row r="249" s="2" customFormat="1" customHeight="1" spans="1:18">
      <c r="A249" s="9">
        <v>248</v>
      </c>
      <c r="B249" s="9" t="s">
        <v>1617</v>
      </c>
      <c r="C249" s="9" t="s">
        <v>31</v>
      </c>
      <c r="D249" s="9" t="s">
        <v>28</v>
      </c>
      <c r="E249" s="9" t="s">
        <v>129</v>
      </c>
      <c r="F249" s="9" t="s">
        <v>1646</v>
      </c>
      <c r="G249" s="9" t="s">
        <v>1689</v>
      </c>
      <c r="H249" s="10">
        <v>3</v>
      </c>
      <c r="I249" s="12">
        <v>3</v>
      </c>
      <c r="J249" s="9">
        <v>2018</v>
      </c>
      <c r="K249" s="9" t="s">
        <v>768</v>
      </c>
      <c r="L249" s="9" t="s">
        <v>777</v>
      </c>
      <c r="M249" s="9" t="s">
        <v>1623</v>
      </c>
      <c r="N249" s="9" t="s">
        <v>1619</v>
      </c>
      <c r="O249" s="9">
        <v>2018</v>
      </c>
      <c r="P249" s="9">
        <v>10</v>
      </c>
      <c r="Q249" s="9">
        <v>2018</v>
      </c>
      <c r="R249" s="9">
        <v>11</v>
      </c>
    </row>
    <row r="250" s="2" customFormat="1" customHeight="1" spans="1:18">
      <c r="A250" s="9">
        <v>249</v>
      </c>
      <c r="B250" s="9" t="s">
        <v>1617</v>
      </c>
      <c r="C250" s="9" t="s">
        <v>31</v>
      </c>
      <c r="D250" s="9" t="s">
        <v>28</v>
      </c>
      <c r="E250" s="9" t="s">
        <v>129</v>
      </c>
      <c r="F250" s="9" t="s">
        <v>1646</v>
      </c>
      <c r="G250" s="9" t="s">
        <v>1690</v>
      </c>
      <c r="H250" s="10">
        <v>4</v>
      </c>
      <c r="I250" s="12">
        <v>4</v>
      </c>
      <c r="J250" s="9">
        <v>2018</v>
      </c>
      <c r="K250" s="9" t="s">
        <v>768</v>
      </c>
      <c r="L250" s="9" t="s">
        <v>777</v>
      </c>
      <c r="M250" s="9" t="s">
        <v>1623</v>
      </c>
      <c r="N250" s="9" t="s">
        <v>1619</v>
      </c>
      <c r="O250" s="9">
        <v>2018</v>
      </c>
      <c r="P250" s="9">
        <v>10</v>
      </c>
      <c r="Q250" s="9">
        <v>2018</v>
      </c>
      <c r="R250" s="9">
        <v>11</v>
      </c>
    </row>
    <row r="251" s="2" customFormat="1" customHeight="1" spans="1:18">
      <c r="A251" s="9">
        <v>250</v>
      </c>
      <c r="B251" s="9" t="s">
        <v>1617</v>
      </c>
      <c r="C251" s="9" t="s">
        <v>31</v>
      </c>
      <c r="D251" s="9" t="s">
        <v>28</v>
      </c>
      <c r="E251" s="9" t="s">
        <v>129</v>
      </c>
      <c r="F251" s="9" t="s">
        <v>1646</v>
      </c>
      <c r="G251" s="9" t="s">
        <v>1691</v>
      </c>
      <c r="H251" s="10">
        <v>2</v>
      </c>
      <c r="I251" s="12">
        <v>2</v>
      </c>
      <c r="J251" s="9">
        <v>2018</v>
      </c>
      <c r="K251" s="9" t="s">
        <v>768</v>
      </c>
      <c r="L251" s="9" t="s">
        <v>777</v>
      </c>
      <c r="M251" s="9" t="s">
        <v>1622</v>
      </c>
      <c r="N251" s="9" t="s">
        <v>1619</v>
      </c>
      <c r="O251" s="9">
        <v>2018</v>
      </c>
      <c r="P251" s="9">
        <v>10</v>
      </c>
      <c r="Q251" s="9">
        <v>2018</v>
      </c>
      <c r="R251" s="9">
        <v>11</v>
      </c>
    </row>
    <row r="252" s="2" customFormat="1" customHeight="1" spans="1:18">
      <c r="A252" s="9">
        <v>251</v>
      </c>
      <c r="B252" s="9" t="s">
        <v>1617</v>
      </c>
      <c r="C252" s="9" t="s">
        <v>31</v>
      </c>
      <c r="D252" s="9" t="s">
        <v>17</v>
      </c>
      <c r="E252" s="9" t="s">
        <v>129</v>
      </c>
      <c r="F252" s="9" t="s">
        <v>1646</v>
      </c>
      <c r="G252" s="9" t="s">
        <v>1692</v>
      </c>
      <c r="H252" s="10">
        <v>1</v>
      </c>
      <c r="I252" s="12">
        <v>1</v>
      </c>
      <c r="J252" s="9">
        <v>2018</v>
      </c>
      <c r="K252" s="9" t="s">
        <v>768</v>
      </c>
      <c r="L252" s="9" t="s">
        <v>777</v>
      </c>
      <c r="M252" s="9" t="s">
        <v>1623</v>
      </c>
      <c r="N252" s="9" t="s">
        <v>1619</v>
      </c>
      <c r="O252" s="9">
        <v>2018</v>
      </c>
      <c r="P252" s="9">
        <v>10</v>
      </c>
      <c r="Q252" s="9">
        <v>2018</v>
      </c>
      <c r="R252" s="9">
        <v>11</v>
      </c>
    </row>
    <row r="253" s="2" customFormat="1" customHeight="1" spans="1:18">
      <c r="A253" s="9">
        <v>252</v>
      </c>
      <c r="B253" s="9" t="s">
        <v>1617</v>
      </c>
      <c r="C253" s="9" t="s">
        <v>31</v>
      </c>
      <c r="D253" s="9" t="s">
        <v>17</v>
      </c>
      <c r="E253" s="9" t="s">
        <v>129</v>
      </c>
      <c r="F253" s="9" t="s">
        <v>1646</v>
      </c>
      <c r="G253" s="9" t="s">
        <v>1693</v>
      </c>
      <c r="H253" s="10">
        <v>3</v>
      </c>
      <c r="I253" s="12">
        <v>3</v>
      </c>
      <c r="J253" s="9">
        <v>2018</v>
      </c>
      <c r="K253" s="9" t="s">
        <v>768</v>
      </c>
      <c r="L253" s="9" t="s">
        <v>769</v>
      </c>
      <c r="M253" s="9" t="s">
        <v>1620</v>
      </c>
      <c r="N253" s="9" t="s">
        <v>1629</v>
      </c>
      <c r="O253" s="9">
        <v>2018</v>
      </c>
      <c r="P253" s="9">
        <v>10</v>
      </c>
      <c r="Q253" s="9">
        <v>2018</v>
      </c>
      <c r="R253" s="9">
        <v>11</v>
      </c>
    </row>
    <row r="254" s="2" customFormat="1" customHeight="1" spans="1:18">
      <c r="A254" s="9">
        <v>253</v>
      </c>
      <c r="B254" s="9" t="s">
        <v>1617</v>
      </c>
      <c r="C254" s="9" t="s">
        <v>31</v>
      </c>
      <c r="D254" s="9" t="s">
        <v>17</v>
      </c>
      <c r="E254" s="9" t="s">
        <v>129</v>
      </c>
      <c r="F254" s="9" t="s">
        <v>1646</v>
      </c>
      <c r="G254" s="9" t="s">
        <v>1694</v>
      </c>
      <c r="H254" s="10">
        <v>2</v>
      </c>
      <c r="I254" s="12">
        <v>2</v>
      </c>
      <c r="J254" s="9">
        <v>2018</v>
      </c>
      <c r="K254" s="9" t="s">
        <v>768</v>
      </c>
      <c r="L254" s="9" t="s">
        <v>769</v>
      </c>
      <c r="M254" s="9" t="s">
        <v>1620</v>
      </c>
      <c r="N254" s="9" t="s">
        <v>1629</v>
      </c>
      <c r="O254" s="9">
        <v>2018</v>
      </c>
      <c r="P254" s="9">
        <v>10</v>
      </c>
      <c r="Q254" s="9">
        <v>2018</v>
      </c>
      <c r="R254" s="9">
        <v>11</v>
      </c>
    </row>
    <row r="255" s="2" customFormat="1" customHeight="1" spans="1:18">
      <c r="A255" s="9">
        <v>254</v>
      </c>
      <c r="B255" s="9" t="s">
        <v>1617</v>
      </c>
      <c r="C255" s="9" t="s">
        <v>31</v>
      </c>
      <c r="D255" s="9" t="s">
        <v>17</v>
      </c>
      <c r="E255" s="9" t="s">
        <v>129</v>
      </c>
      <c r="F255" s="9" t="s">
        <v>1646</v>
      </c>
      <c r="G255" s="9" t="s">
        <v>1695</v>
      </c>
      <c r="H255" s="10">
        <v>2</v>
      </c>
      <c r="I255" s="12">
        <v>2</v>
      </c>
      <c r="J255" s="9">
        <v>2018</v>
      </c>
      <c r="K255" s="9" t="s">
        <v>768</v>
      </c>
      <c r="L255" s="9" t="s">
        <v>769</v>
      </c>
      <c r="M255" s="9" t="s">
        <v>1620</v>
      </c>
      <c r="N255" s="9" t="s">
        <v>1619</v>
      </c>
      <c r="O255" s="9">
        <v>2018</v>
      </c>
      <c r="P255" s="9">
        <v>10</v>
      </c>
      <c r="Q255" s="9">
        <v>2018</v>
      </c>
      <c r="R255" s="9">
        <v>11</v>
      </c>
    </row>
    <row r="256" s="2" customFormat="1" customHeight="1" spans="1:18">
      <c r="A256" s="9">
        <v>255</v>
      </c>
      <c r="B256" s="9" t="s">
        <v>1617</v>
      </c>
      <c r="C256" s="9" t="s">
        <v>31</v>
      </c>
      <c r="D256" s="9" t="s">
        <v>17</v>
      </c>
      <c r="E256" s="9" t="s">
        <v>129</v>
      </c>
      <c r="F256" s="9" t="s">
        <v>1646</v>
      </c>
      <c r="G256" s="9" t="s">
        <v>1696</v>
      </c>
      <c r="H256" s="10">
        <v>5</v>
      </c>
      <c r="I256" s="12">
        <v>5</v>
      </c>
      <c r="J256" s="9">
        <v>2018</v>
      </c>
      <c r="K256" s="9" t="s">
        <v>768</v>
      </c>
      <c r="L256" s="9" t="s">
        <v>777</v>
      </c>
      <c r="M256" s="9" t="s">
        <v>1622</v>
      </c>
      <c r="N256" s="9" t="s">
        <v>1627</v>
      </c>
      <c r="O256" s="9">
        <v>2018</v>
      </c>
      <c r="P256" s="9">
        <v>10</v>
      </c>
      <c r="Q256" s="9">
        <v>2018</v>
      </c>
      <c r="R256" s="9">
        <v>11</v>
      </c>
    </row>
    <row r="257" s="2" customFormat="1" customHeight="1" spans="1:18">
      <c r="A257" s="9">
        <v>256</v>
      </c>
      <c r="B257" s="9" t="s">
        <v>1617</v>
      </c>
      <c r="C257" s="9" t="s">
        <v>31</v>
      </c>
      <c r="D257" s="9" t="s">
        <v>17</v>
      </c>
      <c r="E257" s="9" t="s">
        <v>129</v>
      </c>
      <c r="F257" s="9" t="s">
        <v>1646</v>
      </c>
      <c r="G257" s="9" t="s">
        <v>1697</v>
      </c>
      <c r="H257" s="10">
        <v>5</v>
      </c>
      <c r="I257" s="12">
        <v>5</v>
      </c>
      <c r="J257" s="9">
        <v>2018</v>
      </c>
      <c r="K257" s="9" t="s">
        <v>768</v>
      </c>
      <c r="L257" s="9" t="s">
        <v>777</v>
      </c>
      <c r="M257" s="9" t="s">
        <v>1622</v>
      </c>
      <c r="N257" s="9" t="s">
        <v>1619</v>
      </c>
      <c r="O257" s="9">
        <v>2018</v>
      </c>
      <c r="P257" s="9">
        <v>10</v>
      </c>
      <c r="Q257" s="9">
        <v>2018</v>
      </c>
      <c r="R257" s="9">
        <v>11</v>
      </c>
    </row>
    <row r="258" s="2" customFormat="1" customHeight="1" spans="1:18">
      <c r="A258" s="9">
        <v>257</v>
      </c>
      <c r="B258" s="9" t="s">
        <v>1617</v>
      </c>
      <c r="C258" s="9" t="s">
        <v>31</v>
      </c>
      <c r="D258" s="9" t="s">
        <v>17</v>
      </c>
      <c r="E258" s="9" t="s">
        <v>129</v>
      </c>
      <c r="F258" s="9" t="s">
        <v>1646</v>
      </c>
      <c r="G258" s="9" t="s">
        <v>1698</v>
      </c>
      <c r="H258" s="10">
        <v>1</v>
      </c>
      <c r="I258" s="12">
        <v>1</v>
      </c>
      <c r="J258" s="9">
        <v>2018</v>
      </c>
      <c r="K258" s="9" t="s">
        <v>768</v>
      </c>
      <c r="L258" s="9" t="s">
        <v>777</v>
      </c>
      <c r="M258" s="9" t="s">
        <v>1623</v>
      </c>
      <c r="N258" s="9" t="s">
        <v>1619</v>
      </c>
      <c r="O258" s="9">
        <v>2018</v>
      </c>
      <c r="P258" s="9">
        <v>10</v>
      </c>
      <c r="Q258" s="9">
        <v>2018</v>
      </c>
      <c r="R258" s="9">
        <v>11</v>
      </c>
    </row>
    <row r="259" s="2" customFormat="1" customHeight="1" spans="1:18">
      <c r="A259" s="9">
        <v>258</v>
      </c>
      <c r="B259" s="9" t="s">
        <v>1617</v>
      </c>
      <c r="C259" s="9" t="s">
        <v>31</v>
      </c>
      <c r="D259" s="9" t="s">
        <v>17</v>
      </c>
      <c r="E259" s="9" t="s">
        <v>129</v>
      </c>
      <c r="F259" s="9" t="s">
        <v>1646</v>
      </c>
      <c r="G259" s="9" t="s">
        <v>1699</v>
      </c>
      <c r="H259" s="10">
        <v>1</v>
      </c>
      <c r="I259" s="12">
        <v>1</v>
      </c>
      <c r="J259" s="9">
        <v>2018</v>
      </c>
      <c r="K259" s="9" t="s">
        <v>768</v>
      </c>
      <c r="L259" s="9" t="s">
        <v>777</v>
      </c>
      <c r="M259" s="9" t="s">
        <v>1622</v>
      </c>
      <c r="N259" s="9" t="s">
        <v>1626</v>
      </c>
      <c r="O259" s="9">
        <v>2018</v>
      </c>
      <c r="P259" s="9">
        <v>10</v>
      </c>
      <c r="Q259" s="9">
        <v>2018</v>
      </c>
      <c r="R259" s="9">
        <v>11</v>
      </c>
    </row>
    <row r="260" s="2" customFormat="1" customHeight="1" spans="1:18">
      <c r="A260" s="9">
        <v>259</v>
      </c>
      <c r="B260" s="9" t="s">
        <v>1617</v>
      </c>
      <c r="C260" s="9" t="s">
        <v>31</v>
      </c>
      <c r="D260" s="9" t="s">
        <v>19</v>
      </c>
      <c r="E260" s="9" t="s">
        <v>129</v>
      </c>
      <c r="F260" s="9" t="s">
        <v>1700</v>
      </c>
      <c r="G260" s="9" t="s">
        <v>1701</v>
      </c>
      <c r="H260" s="10">
        <v>2</v>
      </c>
      <c r="I260" s="12">
        <v>2</v>
      </c>
      <c r="J260" s="9">
        <v>2018</v>
      </c>
      <c r="K260" s="9" t="s">
        <v>768</v>
      </c>
      <c r="L260" s="9" t="s">
        <v>777</v>
      </c>
      <c r="M260" s="9" t="s">
        <v>1623</v>
      </c>
      <c r="N260" s="9" t="s">
        <v>1619</v>
      </c>
      <c r="O260" s="9">
        <v>2018</v>
      </c>
      <c r="P260" s="9">
        <v>10</v>
      </c>
      <c r="Q260" s="9">
        <v>2018</v>
      </c>
      <c r="R260" s="9">
        <v>11</v>
      </c>
    </row>
    <row r="261" s="2" customFormat="1" customHeight="1" spans="1:18">
      <c r="A261" s="9">
        <v>260</v>
      </c>
      <c r="B261" s="9" t="s">
        <v>1617</v>
      </c>
      <c r="C261" s="9" t="s">
        <v>31</v>
      </c>
      <c r="D261" s="9" t="s">
        <v>19</v>
      </c>
      <c r="E261" s="9" t="s">
        <v>129</v>
      </c>
      <c r="F261" s="9" t="s">
        <v>1700</v>
      </c>
      <c r="G261" s="9" t="s">
        <v>1702</v>
      </c>
      <c r="H261" s="10">
        <v>5</v>
      </c>
      <c r="I261" s="12">
        <v>5</v>
      </c>
      <c r="J261" s="9">
        <v>2018</v>
      </c>
      <c r="K261" s="9" t="s">
        <v>768</v>
      </c>
      <c r="L261" s="9" t="s">
        <v>777</v>
      </c>
      <c r="M261" s="9" t="s">
        <v>1623</v>
      </c>
      <c r="N261" s="9" t="s">
        <v>1619</v>
      </c>
      <c r="O261" s="9">
        <v>2018</v>
      </c>
      <c r="P261" s="9">
        <v>10</v>
      </c>
      <c r="Q261" s="9">
        <v>2018</v>
      </c>
      <c r="R261" s="9">
        <v>11</v>
      </c>
    </row>
    <row r="262" s="2" customFormat="1" customHeight="1" spans="1:18">
      <c r="A262" s="9">
        <v>261</v>
      </c>
      <c r="B262" s="9" t="s">
        <v>1617</v>
      </c>
      <c r="C262" s="9" t="s">
        <v>31</v>
      </c>
      <c r="D262" s="9" t="s">
        <v>21</v>
      </c>
      <c r="E262" s="9" t="s">
        <v>129</v>
      </c>
      <c r="F262" s="9" t="s">
        <v>1700</v>
      </c>
      <c r="G262" s="9" t="s">
        <v>1703</v>
      </c>
      <c r="H262" s="10">
        <v>3</v>
      </c>
      <c r="I262" s="12">
        <v>3</v>
      </c>
      <c r="J262" s="9">
        <v>2018</v>
      </c>
      <c r="K262" s="9" t="s">
        <v>768</v>
      </c>
      <c r="L262" s="9" t="s">
        <v>777</v>
      </c>
      <c r="M262" s="9" t="s">
        <v>1623</v>
      </c>
      <c r="N262" s="9" t="s">
        <v>1626</v>
      </c>
      <c r="O262" s="9">
        <v>2018</v>
      </c>
      <c r="P262" s="9">
        <v>10</v>
      </c>
      <c r="Q262" s="9">
        <v>2018</v>
      </c>
      <c r="R262" s="9">
        <v>11</v>
      </c>
    </row>
    <row r="263" s="2" customFormat="1" customHeight="1" spans="1:18">
      <c r="A263" s="9">
        <v>262</v>
      </c>
      <c r="B263" s="9" t="s">
        <v>1617</v>
      </c>
      <c r="C263" s="9" t="s">
        <v>31</v>
      </c>
      <c r="D263" s="9" t="s">
        <v>34</v>
      </c>
      <c r="E263" s="9" t="s">
        <v>129</v>
      </c>
      <c r="F263" s="9" t="s">
        <v>1700</v>
      </c>
      <c r="G263" s="9" t="s">
        <v>1704</v>
      </c>
      <c r="H263" s="10">
        <v>3</v>
      </c>
      <c r="I263" s="12">
        <v>3</v>
      </c>
      <c r="J263" s="9">
        <v>2018</v>
      </c>
      <c r="K263" s="9" t="s">
        <v>768</v>
      </c>
      <c r="L263" s="9" t="s">
        <v>777</v>
      </c>
      <c r="M263" s="9" t="s">
        <v>1623</v>
      </c>
      <c r="N263" s="9" t="s">
        <v>1619</v>
      </c>
      <c r="O263" s="9">
        <v>2018</v>
      </c>
      <c r="P263" s="9">
        <v>10</v>
      </c>
      <c r="Q263" s="9">
        <v>2018</v>
      </c>
      <c r="R263" s="9">
        <v>11</v>
      </c>
    </row>
    <row r="264" s="2" customFormat="1" customHeight="1" spans="1:18">
      <c r="A264" s="9">
        <v>263</v>
      </c>
      <c r="B264" s="9" t="s">
        <v>1617</v>
      </c>
      <c r="C264" s="9" t="s">
        <v>31</v>
      </c>
      <c r="D264" s="9" t="s">
        <v>34</v>
      </c>
      <c r="E264" s="9" t="s">
        <v>129</v>
      </c>
      <c r="F264" s="9" t="s">
        <v>1700</v>
      </c>
      <c r="G264" s="9" t="s">
        <v>1705</v>
      </c>
      <c r="H264" s="10">
        <v>4</v>
      </c>
      <c r="I264" s="12">
        <v>4</v>
      </c>
      <c r="J264" s="9">
        <v>2018</v>
      </c>
      <c r="K264" s="9" t="s">
        <v>768</v>
      </c>
      <c r="L264" s="9" t="s">
        <v>777</v>
      </c>
      <c r="M264" s="9" t="s">
        <v>1623</v>
      </c>
      <c r="N264" s="9" t="s">
        <v>1619</v>
      </c>
      <c r="O264" s="9">
        <v>2018</v>
      </c>
      <c r="P264" s="9">
        <v>10</v>
      </c>
      <c r="Q264" s="9">
        <v>2018</v>
      </c>
      <c r="R264" s="9">
        <v>11</v>
      </c>
    </row>
    <row r="265" s="2" customFormat="1" customHeight="1" spans="1:18">
      <c r="A265" s="9">
        <v>264</v>
      </c>
      <c r="B265" s="9" t="s">
        <v>1617</v>
      </c>
      <c r="C265" s="9" t="s">
        <v>31</v>
      </c>
      <c r="D265" s="9" t="s">
        <v>25</v>
      </c>
      <c r="E265" s="9" t="s">
        <v>129</v>
      </c>
      <c r="F265" s="9" t="s">
        <v>1700</v>
      </c>
      <c r="G265" s="9" t="s">
        <v>1706</v>
      </c>
      <c r="H265" s="10">
        <v>5</v>
      </c>
      <c r="I265" s="12">
        <v>5</v>
      </c>
      <c r="J265" s="9">
        <v>2018</v>
      </c>
      <c r="K265" s="9" t="s">
        <v>768</v>
      </c>
      <c r="L265" s="9" t="s">
        <v>769</v>
      </c>
      <c r="M265" s="9" t="s">
        <v>1620</v>
      </c>
      <c r="N265" s="9" t="s">
        <v>1621</v>
      </c>
      <c r="O265" s="9">
        <v>2018</v>
      </c>
      <c r="P265" s="9">
        <v>10</v>
      </c>
      <c r="Q265" s="9">
        <v>2018</v>
      </c>
      <c r="R265" s="9">
        <v>11</v>
      </c>
    </row>
    <row r="266" s="2" customFormat="1" customHeight="1" spans="1:18">
      <c r="A266" s="9">
        <v>265</v>
      </c>
      <c r="B266" s="9" t="s">
        <v>1617</v>
      </c>
      <c r="C266" s="9" t="s">
        <v>31</v>
      </c>
      <c r="D266" s="9" t="s">
        <v>25</v>
      </c>
      <c r="E266" s="9" t="s">
        <v>129</v>
      </c>
      <c r="F266" s="9" t="s">
        <v>1700</v>
      </c>
      <c r="G266" s="9" t="s">
        <v>1707</v>
      </c>
      <c r="H266" s="10">
        <v>5</v>
      </c>
      <c r="I266" s="12">
        <v>5</v>
      </c>
      <c r="J266" s="9">
        <v>2018</v>
      </c>
      <c r="K266" s="9" t="s">
        <v>768</v>
      </c>
      <c r="L266" s="9" t="s">
        <v>769</v>
      </c>
      <c r="M266" s="9" t="s">
        <v>1620</v>
      </c>
      <c r="N266" s="9" t="s">
        <v>1621</v>
      </c>
      <c r="O266" s="9">
        <v>2018</v>
      </c>
      <c r="P266" s="9">
        <v>10</v>
      </c>
      <c r="Q266" s="9">
        <v>2018</v>
      </c>
      <c r="R266" s="9">
        <v>11</v>
      </c>
    </row>
    <row r="267" s="2" customFormat="1" customHeight="1" spans="1:18">
      <c r="A267" s="9">
        <v>266</v>
      </c>
      <c r="B267" s="9" t="s">
        <v>1617</v>
      </c>
      <c r="C267" s="9" t="s">
        <v>31</v>
      </c>
      <c r="D267" s="9" t="s">
        <v>54</v>
      </c>
      <c r="E267" s="9" t="s">
        <v>129</v>
      </c>
      <c r="F267" s="9" t="s">
        <v>1700</v>
      </c>
      <c r="G267" s="9" t="s">
        <v>1708</v>
      </c>
      <c r="H267" s="10">
        <v>4</v>
      </c>
      <c r="I267" s="12">
        <v>4</v>
      </c>
      <c r="J267" s="9">
        <v>2018</v>
      </c>
      <c r="K267" s="9" t="s">
        <v>768</v>
      </c>
      <c r="L267" s="9" t="s">
        <v>777</v>
      </c>
      <c r="M267" s="9" t="s">
        <v>1622</v>
      </c>
      <c r="N267" s="9" t="s">
        <v>1619</v>
      </c>
      <c r="O267" s="9">
        <v>2018</v>
      </c>
      <c r="P267" s="9">
        <v>10</v>
      </c>
      <c r="Q267" s="9">
        <v>2018</v>
      </c>
      <c r="R267" s="9">
        <v>11</v>
      </c>
    </row>
    <row r="268" s="2" customFormat="1" customHeight="1" spans="1:18">
      <c r="A268" s="9">
        <v>267</v>
      </c>
      <c r="B268" s="9" t="s">
        <v>1617</v>
      </c>
      <c r="C268" s="9" t="s">
        <v>31</v>
      </c>
      <c r="D268" s="9" t="s">
        <v>54</v>
      </c>
      <c r="E268" s="9" t="s">
        <v>129</v>
      </c>
      <c r="F268" s="9" t="s">
        <v>1700</v>
      </c>
      <c r="G268" s="9" t="s">
        <v>1709</v>
      </c>
      <c r="H268" s="10">
        <v>4</v>
      </c>
      <c r="I268" s="12">
        <v>4</v>
      </c>
      <c r="J268" s="9">
        <v>2018</v>
      </c>
      <c r="K268" s="9" t="s">
        <v>768</v>
      </c>
      <c r="L268" s="9" t="s">
        <v>777</v>
      </c>
      <c r="M268" s="9" t="s">
        <v>1622</v>
      </c>
      <c r="N268" s="9" t="s">
        <v>1619</v>
      </c>
      <c r="O268" s="9">
        <v>2018</v>
      </c>
      <c r="P268" s="9">
        <v>10</v>
      </c>
      <c r="Q268" s="9">
        <v>2018</v>
      </c>
      <c r="R268" s="9">
        <v>11</v>
      </c>
    </row>
    <row r="269" s="2" customFormat="1" customHeight="1" spans="1:18">
      <c r="A269" s="9">
        <v>268</v>
      </c>
      <c r="B269" s="9" t="s">
        <v>1617</v>
      </c>
      <c r="C269" s="9" t="s">
        <v>31</v>
      </c>
      <c r="D269" s="9" t="s">
        <v>34</v>
      </c>
      <c r="E269" s="9" t="s">
        <v>129</v>
      </c>
      <c r="F269" s="9" t="s">
        <v>1700</v>
      </c>
      <c r="G269" s="9" t="s">
        <v>1710</v>
      </c>
      <c r="H269" s="10">
        <v>3</v>
      </c>
      <c r="I269" s="12">
        <v>3</v>
      </c>
      <c r="J269" s="9">
        <v>2018</v>
      </c>
      <c r="K269" s="9" t="s">
        <v>768</v>
      </c>
      <c r="L269" s="9" t="s">
        <v>769</v>
      </c>
      <c r="M269" s="9" t="s">
        <v>1620</v>
      </c>
      <c r="N269" s="9" t="s">
        <v>1619</v>
      </c>
      <c r="O269" s="9">
        <v>2018</v>
      </c>
      <c r="P269" s="9">
        <v>10</v>
      </c>
      <c r="Q269" s="9">
        <v>2018</v>
      </c>
      <c r="R269" s="9">
        <v>11</v>
      </c>
    </row>
    <row r="270" s="2" customFormat="1" customHeight="1" spans="1:18">
      <c r="A270" s="9">
        <v>269</v>
      </c>
      <c r="B270" s="9" t="s">
        <v>1617</v>
      </c>
      <c r="C270" s="9" t="s">
        <v>31</v>
      </c>
      <c r="D270" s="9" t="s">
        <v>26</v>
      </c>
      <c r="E270" s="9" t="s">
        <v>129</v>
      </c>
      <c r="F270" s="9" t="s">
        <v>1711</v>
      </c>
      <c r="G270" s="9" t="s">
        <v>1712</v>
      </c>
      <c r="H270" s="10">
        <v>1</v>
      </c>
      <c r="I270" s="12">
        <v>1</v>
      </c>
      <c r="J270" s="9">
        <v>2018</v>
      </c>
      <c r="K270" s="9" t="s">
        <v>768</v>
      </c>
      <c r="L270" s="9" t="s">
        <v>777</v>
      </c>
      <c r="M270" s="9" t="s">
        <v>1623</v>
      </c>
      <c r="N270" s="9" t="s">
        <v>1625</v>
      </c>
      <c r="O270" s="9">
        <v>2018</v>
      </c>
      <c r="P270" s="9">
        <v>10</v>
      </c>
      <c r="Q270" s="9">
        <v>2018</v>
      </c>
      <c r="R270" s="9">
        <v>11</v>
      </c>
    </row>
    <row r="271" s="2" customFormat="1" customHeight="1" spans="1:18">
      <c r="A271" s="9">
        <v>270</v>
      </c>
      <c r="B271" s="9" t="s">
        <v>1617</v>
      </c>
      <c r="C271" s="9" t="s">
        <v>31</v>
      </c>
      <c r="D271" s="9" t="s">
        <v>26</v>
      </c>
      <c r="E271" s="9" t="s">
        <v>129</v>
      </c>
      <c r="F271" s="9" t="s">
        <v>1711</v>
      </c>
      <c r="G271" s="9" t="s">
        <v>1713</v>
      </c>
      <c r="H271" s="10">
        <v>3</v>
      </c>
      <c r="I271" s="12">
        <v>3</v>
      </c>
      <c r="J271" s="9">
        <v>2018</v>
      </c>
      <c r="K271" s="9" t="s">
        <v>768</v>
      </c>
      <c r="L271" s="9" t="s">
        <v>777</v>
      </c>
      <c r="M271" s="9" t="s">
        <v>1622</v>
      </c>
      <c r="N271" s="9" t="s">
        <v>1619</v>
      </c>
      <c r="O271" s="9">
        <v>2018</v>
      </c>
      <c r="P271" s="9">
        <v>10</v>
      </c>
      <c r="Q271" s="9">
        <v>2018</v>
      </c>
      <c r="R271" s="9">
        <v>11</v>
      </c>
    </row>
    <row r="272" s="2" customFormat="1" customHeight="1" spans="1:18">
      <c r="A272" s="9">
        <v>271</v>
      </c>
      <c r="B272" s="9" t="s">
        <v>1617</v>
      </c>
      <c r="C272" s="9" t="s">
        <v>31</v>
      </c>
      <c r="D272" s="9" t="s">
        <v>26</v>
      </c>
      <c r="E272" s="9" t="s">
        <v>129</v>
      </c>
      <c r="F272" s="9" t="s">
        <v>1711</v>
      </c>
      <c r="G272" s="9" t="s">
        <v>1714</v>
      </c>
      <c r="H272" s="10">
        <v>2</v>
      </c>
      <c r="I272" s="12">
        <v>2</v>
      </c>
      <c r="J272" s="9">
        <v>2018</v>
      </c>
      <c r="K272" s="9" t="s">
        <v>768</v>
      </c>
      <c r="L272" s="9" t="s">
        <v>777</v>
      </c>
      <c r="M272" s="9" t="s">
        <v>1622</v>
      </c>
      <c r="N272" s="9" t="s">
        <v>1619</v>
      </c>
      <c r="O272" s="9">
        <v>2018</v>
      </c>
      <c r="P272" s="9">
        <v>10</v>
      </c>
      <c r="Q272" s="9">
        <v>2018</v>
      </c>
      <c r="R272" s="9">
        <v>11</v>
      </c>
    </row>
    <row r="273" s="2" customFormat="1" customHeight="1" spans="1:18">
      <c r="A273" s="9">
        <v>272</v>
      </c>
      <c r="B273" s="9" t="s">
        <v>1617</v>
      </c>
      <c r="C273" s="9" t="s">
        <v>31</v>
      </c>
      <c r="D273" s="9" t="s">
        <v>26</v>
      </c>
      <c r="E273" s="9" t="s">
        <v>129</v>
      </c>
      <c r="F273" s="9" t="s">
        <v>1711</v>
      </c>
      <c r="G273" s="9" t="s">
        <v>1715</v>
      </c>
      <c r="H273" s="10">
        <v>2</v>
      </c>
      <c r="I273" s="12">
        <v>2</v>
      </c>
      <c r="J273" s="9">
        <v>2018</v>
      </c>
      <c r="K273" s="9" t="s">
        <v>768</v>
      </c>
      <c r="L273" s="9" t="s">
        <v>777</v>
      </c>
      <c r="M273" s="9" t="s">
        <v>1623</v>
      </c>
      <c r="N273" s="9" t="s">
        <v>1619</v>
      </c>
      <c r="O273" s="9">
        <v>2018</v>
      </c>
      <c r="P273" s="9">
        <v>10</v>
      </c>
      <c r="Q273" s="9">
        <v>2018</v>
      </c>
      <c r="R273" s="9">
        <v>11</v>
      </c>
    </row>
    <row r="274" s="2" customFormat="1" customHeight="1" spans="1:18">
      <c r="A274" s="9">
        <v>273</v>
      </c>
      <c r="B274" s="9" t="s">
        <v>1617</v>
      </c>
      <c r="C274" s="9" t="s">
        <v>31</v>
      </c>
      <c r="D274" s="9" t="s">
        <v>26</v>
      </c>
      <c r="E274" s="9" t="s">
        <v>129</v>
      </c>
      <c r="F274" s="9" t="s">
        <v>1711</v>
      </c>
      <c r="G274" s="9" t="s">
        <v>1716</v>
      </c>
      <c r="H274" s="10">
        <v>3</v>
      </c>
      <c r="I274" s="12">
        <v>3</v>
      </c>
      <c r="J274" s="9">
        <v>2018</v>
      </c>
      <c r="K274" s="9" t="s">
        <v>768</v>
      </c>
      <c r="L274" s="9" t="s">
        <v>769</v>
      </c>
      <c r="M274" s="9" t="s">
        <v>1620</v>
      </c>
      <c r="N274" s="9" t="s">
        <v>1621</v>
      </c>
      <c r="O274" s="9">
        <v>2018</v>
      </c>
      <c r="P274" s="9">
        <v>10</v>
      </c>
      <c r="Q274" s="9">
        <v>2018</v>
      </c>
      <c r="R274" s="9">
        <v>11</v>
      </c>
    </row>
    <row r="275" s="2" customFormat="1" customHeight="1" spans="1:18">
      <c r="A275" s="9">
        <v>274</v>
      </c>
      <c r="B275" s="9" t="s">
        <v>1617</v>
      </c>
      <c r="C275" s="9" t="s">
        <v>31</v>
      </c>
      <c r="D275" s="9" t="s">
        <v>26</v>
      </c>
      <c r="E275" s="9" t="s">
        <v>129</v>
      </c>
      <c r="F275" s="9" t="s">
        <v>1711</v>
      </c>
      <c r="G275" s="9" t="s">
        <v>1717</v>
      </c>
      <c r="H275" s="10">
        <v>1</v>
      </c>
      <c r="I275" s="12">
        <v>1</v>
      </c>
      <c r="J275" s="9">
        <v>2018</v>
      </c>
      <c r="K275" s="9" t="s">
        <v>768</v>
      </c>
      <c r="L275" s="9" t="s">
        <v>777</v>
      </c>
      <c r="M275" s="9" t="s">
        <v>1623</v>
      </c>
      <c r="N275" s="9" t="s">
        <v>1627</v>
      </c>
      <c r="O275" s="9">
        <v>2018</v>
      </c>
      <c r="P275" s="9">
        <v>10</v>
      </c>
      <c r="Q275" s="9">
        <v>2018</v>
      </c>
      <c r="R275" s="9">
        <v>11</v>
      </c>
    </row>
    <row r="276" s="2" customFormat="1" customHeight="1" spans="1:18">
      <c r="A276" s="9">
        <v>275</v>
      </c>
      <c r="B276" s="9" t="s">
        <v>1617</v>
      </c>
      <c r="C276" s="9" t="s">
        <v>31</v>
      </c>
      <c r="D276" s="9" t="s">
        <v>26</v>
      </c>
      <c r="E276" s="9" t="s">
        <v>129</v>
      </c>
      <c r="F276" s="9" t="s">
        <v>1711</v>
      </c>
      <c r="G276" s="9" t="s">
        <v>1718</v>
      </c>
      <c r="H276" s="10">
        <v>3</v>
      </c>
      <c r="I276" s="12">
        <v>3</v>
      </c>
      <c r="J276" s="9">
        <v>2018</v>
      </c>
      <c r="K276" s="9" t="s">
        <v>768</v>
      </c>
      <c r="L276" s="9" t="s">
        <v>777</v>
      </c>
      <c r="M276" s="9" t="s">
        <v>1622</v>
      </c>
      <c r="N276" s="9" t="s">
        <v>1619</v>
      </c>
      <c r="O276" s="9">
        <v>2018</v>
      </c>
      <c r="P276" s="9">
        <v>10</v>
      </c>
      <c r="Q276" s="9">
        <v>2018</v>
      </c>
      <c r="R276" s="9">
        <v>11</v>
      </c>
    </row>
    <row r="277" s="2" customFormat="1" customHeight="1" spans="1:18">
      <c r="A277" s="9">
        <v>276</v>
      </c>
      <c r="B277" s="9" t="s">
        <v>1617</v>
      </c>
      <c r="C277" s="9" t="s">
        <v>31</v>
      </c>
      <c r="D277" s="9" t="s">
        <v>26</v>
      </c>
      <c r="E277" s="9" t="s">
        <v>129</v>
      </c>
      <c r="F277" s="9" t="s">
        <v>1711</v>
      </c>
      <c r="G277" s="9" t="s">
        <v>1719</v>
      </c>
      <c r="H277" s="10">
        <v>2</v>
      </c>
      <c r="I277" s="12">
        <v>2</v>
      </c>
      <c r="J277" s="9">
        <v>2018</v>
      </c>
      <c r="K277" s="9" t="s">
        <v>768</v>
      </c>
      <c r="L277" s="9" t="s">
        <v>769</v>
      </c>
      <c r="M277" s="9" t="s">
        <v>1620</v>
      </c>
      <c r="N277" s="9" t="s">
        <v>1627</v>
      </c>
      <c r="O277" s="9">
        <v>2018</v>
      </c>
      <c r="P277" s="9">
        <v>10</v>
      </c>
      <c r="Q277" s="9">
        <v>2018</v>
      </c>
      <c r="R277" s="9">
        <v>11</v>
      </c>
    </row>
    <row r="278" s="2" customFormat="1" customHeight="1" spans="1:18">
      <c r="A278" s="9">
        <v>277</v>
      </c>
      <c r="B278" s="9" t="s">
        <v>1617</v>
      </c>
      <c r="C278" s="9" t="s">
        <v>31</v>
      </c>
      <c r="D278" s="9" t="s">
        <v>26</v>
      </c>
      <c r="E278" s="9" t="s">
        <v>129</v>
      </c>
      <c r="F278" s="9" t="s">
        <v>1711</v>
      </c>
      <c r="G278" s="9" t="s">
        <v>1720</v>
      </c>
      <c r="H278" s="10">
        <v>2</v>
      </c>
      <c r="I278" s="12">
        <v>2</v>
      </c>
      <c r="J278" s="9">
        <v>2018</v>
      </c>
      <c r="K278" s="9" t="s">
        <v>768</v>
      </c>
      <c r="L278" s="9" t="s">
        <v>777</v>
      </c>
      <c r="M278" s="9" t="s">
        <v>1622</v>
      </c>
      <c r="N278" s="9" t="s">
        <v>1619</v>
      </c>
      <c r="O278" s="9">
        <v>2018</v>
      </c>
      <c r="P278" s="9">
        <v>10</v>
      </c>
      <c r="Q278" s="9">
        <v>2018</v>
      </c>
      <c r="R278" s="9">
        <v>11</v>
      </c>
    </row>
    <row r="279" s="2" customFormat="1" customHeight="1" spans="1:18">
      <c r="A279" s="9">
        <v>278</v>
      </c>
      <c r="B279" s="9" t="s">
        <v>1617</v>
      </c>
      <c r="C279" s="9" t="s">
        <v>31</v>
      </c>
      <c r="D279" s="9" t="s">
        <v>26</v>
      </c>
      <c r="E279" s="9" t="s">
        <v>129</v>
      </c>
      <c r="F279" s="9" t="s">
        <v>1711</v>
      </c>
      <c r="G279" s="9" t="s">
        <v>1721</v>
      </c>
      <c r="H279" s="10">
        <v>4</v>
      </c>
      <c r="I279" s="12">
        <v>4</v>
      </c>
      <c r="J279" s="9">
        <v>2018</v>
      </c>
      <c r="K279" s="9" t="s">
        <v>768</v>
      </c>
      <c r="L279" s="9" t="s">
        <v>769</v>
      </c>
      <c r="M279" s="9" t="s">
        <v>1620</v>
      </c>
      <c r="N279" s="9" t="s">
        <v>1627</v>
      </c>
      <c r="O279" s="9">
        <v>2018</v>
      </c>
      <c r="P279" s="9">
        <v>10</v>
      </c>
      <c r="Q279" s="9">
        <v>2018</v>
      </c>
      <c r="R279" s="9">
        <v>11</v>
      </c>
    </row>
    <row r="280" s="2" customFormat="1" customHeight="1" spans="1:18">
      <c r="A280" s="9">
        <v>279</v>
      </c>
      <c r="B280" s="9" t="s">
        <v>1617</v>
      </c>
      <c r="C280" s="9" t="s">
        <v>31</v>
      </c>
      <c r="D280" s="9" t="s">
        <v>26</v>
      </c>
      <c r="E280" s="9" t="s">
        <v>129</v>
      </c>
      <c r="F280" s="9" t="s">
        <v>1711</v>
      </c>
      <c r="G280" s="9" t="s">
        <v>1722</v>
      </c>
      <c r="H280" s="10">
        <v>4</v>
      </c>
      <c r="I280" s="12">
        <v>4</v>
      </c>
      <c r="J280" s="9">
        <v>2018</v>
      </c>
      <c r="K280" s="9" t="s">
        <v>768</v>
      </c>
      <c r="L280" s="9" t="s">
        <v>777</v>
      </c>
      <c r="M280" s="9" t="s">
        <v>1623</v>
      </c>
      <c r="N280" s="9" t="s">
        <v>1626</v>
      </c>
      <c r="O280" s="9">
        <v>2018</v>
      </c>
      <c r="P280" s="9">
        <v>10</v>
      </c>
      <c r="Q280" s="9">
        <v>2018</v>
      </c>
      <c r="R280" s="9">
        <v>11</v>
      </c>
    </row>
    <row r="281" s="2" customFormat="1" customHeight="1" spans="1:18">
      <c r="A281" s="9">
        <v>280</v>
      </c>
      <c r="B281" s="9" t="s">
        <v>1617</v>
      </c>
      <c r="C281" s="9" t="s">
        <v>31</v>
      </c>
      <c r="D281" s="9" t="s">
        <v>26</v>
      </c>
      <c r="E281" s="9" t="s">
        <v>129</v>
      </c>
      <c r="F281" s="9" t="s">
        <v>1711</v>
      </c>
      <c r="G281" s="9" t="s">
        <v>1723</v>
      </c>
      <c r="H281" s="10">
        <v>1</v>
      </c>
      <c r="I281" s="12">
        <v>1</v>
      </c>
      <c r="J281" s="9">
        <v>2018</v>
      </c>
      <c r="K281" s="9" t="s">
        <v>768</v>
      </c>
      <c r="L281" s="9" t="s">
        <v>777</v>
      </c>
      <c r="M281" s="9" t="s">
        <v>1623</v>
      </c>
      <c r="N281" s="9" t="s">
        <v>1619</v>
      </c>
      <c r="O281" s="9">
        <v>2018</v>
      </c>
      <c r="P281" s="9">
        <v>10</v>
      </c>
      <c r="Q281" s="9">
        <v>2018</v>
      </c>
      <c r="R281" s="9">
        <v>11</v>
      </c>
    </row>
    <row r="282" s="2" customFormat="1" customHeight="1" spans="1:18">
      <c r="A282" s="9">
        <v>281</v>
      </c>
      <c r="B282" s="9" t="s">
        <v>1617</v>
      </c>
      <c r="C282" s="9" t="s">
        <v>31</v>
      </c>
      <c r="D282" s="9" t="s">
        <v>26</v>
      </c>
      <c r="E282" s="9" t="s">
        <v>129</v>
      </c>
      <c r="F282" s="9" t="s">
        <v>1711</v>
      </c>
      <c r="G282" s="9" t="s">
        <v>1724</v>
      </c>
      <c r="H282" s="10">
        <v>4</v>
      </c>
      <c r="I282" s="12">
        <v>4</v>
      </c>
      <c r="J282" s="9">
        <v>2018</v>
      </c>
      <c r="K282" s="9" t="s">
        <v>768</v>
      </c>
      <c r="L282" s="9" t="s">
        <v>777</v>
      </c>
      <c r="M282" s="9" t="s">
        <v>1623</v>
      </c>
      <c r="N282" s="9" t="s">
        <v>1619</v>
      </c>
      <c r="O282" s="9">
        <v>2018</v>
      </c>
      <c r="P282" s="9">
        <v>10</v>
      </c>
      <c r="Q282" s="9">
        <v>2018</v>
      </c>
      <c r="R282" s="9">
        <v>11</v>
      </c>
    </row>
    <row r="283" s="2" customFormat="1" customHeight="1" spans="1:18">
      <c r="A283" s="9">
        <v>282</v>
      </c>
      <c r="B283" s="9" t="s">
        <v>1617</v>
      </c>
      <c r="C283" s="9" t="s">
        <v>31</v>
      </c>
      <c r="D283" s="9" t="s">
        <v>26</v>
      </c>
      <c r="E283" s="9" t="s">
        <v>129</v>
      </c>
      <c r="F283" s="9" t="s">
        <v>1711</v>
      </c>
      <c r="G283" s="9" t="s">
        <v>1725</v>
      </c>
      <c r="H283" s="10">
        <v>2</v>
      </c>
      <c r="I283" s="12">
        <v>2</v>
      </c>
      <c r="J283" s="9">
        <v>2018</v>
      </c>
      <c r="K283" s="9" t="s">
        <v>768</v>
      </c>
      <c r="L283" s="9" t="s">
        <v>769</v>
      </c>
      <c r="M283" s="9" t="s">
        <v>1620</v>
      </c>
      <c r="N283" s="9" t="s">
        <v>1619</v>
      </c>
      <c r="O283" s="9">
        <v>2018</v>
      </c>
      <c r="P283" s="9">
        <v>10</v>
      </c>
      <c r="Q283" s="9">
        <v>2018</v>
      </c>
      <c r="R283" s="9">
        <v>11</v>
      </c>
    </row>
    <row r="284" s="2" customFormat="1" customHeight="1" spans="1:18">
      <c r="A284" s="9">
        <v>283</v>
      </c>
      <c r="B284" s="9" t="s">
        <v>1617</v>
      </c>
      <c r="C284" s="9" t="s">
        <v>31</v>
      </c>
      <c r="D284" s="9" t="s">
        <v>26</v>
      </c>
      <c r="E284" s="9" t="s">
        <v>129</v>
      </c>
      <c r="F284" s="9" t="s">
        <v>1711</v>
      </c>
      <c r="G284" s="9" t="s">
        <v>1726</v>
      </c>
      <c r="H284" s="10">
        <v>2</v>
      </c>
      <c r="I284" s="12">
        <v>2</v>
      </c>
      <c r="J284" s="9">
        <v>2018</v>
      </c>
      <c r="K284" s="9" t="s">
        <v>768</v>
      </c>
      <c r="L284" s="9" t="s">
        <v>777</v>
      </c>
      <c r="M284" s="9" t="s">
        <v>1623</v>
      </c>
      <c r="N284" s="9" t="s">
        <v>1619</v>
      </c>
      <c r="O284" s="9">
        <v>2018</v>
      </c>
      <c r="P284" s="9">
        <v>10</v>
      </c>
      <c r="Q284" s="9">
        <v>2018</v>
      </c>
      <c r="R284" s="9">
        <v>11</v>
      </c>
    </row>
    <row r="285" s="2" customFormat="1" customHeight="1" spans="1:18">
      <c r="A285" s="9">
        <v>284</v>
      </c>
      <c r="B285" s="9" t="s">
        <v>1617</v>
      </c>
      <c r="C285" s="9" t="s">
        <v>31</v>
      </c>
      <c r="D285" s="9" t="s">
        <v>26</v>
      </c>
      <c r="E285" s="9" t="s">
        <v>129</v>
      </c>
      <c r="F285" s="9" t="s">
        <v>1711</v>
      </c>
      <c r="G285" s="9" t="s">
        <v>1727</v>
      </c>
      <c r="H285" s="10">
        <v>2</v>
      </c>
      <c r="I285" s="12">
        <v>2</v>
      </c>
      <c r="J285" s="9">
        <v>2018</v>
      </c>
      <c r="K285" s="9" t="s">
        <v>768</v>
      </c>
      <c r="L285" s="9" t="s">
        <v>777</v>
      </c>
      <c r="M285" s="9" t="s">
        <v>1623</v>
      </c>
      <c r="N285" s="9" t="s">
        <v>1619</v>
      </c>
      <c r="O285" s="9">
        <v>2018</v>
      </c>
      <c r="P285" s="9">
        <v>10</v>
      </c>
      <c r="Q285" s="9">
        <v>2018</v>
      </c>
      <c r="R285" s="9">
        <v>11</v>
      </c>
    </row>
    <row r="286" s="2" customFormat="1" customHeight="1" spans="1:18">
      <c r="A286" s="9">
        <v>285</v>
      </c>
      <c r="B286" s="9" t="s">
        <v>1617</v>
      </c>
      <c r="C286" s="9" t="s">
        <v>31</v>
      </c>
      <c r="D286" s="9" t="s">
        <v>26</v>
      </c>
      <c r="E286" s="9" t="s">
        <v>129</v>
      </c>
      <c r="F286" s="9" t="s">
        <v>1711</v>
      </c>
      <c r="G286" s="9" t="s">
        <v>1728</v>
      </c>
      <c r="H286" s="10">
        <v>4</v>
      </c>
      <c r="I286" s="12">
        <v>4</v>
      </c>
      <c r="J286" s="9">
        <v>2018</v>
      </c>
      <c r="K286" s="9" t="s">
        <v>768</v>
      </c>
      <c r="L286" s="9" t="s">
        <v>777</v>
      </c>
      <c r="M286" s="9" t="s">
        <v>1623</v>
      </c>
      <c r="N286" s="9" t="s">
        <v>1619</v>
      </c>
      <c r="O286" s="9">
        <v>2018</v>
      </c>
      <c r="P286" s="9">
        <v>10</v>
      </c>
      <c r="Q286" s="9">
        <v>2018</v>
      </c>
      <c r="R286" s="9">
        <v>11</v>
      </c>
    </row>
    <row r="287" s="2" customFormat="1" customHeight="1" spans="1:18">
      <c r="A287" s="9">
        <v>286</v>
      </c>
      <c r="B287" s="9" t="s">
        <v>1617</v>
      </c>
      <c r="C287" s="9" t="s">
        <v>31</v>
      </c>
      <c r="D287" s="9" t="s">
        <v>26</v>
      </c>
      <c r="E287" s="9" t="s">
        <v>129</v>
      </c>
      <c r="F287" s="9" t="s">
        <v>1711</v>
      </c>
      <c r="G287" s="9" t="s">
        <v>1729</v>
      </c>
      <c r="H287" s="10">
        <v>4</v>
      </c>
      <c r="I287" s="12">
        <v>4</v>
      </c>
      <c r="J287" s="9">
        <v>2018</v>
      </c>
      <c r="K287" s="9" t="s">
        <v>768</v>
      </c>
      <c r="L287" s="9" t="s">
        <v>769</v>
      </c>
      <c r="M287" s="9" t="s">
        <v>1620</v>
      </c>
      <c r="N287" s="9" t="s">
        <v>1621</v>
      </c>
      <c r="O287" s="9">
        <v>2018</v>
      </c>
      <c r="P287" s="9">
        <v>10</v>
      </c>
      <c r="Q287" s="9">
        <v>2018</v>
      </c>
      <c r="R287" s="9">
        <v>11</v>
      </c>
    </row>
    <row r="288" s="2" customFormat="1" customHeight="1" spans="1:18">
      <c r="A288" s="9">
        <v>287</v>
      </c>
      <c r="B288" s="9" t="s">
        <v>1617</v>
      </c>
      <c r="C288" s="9" t="s">
        <v>31</v>
      </c>
      <c r="D288" s="9" t="s">
        <v>26</v>
      </c>
      <c r="E288" s="9" t="s">
        <v>129</v>
      </c>
      <c r="F288" s="9" t="s">
        <v>1711</v>
      </c>
      <c r="G288" s="9" t="s">
        <v>1312</v>
      </c>
      <c r="H288" s="10">
        <v>2</v>
      </c>
      <c r="I288" s="12">
        <v>2</v>
      </c>
      <c r="J288" s="9">
        <v>2018</v>
      </c>
      <c r="K288" s="9" t="s">
        <v>768</v>
      </c>
      <c r="L288" s="9" t="s">
        <v>777</v>
      </c>
      <c r="M288" s="9" t="s">
        <v>1623</v>
      </c>
      <c r="N288" s="9" t="s">
        <v>1619</v>
      </c>
      <c r="O288" s="9">
        <v>2018</v>
      </c>
      <c r="P288" s="9">
        <v>10</v>
      </c>
      <c r="Q288" s="9">
        <v>2018</v>
      </c>
      <c r="R288" s="9">
        <v>11</v>
      </c>
    </row>
    <row r="289" s="2" customFormat="1" customHeight="1" spans="1:18">
      <c r="A289" s="9">
        <v>288</v>
      </c>
      <c r="B289" s="9" t="s">
        <v>1617</v>
      </c>
      <c r="C289" s="9" t="s">
        <v>31</v>
      </c>
      <c r="D289" s="9" t="s">
        <v>26</v>
      </c>
      <c r="E289" s="9" t="s">
        <v>129</v>
      </c>
      <c r="F289" s="9" t="s">
        <v>1711</v>
      </c>
      <c r="G289" s="9" t="s">
        <v>1730</v>
      </c>
      <c r="H289" s="10">
        <v>3</v>
      </c>
      <c r="I289" s="12">
        <v>3</v>
      </c>
      <c r="J289" s="9">
        <v>2018</v>
      </c>
      <c r="K289" s="9" t="s">
        <v>768</v>
      </c>
      <c r="L289" s="9" t="s">
        <v>777</v>
      </c>
      <c r="M289" s="9" t="s">
        <v>1623</v>
      </c>
      <c r="N289" s="9" t="s">
        <v>1624</v>
      </c>
      <c r="O289" s="9">
        <v>2018</v>
      </c>
      <c r="P289" s="9">
        <v>10</v>
      </c>
      <c r="Q289" s="9">
        <v>2018</v>
      </c>
      <c r="R289" s="9">
        <v>11</v>
      </c>
    </row>
    <row r="290" s="2" customFormat="1" customHeight="1" spans="1:18">
      <c r="A290" s="9">
        <v>289</v>
      </c>
      <c r="B290" s="9" t="s">
        <v>1617</v>
      </c>
      <c r="C290" s="9" t="s">
        <v>31</v>
      </c>
      <c r="D290" s="9" t="s">
        <v>26</v>
      </c>
      <c r="E290" s="9" t="s">
        <v>129</v>
      </c>
      <c r="F290" s="9" t="s">
        <v>1711</v>
      </c>
      <c r="G290" s="9" t="s">
        <v>1731</v>
      </c>
      <c r="H290" s="10">
        <v>5</v>
      </c>
      <c r="I290" s="12">
        <v>5</v>
      </c>
      <c r="J290" s="9">
        <v>2018</v>
      </c>
      <c r="K290" s="9" t="s">
        <v>768</v>
      </c>
      <c r="L290" s="9" t="s">
        <v>777</v>
      </c>
      <c r="M290" s="9" t="s">
        <v>1623</v>
      </c>
      <c r="N290" s="9" t="s">
        <v>1621</v>
      </c>
      <c r="O290" s="9">
        <v>2018</v>
      </c>
      <c r="P290" s="9">
        <v>10</v>
      </c>
      <c r="Q290" s="9">
        <v>2018</v>
      </c>
      <c r="R290" s="9">
        <v>11</v>
      </c>
    </row>
    <row r="291" s="2" customFormat="1" customHeight="1" spans="1:18">
      <c r="A291" s="9">
        <v>290</v>
      </c>
      <c r="B291" s="9" t="s">
        <v>1617</v>
      </c>
      <c r="C291" s="9" t="s">
        <v>31</v>
      </c>
      <c r="D291" s="9" t="s">
        <v>26</v>
      </c>
      <c r="E291" s="9" t="s">
        <v>129</v>
      </c>
      <c r="F291" s="9" t="s">
        <v>1711</v>
      </c>
      <c r="G291" s="9" t="s">
        <v>1732</v>
      </c>
      <c r="H291" s="10">
        <v>5</v>
      </c>
      <c r="I291" s="12">
        <v>5</v>
      </c>
      <c r="J291" s="9">
        <v>2018</v>
      </c>
      <c r="K291" s="9" t="s">
        <v>768</v>
      </c>
      <c r="L291" s="9" t="s">
        <v>777</v>
      </c>
      <c r="M291" s="9" t="s">
        <v>1623</v>
      </c>
      <c r="N291" s="9" t="s">
        <v>1621</v>
      </c>
      <c r="O291" s="9">
        <v>2018</v>
      </c>
      <c r="P291" s="9">
        <v>10</v>
      </c>
      <c r="Q291" s="9">
        <v>2018</v>
      </c>
      <c r="R291" s="9">
        <v>11</v>
      </c>
    </row>
    <row r="292" s="2" customFormat="1" customHeight="1" spans="1:18">
      <c r="A292" s="9">
        <v>291</v>
      </c>
      <c r="B292" s="9" t="s">
        <v>1617</v>
      </c>
      <c r="C292" s="9" t="s">
        <v>31</v>
      </c>
      <c r="D292" s="9" t="s">
        <v>26</v>
      </c>
      <c r="E292" s="9" t="s">
        <v>129</v>
      </c>
      <c r="F292" s="9" t="s">
        <v>1711</v>
      </c>
      <c r="G292" s="9" t="s">
        <v>1733</v>
      </c>
      <c r="H292" s="10">
        <v>1</v>
      </c>
      <c r="I292" s="12">
        <v>1</v>
      </c>
      <c r="J292" s="9">
        <v>2018</v>
      </c>
      <c r="K292" s="9" t="s">
        <v>768</v>
      </c>
      <c r="L292" s="9" t="s">
        <v>777</v>
      </c>
      <c r="M292" s="9" t="s">
        <v>1623</v>
      </c>
      <c r="N292" s="9" t="s">
        <v>1619</v>
      </c>
      <c r="O292" s="9">
        <v>2018</v>
      </c>
      <c r="P292" s="9">
        <v>10</v>
      </c>
      <c r="Q292" s="9">
        <v>2018</v>
      </c>
      <c r="R292" s="9">
        <v>11</v>
      </c>
    </row>
    <row r="293" s="2" customFormat="1" customHeight="1" spans="1:18">
      <c r="A293" s="9">
        <v>292</v>
      </c>
      <c r="B293" s="9" t="s">
        <v>1617</v>
      </c>
      <c r="C293" s="9" t="s">
        <v>31</v>
      </c>
      <c r="D293" s="9" t="s">
        <v>26</v>
      </c>
      <c r="E293" s="9" t="s">
        <v>129</v>
      </c>
      <c r="F293" s="9" t="s">
        <v>1711</v>
      </c>
      <c r="G293" s="9" t="s">
        <v>1734</v>
      </c>
      <c r="H293" s="10">
        <v>2</v>
      </c>
      <c r="I293" s="12">
        <v>2</v>
      </c>
      <c r="J293" s="9">
        <v>2018</v>
      </c>
      <c r="K293" s="9" t="s">
        <v>768</v>
      </c>
      <c r="L293" s="9" t="s">
        <v>777</v>
      </c>
      <c r="M293" s="9" t="s">
        <v>1622</v>
      </c>
      <c r="N293" s="9" t="s">
        <v>1619</v>
      </c>
      <c r="O293" s="9">
        <v>2018</v>
      </c>
      <c r="P293" s="9">
        <v>10</v>
      </c>
      <c r="Q293" s="9">
        <v>2018</v>
      </c>
      <c r="R293" s="9">
        <v>11</v>
      </c>
    </row>
    <row r="294" s="2" customFormat="1" customHeight="1" spans="1:18">
      <c r="A294" s="9">
        <v>293</v>
      </c>
      <c r="B294" s="9" t="s">
        <v>1617</v>
      </c>
      <c r="C294" s="9" t="s">
        <v>31</v>
      </c>
      <c r="D294" s="9" t="s">
        <v>26</v>
      </c>
      <c r="E294" s="9" t="s">
        <v>129</v>
      </c>
      <c r="F294" s="9" t="s">
        <v>1711</v>
      </c>
      <c r="G294" s="9" t="s">
        <v>1735</v>
      </c>
      <c r="H294" s="10">
        <v>1</v>
      </c>
      <c r="I294" s="12">
        <v>1</v>
      </c>
      <c r="J294" s="9">
        <v>2018</v>
      </c>
      <c r="K294" s="9" t="s">
        <v>768</v>
      </c>
      <c r="L294" s="9" t="s">
        <v>777</v>
      </c>
      <c r="M294" s="9" t="s">
        <v>1623</v>
      </c>
      <c r="N294" s="9" t="s">
        <v>1619</v>
      </c>
      <c r="O294" s="9">
        <v>2018</v>
      </c>
      <c r="P294" s="9">
        <v>10</v>
      </c>
      <c r="Q294" s="9">
        <v>2018</v>
      </c>
      <c r="R294" s="9">
        <v>11</v>
      </c>
    </row>
    <row r="295" s="2" customFormat="1" customHeight="1" spans="1:18">
      <c r="A295" s="9">
        <v>294</v>
      </c>
      <c r="B295" s="9" t="s">
        <v>1617</v>
      </c>
      <c r="C295" s="9" t="s">
        <v>31</v>
      </c>
      <c r="D295" s="9" t="s">
        <v>26</v>
      </c>
      <c r="E295" s="9" t="s">
        <v>129</v>
      </c>
      <c r="F295" s="9" t="s">
        <v>1711</v>
      </c>
      <c r="G295" s="9" t="s">
        <v>1736</v>
      </c>
      <c r="H295" s="10">
        <v>1</v>
      </c>
      <c r="I295" s="12">
        <v>1</v>
      </c>
      <c r="J295" s="9">
        <v>2018</v>
      </c>
      <c r="K295" s="9" t="s">
        <v>768</v>
      </c>
      <c r="L295" s="9" t="s">
        <v>777</v>
      </c>
      <c r="M295" s="9" t="s">
        <v>1623</v>
      </c>
      <c r="N295" s="9" t="s">
        <v>1619</v>
      </c>
      <c r="O295" s="9">
        <v>2018</v>
      </c>
      <c r="P295" s="9">
        <v>10</v>
      </c>
      <c r="Q295" s="9">
        <v>2018</v>
      </c>
      <c r="R295" s="9">
        <v>11</v>
      </c>
    </row>
    <row r="296" s="2" customFormat="1" customHeight="1" spans="1:18">
      <c r="A296" s="9">
        <v>295</v>
      </c>
      <c r="B296" s="9" t="s">
        <v>1617</v>
      </c>
      <c r="C296" s="9" t="s">
        <v>31</v>
      </c>
      <c r="D296" s="9" t="s">
        <v>26</v>
      </c>
      <c r="E296" s="9" t="s">
        <v>129</v>
      </c>
      <c r="F296" s="9" t="s">
        <v>1711</v>
      </c>
      <c r="G296" s="9" t="s">
        <v>1737</v>
      </c>
      <c r="H296" s="10">
        <v>1</v>
      </c>
      <c r="I296" s="12">
        <v>1</v>
      </c>
      <c r="J296" s="9">
        <v>2018</v>
      </c>
      <c r="K296" s="9" t="s">
        <v>768</v>
      </c>
      <c r="L296" s="9" t="s">
        <v>777</v>
      </c>
      <c r="M296" s="9" t="s">
        <v>1623</v>
      </c>
      <c r="N296" s="9" t="s">
        <v>1619</v>
      </c>
      <c r="O296" s="9">
        <v>2018</v>
      </c>
      <c r="P296" s="9">
        <v>10</v>
      </c>
      <c r="Q296" s="9">
        <v>2018</v>
      </c>
      <c r="R296" s="9">
        <v>11</v>
      </c>
    </row>
    <row r="297" s="2" customFormat="1" customHeight="1" spans="1:18">
      <c r="A297" s="9">
        <v>296</v>
      </c>
      <c r="B297" s="9" t="s">
        <v>1617</v>
      </c>
      <c r="C297" s="9" t="s">
        <v>31</v>
      </c>
      <c r="D297" s="9" t="s">
        <v>26</v>
      </c>
      <c r="E297" s="9" t="s">
        <v>129</v>
      </c>
      <c r="F297" s="9" t="s">
        <v>1711</v>
      </c>
      <c r="G297" s="9" t="s">
        <v>1738</v>
      </c>
      <c r="H297" s="10">
        <v>2</v>
      </c>
      <c r="I297" s="12">
        <v>2</v>
      </c>
      <c r="J297" s="9">
        <v>2018</v>
      </c>
      <c r="K297" s="9" t="s">
        <v>768</v>
      </c>
      <c r="L297" s="9" t="s">
        <v>777</v>
      </c>
      <c r="M297" s="9" t="s">
        <v>1623</v>
      </c>
      <c r="N297" s="9" t="s">
        <v>1619</v>
      </c>
      <c r="O297" s="9">
        <v>2018</v>
      </c>
      <c r="P297" s="9">
        <v>10</v>
      </c>
      <c r="Q297" s="9">
        <v>2018</v>
      </c>
      <c r="R297" s="9">
        <v>11</v>
      </c>
    </row>
    <row r="298" s="2" customFormat="1" customHeight="1" spans="1:18">
      <c r="A298" s="9">
        <v>297</v>
      </c>
      <c r="B298" s="9" t="s">
        <v>1617</v>
      </c>
      <c r="C298" s="9" t="s">
        <v>31</v>
      </c>
      <c r="D298" s="9" t="s">
        <v>26</v>
      </c>
      <c r="E298" s="9" t="s">
        <v>129</v>
      </c>
      <c r="F298" s="9" t="s">
        <v>1711</v>
      </c>
      <c r="G298" s="9" t="s">
        <v>1739</v>
      </c>
      <c r="H298" s="10">
        <v>4</v>
      </c>
      <c r="I298" s="12">
        <v>4</v>
      </c>
      <c r="J298" s="9">
        <v>2018</v>
      </c>
      <c r="K298" s="9" t="s">
        <v>768</v>
      </c>
      <c r="L298" s="9" t="s">
        <v>769</v>
      </c>
      <c r="M298" s="9" t="s">
        <v>1620</v>
      </c>
      <c r="N298" s="9" t="s">
        <v>1619</v>
      </c>
      <c r="O298" s="9">
        <v>2018</v>
      </c>
      <c r="P298" s="9">
        <v>10</v>
      </c>
      <c r="Q298" s="9">
        <v>2018</v>
      </c>
      <c r="R298" s="9">
        <v>11</v>
      </c>
    </row>
    <row r="299" s="2" customFormat="1" customHeight="1" spans="1:18">
      <c r="A299" s="9">
        <v>298</v>
      </c>
      <c r="B299" s="9" t="s">
        <v>1617</v>
      </c>
      <c r="C299" s="9" t="s">
        <v>31</v>
      </c>
      <c r="D299" s="9" t="s">
        <v>26</v>
      </c>
      <c r="E299" s="9" t="s">
        <v>129</v>
      </c>
      <c r="F299" s="9" t="s">
        <v>1711</v>
      </c>
      <c r="G299" s="9" t="s">
        <v>1740</v>
      </c>
      <c r="H299" s="10">
        <v>3</v>
      </c>
      <c r="I299" s="12">
        <v>3</v>
      </c>
      <c r="J299" s="9">
        <v>2018</v>
      </c>
      <c r="K299" s="9" t="s">
        <v>768</v>
      </c>
      <c r="L299" s="9" t="s">
        <v>777</v>
      </c>
      <c r="M299" s="9" t="s">
        <v>1623</v>
      </c>
      <c r="N299" s="9" t="s">
        <v>1629</v>
      </c>
      <c r="O299" s="9">
        <v>2018</v>
      </c>
      <c r="P299" s="9">
        <v>10</v>
      </c>
      <c r="Q299" s="9">
        <v>2018</v>
      </c>
      <c r="R299" s="9">
        <v>11</v>
      </c>
    </row>
    <row r="300" s="2" customFormat="1" customHeight="1" spans="1:18">
      <c r="A300" s="9">
        <v>299</v>
      </c>
      <c r="B300" s="9" t="s">
        <v>1617</v>
      </c>
      <c r="C300" s="9" t="s">
        <v>31</v>
      </c>
      <c r="D300" s="9" t="s">
        <v>27</v>
      </c>
      <c r="E300" s="9" t="s">
        <v>129</v>
      </c>
      <c r="F300" s="9" t="s">
        <v>1711</v>
      </c>
      <c r="G300" s="9" t="s">
        <v>1741</v>
      </c>
      <c r="H300" s="10">
        <v>3</v>
      </c>
      <c r="I300" s="12">
        <v>3</v>
      </c>
      <c r="J300" s="9">
        <v>2018</v>
      </c>
      <c r="K300" s="9" t="s">
        <v>768</v>
      </c>
      <c r="L300" s="9" t="s">
        <v>777</v>
      </c>
      <c r="M300" s="9" t="s">
        <v>1623</v>
      </c>
      <c r="N300" s="9" t="s">
        <v>1619</v>
      </c>
      <c r="O300" s="9">
        <v>2018</v>
      </c>
      <c r="P300" s="9">
        <v>10</v>
      </c>
      <c r="Q300" s="9">
        <v>2018</v>
      </c>
      <c r="R300" s="9">
        <v>11</v>
      </c>
    </row>
    <row r="301" s="2" customFormat="1" customHeight="1" spans="1:18">
      <c r="A301" s="9">
        <v>300</v>
      </c>
      <c r="B301" s="9" t="s">
        <v>1617</v>
      </c>
      <c r="C301" s="9" t="s">
        <v>31</v>
      </c>
      <c r="D301" s="9" t="s">
        <v>27</v>
      </c>
      <c r="E301" s="9" t="s">
        <v>129</v>
      </c>
      <c r="F301" s="9" t="s">
        <v>1711</v>
      </c>
      <c r="G301" s="9" t="s">
        <v>1742</v>
      </c>
      <c r="H301" s="10">
        <v>4</v>
      </c>
      <c r="I301" s="12">
        <v>4</v>
      </c>
      <c r="J301" s="9">
        <v>2018</v>
      </c>
      <c r="K301" s="9" t="s">
        <v>768</v>
      </c>
      <c r="L301" s="9" t="s">
        <v>777</v>
      </c>
      <c r="M301" s="9" t="s">
        <v>1623</v>
      </c>
      <c r="N301" s="9" t="s">
        <v>1628</v>
      </c>
      <c r="O301" s="9">
        <v>2018</v>
      </c>
      <c r="P301" s="9">
        <v>10</v>
      </c>
      <c r="Q301" s="9">
        <v>2018</v>
      </c>
      <c r="R301" s="9">
        <v>11</v>
      </c>
    </row>
    <row r="302" s="2" customFormat="1" customHeight="1" spans="1:18">
      <c r="A302" s="9">
        <v>301</v>
      </c>
      <c r="B302" s="9" t="s">
        <v>1617</v>
      </c>
      <c r="C302" s="9" t="s">
        <v>31</v>
      </c>
      <c r="D302" s="9" t="s">
        <v>27</v>
      </c>
      <c r="E302" s="9" t="s">
        <v>129</v>
      </c>
      <c r="F302" s="9" t="s">
        <v>1711</v>
      </c>
      <c r="G302" s="9" t="s">
        <v>1743</v>
      </c>
      <c r="H302" s="10">
        <v>2</v>
      </c>
      <c r="I302" s="12">
        <v>2</v>
      </c>
      <c r="J302" s="9">
        <v>2018</v>
      </c>
      <c r="K302" s="9" t="s">
        <v>768</v>
      </c>
      <c r="L302" s="9" t="s">
        <v>769</v>
      </c>
      <c r="M302" s="9" t="s">
        <v>1620</v>
      </c>
      <c r="N302" s="9" t="s">
        <v>1628</v>
      </c>
      <c r="O302" s="9">
        <v>2018</v>
      </c>
      <c r="P302" s="9">
        <v>10</v>
      </c>
      <c r="Q302" s="9">
        <v>2018</v>
      </c>
      <c r="R302" s="9">
        <v>11</v>
      </c>
    </row>
    <row r="303" s="2" customFormat="1" customHeight="1" spans="1:18">
      <c r="A303" s="9">
        <v>302</v>
      </c>
      <c r="B303" s="9" t="s">
        <v>1617</v>
      </c>
      <c r="C303" s="9" t="s">
        <v>31</v>
      </c>
      <c r="D303" s="9" t="s">
        <v>27</v>
      </c>
      <c r="E303" s="9" t="s">
        <v>129</v>
      </c>
      <c r="F303" s="9" t="s">
        <v>1711</v>
      </c>
      <c r="G303" s="9" t="s">
        <v>1744</v>
      </c>
      <c r="H303" s="10">
        <v>2</v>
      </c>
      <c r="I303" s="12">
        <v>2</v>
      </c>
      <c r="J303" s="9">
        <v>2018</v>
      </c>
      <c r="K303" s="9" t="s">
        <v>768</v>
      </c>
      <c r="L303" s="9" t="s">
        <v>777</v>
      </c>
      <c r="M303" s="9" t="s">
        <v>1622</v>
      </c>
      <c r="N303" s="9" t="s">
        <v>1619</v>
      </c>
      <c r="O303" s="9">
        <v>2018</v>
      </c>
      <c r="P303" s="9">
        <v>10</v>
      </c>
      <c r="Q303" s="9">
        <v>2018</v>
      </c>
      <c r="R303" s="9">
        <v>11</v>
      </c>
    </row>
    <row r="304" s="2" customFormat="1" customHeight="1" spans="1:18">
      <c r="A304" s="9">
        <v>303</v>
      </c>
      <c r="B304" s="9" t="s">
        <v>1617</v>
      </c>
      <c r="C304" s="9" t="s">
        <v>31</v>
      </c>
      <c r="D304" s="9" t="s">
        <v>27</v>
      </c>
      <c r="E304" s="9" t="s">
        <v>129</v>
      </c>
      <c r="F304" s="9" t="s">
        <v>1711</v>
      </c>
      <c r="G304" s="9" t="s">
        <v>1745</v>
      </c>
      <c r="H304" s="10">
        <v>4</v>
      </c>
      <c r="I304" s="12">
        <v>4</v>
      </c>
      <c r="J304" s="9">
        <v>2018</v>
      </c>
      <c r="K304" s="9" t="s">
        <v>768</v>
      </c>
      <c r="L304" s="9" t="s">
        <v>777</v>
      </c>
      <c r="M304" s="9" t="s">
        <v>1622</v>
      </c>
      <c r="N304" s="9" t="s">
        <v>1619</v>
      </c>
      <c r="O304" s="9">
        <v>2018</v>
      </c>
      <c r="P304" s="9">
        <v>10</v>
      </c>
      <c r="Q304" s="9">
        <v>2018</v>
      </c>
      <c r="R304" s="9">
        <v>11</v>
      </c>
    </row>
    <row r="305" s="2" customFormat="1" customHeight="1" spans="1:18">
      <c r="A305" s="9">
        <v>304</v>
      </c>
      <c r="B305" s="9" t="s">
        <v>1617</v>
      </c>
      <c r="C305" s="9" t="s">
        <v>31</v>
      </c>
      <c r="D305" s="9" t="s">
        <v>27</v>
      </c>
      <c r="E305" s="9" t="s">
        <v>129</v>
      </c>
      <c r="F305" s="9" t="s">
        <v>1711</v>
      </c>
      <c r="G305" s="9" t="s">
        <v>1746</v>
      </c>
      <c r="H305" s="10">
        <v>5</v>
      </c>
      <c r="I305" s="12">
        <v>5</v>
      </c>
      <c r="J305" s="9">
        <v>2018</v>
      </c>
      <c r="K305" s="9" t="s">
        <v>768</v>
      </c>
      <c r="L305" s="9" t="s">
        <v>769</v>
      </c>
      <c r="M305" s="9" t="s">
        <v>1620</v>
      </c>
      <c r="N305" s="9" t="s">
        <v>1619</v>
      </c>
      <c r="O305" s="9">
        <v>2018</v>
      </c>
      <c r="P305" s="9">
        <v>10</v>
      </c>
      <c r="Q305" s="9">
        <v>2018</v>
      </c>
      <c r="R305" s="9">
        <v>11</v>
      </c>
    </row>
    <row r="306" s="2" customFormat="1" customHeight="1" spans="1:18">
      <c r="A306" s="9">
        <v>305</v>
      </c>
      <c r="B306" s="9" t="s">
        <v>1617</v>
      </c>
      <c r="C306" s="9" t="s">
        <v>31</v>
      </c>
      <c r="D306" s="9" t="s">
        <v>35</v>
      </c>
      <c r="E306" s="9" t="s">
        <v>129</v>
      </c>
      <c r="F306" s="9" t="s">
        <v>1747</v>
      </c>
      <c r="G306" s="9" t="s">
        <v>1748</v>
      </c>
      <c r="H306" s="10">
        <v>4</v>
      </c>
      <c r="I306" s="12">
        <v>4</v>
      </c>
      <c r="J306" s="9">
        <v>2018</v>
      </c>
      <c r="K306" s="9" t="s">
        <v>768</v>
      </c>
      <c r="L306" s="9" t="s">
        <v>777</v>
      </c>
      <c r="M306" s="9" t="s">
        <v>1622</v>
      </c>
      <c r="N306" s="9" t="s">
        <v>1619</v>
      </c>
      <c r="O306" s="9">
        <v>2018</v>
      </c>
      <c r="P306" s="9">
        <v>10</v>
      </c>
      <c r="Q306" s="9">
        <v>2018</v>
      </c>
      <c r="R306" s="9">
        <v>11</v>
      </c>
    </row>
    <row r="307" s="2" customFormat="1" customHeight="1" spans="1:18">
      <c r="A307" s="9">
        <v>306</v>
      </c>
      <c r="B307" s="9" t="s">
        <v>1617</v>
      </c>
      <c r="C307" s="9" t="s">
        <v>31</v>
      </c>
      <c r="D307" s="9" t="s">
        <v>35</v>
      </c>
      <c r="E307" s="9" t="s">
        <v>129</v>
      </c>
      <c r="F307" s="9" t="s">
        <v>1747</v>
      </c>
      <c r="G307" s="9" t="s">
        <v>1749</v>
      </c>
      <c r="H307" s="10">
        <v>4</v>
      </c>
      <c r="I307" s="12">
        <v>4</v>
      </c>
      <c r="J307" s="9">
        <v>2018</v>
      </c>
      <c r="K307" s="9" t="s">
        <v>768</v>
      </c>
      <c r="L307" s="9" t="s">
        <v>777</v>
      </c>
      <c r="M307" s="9" t="s">
        <v>1623</v>
      </c>
      <c r="N307" s="9" t="s">
        <v>1619</v>
      </c>
      <c r="O307" s="9">
        <v>2018</v>
      </c>
      <c r="P307" s="9">
        <v>10</v>
      </c>
      <c r="Q307" s="9">
        <v>2018</v>
      </c>
      <c r="R307" s="9">
        <v>11</v>
      </c>
    </row>
    <row r="308" s="2" customFormat="1" customHeight="1" spans="1:18">
      <c r="A308" s="9">
        <v>307</v>
      </c>
      <c r="B308" s="9" t="s">
        <v>1617</v>
      </c>
      <c r="C308" s="9" t="s">
        <v>31</v>
      </c>
      <c r="D308" s="9" t="s">
        <v>35</v>
      </c>
      <c r="E308" s="9" t="s">
        <v>129</v>
      </c>
      <c r="F308" s="9" t="s">
        <v>1747</v>
      </c>
      <c r="G308" s="9" t="s">
        <v>1750</v>
      </c>
      <c r="H308" s="10">
        <v>4</v>
      </c>
      <c r="I308" s="12">
        <v>4</v>
      </c>
      <c r="J308" s="9">
        <v>2018</v>
      </c>
      <c r="K308" s="9" t="s">
        <v>768</v>
      </c>
      <c r="L308" s="9" t="s">
        <v>777</v>
      </c>
      <c r="M308" s="9" t="s">
        <v>1622</v>
      </c>
      <c r="N308" s="9" t="s">
        <v>1619</v>
      </c>
      <c r="O308" s="9">
        <v>2018</v>
      </c>
      <c r="P308" s="9">
        <v>10</v>
      </c>
      <c r="Q308" s="9">
        <v>2018</v>
      </c>
      <c r="R308" s="9">
        <v>11</v>
      </c>
    </row>
    <row r="309" s="2" customFormat="1" customHeight="1" spans="1:18">
      <c r="A309" s="9">
        <v>308</v>
      </c>
      <c r="B309" s="9" t="s">
        <v>1617</v>
      </c>
      <c r="C309" s="9" t="s">
        <v>31</v>
      </c>
      <c r="D309" s="9" t="s">
        <v>35</v>
      </c>
      <c r="E309" s="9" t="s">
        <v>129</v>
      </c>
      <c r="F309" s="9" t="s">
        <v>1747</v>
      </c>
      <c r="G309" s="9" t="s">
        <v>1751</v>
      </c>
      <c r="H309" s="10">
        <v>2</v>
      </c>
      <c r="I309" s="12">
        <v>2</v>
      </c>
      <c r="J309" s="9">
        <v>2018</v>
      </c>
      <c r="K309" s="9" t="s">
        <v>768</v>
      </c>
      <c r="L309" s="9" t="s">
        <v>769</v>
      </c>
      <c r="M309" s="9" t="s">
        <v>1620</v>
      </c>
      <c r="N309" s="9" t="s">
        <v>1619</v>
      </c>
      <c r="O309" s="9">
        <v>2018</v>
      </c>
      <c r="P309" s="9">
        <v>10</v>
      </c>
      <c r="Q309" s="9">
        <v>2018</v>
      </c>
      <c r="R309" s="9">
        <v>11</v>
      </c>
    </row>
    <row r="310" s="2" customFormat="1" customHeight="1" spans="1:18">
      <c r="A310" s="9">
        <v>309</v>
      </c>
      <c r="B310" s="9" t="s">
        <v>1617</v>
      </c>
      <c r="C310" s="9" t="s">
        <v>31</v>
      </c>
      <c r="D310" s="9" t="s">
        <v>35</v>
      </c>
      <c r="E310" s="9" t="s">
        <v>129</v>
      </c>
      <c r="F310" s="9" t="s">
        <v>1747</v>
      </c>
      <c r="G310" s="9" t="s">
        <v>1752</v>
      </c>
      <c r="H310" s="10">
        <v>2</v>
      </c>
      <c r="I310" s="12">
        <v>2</v>
      </c>
      <c r="J310" s="9">
        <v>2018</v>
      </c>
      <c r="K310" s="9" t="s">
        <v>768</v>
      </c>
      <c r="L310" s="9" t="s">
        <v>777</v>
      </c>
      <c r="M310" s="9" t="s">
        <v>1623</v>
      </c>
      <c r="N310" s="9" t="s">
        <v>1619</v>
      </c>
      <c r="O310" s="9">
        <v>2018</v>
      </c>
      <c r="P310" s="9">
        <v>10</v>
      </c>
      <c r="Q310" s="9">
        <v>2018</v>
      </c>
      <c r="R310" s="9">
        <v>11</v>
      </c>
    </row>
    <row r="311" s="2" customFormat="1" customHeight="1" spans="1:18">
      <c r="A311" s="9">
        <v>310</v>
      </c>
      <c r="B311" s="9" t="s">
        <v>1617</v>
      </c>
      <c r="C311" s="9" t="s">
        <v>31</v>
      </c>
      <c r="D311" s="9" t="s">
        <v>35</v>
      </c>
      <c r="E311" s="9" t="s">
        <v>129</v>
      </c>
      <c r="F311" s="9" t="s">
        <v>1747</v>
      </c>
      <c r="G311" s="9" t="s">
        <v>1753</v>
      </c>
      <c r="H311" s="10">
        <v>3</v>
      </c>
      <c r="I311" s="12">
        <v>3</v>
      </c>
      <c r="J311" s="9">
        <v>2018</v>
      </c>
      <c r="K311" s="9" t="s">
        <v>768</v>
      </c>
      <c r="L311" s="9" t="s">
        <v>777</v>
      </c>
      <c r="M311" s="9" t="s">
        <v>1623</v>
      </c>
      <c r="N311" s="9" t="s">
        <v>1624</v>
      </c>
      <c r="O311" s="9">
        <v>2018</v>
      </c>
      <c r="P311" s="9">
        <v>10</v>
      </c>
      <c r="Q311" s="9">
        <v>2018</v>
      </c>
      <c r="R311" s="9">
        <v>11</v>
      </c>
    </row>
    <row r="312" s="2" customFormat="1" customHeight="1" spans="1:18">
      <c r="A312" s="9">
        <v>311</v>
      </c>
      <c r="B312" s="9" t="s">
        <v>1617</v>
      </c>
      <c r="C312" s="9" t="s">
        <v>31</v>
      </c>
      <c r="D312" s="9" t="s">
        <v>35</v>
      </c>
      <c r="E312" s="9" t="s">
        <v>129</v>
      </c>
      <c r="F312" s="9" t="s">
        <v>1747</v>
      </c>
      <c r="G312" s="9" t="s">
        <v>1754</v>
      </c>
      <c r="H312" s="10">
        <v>5</v>
      </c>
      <c r="I312" s="12">
        <v>5</v>
      </c>
      <c r="J312" s="9">
        <v>2018</v>
      </c>
      <c r="K312" s="9" t="s">
        <v>768</v>
      </c>
      <c r="L312" s="9" t="s">
        <v>777</v>
      </c>
      <c r="M312" s="9" t="s">
        <v>1623</v>
      </c>
      <c r="N312" s="9" t="s">
        <v>1624</v>
      </c>
      <c r="O312" s="9">
        <v>2018</v>
      </c>
      <c r="P312" s="9">
        <v>10</v>
      </c>
      <c r="Q312" s="9">
        <v>2018</v>
      </c>
      <c r="R312" s="9">
        <v>11</v>
      </c>
    </row>
    <row r="313" s="2" customFormat="1" customHeight="1" spans="1:18">
      <c r="A313" s="9">
        <v>312</v>
      </c>
      <c r="B313" s="9" t="s">
        <v>1617</v>
      </c>
      <c r="C313" s="9" t="s">
        <v>31</v>
      </c>
      <c r="D313" s="9" t="s">
        <v>35</v>
      </c>
      <c r="E313" s="9" t="s">
        <v>129</v>
      </c>
      <c r="F313" s="9" t="s">
        <v>1747</v>
      </c>
      <c r="G313" s="9" t="s">
        <v>1755</v>
      </c>
      <c r="H313" s="10">
        <v>4</v>
      </c>
      <c r="I313" s="12">
        <v>4</v>
      </c>
      <c r="J313" s="9">
        <v>2018</v>
      </c>
      <c r="K313" s="9" t="s">
        <v>768</v>
      </c>
      <c r="L313" s="9" t="s">
        <v>777</v>
      </c>
      <c r="M313" s="9" t="s">
        <v>1623</v>
      </c>
      <c r="N313" s="9" t="s">
        <v>1629</v>
      </c>
      <c r="O313" s="9">
        <v>2018</v>
      </c>
      <c r="P313" s="9">
        <v>10</v>
      </c>
      <c r="Q313" s="9">
        <v>2018</v>
      </c>
      <c r="R313" s="9">
        <v>11</v>
      </c>
    </row>
    <row r="314" s="2" customFormat="1" customHeight="1" spans="1:18">
      <c r="A314" s="9">
        <v>313</v>
      </c>
      <c r="B314" s="9" t="s">
        <v>1617</v>
      </c>
      <c r="C314" s="9" t="s">
        <v>31</v>
      </c>
      <c r="D314" s="9" t="s">
        <v>35</v>
      </c>
      <c r="E314" s="9" t="s">
        <v>129</v>
      </c>
      <c r="F314" s="9" t="s">
        <v>1747</v>
      </c>
      <c r="G314" s="9" t="s">
        <v>1756</v>
      </c>
      <c r="H314" s="10">
        <v>4</v>
      </c>
      <c r="I314" s="12">
        <v>4</v>
      </c>
      <c r="J314" s="9">
        <v>2018</v>
      </c>
      <c r="K314" s="9" t="s">
        <v>768</v>
      </c>
      <c r="L314" s="9" t="s">
        <v>777</v>
      </c>
      <c r="M314" s="9" t="s">
        <v>1623</v>
      </c>
      <c r="N314" s="9" t="s">
        <v>1619</v>
      </c>
      <c r="O314" s="9">
        <v>2018</v>
      </c>
      <c r="P314" s="9">
        <v>10</v>
      </c>
      <c r="Q314" s="9">
        <v>2018</v>
      </c>
      <c r="R314" s="9">
        <v>11</v>
      </c>
    </row>
    <row r="315" s="2" customFormat="1" customHeight="1" spans="1:18">
      <c r="A315" s="9">
        <v>314</v>
      </c>
      <c r="B315" s="9" t="s">
        <v>1617</v>
      </c>
      <c r="C315" s="9" t="s">
        <v>31</v>
      </c>
      <c r="D315" s="9" t="s">
        <v>35</v>
      </c>
      <c r="E315" s="9" t="s">
        <v>129</v>
      </c>
      <c r="F315" s="9" t="s">
        <v>1747</v>
      </c>
      <c r="G315" s="9" t="s">
        <v>1757</v>
      </c>
      <c r="H315" s="10">
        <v>3</v>
      </c>
      <c r="I315" s="12">
        <v>3</v>
      </c>
      <c r="J315" s="9">
        <v>2018</v>
      </c>
      <c r="K315" s="9" t="s">
        <v>768</v>
      </c>
      <c r="L315" s="9" t="s">
        <v>777</v>
      </c>
      <c r="M315" s="9" t="s">
        <v>1623</v>
      </c>
      <c r="N315" s="9" t="s">
        <v>1629</v>
      </c>
      <c r="O315" s="9">
        <v>2018</v>
      </c>
      <c r="P315" s="9">
        <v>10</v>
      </c>
      <c r="Q315" s="9">
        <v>2018</v>
      </c>
      <c r="R315" s="9">
        <v>11</v>
      </c>
    </row>
    <row r="316" s="2" customFormat="1" customHeight="1" spans="1:18">
      <c r="A316" s="9">
        <v>315</v>
      </c>
      <c r="B316" s="9" t="s">
        <v>1617</v>
      </c>
      <c r="C316" s="9" t="s">
        <v>31</v>
      </c>
      <c r="D316" s="9" t="s">
        <v>35</v>
      </c>
      <c r="E316" s="9" t="s">
        <v>129</v>
      </c>
      <c r="F316" s="9" t="s">
        <v>1747</v>
      </c>
      <c r="G316" s="9" t="s">
        <v>1758</v>
      </c>
      <c r="H316" s="10">
        <v>3</v>
      </c>
      <c r="I316" s="12">
        <v>3</v>
      </c>
      <c r="J316" s="9">
        <v>2018</v>
      </c>
      <c r="K316" s="9" t="s">
        <v>768</v>
      </c>
      <c r="L316" s="9" t="s">
        <v>777</v>
      </c>
      <c r="M316" s="9" t="s">
        <v>1623</v>
      </c>
      <c r="N316" s="9" t="s">
        <v>1619</v>
      </c>
      <c r="O316" s="9">
        <v>2018</v>
      </c>
      <c r="P316" s="9">
        <v>10</v>
      </c>
      <c r="Q316" s="9">
        <v>2018</v>
      </c>
      <c r="R316" s="9">
        <v>11</v>
      </c>
    </row>
    <row r="317" s="2" customFormat="1" customHeight="1" spans="1:18">
      <c r="A317" s="9">
        <v>316</v>
      </c>
      <c r="B317" s="9" t="s">
        <v>1617</v>
      </c>
      <c r="C317" s="9" t="s">
        <v>31</v>
      </c>
      <c r="D317" s="9" t="s">
        <v>35</v>
      </c>
      <c r="E317" s="9" t="s">
        <v>129</v>
      </c>
      <c r="F317" s="9" t="s">
        <v>1747</v>
      </c>
      <c r="G317" s="9" t="s">
        <v>1759</v>
      </c>
      <c r="H317" s="10">
        <v>5</v>
      </c>
      <c r="I317" s="12">
        <v>5</v>
      </c>
      <c r="J317" s="9">
        <v>2018</v>
      </c>
      <c r="K317" s="9" t="s">
        <v>768</v>
      </c>
      <c r="L317" s="9" t="s">
        <v>777</v>
      </c>
      <c r="M317" s="9" t="s">
        <v>1623</v>
      </c>
      <c r="N317" s="9" t="s">
        <v>1619</v>
      </c>
      <c r="O317" s="9">
        <v>2018</v>
      </c>
      <c r="P317" s="9">
        <v>10</v>
      </c>
      <c r="Q317" s="9">
        <v>2018</v>
      </c>
      <c r="R317" s="9">
        <v>11</v>
      </c>
    </row>
    <row r="318" s="2" customFormat="1" customHeight="1" spans="1:18">
      <c r="A318" s="9">
        <v>317</v>
      </c>
      <c r="B318" s="9" t="s">
        <v>1617</v>
      </c>
      <c r="C318" s="9" t="s">
        <v>31</v>
      </c>
      <c r="D318" s="9" t="s">
        <v>35</v>
      </c>
      <c r="E318" s="9" t="s">
        <v>129</v>
      </c>
      <c r="F318" s="9" t="s">
        <v>1747</v>
      </c>
      <c r="G318" s="9" t="s">
        <v>1760</v>
      </c>
      <c r="H318" s="10">
        <v>2</v>
      </c>
      <c r="I318" s="12">
        <v>2</v>
      </c>
      <c r="J318" s="9">
        <v>2018</v>
      </c>
      <c r="K318" s="9" t="s">
        <v>768</v>
      </c>
      <c r="L318" s="9" t="s">
        <v>777</v>
      </c>
      <c r="M318" s="9" t="s">
        <v>1623</v>
      </c>
      <c r="N318" s="9" t="s">
        <v>1626</v>
      </c>
      <c r="O318" s="9">
        <v>2018</v>
      </c>
      <c r="P318" s="9">
        <v>10</v>
      </c>
      <c r="Q318" s="9">
        <v>2018</v>
      </c>
      <c r="R318" s="9">
        <v>11</v>
      </c>
    </row>
    <row r="319" s="2" customFormat="1" customHeight="1" spans="1:18">
      <c r="A319" s="9">
        <v>318</v>
      </c>
      <c r="B319" s="9" t="s">
        <v>1617</v>
      </c>
      <c r="C319" s="9" t="s">
        <v>31</v>
      </c>
      <c r="D319" s="9" t="s">
        <v>35</v>
      </c>
      <c r="E319" s="9" t="s">
        <v>129</v>
      </c>
      <c r="F319" s="9" t="s">
        <v>1747</v>
      </c>
      <c r="G319" s="9" t="s">
        <v>1761</v>
      </c>
      <c r="H319" s="10">
        <v>1</v>
      </c>
      <c r="I319" s="12">
        <v>1</v>
      </c>
      <c r="J319" s="9">
        <v>2018</v>
      </c>
      <c r="K319" s="9" t="s">
        <v>768</v>
      </c>
      <c r="L319" s="9" t="s">
        <v>777</v>
      </c>
      <c r="M319" s="9" t="s">
        <v>1623</v>
      </c>
      <c r="N319" s="9" t="s">
        <v>1619</v>
      </c>
      <c r="O319" s="9">
        <v>2018</v>
      </c>
      <c r="P319" s="9">
        <v>10</v>
      </c>
      <c r="Q319" s="9">
        <v>2018</v>
      </c>
      <c r="R319" s="9">
        <v>11</v>
      </c>
    </row>
    <row r="320" s="2" customFormat="1" customHeight="1" spans="1:18">
      <c r="A320" s="9">
        <v>319</v>
      </c>
      <c r="B320" s="9" t="s">
        <v>1617</v>
      </c>
      <c r="C320" s="9" t="s">
        <v>31</v>
      </c>
      <c r="D320" s="9" t="s">
        <v>35</v>
      </c>
      <c r="E320" s="9" t="s">
        <v>129</v>
      </c>
      <c r="F320" s="9" t="s">
        <v>1747</v>
      </c>
      <c r="G320" s="9" t="s">
        <v>1762</v>
      </c>
      <c r="H320" s="10">
        <v>3</v>
      </c>
      <c r="I320" s="12">
        <v>3</v>
      </c>
      <c r="J320" s="9">
        <v>2018</v>
      </c>
      <c r="K320" s="9" t="s">
        <v>768</v>
      </c>
      <c r="L320" s="9" t="s">
        <v>769</v>
      </c>
      <c r="M320" s="9" t="s">
        <v>1631</v>
      </c>
      <c r="N320" s="9" t="s">
        <v>1619</v>
      </c>
      <c r="O320" s="9">
        <v>2018</v>
      </c>
      <c r="P320" s="9">
        <v>10</v>
      </c>
      <c r="Q320" s="9">
        <v>2018</v>
      </c>
      <c r="R320" s="9">
        <v>11</v>
      </c>
    </row>
    <row r="321" s="2" customFormat="1" customHeight="1" spans="1:18">
      <c r="A321" s="9">
        <v>320</v>
      </c>
      <c r="B321" s="9" t="s">
        <v>1617</v>
      </c>
      <c r="C321" s="9" t="s">
        <v>31</v>
      </c>
      <c r="D321" s="9" t="s">
        <v>35</v>
      </c>
      <c r="E321" s="9" t="s">
        <v>129</v>
      </c>
      <c r="F321" s="9" t="s">
        <v>1747</v>
      </c>
      <c r="G321" s="9" t="s">
        <v>1763</v>
      </c>
      <c r="H321" s="10">
        <v>2</v>
      </c>
      <c r="I321" s="12">
        <v>2</v>
      </c>
      <c r="J321" s="9">
        <v>2018</v>
      </c>
      <c r="K321" s="9" t="s">
        <v>768</v>
      </c>
      <c r="L321" s="9" t="s">
        <v>777</v>
      </c>
      <c r="M321" s="9" t="s">
        <v>1623</v>
      </c>
      <c r="N321" s="9" t="s">
        <v>1619</v>
      </c>
      <c r="O321" s="9">
        <v>2018</v>
      </c>
      <c r="P321" s="9">
        <v>10</v>
      </c>
      <c r="Q321" s="9">
        <v>2018</v>
      </c>
      <c r="R321" s="9">
        <v>11</v>
      </c>
    </row>
    <row r="322" s="2" customFormat="1" customHeight="1" spans="1:18">
      <c r="A322" s="9">
        <v>321</v>
      </c>
      <c r="B322" s="9" t="s">
        <v>1617</v>
      </c>
      <c r="C322" s="9" t="s">
        <v>31</v>
      </c>
      <c r="D322" s="9" t="s">
        <v>35</v>
      </c>
      <c r="E322" s="9" t="s">
        <v>129</v>
      </c>
      <c r="F322" s="9" t="s">
        <v>1747</v>
      </c>
      <c r="G322" s="9" t="s">
        <v>1764</v>
      </c>
      <c r="H322" s="10">
        <v>2</v>
      </c>
      <c r="I322" s="12">
        <v>2</v>
      </c>
      <c r="J322" s="9">
        <v>2018</v>
      </c>
      <c r="K322" s="9" t="s">
        <v>768</v>
      </c>
      <c r="L322" s="9" t="s">
        <v>777</v>
      </c>
      <c r="M322" s="9" t="s">
        <v>1623</v>
      </c>
      <c r="N322" s="9" t="s">
        <v>1619</v>
      </c>
      <c r="O322" s="9">
        <v>2018</v>
      </c>
      <c r="P322" s="9">
        <v>10</v>
      </c>
      <c r="Q322" s="9">
        <v>2018</v>
      </c>
      <c r="R322" s="9">
        <v>11</v>
      </c>
    </row>
    <row r="323" s="2" customFormat="1" customHeight="1" spans="1:18">
      <c r="A323" s="9">
        <v>322</v>
      </c>
      <c r="B323" s="9" t="s">
        <v>1617</v>
      </c>
      <c r="C323" s="9" t="s">
        <v>31</v>
      </c>
      <c r="D323" s="9" t="s">
        <v>35</v>
      </c>
      <c r="E323" s="9" t="s">
        <v>129</v>
      </c>
      <c r="F323" s="9" t="s">
        <v>1747</v>
      </c>
      <c r="G323" s="9" t="s">
        <v>1765</v>
      </c>
      <c r="H323" s="10">
        <v>4</v>
      </c>
      <c r="I323" s="12">
        <v>4</v>
      </c>
      <c r="J323" s="9">
        <v>2018</v>
      </c>
      <c r="K323" s="9" t="s">
        <v>768</v>
      </c>
      <c r="L323" s="9" t="s">
        <v>777</v>
      </c>
      <c r="M323" s="9" t="s">
        <v>1623</v>
      </c>
      <c r="N323" s="9" t="s">
        <v>1628</v>
      </c>
      <c r="O323" s="9">
        <v>2018</v>
      </c>
      <c r="P323" s="9">
        <v>10</v>
      </c>
      <c r="Q323" s="9">
        <v>2018</v>
      </c>
      <c r="R323" s="9">
        <v>11</v>
      </c>
    </row>
    <row r="324" s="2" customFormat="1" customHeight="1" spans="1:18">
      <c r="A324" s="9">
        <v>323</v>
      </c>
      <c r="B324" s="9" t="s">
        <v>1617</v>
      </c>
      <c r="C324" s="9" t="s">
        <v>31</v>
      </c>
      <c r="D324" s="9" t="s">
        <v>35</v>
      </c>
      <c r="E324" s="9" t="s">
        <v>129</v>
      </c>
      <c r="F324" s="9" t="s">
        <v>1747</v>
      </c>
      <c r="G324" s="9" t="s">
        <v>1766</v>
      </c>
      <c r="H324" s="10">
        <v>5</v>
      </c>
      <c r="I324" s="12">
        <v>5</v>
      </c>
      <c r="J324" s="9">
        <v>2018</v>
      </c>
      <c r="K324" s="9" t="s">
        <v>768</v>
      </c>
      <c r="L324" s="9" t="s">
        <v>777</v>
      </c>
      <c r="M324" s="9" t="s">
        <v>1623</v>
      </c>
      <c r="N324" s="9" t="s">
        <v>1626</v>
      </c>
      <c r="O324" s="9">
        <v>2018</v>
      </c>
      <c r="P324" s="9">
        <v>10</v>
      </c>
      <c r="Q324" s="9">
        <v>2018</v>
      </c>
      <c r="R324" s="9">
        <v>11</v>
      </c>
    </row>
    <row r="325" s="2" customFormat="1" customHeight="1" spans="1:18">
      <c r="A325" s="9">
        <v>324</v>
      </c>
      <c r="B325" s="9" t="s">
        <v>1617</v>
      </c>
      <c r="C325" s="9" t="s">
        <v>31</v>
      </c>
      <c r="D325" s="9" t="s">
        <v>35</v>
      </c>
      <c r="E325" s="9" t="s">
        <v>129</v>
      </c>
      <c r="F325" s="9" t="s">
        <v>1747</v>
      </c>
      <c r="G325" s="9" t="s">
        <v>1767</v>
      </c>
      <c r="H325" s="10">
        <v>3</v>
      </c>
      <c r="I325" s="12">
        <v>3</v>
      </c>
      <c r="J325" s="9">
        <v>2018</v>
      </c>
      <c r="K325" s="9" t="s">
        <v>768</v>
      </c>
      <c r="L325" s="9" t="s">
        <v>777</v>
      </c>
      <c r="M325" s="9" t="s">
        <v>1623</v>
      </c>
      <c r="N325" s="9" t="s">
        <v>1619</v>
      </c>
      <c r="O325" s="9">
        <v>2018</v>
      </c>
      <c r="P325" s="9">
        <v>10</v>
      </c>
      <c r="Q325" s="9">
        <v>2018</v>
      </c>
      <c r="R325" s="9">
        <v>11</v>
      </c>
    </row>
    <row r="326" s="2" customFormat="1" customHeight="1" spans="1:18">
      <c r="A326" s="9">
        <v>325</v>
      </c>
      <c r="B326" s="9" t="s">
        <v>1617</v>
      </c>
      <c r="C326" s="9" t="s">
        <v>31</v>
      </c>
      <c r="D326" s="9" t="s">
        <v>35</v>
      </c>
      <c r="E326" s="9" t="s">
        <v>129</v>
      </c>
      <c r="F326" s="9" t="s">
        <v>1747</v>
      </c>
      <c r="G326" s="9" t="s">
        <v>1768</v>
      </c>
      <c r="H326" s="10">
        <v>4</v>
      </c>
      <c r="I326" s="12">
        <v>4</v>
      </c>
      <c r="J326" s="9">
        <v>2018</v>
      </c>
      <c r="K326" s="9" t="s">
        <v>768</v>
      </c>
      <c r="L326" s="9" t="s">
        <v>777</v>
      </c>
      <c r="M326" s="9" t="s">
        <v>1622</v>
      </c>
      <c r="N326" s="9" t="s">
        <v>1619</v>
      </c>
      <c r="O326" s="9">
        <v>2018</v>
      </c>
      <c r="P326" s="9">
        <v>10</v>
      </c>
      <c r="Q326" s="9">
        <v>2018</v>
      </c>
      <c r="R326" s="9">
        <v>11</v>
      </c>
    </row>
    <row r="327" s="2" customFormat="1" customHeight="1" spans="1:18">
      <c r="A327" s="9">
        <v>326</v>
      </c>
      <c r="B327" s="9" t="s">
        <v>1617</v>
      </c>
      <c r="C327" s="9" t="s">
        <v>31</v>
      </c>
      <c r="D327" s="9" t="s">
        <v>35</v>
      </c>
      <c r="E327" s="9" t="s">
        <v>129</v>
      </c>
      <c r="F327" s="9" t="s">
        <v>1747</v>
      </c>
      <c r="G327" s="9" t="s">
        <v>1769</v>
      </c>
      <c r="H327" s="10">
        <v>6</v>
      </c>
      <c r="I327" s="12">
        <v>6</v>
      </c>
      <c r="J327" s="9">
        <v>2018</v>
      </c>
      <c r="K327" s="9" t="s">
        <v>768</v>
      </c>
      <c r="L327" s="9" t="s">
        <v>769</v>
      </c>
      <c r="M327" s="9" t="s">
        <v>1631</v>
      </c>
      <c r="N327" s="9" t="s">
        <v>1619</v>
      </c>
      <c r="O327" s="9">
        <v>2018</v>
      </c>
      <c r="P327" s="9">
        <v>10</v>
      </c>
      <c r="Q327" s="9">
        <v>2018</v>
      </c>
      <c r="R327" s="9">
        <v>11</v>
      </c>
    </row>
    <row r="328" s="2" customFormat="1" customHeight="1" spans="1:18">
      <c r="A328" s="9">
        <v>327</v>
      </c>
      <c r="B328" s="9" t="s">
        <v>1617</v>
      </c>
      <c r="C328" s="9" t="s">
        <v>31</v>
      </c>
      <c r="D328" s="9" t="s">
        <v>35</v>
      </c>
      <c r="E328" s="9" t="s">
        <v>129</v>
      </c>
      <c r="F328" s="9" t="s">
        <v>1747</v>
      </c>
      <c r="G328" s="9" t="s">
        <v>1770</v>
      </c>
      <c r="H328" s="10">
        <v>2</v>
      </c>
      <c r="I328" s="12">
        <v>2</v>
      </c>
      <c r="J328" s="9">
        <v>2018</v>
      </c>
      <c r="K328" s="9" t="s">
        <v>768</v>
      </c>
      <c r="L328" s="9" t="s">
        <v>769</v>
      </c>
      <c r="M328" s="9" t="s">
        <v>1620</v>
      </c>
      <c r="N328" s="9" t="s">
        <v>1619</v>
      </c>
      <c r="O328" s="9">
        <v>2018</v>
      </c>
      <c r="P328" s="9">
        <v>10</v>
      </c>
      <c r="Q328" s="9">
        <v>2018</v>
      </c>
      <c r="R328" s="9">
        <v>11</v>
      </c>
    </row>
    <row r="329" s="2" customFormat="1" customHeight="1" spans="1:18">
      <c r="A329" s="9">
        <v>328</v>
      </c>
      <c r="B329" s="9" t="s">
        <v>1617</v>
      </c>
      <c r="C329" s="9" t="s">
        <v>31</v>
      </c>
      <c r="D329" s="9" t="s">
        <v>35</v>
      </c>
      <c r="E329" s="9" t="s">
        <v>129</v>
      </c>
      <c r="F329" s="9" t="s">
        <v>1747</v>
      </c>
      <c r="G329" s="9" t="s">
        <v>1771</v>
      </c>
      <c r="H329" s="10">
        <v>3</v>
      </c>
      <c r="I329" s="12">
        <v>3</v>
      </c>
      <c r="J329" s="9">
        <v>2018</v>
      </c>
      <c r="K329" s="9" t="s">
        <v>768</v>
      </c>
      <c r="L329" s="9" t="s">
        <v>777</v>
      </c>
      <c r="M329" s="9" t="s">
        <v>1623</v>
      </c>
      <c r="N329" s="9" t="s">
        <v>1626</v>
      </c>
      <c r="O329" s="9">
        <v>2018</v>
      </c>
      <c r="P329" s="9">
        <v>10</v>
      </c>
      <c r="Q329" s="9">
        <v>2018</v>
      </c>
      <c r="R329" s="9">
        <v>11</v>
      </c>
    </row>
    <row r="330" s="2" customFormat="1" customHeight="1" spans="1:18">
      <c r="A330" s="9">
        <v>329</v>
      </c>
      <c r="B330" s="9" t="s">
        <v>1617</v>
      </c>
      <c r="C330" s="9" t="s">
        <v>31</v>
      </c>
      <c r="D330" s="9" t="s">
        <v>35</v>
      </c>
      <c r="E330" s="9" t="s">
        <v>129</v>
      </c>
      <c r="F330" s="9" t="s">
        <v>1747</v>
      </c>
      <c r="G330" s="9" t="s">
        <v>1772</v>
      </c>
      <c r="H330" s="10">
        <v>4</v>
      </c>
      <c r="I330" s="12">
        <v>4</v>
      </c>
      <c r="J330" s="9">
        <v>2018</v>
      </c>
      <c r="K330" s="9" t="s">
        <v>768</v>
      </c>
      <c r="L330" s="9" t="s">
        <v>777</v>
      </c>
      <c r="M330" s="9" t="s">
        <v>1623</v>
      </c>
      <c r="N330" s="9" t="s">
        <v>1621</v>
      </c>
      <c r="O330" s="9">
        <v>2018</v>
      </c>
      <c r="P330" s="9">
        <v>10</v>
      </c>
      <c r="Q330" s="9">
        <v>2018</v>
      </c>
      <c r="R330" s="9">
        <v>11</v>
      </c>
    </row>
    <row r="331" s="2" customFormat="1" customHeight="1" spans="1:18">
      <c r="A331" s="9">
        <v>330</v>
      </c>
      <c r="B331" s="9" t="s">
        <v>1617</v>
      </c>
      <c r="C331" s="9" t="s">
        <v>31</v>
      </c>
      <c r="D331" s="9" t="s">
        <v>35</v>
      </c>
      <c r="E331" s="9" t="s">
        <v>129</v>
      </c>
      <c r="F331" s="9" t="s">
        <v>1747</v>
      </c>
      <c r="G331" s="9" t="s">
        <v>1773</v>
      </c>
      <c r="H331" s="10">
        <v>5</v>
      </c>
      <c r="I331" s="12">
        <v>5</v>
      </c>
      <c r="J331" s="9">
        <v>2018</v>
      </c>
      <c r="K331" s="9" t="s">
        <v>768</v>
      </c>
      <c r="L331" s="9" t="s">
        <v>1372</v>
      </c>
      <c r="M331" s="9" t="s">
        <v>1623</v>
      </c>
      <c r="N331" s="9" t="s">
        <v>1619</v>
      </c>
      <c r="O331" s="9">
        <v>2018</v>
      </c>
      <c r="P331" s="9">
        <v>10</v>
      </c>
      <c r="Q331" s="9">
        <v>2018</v>
      </c>
      <c r="R331" s="9">
        <v>11</v>
      </c>
    </row>
    <row r="332" s="2" customFormat="1" customHeight="1" spans="1:18">
      <c r="A332" s="9">
        <v>331</v>
      </c>
      <c r="B332" s="9" t="s">
        <v>1617</v>
      </c>
      <c r="C332" s="9" t="s">
        <v>31</v>
      </c>
      <c r="D332" s="9" t="s">
        <v>35</v>
      </c>
      <c r="E332" s="9" t="s">
        <v>129</v>
      </c>
      <c r="F332" s="9" t="s">
        <v>1747</v>
      </c>
      <c r="G332" s="9" t="s">
        <v>1774</v>
      </c>
      <c r="H332" s="10">
        <v>5</v>
      </c>
      <c r="I332" s="12">
        <v>5</v>
      </c>
      <c r="J332" s="9">
        <v>2018</v>
      </c>
      <c r="K332" s="9" t="s">
        <v>768</v>
      </c>
      <c r="L332" s="9" t="s">
        <v>777</v>
      </c>
      <c r="M332" s="9" t="s">
        <v>1623</v>
      </c>
      <c r="N332" s="9" t="s">
        <v>1619</v>
      </c>
      <c r="O332" s="9">
        <v>2018</v>
      </c>
      <c r="P332" s="9">
        <v>10</v>
      </c>
      <c r="Q332" s="9">
        <v>2018</v>
      </c>
      <c r="R332" s="9">
        <v>11</v>
      </c>
    </row>
    <row r="333" s="2" customFormat="1" customHeight="1" spans="1:18">
      <c r="A333" s="9">
        <v>332</v>
      </c>
      <c r="B333" s="9" t="s">
        <v>1617</v>
      </c>
      <c r="C333" s="9" t="s">
        <v>31</v>
      </c>
      <c r="D333" s="9" t="s">
        <v>1775</v>
      </c>
      <c r="E333" s="9" t="s">
        <v>129</v>
      </c>
      <c r="F333" s="9" t="s">
        <v>1747</v>
      </c>
      <c r="G333" s="9" t="s">
        <v>1776</v>
      </c>
      <c r="H333" s="10">
        <v>3</v>
      </c>
      <c r="I333" s="12">
        <v>3</v>
      </c>
      <c r="J333" s="9">
        <v>2018</v>
      </c>
      <c r="K333" s="9" t="s">
        <v>768</v>
      </c>
      <c r="L333" s="9" t="s">
        <v>777</v>
      </c>
      <c r="M333" s="9" t="s">
        <v>1622</v>
      </c>
      <c r="N333" s="9" t="s">
        <v>1619</v>
      </c>
      <c r="O333" s="9">
        <v>2018</v>
      </c>
      <c r="P333" s="9">
        <v>10</v>
      </c>
      <c r="Q333" s="9">
        <v>2018</v>
      </c>
      <c r="R333" s="9">
        <v>11</v>
      </c>
    </row>
    <row r="334" s="2" customFormat="1" customHeight="1" spans="1:18">
      <c r="A334" s="9">
        <v>333</v>
      </c>
      <c r="B334" s="9" t="s">
        <v>1617</v>
      </c>
      <c r="C334" s="9" t="s">
        <v>31</v>
      </c>
      <c r="D334" s="9" t="s">
        <v>35</v>
      </c>
      <c r="E334" s="9" t="s">
        <v>129</v>
      </c>
      <c r="F334" s="9" t="s">
        <v>1747</v>
      </c>
      <c r="G334" s="9" t="s">
        <v>1777</v>
      </c>
      <c r="H334" s="10">
        <v>2</v>
      </c>
      <c r="I334" s="12">
        <v>2</v>
      </c>
      <c r="J334" s="9">
        <v>2018</v>
      </c>
      <c r="K334" s="9" t="s">
        <v>768</v>
      </c>
      <c r="L334" s="9" t="s">
        <v>777</v>
      </c>
      <c r="M334" s="9" t="s">
        <v>1623</v>
      </c>
      <c r="N334" s="9" t="s">
        <v>1619</v>
      </c>
      <c r="O334" s="9">
        <v>2018</v>
      </c>
      <c r="P334" s="9">
        <v>10</v>
      </c>
      <c r="Q334" s="9">
        <v>2018</v>
      </c>
      <c r="R334" s="9">
        <v>11</v>
      </c>
    </row>
    <row r="335" s="2" customFormat="1" customHeight="1" spans="1:18">
      <c r="A335" s="9">
        <v>334</v>
      </c>
      <c r="B335" s="9" t="s">
        <v>1617</v>
      </c>
      <c r="C335" s="9" t="s">
        <v>31</v>
      </c>
      <c r="D335" s="9" t="s">
        <v>35</v>
      </c>
      <c r="E335" s="9" t="s">
        <v>129</v>
      </c>
      <c r="F335" s="9" t="s">
        <v>1747</v>
      </c>
      <c r="G335" s="9" t="s">
        <v>1778</v>
      </c>
      <c r="H335" s="10">
        <v>5</v>
      </c>
      <c r="I335" s="12">
        <v>5</v>
      </c>
      <c r="J335" s="9">
        <v>2018</v>
      </c>
      <c r="K335" s="9" t="s">
        <v>768</v>
      </c>
      <c r="L335" s="9" t="s">
        <v>777</v>
      </c>
      <c r="M335" s="9" t="s">
        <v>1623</v>
      </c>
      <c r="N335" s="9" t="s">
        <v>1621</v>
      </c>
      <c r="O335" s="9">
        <v>2018</v>
      </c>
      <c r="P335" s="9">
        <v>10</v>
      </c>
      <c r="Q335" s="9">
        <v>2018</v>
      </c>
      <c r="R335" s="9">
        <v>11</v>
      </c>
    </row>
    <row r="336" s="2" customFormat="1" customHeight="1" spans="1:18">
      <c r="A336" s="9">
        <v>335</v>
      </c>
      <c r="B336" s="9" t="s">
        <v>1617</v>
      </c>
      <c r="C336" s="9" t="s">
        <v>31</v>
      </c>
      <c r="D336" s="9" t="s">
        <v>44</v>
      </c>
      <c r="E336" s="9" t="s">
        <v>155</v>
      </c>
      <c r="F336" s="9" t="s">
        <v>44</v>
      </c>
      <c r="G336" s="9" t="s">
        <v>441</v>
      </c>
      <c r="H336" s="10">
        <v>4</v>
      </c>
      <c r="I336" s="12">
        <v>4</v>
      </c>
      <c r="J336" s="9" t="s">
        <v>212</v>
      </c>
      <c r="K336" s="9" t="s">
        <v>768</v>
      </c>
      <c r="L336" s="9" t="s">
        <v>769</v>
      </c>
      <c r="M336" s="9" t="s">
        <v>1620</v>
      </c>
      <c r="N336" s="9" t="s">
        <v>1625</v>
      </c>
      <c r="O336" s="9">
        <v>2017</v>
      </c>
      <c r="P336" s="9">
        <v>11</v>
      </c>
      <c r="Q336" s="9">
        <v>2017</v>
      </c>
      <c r="R336" s="9">
        <v>11</v>
      </c>
    </row>
    <row r="337" s="2" customFormat="1" customHeight="1" spans="1:18">
      <c r="A337" s="9">
        <v>336</v>
      </c>
      <c r="B337" s="9" t="s">
        <v>1617</v>
      </c>
      <c r="C337" s="9" t="s">
        <v>31</v>
      </c>
      <c r="D337" s="9" t="s">
        <v>44</v>
      </c>
      <c r="E337" s="9" t="s">
        <v>155</v>
      </c>
      <c r="F337" s="9" t="s">
        <v>941</v>
      </c>
      <c r="G337" s="9" t="s">
        <v>450</v>
      </c>
      <c r="H337" s="10">
        <v>2</v>
      </c>
      <c r="I337" s="12" t="s">
        <v>1346</v>
      </c>
      <c r="J337" s="9" t="s">
        <v>212</v>
      </c>
      <c r="K337" s="9" t="s">
        <v>767</v>
      </c>
      <c r="L337" s="9"/>
      <c r="M337" s="9" t="s">
        <v>1427</v>
      </c>
      <c r="N337" s="9" t="s">
        <v>1427</v>
      </c>
      <c r="O337" s="9">
        <v>2017</v>
      </c>
      <c r="P337" s="9">
        <v>11</v>
      </c>
      <c r="Q337" s="9">
        <v>2017</v>
      </c>
      <c r="R337" s="9">
        <v>11</v>
      </c>
    </row>
    <row r="338" s="2" customFormat="1" customHeight="1" spans="1:18">
      <c r="A338" s="9">
        <v>337</v>
      </c>
      <c r="B338" s="9" t="s">
        <v>1617</v>
      </c>
      <c r="C338" s="9" t="s">
        <v>31</v>
      </c>
      <c r="D338" s="9" t="s">
        <v>44</v>
      </c>
      <c r="E338" s="9" t="s">
        <v>155</v>
      </c>
      <c r="F338" s="9" t="s">
        <v>44</v>
      </c>
      <c r="G338" s="9" t="s">
        <v>447</v>
      </c>
      <c r="H338" s="10">
        <v>4</v>
      </c>
      <c r="I338" s="12">
        <v>4</v>
      </c>
      <c r="J338" s="9" t="s">
        <v>213</v>
      </c>
      <c r="K338" s="9" t="s">
        <v>768</v>
      </c>
      <c r="L338" s="9" t="s">
        <v>769</v>
      </c>
      <c r="M338" s="9" t="s">
        <v>1620</v>
      </c>
      <c r="N338" s="9" t="s">
        <v>1629</v>
      </c>
      <c r="O338" s="9">
        <v>2017</v>
      </c>
      <c r="P338" s="9">
        <v>11</v>
      </c>
      <c r="Q338" s="9">
        <v>2017</v>
      </c>
      <c r="R338" s="9">
        <v>11</v>
      </c>
    </row>
    <row r="339" s="2" customFormat="1" customHeight="1" spans="1:18">
      <c r="A339" s="9">
        <v>338</v>
      </c>
      <c r="B339" s="9" t="s">
        <v>1617</v>
      </c>
      <c r="C339" s="9" t="s">
        <v>31</v>
      </c>
      <c r="D339" s="9" t="s">
        <v>44</v>
      </c>
      <c r="E339" s="9" t="s">
        <v>155</v>
      </c>
      <c r="F339" s="9" t="s">
        <v>1779</v>
      </c>
      <c r="G339" s="9" t="s">
        <v>448</v>
      </c>
      <c r="H339" s="10">
        <v>3</v>
      </c>
      <c r="I339" s="12">
        <v>3</v>
      </c>
      <c r="J339" s="9" t="s">
        <v>213</v>
      </c>
      <c r="K339" s="9" t="s">
        <v>768</v>
      </c>
      <c r="L339" s="9" t="s">
        <v>769</v>
      </c>
      <c r="M339" s="9" t="s">
        <v>1620</v>
      </c>
      <c r="N339" s="9" t="s">
        <v>1624</v>
      </c>
      <c r="O339" s="9">
        <v>2017</v>
      </c>
      <c r="P339" s="9">
        <v>11</v>
      </c>
      <c r="Q339" s="9">
        <v>2017</v>
      </c>
      <c r="R339" s="9">
        <v>11</v>
      </c>
    </row>
    <row r="340" s="2" customFormat="1" customHeight="1" spans="1:18">
      <c r="A340" s="9">
        <v>339</v>
      </c>
      <c r="B340" s="9" t="s">
        <v>1617</v>
      </c>
      <c r="C340" s="9" t="s">
        <v>31</v>
      </c>
      <c r="D340" s="9" t="s">
        <v>44</v>
      </c>
      <c r="E340" s="9" t="s">
        <v>155</v>
      </c>
      <c r="F340" s="9" t="s">
        <v>1779</v>
      </c>
      <c r="G340" s="9" t="s">
        <v>445</v>
      </c>
      <c r="H340" s="10">
        <v>5</v>
      </c>
      <c r="I340" s="12">
        <v>5</v>
      </c>
      <c r="J340" s="9" t="s">
        <v>213</v>
      </c>
      <c r="K340" s="9" t="s">
        <v>768</v>
      </c>
      <c r="L340" s="9" t="s">
        <v>769</v>
      </c>
      <c r="M340" s="9" t="s">
        <v>1620</v>
      </c>
      <c r="N340" s="9" t="s">
        <v>1627</v>
      </c>
      <c r="O340" s="9">
        <v>2017</v>
      </c>
      <c r="P340" s="9">
        <v>11</v>
      </c>
      <c r="Q340" s="9">
        <v>2017</v>
      </c>
      <c r="R340" s="9">
        <v>11</v>
      </c>
    </row>
    <row r="341" s="2" customFormat="1" customHeight="1" spans="1:18">
      <c r="A341" s="9">
        <v>340</v>
      </c>
      <c r="B341" s="9" t="s">
        <v>1617</v>
      </c>
      <c r="C341" s="9" t="s">
        <v>31</v>
      </c>
      <c r="D341" s="9" t="s">
        <v>44</v>
      </c>
      <c r="E341" s="9" t="s">
        <v>155</v>
      </c>
      <c r="F341" s="9" t="s">
        <v>1779</v>
      </c>
      <c r="G341" s="9" t="s">
        <v>443</v>
      </c>
      <c r="H341" s="10">
        <v>2</v>
      </c>
      <c r="I341" s="12">
        <v>2</v>
      </c>
      <c r="J341" s="9" t="s">
        <v>213</v>
      </c>
      <c r="K341" s="9" t="s">
        <v>768</v>
      </c>
      <c r="L341" s="9" t="s">
        <v>769</v>
      </c>
      <c r="M341" s="9" t="s">
        <v>1620</v>
      </c>
      <c r="N341" s="9" t="s">
        <v>1625</v>
      </c>
      <c r="O341" s="9">
        <v>2017</v>
      </c>
      <c r="P341" s="9">
        <v>11</v>
      </c>
      <c r="Q341" s="9">
        <v>2017</v>
      </c>
      <c r="R341" s="9">
        <v>11</v>
      </c>
    </row>
    <row r="342" s="2" customFormat="1" customHeight="1" spans="1:18">
      <c r="A342" s="9">
        <v>341</v>
      </c>
      <c r="B342" s="9" t="s">
        <v>1617</v>
      </c>
      <c r="C342" s="9" t="s">
        <v>31</v>
      </c>
      <c r="D342" s="9" t="s">
        <v>44</v>
      </c>
      <c r="E342" s="9" t="s">
        <v>155</v>
      </c>
      <c r="F342" s="9" t="s">
        <v>1779</v>
      </c>
      <c r="G342" s="9" t="s">
        <v>444</v>
      </c>
      <c r="H342" s="10">
        <v>3</v>
      </c>
      <c r="I342" s="12">
        <v>3</v>
      </c>
      <c r="J342" s="9" t="s">
        <v>213</v>
      </c>
      <c r="K342" s="9" t="s">
        <v>768</v>
      </c>
      <c r="L342" s="9" t="s">
        <v>769</v>
      </c>
      <c r="M342" s="9" t="s">
        <v>1620</v>
      </c>
      <c r="N342" s="9" t="s">
        <v>1624</v>
      </c>
      <c r="O342" s="9">
        <v>2017</v>
      </c>
      <c r="P342" s="9">
        <v>11</v>
      </c>
      <c r="Q342" s="9">
        <v>2017</v>
      </c>
      <c r="R342" s="9">
        <v>11</v>
      </c>
    </row>
    <row r="343" s="2" customFormat="1" customHeight="1" spans="1:18">
      <c r="A343" s="9">
        <v>342</v>
      </c>
      <c r="B343" s="9" t="s">
        <v>1617</v>
      </c>
      <c r="C343" s="9" t="s">
        <v>31</v>
      </c>
      <c r="D343" s="9" t="s">
        <v>44</v>
      </c>
      <c r="E343" s="9" t="s">
        <v>155</v>
      </c>
      <c r="F343" s="9" t="s">
        <v>44</v>
      </c>
      <c r="G343" s="9" t="s">
        <v>449</v>
      </c>
      <c r="H343" s="10">
        <v>3</v>
      </c>
      <c r="I343" s="12">
        <v>3</v>
      </c>
      <c r="J343" s="9" t="s">
        <v>213</v>
      </c>
      <c r="K343" s="9" t="s">
        <v>768</v>
      </c>
      <c r="L343" s="9" t="s">
        <v>769</v>
      </c>
      <c r="M343" s="9" t="s">
        <v>1620</v>
      </c>
      <c r="N343" s="9" t="s">
        <v>1624</v>
      </c>
      <c r="O343" s="9">
        <v>2017</v>
      </c>
      <c r="P343" s="9">
        <v>11</v>
      </c>
      <c r="Q343" s="9">
        <v>2017</v>
      </c>
      <c r="R343" s="9">
        <v>11</v>
      </c>
    </row>
    <row r="344" s="2" customFormat="1" customHeight="1" spans="1:18">
      <c r="A344" s="9">
        <v>343</v>
      </c>
      <c r="B344" s="9" t="s">
        <v>1617</v>
      </c>
      <c r="C344" s="9" t="s">
        <v>31</v>
      </c>
      <c r="D344" s="9" t="s">
        <v>44</v>
      </c>
      <c r="E344" s="9" t="s">
        <v>155</v>
      </c>
      <c r="F344" s="9" t="s">
        <v>954</v>
      </c>
      <c r="G344" s="9" t="s">
        <v>440</v>
      </c>
      <c r="H344" s="10">
        <v>2</v>
      </c>
      <c r="I344" s="12">
        <v>2</v>
      </c>
      <c r="J344" s="9" t="s">
        <v>213</v>
      </c>
      <c r="K344" s="9" t="s">
        <v>768</v>
      </c>
      <c r="L344" s="9" t="s">
        <v>769</v>
      </c>
      <c r="M344" s="9" t="s">
        <v>1620</v>
      </c>
      <c r="N344" s="9" t="s">
        <v>1621</v>
      </c>
      <c r="O344" s="9">
        <v>2017</v>
      </c>
      <c r="P344" s="9">
        <v>11</v>
      </c>
      <c r="Q344" s="9">
        <v>2017</v>
      </c>
      <c r="R344" s="9">
        <v>11</v>
      </c>
    </row>
    <row r="345" s="2" customFormat="1" customHeight="1" spans="1:18">
      <c r="A345" s="9">
        <v>344</v>
      </c>
      <c r="B345" s="9" t="s">
        <v>1617</v>
      </c>
      <c r="C345" s="9" t="s">
        <v>31</v>
      </c>
      <c r="D345" s="9" t="s">
        <v>44</v>
      </c>
      <c r="E345" s="9" t="s">
        <v>155</v>
      </c>
      <c r="F345" s="9" t="s">
        <v>1780</v>
      </c>
      <c r="G345" s="9" t="s">
        <v>446</v>
      </c>
      <c r="H345" s="10">
        <v>2</v>
      </c>
      <c r="I345" s="12">
        <v>2</v>
      </c>
      <c r="J345" s="9" t="s">
        <v>213</v>
      </c>
      <c r="K345" s="9" t="s">
        <v>768</v>
      </c>
      <c r="L345" s="9" t="s">
        <v>769</v>
      </c>
      <c r="M345" s="9" t="s">
        <v>1620</v>
      </c>
      <c r="N345" s="9" t="s">
        <v>1619</v>
      </c>
      <c r="O345" s="9">
        <v>2017</v>
      </c>
      <c r="P345" s="9">
        <v>11</v>
      </c>
      <c r="Q345" s="9">
        <v>2017</v>
      </c>
      <c r="R345" s="9">
        <v>11</v>
      </c>
    </row>
    <row r="346" s="2" customFormat="1" customHeight="1" spans="1:18">
      <c r="A346" s="9">
        <v>345</v>
      </c>
      <c r="B346" s="9" t="s">
        <v>1617</v>
      </c>
      <c r="C346" s="9" t="s">
        <v>31</v>
      </c>
      <c r="D346" s="9" t="s">
        <v>35</v>
      </c>
      <c r="E346" s="9" t="s">
        <v>155</v>
      </c>
      <c r="F346" s="9" t="s">
        <v>1600</v>
      </c>
      <c r="G346" s="9" t="s">
        <v>461</v>
      </c>
      <c r="H346" s="10">
        <v>3</v>
      </c>
      <c r="I346" s="12">
        <v>3</v>
      </c>
      <c r="J346" s="9" t="s">
        <v>212</v>
      </c>
      <c r="K346" s="9" t="s">
        <v>768</v>
      </c>
      <c r="L346" s="9" t="s">
        <v>769</v>
      </c>
      <c r="M346" s="9" t="s">
        <v>1620</v>
      </c>
      <c r="N346" s="9" t="s">
        <v>1619</v>
      </c>
      <c r="O346" s="9">
        <v>2017</v>
      </c>
      <c r="P346" s="9">
        <v>11</v>
      </c>
      <c r="Q346" s="9">
        <v>2017</v>
      </c>
      <c r="R346" s="9">
        <v>11</v>
      </c>
    </row>
    <row r="347" s="2" customFormat="1" customHeight="1" spans="1:18">
      <c r="A347" s="9">
        <v>346</v>
      </c>
      <c r="B347" s="9" t="s">
        <v>1617</v>
      </c>
      <c r="C347" s="9" t="s">
        <v>31</v>
      </c>
      <c r="D347" s="9" t="s">
        <v>35</v>
      </c>
      <c r="E347" s="9" t="s">
        <v>155</v>
      </c>
      <c r="F347" s="9" t="s">
        <v>1781</v>
      </c>
      <c r="G347" s="9" t="s">
        <v>479</v>
      </c>
      <c r="H347" s="10">
        <v>7</v>
      </c>
      <c r="I347" s="12">
        <v>7</v>
      </c>
      <c r="J347" s="9" t="s">
        <v>212</v>
      </c>
      <c r="K347" s="9" t="s">
        <v>768</v>
      </c>
      <c r="L347" s="9" t="s">
        <v>777</v>
      </c>
      <c r="M347" s="9" t="s">
        <v>1623</v>
      </c>
      <c r="N347" s="9" t="s">
        <v>1619</v>
      </c>
      <c r="O347" s="9">
        <v>2017</v>
      </c>
      <c r="P347" s="9">
        <v>11</v>
      </c>
      <c r="Q347" s="9">
        <v>2017</v>
      </c>
      <c r="R347" s="9">
        <v>11</v>
      </c>
    </row>
    <row r="348" s="2" customFormat="1" customHeight="1" spans="1:18">
      <c r="A348" s="9">
        <v>347</v>
      </c>
      <c r="B348" s="9" t="s">
        <v>1617</v>
      </c>
      <c r="C348" s="9" t="s">
        <v>31</v>
      </c>
      <c r="D348" s="9" t="s">
        <v>35</v>
      </c>
      <c r="E348" s="9" t="s">
        <v>155</v>
      </c>
      <c r="F348" s="9" t="s">
        <v>1782</v>
      </c>
      <c r="G348" s="9" t="s">
        <v>490</v>
      </c>
      <c r="H348" s="10">
        <v>2</v>
      </c>
      <c r="I348" s="12">
        <v>2</v>
      </c>
      <c r="J348" s="9" t="s">
        <v>212</v>
      </c>
      <c r="K348" s="9" t="s">
        <v>768</v>
      </c>
      <c r="L348" s="9" t="s">
        <v>769</v>
      </c>
      <c r="M348" s="9" t="s">
        <v>1620</v>
      </c>
      <c r="N348" s="9" t="s">
        <v>1629</v>
      </c>
      <c r="O348" s="9">
        <v>2017</v>
      </c>
      <c r="P348" s="9">
        <v>11</v>
      </c>
      <c r="Q348" s="9">
        <v>2017</v>
      </c>
      <c r="R348" s="9">
        <v>11</v>
      </c>
    </row>
    <row r="349" s="2" customFormat="1" customHeight="1" spans="1:18">
      <c r="A349" s="9">
        <v>348</v>
      </c>
      <c r="B349" s="9" t="s">
        <v>1617</v>
      </c>
      <c r="C349" s="9" t="s">
        <v>31</v>
      </c>
      <c r="D349" s="9" t="s">
        <v>35</v>
      </c>
      <c r="E349" s="9" t="s">
        <v>155</v>
      </c>
      <c r="F349" s="9" t="s">
        <v>1106</v>
      </c>
      <c r="G349" s="9" t="s">
        <v>455</v>
      </c>
      <c r="H349" s="10">
        <v>6</v>
      </c>
      <c r="I349" s="12">
        <v>6</v>
      </c>
      <c r="J349" s="9" t="s">
        <v>213</v>
      </c>
      <c r="K349" s="9" t="s">
        <v>768</v>
      </c>
      <c r="L349" s="9" t="s">
        <v>769</v>
      </c>
      <c r="M349" s="9" t="s">
        <v>1620</v>
      </c>
      <c r="N349" s="9" t="s">
        <v>1619</v>
      </c>
      <c r="O349" s="9">
        <v>2017</v>
      </c>
      <c r="P349" s="9">
        <v>11</v>
      </c>
      <c r="Q349" s="9">
        <v>2017</v>
      </c>
      <c r="R349" s="9">
        <v>11</v>
      </c>
    </row>
    <row r="350" s="2" customFormat="1" customHeight="1" spans="1:18">
      <c r="A350" s="9">
        <v>349</v>
      </c>
      <c r="B350" s="9" t="s">
        <v>1617</v>
      </c>
      <c r="C350" s="9" t="s">
        <v>31</v>
      </c>
      <c r="D350" s="9" t="s">
        <v>35</v>
      </c>
      <c r="E350" s="9" t="s">
        <v>155</v>
      </c>
      <c r="F350" s="9" t="s">
        <v>1138</v>
      </c>
      <c r="G350" s="9" t="s">
        <v>473</v>
      </c>
      <c r="H350" s="10">
        <v>5</v>
      </c>
      <c r="I350" s="12">
        <v>5</v>
      </c>
      <c r="J350" s="9" t="s">
        <v>213</v>
      </c>
      <c r="K350" s="9" t="s">
        <v>768</v>
      </c>
      <c r="L350" s="9" t="s">
        <v>777</v>
      </c>
      <c r="M350" s="9" t="s">
        <v>1622</v>
      </c>
      <c r="N350" s="9" t="s">
        <v>1626</v>
      </c>
      <c r="O350" s="9">
        <v>2017</v>
      </c>
      <c r="P350" s="9">
        <v>11</v>
      </c>
      <c r="Q350" s="9">
        <v>2017</v>
      </c>
      <c r="R350" s="9">
        <v>11</v>
      </c>
    </row>
    <row r="351" s="2" customFormat="1" customHeight="1" spans="1:18">
      <c r="A351" s="9">
        <v>350</v>
      </c>
      <c r="B351" s="9" t="s">
        <v>1617</v>
      </c>
      <c r="C351" s="9" t="s">
        <v>31</v>
      </c>
      <c r="D351" s="9" t="s">
        <v>35</v>
      </c>
      <c r="E351" s="9" t="s">
        <v>155</v>
      </c>
      <c r="F351" s="9" t="s">
        <v>1130</v>
      </c>
      <c r="G351" s="9" t="s">
        <v>458</v>
      </c>
      <c r="H351" s="10">
        <v>4</v>
      </c>
      <c r="I351" s="12">
        <v>4</v>
      </c>
      <c r="J351" s="9" t="s">
        <v>213</v>
      </c>
      <c r="K351" s="9" t="s">
        <v>768</v>
      </c>
      <c r="L351" s="9" t="s">
        <v>777</v>
      </c>
      <c r="M351" s="9" t="s">
        <v>1622</v>
      </c>
      <c r="N351" s="9" t="s">
        <v>1624</v>
      </c>
      <c r="O351" s="9">
        <v>2017</v>
      </c>
      <c r="P351" s="9">
        <v>11</v>
      </c>
      <c r="Q351" s="9">
        <v>2017</v>
      </c>
      <c r="R351" s="9">
        <v>11</v>
      </c>
    </row>
    <row r="352" s="2" customFormat="1" customHeight="1" spans="1:18">
      <c r="A352" s="9">
        <v>351</v>
      </c>
      <c r="B352" s="9" t="s">
        <v>1617</v>
      </c>
      <c r="C352" s="9" t="s">
        <v>31</v>
      </c>
      <c r="D352" s="9" t="s">
        <v>35</v>
      </c>
      <c r="E352" s="9" t="s">
        <v>155</v>
      </c>
      <c r="F352" s="9" t="s">
        <v>1122</v>
      </c>
      <c r="G352" s="9" t="s">
        <v>477</v>
      </c>
      <c r="H352" s="10">
        <v>2</v>
      </c>
      <c r="I352" s="12">
        <v>2</v>
      </c>
      <c r="J352" s="9" t="s">
        <v>213</v>
      </c>
      <c r="K352" s="9" t="s">
        <v>768</v>
      </c>
      <c r="L352" s="9" t="s">
        <v>769</v>
      </c>
      <c r="M352" s="9" t="s">
        <v>1620</v>
      </c>
      <c r="N352" s="9" t="s">
        <v>1619</v>
      </c>
      <c r="O352" s="9">
        <v>2017</v>
      </c>
      <c r="P352" s="9">
        <v>11</v>
      </c>
      <c r="Q352" s="9">
        <v>2017</v>
      </c>
      <c r="R352" s="9">
        <v>11</v>
      </c>
    </row>
    <row r="353" s="2" customFormat="1" customHeight="1" spans="1:18">
      <c r="A353" s="9">
        <v>352</v>
      </c>
      <c r="B353" s="9" t="s">
        <v>1617</v>
      </c>
      <c r="C353" s="9" t="s">
        <v>31</v>
      </c>
      <c r="D353" s="9" t="s">
        <v>35</v>
      </c>
      <c r="E353" s="9" t="s">
        <v>155</v>
      </c>
      <c r="F353" s="9" t="s">
        <v>1122</v>
      </c>
      <c r="G353" s="9" t="s">
        <v>478</v>
      </c>
      <c r="H353" s="10">
        <v>5</v>
      </c>
      <c r="I353" s="12">
        <v>5</v>
      </c>
      <c r="J353" s="9" t="s">
        <v>213</v>
      </c>
      <c r="K353" s="9" t="s">
        <v>768</v>
      </c>
      <c r="L353" s="9" t="s">
        <v>777</v>
      </c>
      <c r="M353" s="9" t="s">
        <v>1623</v>
      </c>
      <c r="N353" s="9" t="s">
        <v>1619</v>
      </c>
      <c r="O353" s="9">
        <v>2017</v>
      </c>
      <c r="P353" s="9">
        <v>11</v>
      </c>
      <c r="Q353" s="9">
        <v>2017</v>
      </c>
      <c r="R353" s="9">
        <v>11</v>
      </c>
    </row>
    <row r="354" s="2" customFormat="1" customHeight="1" spans="1:18">
      <c r="A354" s="9">
        <v>353</v>
      </c>
      <c r="B354" s="9" t="s">
        <v>1617</v>
      </c>
      <c r="C354" s="9" t="s">
        <v>31</v>
      </c>
      <c r="D354" s="9" t="s">
        <v>35</v>
      </c>
      <c r="E354" s="9" t="s">
        <v>155</v>
      </c>
      <c r="F354" s="9" t="s">
        <v>1119</v>
      </c>
      <c r="G354" s="9" t="s">
        <v>460</v>
      </c>
      <c r="H354" s="10">
        <v>2</v>
      </c>
      <c r="I354" s="12">
        <v>2</v>
      </c>
      <c r="J354" s="9" t="s">
        <v>213</v>
      </c>
      <c r="K354" s="9" t="s">
        <v>768</v>
      </c>
      <c r="L354" s="9" t="s">
        <v>777</v>
      </c>
      <c r="M354" s="9" t="s">
        <v>1623</v>
      </c>
      <c r="N354" s="9" t="s">
        <v>1626</v>
      </c>
      <c r="O354" s="9">
        <v>2017</v>
      </c>
      <c r="P354" s="9">
        <v>11</v>
      </c>
      <c r="Q354" s="9">
        <v>2017</v>
      </c>
      <c r="R354" s="9">
        <v>11</v>
      </c>
    </row>
    <row r="355" s="2" customFormat="1" customHeight="1" spans="1:18">
      <c r="A355" s="9">
        <v>354</v>
      </c>
      <c r="B355" s="9" t="s">
        <v>1617</v>
      </c>
      <c r="C355" s="9" t="s">
        <v>31</v>
      </c>
      <c r="D355" s="9" t="s">
        <v>35</v>
      </c>
      <c r="E355" s="9" t="s">
        <v>155</v>
      </c>
      <c r="F355" s="9" t="s">
        <v>1141</v>
      </c>
      <c r="G355" s="9" t="s">
        <v>474</v>
      </c>
      <c r="H355" s="10">
        <v>4</v>
      </c>
      <c r="I355" s="12">
        <v>4</v>
      </c>
      <c r="J355" s="9" t="s">
        <v>213</v>
      </c>
      <c r="K355" s="9" t="s">
        <v>768</v>
      </c>
      <c r="L355" s="9" t="s">
        <v>777</v>
      </c>
      <c r="M355" s="9" t="s">
        <v>1623</v>
      </c>
      <c r="N355" s="9" t="s">
        <v>1619</v>
      </c>
      <c r="O355" s="9">
        <v>2017</v>
      </c>
      <c r="P355" s="9">
        <v>11</v>
      </c>
      <c r="Q355" s="9">
        <v>2017</v>
      </c>
      <c r="R355" s="9">
        <v>11</v>
      </c>
    </row>
    <row r="356" s="2" customFormat="1" customHeight="1" spans="1:18">
      <c r="A356" s="9">
        <v>355</v>
      </c>
      <c r="B356" s="9" t="s">
        <v>1617</v>
      </c>
      <c r="C356" s="9" t="s">
        <v>31</v>
      </c>
      <c r="D356" s="9" t="s">
        <v>35</v>
      </c>
      <c r="E356" s="9" t="s">
        <v>155</v>
      </c>
      <c r="F356" s="9" t="s">
        <v>1133</v>
      </c>
      <c r="G356" s="9" t="s">
        <v>470</v>
      </c>
      <c r="H356" s="10">
        <v>4</v>
      </c>
      <c r="I356" s="12">
        <v>4</v>
      </c>
      <c r="J356" s="9" t="s">
        <v>213</v>
      </c>
      <c r="K356" s="9" t="s">
        <v>768</v>
      </c>
      <c r="L356" s="9" t="s">
        <v>777</v>
      </c>
      <c r="M356" s="9" t="s">
        <v>1623</v>
      </c>
      <c r="N356" s="9" t="s">
        <v>1619</v>
      </c>
      <c r="O356" s="9">
        <v>2017</v>
      </c>
      <c r="P356" s="9">
        <v>11</v>
      </c>
      <c r="Q356" s="9">
        <v>2017</v>
      </c>
      <c r="R356" s="9">
        <v>11</v>
      </c>
    </row>
    <row r="357" s="2" customFormat="1" customHeight="1" spans="1:18">
      <c r="A357" s="9">
        <v>356</v>
      </c>
      <c r="B357" s="9" t="s">
        <v>1617</v>
      </c>
      <c r="C357" s="9" t="s">
        <v>31</v>
      </c>
      <c r="D357" s="9" t="s">
        <v>35</v>
      </c>
      <c r="E357" s="9" t="s">
        <v>155</v>
      </c>
      <c r="F357" s="9" t="s">
        <v>1103</v>
      </c>
      <c r="G357" s="9" t="s">
        <v>454</v>
      </c>
      <c r="H357" s="10">
        <v>2</v>
      </c>
      <c r="I357" s="12">
        <v>3</v>
      </c>
      <c r="J357" s="9" t="s">
        <v>213</v>
      </c>
      <c r="K357" s="9" t="s">
        <v>768</v>
      </c>
      <c r="L357" s="9" t="s">
        <v>769</v>
      </c>
      <c r="M357" s="9" t="s">
        <v>1620</v>
      </c>
      <c r="N357" s="9" t="s">
        <v>1624</v>
      </c>
      <c r="O357" s="9">
        <v>2017</v>
      </c>
      <c r="P357" s="9">
        <v>11</v>
      </c>
      <c r="Q357" s="9">
        <v>2017</v>
      </c>
      <c r="R357" s="9">
        <v>11</v>
      </c>
    </row>
    <row r="358" s="2" customFormat="1" customHeight="1" spans="1:18">
      <c r="A358" s="9">
        <v>357</v>
      </c>
      <c r="B358" s="9" t="s">
        <v>1617</v>
      </c>
      <c r="C358" s="9" t="s">
        <v>31</v>
      </c>
      <c r="D358" s="9" t="s">
        <v>35</v>
      </c>
      <c r="E358" s="9" t="s">
        <v>155</v>
      </c>
      <c r="F358" s="9" t="s">
        <v>1103</v>
      </c>
      <c r="G358" s="9" t="s">
        <v>472</v>
      </c>
      <c r="H358" s="10">
        <v>4</v>
      </c>
      <c r="I358" s="12">
        <v>4</v>
      </c>
      <c r="J358" s="9" t="s">
        <v>213</v>
      </c>
      <c r="K358" s="9" t="s">
        <v>768</v>
      </c>
      <c r="L358" s="9" t="s">
        <v>769</v>
      </c>
      <c r="M358" s="9" t="s">
        <v>1620</v>
      </c>
      <c r="N358" s="9" t="s">
        <v>1626</v>
      </c>
      <c r="O358" s="9">
        <v>2017</v>
      </c>
      <c r="P358" s="9">
        <v>11</v>
      </c>
      <c r="Q358" s="9">
        <v>2017</v>
      </c>
      <c r="R358" s="9">
        <v>11</v>
      </c>
    </row>
    <row r="359" s="2" customFormat="1" customHeight="1" spans="1:18">
      <c r="A359" s="9">
        <v>358</v>
      </c>
      <c r="B359" s="9" t="s">
        <v>1617</v>
      </c>
      <c r="C359" s="9" t="s">
        <v>31</v>
      </c>
      <c r="D359" s="9" t="s">
        <v>35</v>
      </c>
      <c r="E359" s="9" t="s">
        <v>155</v>
      </c>
      <c r="F359" s="9" t="s">
        <v>1103</v>
      </c>
      <c r="G359" s="9" t="s">
        <v>475</v>
      </c>
      <c r="H359" s="10">
        <v>6</v>
      </c>
      <c r="I359" s="12">
        <v>6</v>
      </c>
      <c r="J359" s="9" t="s">
        <v>213</v>
      </c>
      <c r="K359" s="9" t="s">
        <v>768</v>
      </c>
      <c r="L359" s="9" t="s">
        <v>777</v>
      </c>
      <c r="M359" s="9" t="s">
        <v>1623</v>
      </c>
      <c r="N359" s="9" t="s">
        <v>1619</v>
      </c>
      <c r="O359" s="9">
        <v>2017</v>
      </c>
      <c r="P359" s="9">
        <v>11</v>
      </c>
      <c r="Q359" s="9">
        <v>2017</v>
      </c>
      <c r="R359" s="9">
        <v>11</v>
      </c>
    </row>
    <row r="360" s="2" customFormat="1" customHeight="1" spans="1:18">
      <c r="A360" s="9">
        <v>359</v>
      </c>
      <c r="B360" s="9" t="s">
        <v>1617</v>
      </c>
      <c r="C360" s="9" t="s">
        <v>31</v>
      </c>
      <c r="D360" s="9" t="s">
        <v>35</v>
      </c>
      <c r="E360" s="9" t="s">
        <v>155</v>
      </c>
      <c r="F360" s="9" t="s">
        <v>1100</v>
      </c>
      <c r="G360" s="9" t="s">
        <v>453</v>
      </c>
      <c r="H360" s="10">
        <v>5</v>
      </c>
      <c r="I360" s="12">
        <v>5</v>
      </c>
      <c r="J360" s="9" t="s">
        <v>213</v>
      </c>
      <c r="K360" s="9" t="s">
        <v>768</v>
      </c>
      <c r="L360" s="9" t="s">
        <v>769</v>
      </c>
      <c r="M360" s="9" t="s">
        <v>1620</v>
      </c>
      <c r="N360" s="9" t="s">
        <v>1629</v>
      </c>
      <c r="O360" s="9">
        <v>2017</v>
      </c>
      <c r="P360" s="9">
        <v>11</v>
      </c>
      <c r="Q360" s="9">
        <v>2017</v>
      </c>
      <c r="R360" s="9">
        <v>11</v>
      </c>
    </row>
    <row r="361" s="2" customFormat="1" customHeight="1" spans="1:18">
      <c r="A361" s="9">
        <v>360</v>
      </c>
      <c r="B361" s="9" t="s">
        <v>1617</v>
      </c>
      <c r="C361" s="9" t="s">
        <v>31</v>
      </c>
      <c r="D361" s="9" t="s">
        <v>35</v>
      </c>
      <c r="E361" s="9" t="s">
        <v>155</v>
      </c>
      <c r="F361" s="9" t="s">
        <v>1127</v>
      </c>
      <c r="G361" s="9" t="s">
        <v>457</v>
      </c>
      <c r="H361" s="10">
        <v>5</v>
      </c>
      <c r="I361" s="12">
        <v>5</v>
      </c>
      <c r="J361" s="9" t="s">
        <v>213</v>
      </c>
      <c r="K361" s="9" t="s">
        <v>768</v>
      </c>
      <c r="L361" s="9" t="s">
        <v>777</v>
      </c>
      <c r="M361" s="9" t="s">
        <v>1623</v>
      </c>
      <c r="N361" s="9" t="s">
        <v>1621</v>
      </c>
      <c r="O361" s="9">
        <v>2017</v>
      </c>
      <c r="P361" s="9">
        <v>11</v>
      </c>
      <c r="Q361" s="9">
        <v>2017</v>
      </c>
      <c r="R361" s="9">
        <v>11</v>
      </c>
    </row>
    <row r="362" s="2" customFormat="1" customHeight="1" spans="1:18">
      <c r="A362" s="9">
        <v>361</v>
      </c>
      <c r="B362" s="9" t="s">
        <v>1617</v>
      </c>
      <c r="C362" s="9" t="s">
        <v>31</v>
      </c>
      <c r="D362" s="9" t="s">
        <v>35</v>
      </c>
      <c r="E362" s="9" t="s">
        <v>155</v>
      </c>
      <c r="F362" s="9" t="s">
        <v>1109</v>
      </c>
      <c r="G362" s="9" t="s">
        <v>463</v>
      </c>
      <c r="H362" s="10">
        <v>2</v>
      </c>
      <c r="I362" s="12">
        <v>2</v>
      </c>
      <c r="J362" s="9" t="s">
        <v>213</v>
      </c>
      <c r="K362" s="9" t="s">
        <v>768</v>
      </c>
      <c r="L362" s="9" t="s">
        <v>777</v>
      </c>
      <c r="M362" s="9" t="s">
        <v>1622</v>
      </c>
      <c r="N362" s="9" t="s">
        <v>1626</v>
      </c>
      <c r="O362" s="9">
        <v>2017</v>
      </c>
      <c r="P362" s="9">
        <v>11</v>
      </c>
      <c r="Q362" s="9">
        <v>2017</v>
      </c>
      <c r="R362" s="9">
        <v>11</v>
      </c>
    </row>
    <row r="363" s="2" customFormat="1" customHeight="1" spans="1:18">
      <c r="A363" s="9">
        <v>362</v>
      </c>
      <c r="B363" s="9" t="s">
        <v>1617</v>
      </c>
      <c r="C363" s="9" t="s">
        <v>31</v>
      </c>
      <c r="D363" s="9" t="s">
        <v>35</v>
      </c>
      <c r="E363" s="9" t="s">
        <v>155</v>
      </c>
      <c r="F363" s="9" t="s">
        <v>1109</v>
      </c>
      <c r="G363" s="9" t="s">
        <v>466</v>
      </c>
      <c r="H363" s="10">
        <v>2</v>
      </c>
      <c r="I363" s="12">
        <v>2</v>
      </c>
      <c r="J363" s="9" t="s">
        <v>213</v>
      </c>
      <c r="K363" s="9" t="s">
        <v>768</v>
      </c>
      <c r="L363" s="9" t="s">
        <v>777</v>
      </c>
      <c r="M363" s="9" t="s">
        <v>1623</v>
      </c>
      <c r="N363" s="9" t="s">
        <v>1619</v>
      </c>
      <c r="O363" s="9">
        <v>2017</v>
      </c>
      <c r="P363" s="9">
        <v>11</v>
      </c>
      <c r="Q363" s="9">
        <v>2017</v>
      </c>
      <c r="R363" s="9">
        <v>11</v>
      </c>
    </row>
    <row r="364" s="2" customFormat="1" customHeight="1" spans="1:18">
      <c r="A364" s="9">
        <v>363</v>
      </c>
      <c r="B364" s="9" t="s">
        <v>1617</v>
      </c>
      <c r="C364" s="9" t="s">
        <v>31</v>
      </c>
      <c r="D364" s="9" t="s">
        <v>35</v>
      </c>
      <c r="E364" s="9" t="s">
        <v>155</v>
      </c>
      <c r="F364" s="9" t="s">
        <v>1783</v>
      </c>
      <c r="G364" s="9" t="s">
        <v>1398</v>
      </c>
      <c r="H364" s="10">
        <v>3</v>
      </c>
      <c r="I364" s="12">
        <v>3</v>
      </c>
      <c r="J364" s="9" t="s">
        <v>213</v>
      </c>
      <c r="K364" s="9" t="s">
        <v>768</v>
      </c>
      <c r="L364" s="9" t="s">
        <v>769</v>
      </c>
      <c r="M364" s="9" t="s">
        <v>1620</v>
      </c>
      <c r="N364" s="9" t="s">
        <v>1626</v>
      </c>
      <c r="O364" s="9">
        <v>2017</v>
      </c>
      <c r="P364" s="9">
        <v>11</v>
      </c>
      <c r="Q364" s="9">
        <v>2017</v>
      </c>
      <c r="R364" s="9">
        <v>11</v>
      </c>
    </row>
    <row r="365" s="2" customFormat="1" customHeight="1" spans="1:18">
      <c r="A365" s="9">
        <v>364</v>
      </c>
      <c r="B365" s="9" t="s">
        <v>1617</v>
      </c>
      <c r="C365" s="9" t="s">
        <v>31</v>
      </c>
      <c r="D365" s="9" t="s">
        <v>35</v>
      </c>
      <c r="E365" s="9" t="s">
        <v>155</v>
      </c>
      <c r="F365" s="9" t="s">
        <v>1783</v>
      </c>
      <c r="G365" s="9" t="s">
        <v>1401</v>
      </c>
      <c r="H365" s="10">
        <v>4</v>
      </c>
      <c r="I365" s="12">
        <v>4</v>
      </c>
      <c r="J365" s="9" t="s">
        <v>213</v>
      </c>
      <c r="K365" s="9" t="s">
        <v>768</v>
      </c>
      <c r="L365" s="9" t="s">
        <v>769</v>
      </c>
      <c r="M365" s="9" t="s">
        <v>1620</v>
      </c>
      <c r="N365" s="9" t="s">
        <v>1627</v>
      </c>
      <c r="O365" s="9">
        <v>2017</v>
      </c>
      <c r="P365" s="9">
        <v>11</v>
      </c>
      <c r="Q365" s="9">
        <v>2017</v>
      </c>
      <c r="R365" s="9">
        <v>11</v>
      </c>
    </row>
    <row r="366" s="2" customFormat="1" customHeight="1" spans="1:18">
      <c r="A366" s="9">
        <v>365</v>
      </c>
      <c r="B366" s="9" t="s">
        <v>1617</v>
      </c>
      <c r="C366" s="9" t="s">
        <v>31</v>
      </c>
      <c r="D366" s="9" t="s">
        <v>35</v>
      </c>
      <c r="E366" s="9" t="s">
        <v>155</v>
      </c>
      <c r="F366" s="9" t="s">
        <v>1783</v>
      </c>
      <c r="G366" s="9" t="s">
        <v>1403</v>
      </c>
      <c r="H366" s="10">
        <v>4</v>
      </c>
      <c r="I366" s="12">
        <v>4</v>
      </c>
      <c r="J366" s="9" t="s">
        <v>213</v>
      </c>
      <c r="K366" s="9" t="s">
        <v>768</v>
      </c>
      <c r="L366" s="9" t="s">
        <v>769</v>
      </c>
      <c r="M366" s="9" t="s">
        <v>1620</v>
      </c>
      <c r="N366" s="9" t="s">
        <v>1629</v>
      </c>
      <c r="O366" s="9">
        <v>2017</v>
      </c>
      <c r="P366" s="9">
        <v>11</v>
      </c>
      <c r="Q366" s="9">
        <v>2017</v>
      </c>
      <c r="R366" s="9">
        <v>11</v>
      </c>
    </row>
    <row r="367" s="2" customFormat="1" customHeight="1" spans="1:18">
      <c r="A367" s="9">
        <v>366</v>
      </c>
      <c r="B367" s="9" t="s">
        <v>1617</v>
      </c>
      <c r="C367" s="9" t="s">
        <v>31</v>
      </c>
      <c r="D367" s="9" t="s">
        <v>35</v>
      </c>
      <c r="E367" s="9" t="s">
        <v>155</v>
      </c>
      <c r="F367" s="9" t="s">
        <v>1783</v>
      </c>
      <c r="G367" s="9" t="s">
        <v>1405</v>
      </c>
      <c r="H367" s="10">
        <v>4</v>
      </c>
      <c r="I367" s="12">
        <v>4</v>
      </c>
      <c r="J367" s="9" t="s">
        <v>213</v>
      </c>
      <c r="K367" s="9" t="s">
        <v>768</v>
      </c>
      <c r="L367" s="9" t="s">
        <v>777</v>
      </c>
      <c r="M367" s="9" t="s">
        <v>1623</v>
      </c>
      <c r="N367" s="9" t="s">
        <v>1619</v>
      </c>
      <c r="O367" s="9">
        <v>2017</v>
      </c>
      <c r="P367" s="9">
        <v>11</v>
      </c>
      <c r="Q367" s="9">
        <v>2017</v>
      </c>
      <c r="R367" s="9">
        <v>11</v>
      </c>
    </row>
    <row r="368" s="2" customFormat="1" customHeight="1" spans="1:18">
      <c r="A368" s="9">
        <v>367</v>
      </c>
      <c r="B368" s="9" t="s">
        <v>1617</v>
      </c>
      <c r="C368" s="9" t="s">
        <v>31</v>
      </c>
      <c r="D368" s="9" t="s">
        <v>35</v>
      </c>
      <c r="E368" s="9" t="s">
        <v>155</v>
      </c>
      <c r="F368" s="9" t="s">
        <v>1112</v>
      </c>
      <c r="G368" s="9" t="s">
        <v>464</v>
      </c>
      <c r="H368" s="10">
        <v>5</v>
      </c>
      <c r="I368" s="12">
        <v>5</v>
      </c>
      <c r="J368" s="9" t="s">
        <v>213</v>
      </c>
      <c r="K368" s="9" t="s">
        <v>768</v>
      </c>
      <c r="L368" s="9" t="s">
        <v>769</v>
      </c>
      <c r="M368" s="9" t="s">
        <v>1620</v>
      </c>
      <c r="N368" s="9" t="s">
        <v>1619</v>
      </c>
      <c r="O368" s="9">
        <v>2017</v>
      </c>
      <c r="P368" s="9">
        <v>11</v>
      </c>
      <c r="Q368" s="9">
        <v>2017</v>
      </c>
      <c r="R368" s="9">
        <v>11</v>
      </c>
    </row>
    <row r="369" s="2" customFormat="1" customHeight="1" spans="1:18">
      <c r="A369" s="9">
        <v>368</v>
      </c>
      <c r="B369" s="9" t="s">
        <v>1617</v>
      </c>
      <c r="C369" s="9" t="s">
        <v>31</v>
      </c>
      <c r="D369" s="9" t="s">
        <v>35</v>
      </c>
      <c r="E369" s="9" t="s">
        <v>155</v>
      </c>
      <c r="F369" s="9" t="s">
        <v>1112</v>
      </c>
      <c r="G369" s="9" t="s">
        <v>465</v>
      </c>
      <c r="H369" s="10">
        <v>6</v>
      </c>
      <c r="I369" s="12">
        <v>6</v>
      </c>
      <c r="J369" s="9" t="s">
        <v>213</v>
      </c>
      <c r="K369" s="9" t="s">
        <v>768</v>
      </c>
      <c r="L369" s="9" t="s">
        <v>769</v>
      </c>
      <c r="M369" s="9" t="s">
        <v>1620</v>
      </c>
      <c r="N369" s="9" t="s">
        <v>1619</v>
      </c>
      <c r="O369" s="9">
        <v>2017</v>
      </c>
      <c r="P369" s="9">
        <v>11</v>
      </c>
      <c r="Q369" s="9">
        <v>2017</v>
      </c>
      <c r="R369" s="9">
        <v>11</v>
      </c>
    </row>
    <row r="370" s="2" customFormat="1" customHeight="1" spans="1:18">
      <c r="A370" s="9">
        <v>369</v>
      </c>
      <c r="B370" s="9" t="s">
        <v>1617</v>
      </c>
      <c r="C370" s="9" t="s">
        <v>31</v>
      </c>
      <c r="D370" s="9" t="s">
        <v>35</v>
      </c>
      <c r="E370" s="9" t="s">
        <v>155</v>
      </c>
      <c r="F370" s="9" t="s">
        <v>35</v>
      </c>
      <c r="G370" s="9" t="s">
        <v>735</v>
      </c>
      <c r="H370" s="10">
        <v>3</v>
      </c>
      <c r="I370" s="12">
        <v>3</v>
      </c>
      <c r="J370" s="9" t="s">
        <v>1784</v>
      </c>
      <c r="K370" s="9" t="s">
        <v>768</v>
      </c>
      <c r="L370" s="9" t="s">
        <v>777</v>
      </c>
      <c r="M370" s="9" t="s">
        <v>1623</v>
      </c>
      <c r="N370" s="9" t="s">
        <v>1619</v>
      </c>
      <c r="O370" s="9">
        <v>2017</v>
      </c>
      <c r="P370" s="9">
        <v>11</v>
      </c>
      <c r="Q370" s="9">
        <v>2017</v>
      </c>
      <c r="R370" s="9">
        <v>11</v>
      </c>
    </row>
    <row r="371" s="2" customFormat="1" customHeight="1" spans="1:18">
      <c r="A371" s="9">
        <v>370</v>
      </c>
      <c r="B371" s="9" t="s">
        <v>1617</v>
      </c>
      <c r="C371" s="9" t="s">
        <v>31</v>
      </c>
      <c r="D371" s="9" t="s">
        <v>35</v>
      </c>
      <c r="E371" s="9" t="s">
        <v>155</v>
      </c>
      <c r="F371" s="9" t="s">
        <v>35</v>
      </c>
      <c r="G371" s="9" t="s">
        <v>737</v>
      </c>
      <c r="H371" s="10">
        <v>3</v>
      </c>
      <c r="I371" s="12">
        <v>3</v>
      </c>
      <c r="J371" s="9" t="s">
        <v>1784</v>
      </c>
      <c r="K371" s="9" t="s">
        <v>768</v>
      </c>
      <c r="L371" s="9" t="s">
        <v>777</v>
      </c>
      <c r="M371" s="9" t="s">
        <v>1622</v>
      </c>
      <c r="N371" s="9" t="s">
        <v>1619</v>
      </c>
      <c r="O371" s="9">
        <v>2017</v>
      </c>
      <c r="P371" s="9">
        <v>11</v>
      </c>
      <c r="Q371" s="9">
        <v>2017</v>
      </c>
      <c r="R371" s="9">
        <v>11</v>
      </c>
    </row>
    <row r="372" s="2" customFormat="1" customHeight="1" spans="1:18">
      <c r="A372" s="9">
        <v>371</v>
      </c>
      <c r="B372" s="9" t="s">
        <v>1617</v>
      </c>
      <c r="C372" s="9" t="s">
        <v>31</v>
      </c>
      <c r="D372" s="9" t="s">
        <v>43</v>
      </c>
      <c r="E372" s="9" t="s">
        <v>155</v>
      </c>
      <c r="F372" s="9" t="s">
        <v>1785</v>
      </c>
      <c r="G372" s="9" t="s">
        <v>488</v>
      </c>
      <c r="H372" s="10">
        <v>2</v>
      </c>
      <c r="I372" s="12">
        <v>2</v>
      </c>
      <c r="J372" s="9" t="s">
        <v>212</v>
      </c>
      <c r="K372" s="9" t="s">
        <v>768</v>
      </c>
      <c r="L372" s="9" t="s">
        <v>769</v>
      </c>
      <c r="M372" s="9" t="s">
        <v>1620</v>
      </c>
      <c r="N372" s="9" t="s">
        <v>1619</v>
      </c>
      <c r="O372" s="9">
        <v>2017</v>
      </c>
      <c r="P372" s="9">
        <v>11</v>
      </c>
      <c r="Q372" s="9">
        <v>2017</v>
      </c>
      <c r="R372" s="9">
        <v>11</v>
      </c>
    </row>
    <row r="373" s="2" customFormat="1" customHeight="1" spans="1:18">
      <c r="A373" s="9">
        <v>372</v>
      </c>
      <c r="B373" s="9" t="s">
        <v>1617</v>
      </c>
      <c r="C373" s="9" t="s">
        <v>31</v>
      </c>
      <c r="D373" s="9" t="s">
        <v>43</v>
      </c>
      <c r="E373" s="9" t="s">
        <v>155</v>
      </c>
      <c r="F373" s="9" t="s">
        <v>1575</v>
      </c>
      <c r="G373" s="9" t="s">
        <v>483</v>
      </c>
      <c r="H373" s="10">
        <v>5</v>
      </c>
      <c r="I373" s="12">
        <v>5</v>
      </c>
      <c r="J373" s="9" t="s">
        <v>212</v>
      </c>
      <c r="K373" s="9" t="s">
        <v>768</v>
      </c>
      <c r="L373" s="9" t="s">
        <v>769</v>
      </c>
      <c r="M373" s="9" t="s">
        <v>1620</v>
      </c>
      <c r="N373" s="9" t="s">
        <v>1621</v>
      </c>
      <c r="O373" s="9">
        <v>2017</v>
      </c>
      <c r="P373" s="9">
        <v>11</v>
      </c>
      <c r="Q373" s="9">
        <v>2017</v>
      </c>
      <c r="R373" s="9">
        <v>11</v>
      </c>
    </row>
    <row r="374" s="2" customFormat="1" customHeight="1" spans="1:18">
      <c r="A374" s="9">
        <v>373</v>
      </c>
      <c r="B374" s="9" t="s">
        <v>1617</v>
      </c>
      <c r="C374" s="9" t="s">
        <v>31</v>
      </c>
      <c r="D374" s="9" t="s">
        <v>43</v>
      </c>
      <c r="E374" s="9" t="s">
        <v>155</v>
      </c>
      <c r="F374" s="9" t="s">
        <v>1572</v>
      </c>
      <c r="G374" s="9" t="s">
        <v>485</v>
      </c>
      <c r="H374" s="10">
        <v>3</v>
      </c>
      <c r="I374" s="12">
        <v>3</v>
      </c>
      <c r="J374" s="9" t="s">
        <v>212</v>
      </c>
      <c r="K374" s="9" t="s">
        <v>768</v>
      </c>
      <c r="L374" s="9" t="s">
        <v>769</v>
      </c>
      <c r="M374" s="9" t="s">
        <v>1631</v>
      </c>
      <c r="N374" s="9" t="s">
        <v>1619</v>
      </c>
      <c r="O374" s="9">
        <v>2017</v>
      </c>
      <c r="P374" s="9">
        <v>11</v>
      </c>
      <c r="Q374" s="9">
        <v>2017</v>
      </c>
      <c r="R374" s="9">
        <v>11</v>
      </c>
    </row>
    <row r="375" s="2" customFormat="1" customHeight="1" spans="1:18">
      <c r="A375" s="9">
        <v>374</v>
      </c>
      <c r="B375" s="9" t="s">
        <v>1617</v>
      </c>
      <c r="C375" s="9" t="s">
        <v>31</v>
      </c>
      <c r="D375" s="9" t="s">
        <v>43</v>
      </c>
      <c r="E375" s="9" t="s">
        <v>155</v>
      </c>
      <c r="F375" s="9" t="s">
        <v>880</v>
      </c>
      <c r="G375" s="9" t="s">
        <v>482</v>
      </c>
      <c r="H375" s="10">
        <v>4</v>
      </c>
      <c r="I375" s="12">
        <v>4</v>
      </c>
      <c r="J375" s="9" t="s">
        <v>213</v>
      </c>
      <c r="K375" s="9" t="s">
        <v>768</v>
      </c>
      <c r="L375" s="9" t="s">
        <v>769</v>
      </c>
      <c r="M375" s="9" t="s">
        <v>1620</v>
      </c>
      <c r="N375" s="9" t="s">
        <v>1619</v>
      </c>
      <c r="O375" s="9">
        <v>2017</v>
      </c>
      <c r="P375" s="9">
        <v>11</v>
      </c>
      <c r="Q375" s="9">
        <v>2017</v>
      </c>
      <c r="R375" s="9">
        <v>11</v>
      </c>
    </row>
    <row r="376" s="2" customFormat="1" customHeight="1" spans="1:18">
      <c r="A376" s="9">
        <v>375</v>
      </c>
      <c r="B376" s="9" t="s">
        <v>1617</v>
      </c>
      <c r="C376" s="9" t="s">
        <v>31</v>
      </c>
      <c r="D376" s="9" t="s">
        <v>43</v>
      </c>
      <c r="E376" s="9" t="s">
        <v>155</v>
      </c>
      <c r="F376" s="9" t="s">
        <v>880</v>
      </c>
      <c r="G376" s="9" t="s">
        <v>487</v>
      </c>
      <c r="H376" s="10">
        <v>4</v>
      </c>
      <c r="I376" s="12">
        <v>4</v>
      </c>
      <c r="J376" s="9" t="s">
        <v>213</v>
      </c>
      <c r="K376" s="9" t="s">
        <v>768</v>
      </c>
      <c r="L376" s="9" t="s">
        <v>769</v>
      </c>
      <c r="M376" s="9" t="s">
        <v>1631</v>
      </c>
      <c r="N376" s="9" t="s">
        <v>1621</v>
      </c>
      <c r="O376" s="9">
        <v>2017</v>
      </c>
      <c r="P376" s="9">
        <v>11</v>
      </c>
      <c r="Q376" s="9">
        <v>2017</v>
      </c>
      <c r="R376" s="9">
        <v>11</v>
      </c>
    </row>
    <row r="377" s="2" customFormat="1" customHeight="1" spans="1:18">
      <c r="A377" s="9">
        <v>376</v>
      </c>
      <c r="B377" s="9" t="s">
        <v>1617</v>
      </c>
      <c r="C377" s="9" t="s">
        <v>31</v>
      </c>
      <c r="D377" s="9" t="s">
        <v>43</v>
      </c>
      <c r="E377" s="9" t="s">
        <v>155</v>
      </c>
      <c r="F377" s="9" t="s">
        <v>877</v>
      </c>
      <c r="G377" s="9" t="s">
        <v>481</v>
      </c>
      <c r="H377" s="10">
        <v>4</v>
      </c>
      <c r="I377" s="12">
        <v>4</v>
      </c>
      <c r="J377" s="9" t="s">
        <v>213</v>
      </c>
      <c r="K377" s="9" t="s">
        <v>768</v>
      </c>
      <c r="L377" s="9" t="s">
        <v>769</v>
      </c>
      <c r="M377" s="9" t="s">
        <v>1620</v>
      </c>
      <c r="N377" s="9" t="s">
        <v>1621</v>
      </c>
      <c r="O377" s="9">
        <v>2017</v>
      </c>
      <c r="P377" s="9">
        <v>11</v>
      </c>
      <c r="Q377" s="9">
        <v>2017</v>
      </c>
      <c r="R377" s="9">
        <v>11</v>
      </c>
    </row>
    <row r="378" s="2" customFormat="1" customHeight="1" spans="1:18">
      <c r="A378" s="9">
        <v>377</v>
      </c>
      <c r="B378" s="9" t="s">
        <v>1617</v>
      </c>
      <c r="C378" s="9" t="s">
        <v>31</v>
      </c>
      <c r="D378" s="9" t="s">
        <v>48</v>
      </c>
      <c r="E378" s="9" t="s">
        <v>155</v>
      </c>
      <c r="F378" s="9" t="s">
        <v>1786</v>
      </c>
      <c r="G378" s="9" t="s">
        <v>510</v>
      </c>
      <c r="H378" s="10">
        <v>4</v>
      </c>
      <c r="I378" s="12">
        <v>4</v>
      </c>
      <c r="J378" s="9" t="s">
        <v>212</v>
      </c>
      <c r="K378" s="9" t="s">
        <v>768</v>
      </c>
      <c r="L378" s="9" t="s">
        <v>769</v>
      </c>
      <c r="M378" s="9" t="s">
        <v>1620</v>
      </c>
      <c r="N378" s="9" t="s">
        <v>1619</v>
      </c>
      <c r="O378" s="9">
        <v>2017</v>
      </c>
      <c r="P378" s="9">
        <v>11</v>
      </c>
      <c r="Q378" s="9">
        <v>2017</v>
      </c>
      <c r="R378" s="9">
        <v>11</v>
      </c>
    </row>
    <row r="379" s="2" customFormat="1" customHeight="1" spans="1:18">
      <c r="A379" s="9">
        <v>378</v>
      </c>
      <c r="B379" s="9" t="s">
        <v>1617</v>
      </c>
      <c r="C379" s="9" t="s">
        <v>31</v>
      </c>
      <c r="D379" s="9" t="s">
        <v>48</v>
      </c>
      <c r="E379" s="9" t="s">
        <v>155</v>
      </c>
      <c r="F379" s="9" t="s">
        <v>1787</v>
      </c>
      <c r="G379" s="9" t="s">
        <v>515</v>
      </c>
      <c r="H379" s="10">
        <v>4</v>
      </c>
      <c r="I379" s="12">
        <v>4</v>
      </c>
      <c r="J379" s="9" t="s">
        <v>212</v>
      </c>
      <c r="K379" s="9" t="s">
        <v>768</v>
      </c>
      <c r="L379" s="9" t="s">
        <v>769</v>
      </c>
      <c r="M379" s="9" t="s">
        <v>1620</v>
      </c>
      <c r="N379" s="9" t="s">
        <v>1621</v>
      </c>
      <c r="O379" s="9">
        <v>2017</v>
      </c>
      <c r="P379" s="9">
        <v>11</v>
      </c>
      <c r="Q379" s="9">
        <v>2017</v>
      </c>
      <c r="R379" s="9">
        <v>11</v>
      </c>
    </row>
    <row r="380" s="2" customFormat="1" customHeight="1" spans="1:18">
      <c r="A380" s="9">
        <v>379</v>
      </c>
      <c r="B380" s="9" t="s">
        <v>1617</v>
      </c>
      <c r="C380" s="9" t="s">
        <v>31</v>
      </c>
      <c r="D380" s="9" t="s">
        <v>48</v>
      </c>
      <c r="E380" s="9" t="s">
        <v>155</v>
      </c>
      <c r="F380" s="9" t="s">
        <v>1788</v>
      </c>
      <c r="G380" s="9" t="s">
        <v>514</v>
      </c>
      <c r="H380" s="10">
        <v>2</v>
      </c>
      <c r="I380" s="12">
        <v>2</v>
      </c>
      <c r="J380" s="9" t="s">
        <v>212</v>
      </c>
      <c r="K380" s="9" t="s">
        <v>768</v>
      </c>
      <c r="L380" s="9" t="s">
        <v>769</v>
      </c>
      <c r="M380" s="9" t="s">
        <v>1620</v>
      </c>
      <c r="N380" s="9" t="s">
        <v>1619</v>
      </c>
      <c r="O380" s="9">
        <v>2017</v>
      </c>
      <c r="P380" s="9">
        <v>11</v>
      </c>
      <c r="Q380" s="9">
        <v>2017</v>
      </c>
      <c r="R380" s="9">
        <v>11</v>
      </c>
    </row>
    <row r="381" s="2" customFormat="1" customHeight="1" spans="1:18">
      <c r="A381" s="9">
        <v>380</v>
      </c>
      <c r="B381" s="9" t="s">
        <v>1617</v>
      </c>
      <c r="C381" s="9" t="s">
        <v>31</v>
      </c>
      <c r="D381" s="9" t="s">
        <v>48</v>
      </c>
      <c r="E381" s="9" t="s">
        <v>155</v>
      </c>
      <c r="F381" s="9" t="s">
        <v>1789</v>
      </c>
      <c r="G381" s="9" t="s">
        <v>500</v>
      </c>
      <c r="H381" s="10">
        <v>3</v>
      </c>
      <c r="I381" s="12">
        <v>3</v>
      </c>
      <c r="J381" s="9" t="s">
        <v>212</v>
      </c>
      <c r="K381" s="9" t="s">
        <v>768</v>
      </c>
      <c r="L381" s="9" t="s">
        <v>769</v>
      </c>
      <c r="M381" s="9" t="s">
        <v>1620</v>
      </c>
      <c r="N381" s="9" t="s">
        <v>1619</v>
      </c>
      <c r="O381" s="9">
        <v>2017</v>
      </c>
      <c r="P381" s="9">
        <v>11</v>
      </c>
      <c r="Q381" s="9">
        <v>2017</v>
      </c>
      <c r="R381" s="9">
        <v>11</v>
      </c>
    </row>
    <row r="382" s="2" customFormat="1" customHeight="1" spans="1:18">
      <c r="A382" s="9">
        <v>381</v>
      </c>
      <c r="B382" s="9" t="s">
        <v>1617</v>
      </c>
      <c r="C382" s="9" t="s">
        <v>31</v>
      </c>
      <c r="D382" s="9" t="s">
        <v>48</v>
      </c>
      <c r="E382" s="9" t="s">
        <v>155</v>
      </c>
      <c r="F382" s="9" t="s">
        <v>1789</v>
      </c>
      <c r="G382" s="9" t="s">
        <v>498</v>
      </c>
      <c r="H382" s="10">
        <v>3</v>
      </c>
      <c r="I382" s="12">
        <v>3</v>
      </c>
      <c r="J382" s="9" t="s">
        <v>212</v>
      </c>
      <c r="K382" s="9" t="s">
        <v>768</v>
      </c>
      <c r="L382" s="9" t="s">
        <v>769</v>
      </c>
      <c r="M382" s="9" t="s">
        <v>1631</v>
      </c>
      <c r="N382" s="9" t="s">
        <v>1627</v>
      </c>
      <c r="O382" s="9">
        <v>2017</v>
      </c>
      <c r="P382" s="9">
        <v>11</v>
      </c>
      <c r="Q382" s="9">
        <v>2017</v>
      </c>
      <c r="R382" s="9">
        <v>11</v>
      </c>
    </row>
    <row r="383" s="2" customFormat="1" customHeight="1" spans="1:18">
      <c r="A383" s="9">
        <v>382</v>
      </c>
      <c r="B383" s="9" t="s">
        <v>1617</v>
      </c>
      <c r="C383" s="9" t="s">
        <v>31</v>
      </c>
      <c r="D383" s="9" t="s">
        <v>48</v>
      </c>
      <c r="E383" s="9" t="s">
        <v>155</v>
      </c>
      <c r="F383" s="9" t="s">
        <v>994</v>
      </c>
      <c r="G383" s="9" t="s">
        <v>502</v>
      </c>
      <c r="H383" s="10">
        <v>3</v>
      </c>
      <c r="I383" s="12">
        <v>3</v>
      </c>
      <c r="J383" s="9" t="s">
        <v>213</v>
      </c>
      <c r="K383" s="9" t="s">
        <v>768</v>
      </c>
      <c r="L383" s="9" t="s">
        <v>769</v>
      </c>
      <c r="M383" s="9" t="s">
        <v>1620</v>
      </c>
      <c r="N383" s="9" t="s">
        <v>1624</v>
      </c>
      <c r="O383" s="9">
        <v>2017</v>
      </c>
      <c r="P383" s="9">
        <v>11</v>
      </c>
      <c r="Q383" s="9">
        <v>2017</v>
      </c>
      <c r="R383" s="9">
        <v>11</v>
      </c>
    </row>
    <row r="384" s="2" customFormat="1" customHeight="1" spans="1:18">
      <c r="A384" s="9">
        <v>383</v>
      </c>
      <c r="B384" s="9" t="s">
        <v>1617</v>
      </c>
      <c r="C384" s="9" t="s">
        <v>31</v>
      </c>
      <c r="D384" s="9" t="s">
        <v>48</v>
      </c>
      <c r="E384" s="9" t="s">
        <v>155</v>
      </c>
      <c r="F384" s="9" t="s">
        <v>997</v>
      </c>
      <c r="G384" s="9" t="s">
        <v>503</v>
      </c>
      <c r="H384" s="10">
        <v>3</v>
      </c>
      <c r="I384" s="12">
        <v>3</v>
      </c>
      <c r="J384" s="9" t="s">
        <v>213</v>
      </c>
      <c r="K384" s="9" t="s">
        <v>768</v>
      </c>
      <c r="L384" s="9" t="s">
        <v>769</v>
      </c>
      <c r="M384" s="9" t="s">
        <v>1620</v>
      </c>
      <c r="N384" s="9" t="s">
        <v>1621</v>
      </c>
      <c r="O384" s="9">
        <v>2017</v>
      </c>
      <c r="P384" s="9">
        <v>11</v>
      </c>
      <c r="Q384" s="9">
        <v>2017</v>
      </c>
      <c r="R384" s="9">
        <v>11</v>
      </c>
    </row>
    <row r="385" s="2" customFormat="1" customHeight="1" spans="1:18">
      <c r="A385" s="9">
        <v>384</v>
      </c>
      <c r="B385" s="9" t="s">
        <v>1617</v>
      </c>
      <c r="C385" s="9" t="s">
        <v>31</v>
      </c>
      <c r="D385" s="9" t="s">
        <v>48</v>
      </c>
      <c r="E385" s="9" t="s">
        <v>155</v>
      </c>
      <c r="F385" s="9" t="s">
        <v>1003</v>
      </c>
      <c r="G385" s="9" t="s">
        <v>497</v>
      </c>
      <c r="H385" s="10">
        <v>4</v>
      </c>
      <c r="I385" s="12">
        <v>4</v>
      </c>
      <c r="J385" s="9" t="s">
        <v>213</v>
      </c>
      <c r="K385" s="9" t="s">
        <v>768</v>
      </c>
      <c r="L385" s="9" t="s">
        <v>769</v>
      </c>
      <c r="M385" s="9" t="s">
        <v>1620</v>
      </c>
      <c r="N385" s="9" t="s">
        <v>1621</v>
      </c>
      <c r="O385" s="9">
        <v>2017</v>
      </c>
      <c r="P385" s="9">
        <v>11</v>
      </c>
      <c r="Q385" s="9">
        <v>2017</v>
      </c>
      <c r="R385" s="9">
        <v>11</v>
      </c>
    </row>
    <row r="386" s="2" customFormat="1" customHeight="1" spans="1:18">
      <c r="A386" s="9">
        <v>385</v>
      </c>
      <c r="B386" s="9" t="s">
        <v>1617</v>
      </c>
      <c r="C386" s="9" t="s">
        <v>31</v>
      </c>
      <c r="D386" s="9" t="s">
        <v>48</v>
      </c>
      <c r="E386" s="9" t="s">
        <v>155</v>
      </c>
      <c r="F386" s="9" t="s">
        <v>982</v>
      </c>
      <c r="G386" s="9" t="s">
        <v>513</v>
      </c>
      <c r="H386" s="10">
        <v>2</v>
      </c>
      <c r="I386" s="12">
        <v>2</v>
      </c>
      <c r="J386" s="9" t="s">
        <v>213</v>
      </c>
      <c r="K386" s="9" t="s">
        <v>768</v>
      </c>
      <c r="L386" s="9" t="s">
        <v>769</v>
      </c>
      <c r="M386" s="9" t="s">
        <v>1620</v>
      </c>
      <c r="N386" s="9" t="s">
        <v>1619</v>
      </c>
      <c r="O386" s="9">
        <v>2017</v>
      </c>
      <c r="P386" s="9">
        <v>11</v>
      </c>
      <c r="Q386" s="9">
        <v>2017</v>
      </c>
      <c r="R386" s="9">
        <v>11</v>
      </c>
    </row>
    <row r="387" s="2" customFormat="1" customHeight="1" spans="1:18">
      <c r="A387" s="9">
        <v>386</v>
      </c>
      <c r="B387" s="9" t="s">
        <v>1617</v>
      </c>
      <c r="C387" s="9" t="s">
        <v>31</v>
      </c>
      <c r="D387" s="9" t="s">
        <v>48</v>
      </c>
      <c r="E387" s="9" t="s">
        <v>155</v>
      </c>
      <c r="F387" s="9" t="s">
        <v>991</v>
      </c>
      <c r="G387" s="9" t="s">
        <v>509</v>
      </c>
      <c r="H387" s="10">
        <v>3</v>
      </c>
      <c r="I387" s="12">
        <v>3</v>
      </c>
      <c r="J387" s="9" t="s">
        <v>213</v>
      </c>
      <c r="K387" s="9" t="s">
        <v>768</v>
      </c>
      <c r="L387" s="9" t="s">
        <v>769</v>
      </c>
      <c r="M387" s="9" t="s">
        <v>1620</v>
      </c>
      <c r="N387" s="9" t="s">
        <v>1619</v>
      </c>
      <c r="O387" s="9">
        <v>2017</v>
      </c>
      <c r="P387" s="9">
        <v>11</v>
      </c>
      <c r="Q387" s="9">
        <v>2017</v>
      </c>
      <c r="R387" s="9">
        <v>11</v>
      </c>
    </row>
    <row r="388" s="2" customFormat="1" customHeight="1" spans="1:18">
      <c r="A388" s="9">
        <v>387</v>
      </c>
      <c r="B388" s="9" t="s">
        <v>1617</v>
      </c>
      <c r="C388" s="9" t="s">
        <v>31</v>
      </c>
      <c r="D388" s="9" t="s">
        <v>48</v>
      </c>
      <c r="E388" s="9" t="s">
        <v>155</v>
      </c>
      <c r="F388" s="9" t="s">
        <v>988</v>
      </c>
      <c r="G388" s="9" t="s">
        <v>507</v>
      </c>
      <c r="H388" s="10">
        <v>3</v>
      </c>
      <c r="I388" s="12">
        <v>3</v>
      </c>
      <c r="J388" s="9" t="s">
        <v>213</v>
      </c>
      <c r="K388" s="9" t="s">
        <v>768</v>
      </c>
      <c r="L388" s="9" t="s">
        <v>769</v>
      </c>
      <c r="M388" s="9" t="s">
        <v>1620</v>
      </c>
      <c r="N388" s="9" t="s">
        <v>1619</v>
      </c>
      <c r="O388" s="9">
        <v>2017</v>
      </c>
      <c r="P388" s="9">
        <v>11</v>
      </c>
      <c r="Q388" s="9">
        <v>2017</v>
      </c>
      <c r="R388" s="9">
        <v>11</v>
      </c>
    </row>
    <row r="389" s="2" customFormat="1" customHeight="1" spans="1:18">
      <c r="A389" s="9">
        <v>388</v>
      </c>
      <c r="B389" s="9" t="s">
        <v>1617</v>
      </c>
      <c r="C389" s="9" t="s">
        <v>31</v>
      </c>
      <c r="D389" s="9" t="s">
        <v>48</v>
      </c>
      <c r="E389" s="9" t="s">
        <v>155</v>
      </c>
      <c r="F389" s="9" t="s">
        <v>1000</v>
      </c>
      <c r="G389" s="9" t="s">
        <v>496</v>
      </c>
      <c r="H389" s="10">
        <v>3</v>
      </c>
      <c r="I389" s="12">
        <v>3</v>
      </c>
      <c r="J389" s="9" t="s">
        <v>213</v>
      </c>
      <c r="K389" s="9" t="s">
        <v>768</v>
      </c>
      <c r="L389" s="9" t="s">
        <v>769</v>
      </c>
      <c r="M389" s="9" t="s">
        <v>1620</v>
      </c>
      <c r="N389" s="9" t="s">
        <v>1624</v>
      </c>
      <c r="O389" s="9">
        <v>2017</v>
      </c>
      <c r="P389" s="9">
        <v>11</v>
      </c>
      <c r="Q389" s="9">
        <v>2017</v>
      </c>
      <c r="R389" s="9">
        <v>11</v>
      </c>
    </row>
    <row r="390" s="2" customFormat="1" customHeight="1" spans="1:18">
      <c r="A390" s="9">
        <v>389</v>
      </c>
      <c r="B390" s="9" t="s">
        <v>1617</v>
      </c>
      <c r="C390" s="9" t="s">
        <v>31</v>
      </c>
      <c r="D390" s="9" t="s">
        <v>48</v>
      </c>
      <c r="E390" s="9" t="s">
        <v>155</v>
      </c>
      <c r="F390" s="9" t="s">
        <v>985</v>
      </c>
      <c r="G390" s="9" t="s">
        <v>505</v>
      </c>
      <c r="H390" s="10">
        <v>5</v>
      </c>
      <c r="I390" s="12">
        <v>5</v>
      </c>
      <c r="J390" s="9" t="s">
        <v>213</v>
      </c>
      <c r="K390" s="9" t="s">
        <v>768</v>
      </c>
      <c r="L390" s="9" t="s">
        <v>769</v>
      </c>
      <c r="M390" s="9" t="s">
        <v>1620</v>
      </c>
      <c r="N390" s="9" t="s">
        <v>1624</v>
      </c>
      <c r="O390" s="9">
        <v>2017</v>
      </c>
      <c r="P390" s="9">
        <v>11</v>
      </c>
      <c r="Q390" s="9">
        <v>2017</v>
      </c>
      <c r="R390" s="9">
        <v>11</v>
      </c>
    </row>
    <row r="391" s="2" customFormat="1" customHeight="1" spans="1:18">
      <c r="A391" s="9">
        <v>390</v>
      </c>
      <c r="B391" s="9" t="s">
        <v>1617</v>
      </c>
      <c r="C391" s="9" t="s">
        <v>31</v>
      </c>
      <c r="D391" s="9" t="s">
        <v>17</v>
      </c>
      <c r="E391" s="9" t="s">
        <v>155</v>
      </c>
      <c r="F391" s="9" t="s">
        <v>17</v>
      </c>
      <c r="G391" s="9" t="s">
        <v>517</v>
      </c>
      <c r="H391" s="10">
        <v>4</v>
      </c>
      <c r="I391" s="12">
        <v>3</v>
      </c>
      <c r="J391" s="9" t="s">
        <v>213</v>
      </c>
      <c r="K391" s="9" t="s">
        <v>768</v>
      </c>
      <c r="L391" s="9" t="s">
        <v>777</v>
      </c>
      <c r="M391" s="9" t="s">
        <v>1623</v>
      </c>
      <c r="N391" s="9" t="s">
        <v>1619</v>
      </c>
      <c r="O391" s="9">
        <v>2017</v>
      </c>
      <c r="P391" s="9">
        <v>11</v>
      </c>
      <c r="Q391" s="9">
        <v>2017</v>
      </c>
      <c r="R391" s="9">
        <v>11</v>
      </c>
    </row>
    <row r="392" s="2" customFormat="1" customHeight="1" spans="1:18">
      <c r="A392" s="9">
        <v>391</v>
      </c>
      <c r="B392" s="9" t="s">
        <v>1617</v>
      </c>
      <c r="C392" s="9" t="s">
        <v>31</v>
      </c>
      <c r="D392" s="9" t="s">
        <v>17</v>
      </c>
      <c r="E392" s="9" t="s">
        <v>155</v>
      </c>
      <c r="F392" s="9" t="s">
        <v>1237</v>
      </c>
      <c r="G392" s="9" t="s">
        <v>520</v>
      </c>
      <c r="H392" s="10">
        <v>3</v>
      </c>
      <c r="I392" s="12">
        <v>3</v>
      </c>
      <c r="J392" s="9" t="s">
        <v>213</v>
      </c>
      <c r="K392" s="9" t="s">
        <v>768</v>
      </c>
      <c r="L392" s="9" t="s">
        <v>777</v>
      </c>
      <c r="M392" s="9" t="s">
        <v>1622</v>
      </c>
      <c r="N392" s="9" t="s">
        <v>1619</v>
      </c>
      <c r="O392" s="9">
        <v>2017</v>
      </c>
      <c r="P392" s="9">
        <v>11</v>
      </c>
      <c r="Q392" s="9">
        <v>2017</v>
      </c>
      <c r="R392" s="9">
        <v>11</v>
      </c>
    </row>
    <row r="393" s="2" customFormat="1" customHeight="1" spans="1:18">
      <c r="A393" s="9">
        <v>392</v>
      </c>
      <c r="B393" s="9" t="s">
        <v>1617</v>
      </c>
      <c r="C393" s="9" t="s">
        <v>31</v>
      </c>
      <c r="D393" s="9" t="s">
        <v>17</v>
      </c>
      <c r="E393" s="9" t="s">
        <v>155</v>
      </c>
      <c r="F393" s="9" t="s">
        <v>1240</v>
      </c>
      <c r="G393" s="9" t="s">
        <v>522</v>
      </c>
      <c r="H393" s="10">
        <v>5</v>
      </c>
      <c r="I393" s="12">
        <v>5</v>
      </c>
      <c r="J393" s="9" t="s">
        <v>213</v>
      </c>
      <c r="K393" s="9" t="s">
        <v>768</v>
      </c>
      <c r="L393" s="9" t="s">
        <v>769</v>
      </c>
      <c r="M393" s="9" t="s">
        <v>1620</v>
      </c>
      <c r="N393" s="9" t="s">
        <v>1629</v>
      </c>
      <c r="O393" s="9">
        <v>2017</v>
      </c>
      <c r="P393" s="9">
        <v>11</v>
      </c>
      <c r="Q393" s="9">
        <v>2017</v>
      </c>
      <c r="R393" s="9">
        <v>11</v>
      </c>
    </row>
    <row r="394" s="2" customFormat="1" customHeight="1" spans="1:18">
      <c r="A394" s="9">
        <v>393</v>
      </c>
      <c r="B394" s="9" t="s">
        <v>1617</v>
      </c>
      <c r="C394" s="9" t="s">
        <v>31</v>
      </c>
      <c r="D394" s="9" t="s">
        <v>19</v>
      </c>
      <c r="E394" s="9" t="s">
        <v>155</v>
      </c>
      <c r="F394" s="9" t="s">
        <v>1156</v>
      </c>
      <c r="G394" s="9" t="s">
        <v>557</v>
      </c>
      <c r="H394" s="10">
        <v>5</v>
      </c>
      <c r="I394" s="12">
        <v>5</v>
      </c>
      <c r="J394" s="9" t="s">
        <v>212</v>
      </c>
      <c r="K394" s="9" t="s">
        <v>768</v>
      </c>
      <c r="L394" s="9" t="s">
        <v>777</v>
      </c>
      <c r="M394" s="9" t="s">
        <v>1622</v>
      </c>
      <c r="N394" s="9" t="s">
        <v>1624</v>
      </c>
      <c r="O394" s="9">
        <v>2017</v>
      </c>
      <c r="P394" s="9">
        <v>11</v>
      </c>
      <c r="Q394" s="9">
        <v>2017</v>
      </c>
      <c r="R394" s="9">
        <v>11</v>
      </c>
    </row>
    <row r="395" s="2" customFormat="1" customHeight="1" spans="1:18">
      <c r="A395" s="9">
        <v>394</v>
      </c>
      <c r="B395" s="9" t="s">
        <v>1617</v>
      </c>
      <c r="C395" s="9" t="s">
        <v>31</v>
      </c>
      <c r="D395" s="9" t="s">
        <v>19</v>
      </c>
      <c r="E395" s="9" t="s">
        <v>155</v>
      </c>
      <c r="F395" s="9" t="s">
        <v>1156</v>
      </c>
      <c r="G395" s="9" t="s">
        <v>555</v>
      </c>
      <c r="H395" s="10">
        <v>4</v>
      </c>
      <c r="I395" s="12">
        <v>4</v>
      </c>
      <c r="J395" s="9" t="s">
        <v>212</v>
      </c>
      <c r="K395" s="9" t="s">
        <v>768</v>
      </c>
      <c r="L395" s="9" t="s">
        <v>769</v>
      </c>
      <c r="M395" s="9" t="s">
        <v>1620</v>
      </c>
      <c r="N395" s="9" t="s">
        <v>1628</v>
      </c>
      <c r="O395" s="9">
        <v>2017</v>
      </c>
      <c r="P395" s="9">
        <v>11</v>
      </c>
      <c r="Q395" s="9">
        <v>2017</v>
      </c>
      <c r="R395" s="9">
        <v>11</v>
      </c>
    </row>
    <row r="396" s="2" customFormat="1" customHeight="1" spans="1:18">
      <c r="A396" s="9">
        <v>395</v>
      </c>
      <c r="B396" s="9" t="s">
        <v>1617</v>
      </c>
      <c r="C396" s="9" t="s">
        <v>31</v>
      </c>
      <c r="D396" s="9" t="s">
        <v>19</v>
      </c>
      <c r="E396" s="9" t="s">
        <v>155</v>
      </c>
      <c r="F396" s="9" t="s">
        <v>1790</v>
      </c>
      <c r="G396" s="9" t="s">
        <v>558</v>
      </c>
      <c r="H396" s="10">
        <v>3</v>
      </c>
      <c r="I396" s="12">
        <v>3</v>
      </c>
      <c r="J396" s="9" t="s">
        <v>212</v>
      </c>
      <c r="K396" s="9" t="s">
        <v>768</v>
      </c>
      <c r="L396" s="9" t="s">
        <v>769</v>
      </c>
      <c r="M396" s="9" t="s">
        <v>1620</v>
      </c>
      <c r="N396" s="9" t="s">
        <v>1629</v>
      </c>
      <c r="O396" s="9">
        <v>2017</v>
      </c>
      <c r="P396" s="9">
        <v>11</v>
      </c>
      <c r="Q396" s="9">
        <v>2017</v>
      </c>
      <c r="R396" s="9">
        <v>11</v>
      </c>
    </row>
    <row r="397" s="2" customFormat="1" customHeight="1" spans="1:18">
      <c r="A397" s="9">
        <v>396</v>
      </c>
      <c r="B397" s="9" t="s">
        <v>1617</v>
      </c>
      <c r="C397" s="9" t="s">
        <v>31</v>
      </c>
      <c r="D397" s="9" t="s">
        <v>19</v>
      </c>
      <c r="E397" s="9" t="s">
        <v>155</v>
      </c>
      <c r="F397" s="9" t="s">
        <v>1791</v>
      </c>
      <c r="G397" s="9" t="s">
        <v>525</v>
      </c>
      <c r="H397" s="10">
        <v>3</v>
      </c>
      <c r="I397" s="12">
        <v>3</v>
      </c>
      <c r="J397" s="9" t="s">
        <v>212</v>
      </c>
      <c r="K397" s="9" t="s">
        <v>768</v>
      </c>
      <c r="L397" s="9" t="s">
        <v>769</v>
      </c>
      <c r="M397" s="9" t="s">
        <v>1620</v>
      </c>
      <c r="N397" s="9" t="s">
        <v>1619</v>
      </c>
      <c r="O397" s="9">
        <v>2017</v>
      </c>
      <c r="P397" s="9">
        <v>11</v>
      </c>
      <c r="Q397" s="9">
        <v>2017</v>
      </c>
      <c r="R397" s="9">
        <v>11</v>
      </c>
    </row>
    <row r="398" s="2" customFormat="1" customHeight="1" spans="1:18">
      <c r="A398" s="9">
        <v>397</v>
      </c>
      <c r="B398" s="9" t="s">
        <v>1617</v>
      </c>
      <c r="C398" s="9" t="s">
        <v>31</v>
      </c>
      <c r="D398" s="9" t="s">
        <v>19</v>
      </c>
      <c r="E398" s="9" t="s">
        <v>155</v>
      </c>
      <c r="F398" s="9" t="s">
        <v>1156</v>
      </c>
      <c r="G398" s="9" t="s">
        <v>553</v>
      </c>
      <c r="H398" s="10">
        <v>4</v>
      </c>
      <c r="I398" s="12">
        <v>4</v>
      </c>
      <c r="J398" s="9" t="s">
        <v>213</v>
      </c>
      <c r="K398" s="9" t="s">
        <v>768</v>
      </c>
      <c r="L398" s="9" t="s">
        <v>777</v>
      </c>
      <c r="M398" s="9" t="s">
        <v>1623</v>
      </c>
      <c r="N398" s="9" t="s">
        <v>1629</v>
      </c>
      <c r="O398" s="9">
        <v>2017</v>
      </c>
      <c r="P398" s="9">
        <v>11</v>
      </c>
      <c r="Q398" s="9">
        <v>2017</v>
      </c>
      <c r="R398" s="9">
        <v>11</v>
      </c>
    </row>
    <row r="399" s="2" customFormat="1" customHeight="1" spans="1:18">
      <c r="A399" s="9">
        <v>398</v>
      </c>
      <c r="B399" s="9" t="s">
        <v>1617</v>
      </c>
      <c r="C399" s="9" t="s">
        <v>31</v>
      </c>
      <c r="D399" s="9" t="s">
        <v>19</v>
      </c>
      <c r="E399" s="9" t="s">
        <v>155</v>
      </c>
      <c r="F399" s="9" t="s">
        <v>1156</v>
      </c>
      <c r="G399" s="9" t="s">
        <v>544</v>
      </c>
      <c r="H399" s="10">
        <v>2</v>
      </c>
      <c r="I399" s="12">
        <v>2</v>
      </c>
      <c r="J399" s="9" t="s">
        <v>213</v>
      </c>
      <c r="K399" s="9" t="s">
        <v>768</v>
      </c>
      <c r="L399" s="9" t="s">
        <v>777</v>
      </c>
      <c r="M399" s="9" t="s">
        <v>1623</v>
      </c>
      <c r="N399" s="9" t="s">
        <v>1619</v>
      </c>
      <c r="O399" s="9">
        <v>2017</v>
      </c>
      <c r="P399" s="9">
        <v>11</v>
      </c>
      <c r="Q399" s="9">
        <v>2017</v>
      </c>
      <c r="R399" s="9">
        <v>11</v>
      </c>
    </row>
    <row r="400" s="2" customFormat="1" customHeight="1" spans="1:18">
      <c r="A400" s="9">
        <v>399</v>
      </c>
      <c r="B400" s="9" t="s">
        <v>1617</v>
      </c>
      <c r="C400" s="9" t="s">
        <v>31</v>
      </c>
      <c r="D400" s="9" t="s">
        <v>19</v>
      </c>
      <c r="E400" s="9" t="s">
        <v>155</v>
      </c>
      <c r="F400" s="9" t="s">
        <v>1156</v>
      </c>
      <c r="G400" s="9" t="s">
        <v>552</v>
      </c>
      <c r="H400" s="10">
        <v>2</v>
      </c>
      <c r="I400" s="12">
        <v>2</v>
      </c>
      <c r="J400" s="9" t="s">
        <v>213</v>
      </c>
      <c r="K400" s="9" t="s">
        <v>768</v>
      </c>
      <c r="L400" s="9" t="s">
        <v>777</v>
      </c>
      <c r="M400" s="9" t="s">
        <v>1622</v>
      </c>
      <c r="N400" s="9" t="s">
        <v>1619</v>
      </c>
      <c r="O400" s="9">
        <v>2017</v>
      </c>
      <c r="P400" s="9">
        <v>11</v>
      </c>
      <c r="Q400" s="9">
        <v>2017</v>
      </c>
      <c r="R400" s="9">
        <v>11</v>
      </c>
    </row>
    <row r="401" s="2" customFormat="1" customHeight="1" spans="1:18">
      <c r="A401" s="9">
        <v>400</v>
      </c>
      <c r="B401" s="9" t="s">
        <v>1617</v>
      </c>
      <c r="C401" s="9" t="s">
        <v>31</v>
      </c>
      <c r="D401" s="9" t="s">
        <v>19</v>
      </c>
      <c r="E401" s="9" t="s">
        <v>155</v>
      </c>
      <c r="F401" s="9" t="s">
        <v>1203</v>
      </c>
      <c r="G401" s="9" t="s">
        <v>529</v>
      </c>
      <c r="H401" s="10">
        <v>3</v>
      </c>
      <c r="I401" s="12">
        <v>3</v>
      </c>
      <c r="J401" s="9" t="s">
        <v>213</v>
      </c>
      <c r="K401" s="9" t="s">
        <v>768</v>
      </c>
      <c r="L401" s="9" t="s">
        <v>777</v>
      </c>
      <c r="M401" s="9" t="s">
        <v>1623</v>
      </c>
      <c r="N401" s="9" t="s">
        <v>1619</v>
      </c>
      <c r="O401" s="9">
        <v>2017</v>
      </c>
      <c r="P401" s="9">
        <v>11</v>
      </c>
      <c r="Q401" s="9">
        <v>2017</v>
      </c>
      <c r="R401" s="9">
        <v>11</v>
      </c>
    </row>
    <row r="402" s="2" customFormat="1" customHeight="1" spans="1:18">
      <c r="A402" s="9">
        <v>401</v>
      </c>
      <c r="B402" s="9" t="s">
        <v>1617</v>
      </c>
      <c r="C402" s="9" t="s">
        <v>31</v>
      </c>
      <c r="D402" s="9" t="s">
        <v>19</v>
      </c>
      <c r="E402" s="9" t="s">
        <v>155</v>
      </c>
      <c r="F402" s="9" t="s">
        <v>1146</v>
      </c>
      <c r="G402" s="9" t="s">
        <v>537</v>
      </c>
      <c r="H402" s="10">
        <v>2</v>
      </c>
      <c r="I402" s="12">
        <v>2</v>
      </c>
      <c r="J402" s="9" t="s">
        <v>213</v>
      </c>
      <c r="K402" s="9" t="s">
        <v>768</v>
      </c>
      <c r="L402" s="9" t="s">
        <v>777</v>
      </c>
      <c r="M402" s="9" t="s">
        <v>1623</v>
      </c>
      <c r="N402" s="9" t="s">
        <v>1628</v>
      </c>
      <c r="O402" s="9">
        <v>2017</v>
      </c>
      <c r="P402" s="9">
        <v>11</v>
      </c>
      <c r="Q402" s="9">
        <v>2017</v>
      </c>
      <c r="R402" s="9">
        <v>11</v>
      </c>
    </row>
    <row r="403" s="2" customFormat="1" customHeight="1" spans="1:18">
      <c r="A403" s="9">
        <v>402</v>
      </c>
      <c r="B403" s="9" t="s">
        <v>1617</v>
      </c>
      <c r="C403" s="9" t="s">
        <v>31</v>
      </c>
      <c r="D403" s="9" t="s">
        <v>19</v>
      </c>
      <c r="E403" s="9" t="s">
        <v>155</v>
      </c>
      <c r="F403" s="9" t="s">
        <v>1146</v>
      </c>
      <c r="G403" s="9" t="s">
        <v>538</v>
      </c>
      <c r="H403" s="10">
        <v>2</v>
      </c>
      <c r="I403" s="12">
        <v>2</v>
      </c>
      <c r="J403" s="9" t="s">
        <v>213</v>
      </c>
      <c r="K403" s="9" t="s">
        <v>768</v>
      </c>
      <c r="L403" s="9" t="s">
        <v>777</v>
      </c>
      <c r="M403" s="9" t="s">
        <v>1623</v>
      </c>
      <c r="N403" s="9" t="s">
        <v>1619</v>
      </c>
      <c r="O403" s="9">
        <v>2017</v>
      </c>
      <c r="P403" s="9">
        <v>11</v>
      </c>
      <c r="Q403" s="9">
        <v>2017</v>
      </c>
      <c r="R403" s="9">
        <v>11</v>
      </c>
    </row>
    <row r="404" s="2" customFormat="1" customHeight="1" spans="1:18">
      <c r="A404" s="9">
        <v>403</v>
      </c>
      <c r="B404" s="9" t="s">
        <v>1617</v>
      </c>
      <c r="C404" s="9" t="s">
        <v>31</v>
      </c>
      <c r="D404" s="9" t="s">
        <v>19</v>
      </c>
      <c r="E404" s="9" t="s">
        <v>155</v>
      </c>
      <c r="F404" s="9" t="s">
        <v>1146</v>
      </c>
      <c r="G404" s="9" t="s">
        <v>554</v>
      </c>
      <c r="H404" s="10">
        <v>2</v>
      </c>
      <c r="I404" s="12">
        <v>2</v>
      </c>
      <c r="J404" s="9" t="s">
        <v>213</v>
      </c>
      <c r="K404" s="9" t="s">
        <v>768</v>
      </c>
      <c r="L404" s="9" t="s">
        <v>777</v>
      </c>
      <c r="M404" s="9" t="s">
        <v>1623</v>
      </c>
      <c r="N404" s="9" t="s">
        <v>1619</v>
      </c>
      <c r="O404" s="9">
        <v>2017</v>
      </c>
      <c r="P404" s="9">
        <v>11</v>
      </c>
      <c r="Q404" s="9">
        <v>2017</v>
      </c>
      <c r="R404" s="9">
        <v>11</v>
      </c>
    </row>
    <row r="405" s="2" customFormat="1" customHeight="1" spans="1:18">
      <c r="A405" s="9">
        <v>404</v>
      </c>
      <c r="B405" s="9" t="s">
        <v>1617</v>
      </c>
      <c r="C405" s="9" t="s">
        <v>31</v>
      </c>
      <c r="D405" s="9" t="s">
        <v>19</v>
      </c>
      <c r="E405" s="9" t="s">
        <v>155</v>
      </c>
      <c r="F405" s="9" t="s">
        <v>1146</v>
      </c>
      <c r="G405" s="9" t="s">
        <v>551</v>
      </c>
      <c r="H405" s="10">
        <v>4</v>
      </c>
      <c r="I405" s="12">
        <v>5</v>
      </c>
      <c r="J405" s="9" t="s">
        <v>213</v>
      </c>
      <c r="K405" s="9" t="s">
        <v>768</v>
      </c>
      <c r="L405" s="9" t="s">
        <v>777</v>
      </c>
      <c r="M405" s="9" t="s">
        <v>1623</v>
      </c>
      <c r="N405" s="9" t="s">
        <v>1619</v>
      </c>
      <c r="O405" s="9">
        <v>2017</v>
      </c>
      <c r="P405" s="9">
        <v>11</v>
      </c>
      <c r="Q405" s="9">
        <v>2017</v>
      </c>
      <c r="R405" s="9">
        <v>11</v>
      </c>
    </row>
    <row r="406" s="2" customFormat="1" customHeight="1" spans="1:18">
      <c r="A406" s="9">
        <v>405</v>
      </c>
      <c r="B406" s="9" t="s">
        <v>1617</v>
      </c>
      <c r="C406" s="9" t="s">
        <v>31</v>
      </c>
      <c r="D406" s="9" t="s">
        <v>19</v>
      </c>
      <c r="E406" s="9" t="s">
        <v>155</v>
      </c>
      <c r="F406" s="9" t="s">
        <v>1191</v>
      </c>
      <c r="G406" s="9" t="s">
        <v>524</v>
      </c>
      <c r="H406" s="10">
        <v>6</v>
      </c>
      <c r="I406" s="12">
        <v>6</v>
      </c>
      <c r="J406" s="9" t="s">
        <v>213</v>
      </c>
      <c r="K406" s="9" t="s">
        <v>768</v>
      </c>
      <c r="L406" s="9" t="s">
        <v>777</v>
      </c>
      <c r="M406" s="9" t="s">
        <v>1623</v>
      </c>
      <c r="N406" s="9" t="s">
        <v>1619</v>
      </c>
      <c r="O406" s="9">
        <v>2017</v>
      </c>
      <c r="P406" s="9">
        <v>11</v>
      </c>
      <c r="Q406" s="9">
        <v>2017</v>
      </c>
      <c r="R406" s="9">
        <v>11</v>
      </c>
    </row>
    <row r="407" s="2" customFormat="1" customHeight="1" spans="1:18">
      <c r="A407" s="9">
        <v>406</v>
      </c>
      <c r="B407" s="9" t="s">
        <v>1617</v>
      </c>
      <c r="C407" s="9" t="s">
        <v>31</v>
      </c>
      <c r="D407" s="9" t="s">
        <v>19</v>
      </c>
      <c r="E407" s="9" t="s">
        <v>155</v>
      </c>
      <c r="F407" s="9" t="s">
        <v>1177</v>
      </c>
      <c r="G407" s="9" t="s">
        <v>534</v>
      </c>
      <c r="H407" s="10">
        <v>6</v>
      </c>
      <c r="I407" s="12">
        <v>6</v>
      </c>
      <c r="J407" s="9" t="s">
        <v>213</v>
      </c>
      <c r="K407" s="9" t="s">
        <v>768</v>
      </c>
      <c r="L407" s="9" t="s">
        <v>777</v>
      </c>
      <c r="M407" s="9" t="s">
        <v>1623</v>
      </c>
      <c r="N407" s="9" t="s">
        <v>1619</v>
      </c>
      <c r="O407" s="9">
        <v>2017</v>
      </c>
      <c r="P407" s="9">
        <v>11</v>
      </c>
      <c r="Q407" s="9">
        <v>2017</v>
      </c>
      <c r="R407" s="9">
        <v>11</v>
      </c>
    </row>
    <row r="408" s="2" customFormat="1" customHeight="1" spans="1:18">
      <c r="A408" s="9">
        <v>407</v>
      </c>
      <c r="B408" s="9" t="s">
        <v>1617</v>
      </c>
      <c r="C408" s="9" t="s">
        <v>31</v>
      </c>
      <c r="D408" s="9" t="s">
        <v>19</v>
      </c>
      <c r="E408" s="9" t="s">
        <v>155</v>
      </c>
      <c r="F408" s="9" t="s">
        <v>1161</v>
      </c>
      <c r="G408" s="9" t="s">
        <v>545</v>
      </c>
      <c r="H408" s="10">
        <v>4</v>
      </c>
      <c r="I408" s="12">
        <v>4</v>
      </c>
      <c r="J408" s="9" t="s">
        <v>213</v>
      </c>
      <c r="K408" s="9" t="s">
        <v>768</v>
      </c>
      <c r="L408" s="9" t="s">
        <v>777</v>
      </c>
      <c r="M408" s="9" t="s">
        <v>1623</v>
      </c>
      <c r="N408" s="9" t="s">
        <v>1624</v>
      </c>
      <c r="O408" s="9">
        <v>2017</v>
      </c>
      <c r="P408" s="9">
        <v>11</v>
      </c>
      <c r="Q408" s="9">
        <v>2017</v>
      </c>
      <c r="R408" s="9">
        <v>11</v>
      </c>
    </row>
    <row r="409" s="2" customFormat="1" customHeight="1" spans="1:18">
      <c r="A409" s="9">
        <v>408</v>
      </c>
      <c r="B409" s="9" t="s">
        <v>1617</v>
      </c>
      <c r="C409" s="9" t="s">
        <v>31</v>
      </c>
      <c r="D409" s="9" t="s">
        <v>19</v>
      </c>
      <c r="E409" s="9" t="s">
        <v>155</v>
      </c>
      <c r="F409" s="9" t="s">
        <v>1161</v>
      </c>
      <c r="G409" s="9" t="s">
        <v>546</v>
      </c>
      <c r="H409" s="10">
        <v>4</v>
      </c>
      <c r="I409" s="12">
        <v>4</v>
      </c>
      <c r="J409" s="9" t="s">
        <v>213</v>
      </c>
      <c r="K409" s="9" t="s">
        <v>768</v>
      </c>
      <c r="L409" s="9" t="s">
        <v>777</v>
      </c>
      <c r="M409" s="9" t="s">
        <v>1623</v>
      </c>
      <c r="N409" s="9" t="s">
        <v>1619</v>
      </c>
      <c r="O409" s="9">
        <v>2017</v>
      </c>
      <c r="P409" s="9">
        <v>11</v>
      </c>
      <c r="Q409" s="9">
        <v>2017</v>
      </c>
      <c r="R409" s="9">
        <v>11</v>
      </c>
    </row>
    <row r="410" s="2" customFormat="1" customHeight="1" spans="1:18">
      <c r="A410" s="9">
        <v>409</v>
      </c>
      <c r="B410" s="9" t="s">
        <v>1617</v>
      </c>
      <c r="C410" s="9" t="s">
        <v>31</v>
      </c>
      <c r="D410" s="9" t="s">
        <v>19</v>
      </c>
      <c r="E410" s="9" t="s">
        <v>155</v>
      </c>
      <c r="F410" s="9" t="s">
        <v>1166</v>
      </c>
      <c r="G410" s="9" t="s">
        <v>547</v>
      </c>
      <c r="H410" s="10">
        <v>4</v>
      </c>
      <c r="I410" s="12">
        <v>4</v>
      </c>
      <c r="J410" s="9" t="s">
        <v>213</v>
      </c>
      <c r="K410" s="9" t="s">
        <v>768</v>
      </c>
      <c r="L410" s="9" t="s">
        <v>777</v>
      </c>
      <c r="M410" s="9" t="s">
        <v>1623</v>
      </c>
      <c r="N410" s="9" t="s">
        <v>1629</v>
      </c>
      <c r="O410" s="9">
        <v>2017</v>
      </c>
      <c r="P410" s="9">
        <v>11</v>
      </c>
      <c r="Q410" s="9">
        <v>2017</v>
      </c>
      <c r="R410" s="9">
        <v>11</v>
      </c>
    </row>
    <row r="411" s="2" customFormat="1" customHeight="1" spans="1:18">
      <c r="A411" s="9">
        <v>410</v>
      </c>
      <c r="B411" s="9" t="s">
        <v>1617</v>
      </c>
      <c r="C411" s="9" t="s">
        <v>31</v>
      </c>
      <c r="D411" s="9" t="s">
        <v>19</v>
      </c>
      <c r="E411" s="9" t="s">
        <v>155</v>
      </c>
      <c r="F411" s="9" t="s">
        <v>1166</v>
      </c>
      <c r="G411" s="9" t="s">
        <v>549</v>
      </c>
      <c r="H411" s="10">
        <v>4</v>
      </c>
      <c r="I411" s="12">
        <v>4</v>
      </c>
      <c r="J411" s="9" t="s">
        <v>213</v>
      </c>
      <c r="K411" s="9" t="s">
        <v>768</v>
      </c>
      <c r="L411" s="9" t="s">
        <v>777</v>
      </c>
      <c r="M411" s="9" t="s">
        <v>1623</v>
      </c>
      <c r="N411" s="9" t="s">
        <v>1628</v>
      </c>
      <c r="O411" s="9">
        <v>2017</v>
      </c>
      <c r="P411" s="9">
        <v>11</v>
      </c>
      <c r="Q411" s="9">
        <v>2017</v>
      </c>
      <c r="R411" s="9">
        <v>11</v>
      </c>
    </row>
    <row r="412" s="2" customFormat="1" customHeight="1" spans="1:18">
      <c r="A412" s="9">
        <v>411</v>
      </c>
      <c r="B412" s="9" t="s">
        <v>1617</v>
      </c>
      <c r="C412" s="9" t="s">
        <v>31</v>
      </c>
      <c r="D412" s="9" t="s">
        <v>19</v>
      </c>
      <c r="E412" s="9" t="s">
        <v>155</v>
      </c>
      <c r="F412" s="9" t="s">
        <v>1166</v>
      </c>
      <c r="G412" s="9" t="s">
        <v>550</v>
      </c>
      <c r="H412" s="10">
        <v>4</v>
      </c>
      <c r="I412" s="12">
        <v>4</v>
      </c>
      <c r="J412" s="9" t="s">
        <v>213</v>
      </c>
      <c r="K412" s="9" t="s">
        <v>768</v>
      </c>
      <c r="L412" s="9" t="s">
        <v>777</v>
      </c>
      <c r="M412" s="9" t="s">
        <v>1623</v>
      </c>
      <c r="N412" s="9" t="s">
        <v>1629</v>
      </c>
      <c r="O412" s="9">
        <v>2017</v>
      </c>
      <c r="P412" s="9">
        <v>11</v>
      </c>
      <c r="Q412" s="9">
        <v>2017</v>
      </c>
      <c r="R412" s="9">
        <v>11</v>
      </c>
    </row>
    <row r="413" s="2" customFormat="1" customHeight="1" spans="1:18">
      <c r="A413" s="9">
        <v>412</v>
      </c>
      <c r="B413" s="9" t="s">
        <v>1617</v>
      </c>
      <c r="C413" s="9" t="s">
        <v>31</v>
      </c>
      <c r="D413" s="9" t="s">
        <v>19</v>
      </c>
      <c r="E413" s="9" t="s">
        <v>155</v>
      </c>
      <c r="F413" s="9" t="s">
        <v>1200</v>
      </c>
      <c r="G413" s="9" t="s">
        <v>528</v>
      </c>
      <c r="H413" s="10">
        <v>4</v>
      </c>
      <c r="I413" s="12">
        <v>4</v>
      </c>
      <c r="J413" s="9" t="s">
        <v>213</v>
      </c>
      <c r="K413" s="9" t="s">
        <v>768</v>
      </c>
      <c r="L413" s="9" t="s">
        <v>777</v>
      </c>
      <c r="M413" s="9" t="s">
        <v>1623</v>
      </c>
      <c r="N413" s="9" t="s">
        <v>1628</v>
      </c>
      <c r="O413" s="9">
        <v>2017</v>
      </c>
      <c r="P413" s="9">
        <v>11</v>
      </c>
      <c r="Q413" s="9">
        <v>2017</v>
      </c>
      <c r="R413" s="9">
        <v>11</v>
      </c>
    </row>
    <row r="414" s="2" customFormat="1" customHeight="1" spans="1:18">
      <c r="A414" s="9">
        <v>413</v>
      </c>
      <c r="B414" s="9" t="s">
        <v>1617</v>
      </c>
      <c r="C414" s="9" t="s">
        <v>31</v>
      </c>
      <c r="D414" s="9" t="s">
        <v>19</v>
      </c>
      <c r="E414" s="9" t="s">
        <v>155</v>
      </c>
      <c r="F414" s="9" t="s">
        <v>1153</v>
      </c>
      <c r="G414" s="9" t="s">
        <v>543</v>
      </c>
      <c r="H414" s="10">
        <v>2</v>
      </c>
      <c r="I414" s="12">
        <v>2</v>
      </c>
      <c r="J414" s="9" t="s">
        <v>213</v>
      </c>
      <c r="K414" s="9" t="s">
        <v>768</v>
      </c>
      <c r="L414" s="9" t="s">
        <v>777</v>
      </c>
      <c r="M414" s="9" t="s">
        <v>1623</v>
      </c>
      <c r="N414" s="9" t="s">
        <v>1628</v>
      </c>
      <c r="O414" s="9">
        <v>2017</v>
      </c>
      <c r="P414" s="9">
        <v>11</v>
      </c>
      <c r="Q414" s="9">
        <v>2017</v>
      </c>
      <c r="R414" s="9">
        <v>11</v>
      </c>
    </row>
    <row r="415" s="2" customFormat="1" customHeight="1" spans="1:18">
      <c r="A415" s="9">
        <v>414</v>
      </c>
      <c r="B415" s="9" t="s">
        <v>1617</v>
      </c>
      <c r="C415" s="9" t="s">
        <v>31</v>
      </c>
      <c r="D415" s="9" t="s">
        <v>19</v>
      </c>
      <c r="E415" s="9" t="s">
        <v>155</v>
      </c>
      <c r="F415" s="9" t="s">
        <v>1197</v>
      </c>
      <c r="G415" s="9" t="s">
        <v>531</v>
      </c>
      <c r="H415" s="10">
        <v>5</v>
      </c>
      <c r="I415" s="12">
        <v>5</v>
      </c>
      <c r="J415" s="9" t="s">
        <v>213</v>
      </c>
      <c r="K415" s="9" t="s">
        <v>768</v>
      </c>
      <c r="L415" s="9" t="s">
        <v>777</v>
      </c>
      <c r="M415" s="9" t="s">
        <v>1623</v>
      </c>
      <c r="N415" s="9" t="s">
        <v>1621</v>
      </c>
      <c r="O415" s="9">
        <v>2017</v>
      </c>
      <c r="P415" s="9">
        <v>11</v>
      </c>
      <c r="Q415" s="9">
        <v>2017</v>
      </c>
      <c r="R415" s="9">
        <v>11</v>
      </c>
    </row>
    <row r="416" s="2" customFormat="1" customHeight="1" spans="1:18">
      <c r="A416" s="9">
        <v>415</v>
      </c>
      <c r="B416" s="9" t="s">
        <v>1617</v>
      </c>
      <c r="C416" s="9" t="s">
        <v>31</v>
      </c>
      <c r="D416" s="9" t="s">
        <v>19</v>
      </c>
      <c r="E416" s="9" t="s">
        <v>155</v>
      </c>
      <c r="F416" s="9" t="s">
        <v>1206</v>
      </c>
      <c r="G416" s="9" t="s">
        <v>530</v>
      </c>
      <c r="H416" s="10">
        <v>1</v>
      </c>
      <c r="I416" s="12">
        <v>1</v>
      </c>
      <c r="J416" s="9" t="s">
        <v>213</v>
      </c>
      <c r="K416" s="9" t="s">
        <v>768</v>
      </c>
      <c r="L416" s="9" t="s">
        <v>769</v>
      </c>
      <c r="M416" s="9" t="s">
        <v>1631</v>
      </c>
      <c r="N416" s="9" t="s">
        <v>1628</v>
      </c>
      <c r="O416" s="9">
        <v>2017</v>
      </c>
      <c r="P416" s="9">
        <v>11</v>
      </c>
      <c r="Q416" s="9">
        <v>2017</v>
      </c>
      <c r="R416" s="9">
        <v>11</v>
      </c>
    </row>
    <row r="417" s="2" customFormat="1" customHeight="1" spans="1:18">
      <c r="A417" s="9">
        <v>416</v>
      </c>
      <c r="B417" s="9" t="s">
        <v>1617</v>
      </c>
      <c r="C417" s="9" t="s">
        <v>31</v>
      </c>
      <c r="D417" s="9" t="s">
        <v>19</v>
      </c>
      <c r="E417" s="9" t="s">
        <v>155</v>
      </c>
      <c r="F417" s="9" t="s">
        <v>1186</v>
      </c>
      <c r="G417" s="9" t="s">
        <v>561</v>
      </c>
      <c r="H417" s="10">
        <v>4</v>
      </c>
      <c r="I417" s="12">
        <v>4</v>
      </c>
      <c r="J417" s="9" t="s">
        <v>213</v>
      </c>
      <c r="K417" s="9" t="s">
        <v>768</v>
      </c>
      <c r="L417" s="9" t="s">
        <v>777</v>
      </c>
      <c r="M417" s="9" t="s">
        <v>1623</v>
      </c>
      <c r="N417" s="9" t="s">
        <v>1619</v>
      </c>
      <c r="O417" s="9">
        <v>2017</v>
      </c>
      <c r="P417" s="9">
        <v>11</v>
      </c>
      <c r="Q417" s="9">
        <v>2017</v>
      </c>
      <c r="R417" s="9">
        <v>11</v>
      </c>
    </row>
    <row r="418" s="2" customFormat="1" customHeight="1" spans="1:18">
      <c r="A418" s="9">
        <v>417</v>
      </c>
      <c r="B418" s="9" t="s">
        <v>1617</v>
      </c>
      <c r="C418" s="9" t="s">
        <v>31</v>
      </c>
      <c r="D418" s="9" t="s">
        <v>19</v>
      </c>
      <c r="E418" s="9" t="s">
        <v>155</v>
      </c>
      <c r="F418" s="9" t="s">
        <v>1186</v>
      </c>
      <c r="G418" s="9" t="s">
        <v>562</v>
      </c>
      <c r="H418" s="10">
        <v>5</v>
      </c>
      <c r="I418" s="12">
        <v>5</v>
      </c>
      <c r="J418" s="9" t="s">
        <v>213</v>
      </c>
      <c r="K418" s="9" t="s">
        <v>768</v>
      </c>
      <c r="L418" s="9" t="s">
        <v>777</v>
      </c>
      <c r="M418" s="9" t="s">
        <v>1623</v>
      </c>
      <c r="N418" s="9" t="s">
        <v>1619</v>
      </c>
      <c r="O418" s="9">
        <v>2017</v>
      </c>
      <c r="P418" s="9">
        <v>11</v>
      </c>
      <c r="Q418" s="9">
        <v>2017</v>
      </c>
      <c r="R418" s="9">
        <v>11</v>
      </c>
    </row>
    <row r="419" s="2" customFormat="1" customHeight="1" spans="1:18">
      <c r="A419" s="9">
        <v>418</v>
      </c>
      <c r="B419" s="9" t="s">
        <v>1617</v>
      </c>
      <c r="C419" s="9" t="s">
        <v>31</v>
      </c>
      <c r="D419" s="9" t="s">
        <v>19</v>
      </c>
      <c r="E419" s="9" t="s">
        <v>155</v>
      </c>
      <c r="F419" s="9" t="s">
        <v>1183</v>
      </c>
      <c r="G419" s="9" t="s">
        <v>560</v>
      </c>
      <c r="H419" s="10">
        <v>4</v>
      </c>
      <c r="I419" s="12">
        <v>4</v>
      </c>
      <c r="J419" s="9" t="s">
        <v>213</v>
      </c>
      <c r="K419" s="9" t="s">
        <v>768</v>
      </c>
      <c r="L419" s="9" t="s">
        <v>777</v>
      </c>
      <c r="M419" s="9" t="s">
        <v>1623</v>
      </c>
      <c r="N419" s="9" t="s">
        <v>1619</v>
      </c>
      <c r="O419" s="9">
        <v>2017</v>
      </c>
      <c r="P419" s="9">
        <v>11</v>
      </c>
      <c r="Q419" s="9">
        <v>2017</v>
      </c>
      <c r="R419" s="9">
        <v>11</v>
      </c>
    </row>
    <row r="420" s="2" customFormat="1" customHeight="1" spans="1:18">
      <c r="A420" s="9">
        <v>419</v>
      </c>
      <c r="B420" s="9" t="s">
        <v>1617</v>
      </c>
      <c r="C420" s="9" t="s">
        <v>31</v>
      </c>
      <c r="D420" s="9" t="s">
        <v>19</v>
      </c>
      <c r="E420" s="9" t="s">
        <v>155</v>
      </c>
      <c r="F420" s="9" t="s">
        <v>1194</v>
      </c>
      <c r="G420" s="9" t="s">
        <v>527</v>
      </c>
      <c r="H420" s="10">
        <v>5</v>
      </c>
      <c r="I420" s="12">
        <v>5</v>
      </c>
      <c r="J420" s="9" t="s">
        <v>213</v>
      </c>
      <c r="K420" s="9" t="s">
        <v>768</v>
      </c>
      <c r="L420" s="9" t="s">
        <v>777</v>
      </c>
      <c r="M420" s="9" t="s">
        <v>1623</v>
      </c>
      <c r="N420" s="9" t="s">
        <v>1619</v>
      </c>
      <c r="O420" s="9">
        <v>2017</v>
      </c>
      <c r="P420" s="9">
        <v>11</v>
      </c>
      <c r="Q420" s="9">
        <v>2017</v>
      </c>
      <c r="R420" s="9">
        <v>11</v>
      </c>
    </row>
    <row r="421" s="2" customFormat="1" customHeight="1" spans="1:18">
      <c r="A421" s="9">
        <v>420</v>
      </c>
      <c r="B421" s="9" t="s">
        <v>1617</v>
      </c>
      <c r="C421" s="9" t="s">
        <v>31</v>
      </c>
      <c r="D421" s="9" t="s">
        <v>19</v>
      </c>
      <c r="E421" s="9" t="s">
        <v>155</v>
      </c>
      <c r="F421" s="9" t="s">
        <v>1180</v>
      </c>
      <c r="G421" s="9" t="s">
        <v>535</v>
      </c>
      <c r="H421" s="10">
        <v>4</v>
      </c>
      <c r="I421" s="12">
        <v>4</v>
      </c>
      <c r="J421" s="9" t="s">
        <v>213</v>
      </c>
      <c r="K421" s="9" t="s">
        <v>768</v>
      </c>
      <c r="L421" s="9" t="s">
        <v>769</v>
      </c>
      <c r="M421" s="9" t="s">
        <v>1620</v>
      </c>
      <c r="N421" s="9" t="s">
        <v>1619</v>
      </c>
      <c r="O421" s="9">
        <v>2017</v>
      </c>
      <c r="P421" s="9">
        <v>11</v>
      </c>
      <c r="Q421" s="9">
        <v>2017</v>
      </c>
      <c r="R421" s="9">
        <v>11</v>
      </c>
    </row>
    <row r="422" s="2" customFormat="1" customHeight="1" spans="1:18">
      <c r="A422" s="9">
        <v>421</v>
      </c>
      <c r="B422" s="9" t="s">
        <v>1617</v>
      </c>
      <c r="C422" s="9" t="s">
        <v>31</v>
      </c>
      <c r="D422" s="9" t="s">
        <v>19</v>
      </c>
      <c r="E422" s="9" t="s">
        <v>155</v>
      </c>
      <c r="F422" s="9" t="s">
        <v>19</v>
      </c>
      <c r="G422" s="9" t="s">
        <v>738</v>
      </c>
      <c r="H422" s="10">
        <v>2</v>
      </c>
      <c r="I422" s="12">
        <v>1</v>
      </c>
      <c r="J422" s="9" t="s">
        <v>1784</v>
      </c>
      <c r="K422" s="9" t="s">
        <v>768</v>
      </c>
      <c r="L422" s="9" t="s">
        <v>777</v>
      </c>
      <c r="M422" s="9" t="s">
        <v>1623</v>
      </c>
      <c r="N422" s="9" t="s">
        <v>1619</v>
      </c>
      <c r="O422" s="9">
        <v>2017</v>
      </c>
      <c r="P422" s="9">
        <v>11</v>
      </c>
      <c r="Q422" s="9">
        <v>2017</v>
      </c>
      <c r="R422" s="9">
        <v>11</v>
      </c>
    </row>
    <row r="423" s="2" customFormat="1" customHeight="1" spans="1:18">
      <c r="A423" s="9">
        <v>422</v>
      </c>
      <c r="B423" s="9" t="s">
        <v>1617</v>
      </c>
      <c r="C423" s="9" t="s">
        <v>31</v>
      </c>
      <c r="D423" s="9" t="s">
        <v>19</v>
      </c>
      <c r="E423" s="9" t="s">
        <v>155</v>
      </c>
      <c r="F423" s="9" t="s">
        <v>19</v>
      </c>
      <c r="G423" s="9" t="s">
        <v>739</v>
      </c>
      <c r="H423" s="10">
        <v>4</v>
      </c>
      <c r="I423" s="12">
        <v>3</v>
      </c>
      <c r="J423" s="9" t="s">
        <v>1784</v>
      </c>
      <c r="K423" s="9" t="s">
        <v>768</v>
      </c>
      <c r="L423" s="9" t="s">
        <v>777</v>
      </c>
      <c r="M423" s="9" t="s">
        <v>1623</v>
      </c>
      <c r="N423" s="9" t="s">
        <v>1619</v>
      </c>
      <c r="O423" s="9">
        <v>2017</v>
      </c>
      <c r="P423" s="9">
        <v>11</v>
      </c>
      <c r="Q423" s="9">
        <v>2017</v>
      </c>
      <c r="R423" s="9">
        <v>11</v>
      </c>
    </row>
    <row r="424" s="2" customFormat="1" customHeight="1" spans="1:18">
      <c r="A424" s="9">
        <v>423</v>
      </c>
      <c r="B424" s="9" t="s">
        <v>1617</v>
      </c>
      <c r="C424" s="9" t="s">
        <v>31</v>
      </c>
      <c r="D424" s="9" t="s">
        <v>25</v>
      </c>
      <c r="E424" s="9" t="s">
        <v>155</v>
      </c>
      <c r="F424" s="9" t="s">
        <v>1792</v>
      </c>
      <c r="G424" s="9" t="s">
        <v>1284</v>
      </c>
      <c r="H424" s="10">
        <v>4</v>
      </c>
      <c r="I424" s="12">
        <v>4</v>
      </c>
      <c r="J424" s="9" t="s">
        <v>213</v>
      </c>
      <c r="K424" s="9" t="s">
        <v>768</v>
      </c>
      <c r="L424" s="9" t="s">
        <v>777</v>
      </c>
      <c r="M424" s="9" t="s">
        <v>1623</v>
      </c>
      <c r="N424" s="9" t="s">
        <v>1621</v>
      </c>
      <c r="O424" s="9">
        <v>2017</v>
      </c>
      <c r="P424" s="9">
        <v>11</v>
      </c>
      <c r="Q424" s="9">
        <v>2017</v>
      </c>
      <c r="R424" s="9">
        <v>11</v>
      </c>
    </row>
    <row r="425" s="2" customFormat="1" customHeight="1" spans="1:18">
      <c r="A425" s="9">
        <v>424</v>
      </c>
      <c r="B425" s="9" t="s">
        <v>1617</v>
      </c>
      <c r="C425" s="9" t="s">
        <v>31</v>
      </c>
      <c r="D425" s="9" t="s">
        <v>25</v>
      </c>
      <c r="E425" s="9" t="s">
        <v>155</v>
      </c>
      <c r="F425" s="9" t="s">
        <v>1792</v>
      </c>
      <c r="G425" s="9" t="s">
        <v>1288</v>
      </c>
      <c r="H425" s="10">
        <v>4</v>
      </c>
      <c r="I425" s="12">
        <v>4</v>
      </c>
      <c r="J425" s="9" t="s">
        <v>213</v>
      </c>
      <c r="K425" s="9" t="s">
        <v>768</v>
      </c>
      <c r="L425" s="9" t="s">
        <v>769</v>
      </c>
      <c r="M425" s="9" t="s">
        <v>1620</v>
      </c>
      <c r="N425" s="9" t="s">
        <v>1621</v>
      </c>
      <c r="O425" s="9">
        <v>2017</v>
      </c>
      <c r="P425" s="9">
        <v>11</v>
      </c>
      <c r="Q425" s="9">
        <v>2017</v>
      </c>
      <c r="R425" s="9">
        <v>11</v>
      </c>
    </row>
    <row r="426" s="2" customFormat="1" customHeight="1" spans="1:18">
      <c r="A426" s="9">
        <v>425</v>
      </c>
      <c r="B426" s="9" t="s">
        <v>1617</v>
      </c>
      <c r="C426" s="9" t="s">
        <v>31</v>
      </c>
      <c r="D426" s="9" t="s">
        <v>25</v>
      </c>
      <c r="E426" s="9" t="s">
        <v>155</v>
      </c>
      <c r="F426" s="9" t="s">
        <v>1792</v>
      </c>
      <c r="G426" s="9" t="s">
        <v>1290</v>
      </c>
      <c r="H426" s="10">
        <v>5</v>
      </c>
      <c r="I426" s="12">
        <v>5</v>
      </c>
      <c r="J426" s="9" t="s">
        <v>213</v>
      </c>
      <c r="K426" s="9" t="s">
        <v>768</v>
      </c>
      <c r="L426" s="9" t="s">
        <v>777</v>
      </c>
      <c r="M426" s="9" t="s">
        <v>1623</v>
      </c>
      <c r="N426" s="9" t="s">
        <v>1621</v>
      </c>
      <c r="O426" s="9">
        <v>2017</v>
      </c>
      <c r="P426" s="9">
        <v>11</v>
      </c>
      <c r="Q426" s="9">
        <v>2017</v>
      </c>
      <c r="R426" s="9">
        <v>11</v>
      </c>
    </row>
    <row r="427" s="2" customFormat="1" customHeight="1" spans="1:18">
      <c r="A427" s="9">
        <v>426</v>
      </c>
      <c r="B427" s="9" t="s">
        <v>1617</v>
      </c>
      <c r="C427" s="9" t="s">
        <v>31</v>
      </c>
      <c r="D427" s="9" t="s">
        <v>25</v>
      </c>
      <c r="E427" s="9" t="s">
        <v>155</v>
      </c>
      <c r="F427" s="9" t="s">
        <v>859</v>
      </c>
      <c r="G427" s="9" t="s">
        <v>564</v>
      </c>
      <c r="H427" s="10">
        <v>3</v>
      </c>
      <c r="I427" s="12">
        <v>3</v>
      </c>
      <c r="J427" s="9" t="s">
        <v>213</v>
      </c>
      <c r="K427" s="9" t="s">
        <v>768</v>
      </c>
      <c r="L427" s="9" t="s">
        <v>769</v>
      </c>
      <c r="M427" s="9" t="s">
        <v>1620</v>
      </c>
      <c r="N427" s="9" t="s">
        <v>1619</v>
      </c>
      <c r="O427" s="9">
        <v>2017</v>
      </c>
      <c r="P427" s="9">
        <v>11</v>
      </c>
      <c r="Q427" s="9">
        <v>2017</v>
      </c>
      <c r="R427" s="9">
        <v>11</v>
      </c>
    </row>
    <row r="428" s="2" customFormat="1" customHeight="1" spans="1:18">
      <c r="A428" s="9">
        <v>427</v>
      </c>
      <c r="B428" s="9" t="s">
        <v>1617</v>
      </c>
      <c r="C428" s="9" t="s">
        <v>31</v>
      </c>
      <c r="D428" s="9" t="s">
        <v>25</v>
      </c>
      <c r="E428" s="9" t="s">
        <v>155</v>
      </c>
      <c r="F428" s="9" t="s">
        <v>865</v>
      </c>
      <c r="G428" s="9" t="s">
        <v>574</v>
      </c>
      <c r="H428" s="10">
        <v>4</v>
      </c>
      <c r="I428" s="12">
        <v>4</v>
      </c>
      <c r="J428" s="9" t="s">
        <v>213</v>
      </c>
      <c r="K428" s="9" t="s">
        <v>768</v>
      </c>
      <c r="L428" s="9" t="s">
        <v>777</v>
      </c>
      <c r="M428" s="9" t="s">
        <v>1622</v>
      </c>
      <c r="N428" s="9" t="s">
        <v>1621</v>
      </c>
      <c r="O428" s="9">
        <v>2017</v>
      </c>
      <c r="P428" s="9">
        <v>11</v>
      </c>
      <c r="Q428" s="9">
        <v>2017</v>
      </c>
      <c r="R428" s="9">
        <v>11</v>
      </c>
    </row>
    <row r="429" s="2" customFormat="1" customHeight="1" spans="1:18">
      <c r="A429" s="9">
        <v>428</v>
      </c>
      <c r="B429" s="9" t="s">
        <v>1617</v>
      </c>
      <c r="C429" s="9" t="s">
        <v>31</v>
      </c>
      <c r="D429" s="9" t="s">
        <v>25</v>
      </c>
      <c r="E429" s="9" t="s">
        <v>155</v>
      </c>
      <c r="F429" s="9" t="s">
        <v>865</v>
      </c>
      <c r="G429" s="9" t="s">
        <v>576</v>
      </c>
      <c r="H429" s="10">
        <v>3</v>
      </c>
      <c r="I429" s="12">
        <v>3</v>
      </c>
      <c r="J429" s="9" t="s">
        <v>213</v>
      </c>
      <c r="K429" s="9" t="s">
        <v>768</v>
      </c>
      <c r="L429" s="9" t="s">
        <v>777</v>
      </c>
      <c r="M429" s="9" t="s">
        <v>1622</v>
      </c>
      <c r="N429" s="9" t="s">
        <v>1626</v>
      </c>
      <c r="O429" s="9">
        <v>2017</v>
      </c>
      <c r="P429" s="9">
        <v>11</v>
      </c>
      <c r="Q429" s="9">
        <v>2017</v>
      </c>
      <c r="R429" s="9">
        <v>11</v>
      </c>
    </row>
    <row r="430" s="2" customFormat="1" customHeight="1" spans="1:18">
      <c r="A430" s="9">
        <v>429</v>
      </c>
      <c r="B430" s="9" t="s">
        <v>1617</v>
      </c>
      <c r="C430" s="9" t="s">
        <v>31</v>
      </c>
      <c r="D430" s="9" t="s">
        <v>25</v>
      </c>
      <c r="E430" s="9" t="s">
        <v>155</v>
      </c>
      <c r="F430" s="9" t="s">
        <v>868</v>
      </c>
      <c r="G430" s="9" t="s">
        <v>575</v>
      </c>
      <c r="H430" s="10">
        <v>6</v>
      </c>
      <c r="I430" s="12">
        <v>6</v>
      </c>
      <c r="J430" s="9" t="s">
        <v>213</v>
      </c>
      <c r="K430" s="9" t="s">
        <v>768</v>
      </c>
      <c r="L430" s="9" t="s">
        <v>769</v>
      </c>
      <c r="M430" s="9" t="s">
        <v>1620</v>
      </c>
      <c r="N430" s="9" t="s">
        <v>1621</v>
      </c>
      <c r="O430" s="9">
        <v>2017</v>
      </c>
      <c r="P430" s="9">
        <v>11</v>
      </c>
      <c r="Q430" s="9">
        <v>2017</v>
      </c>
      <c r="R430" s="9">
        <v>11</v>
      </c>
    </row>
    <row r="431" s="2" customFormat="1" customHeight="1" spans="1:18">
      <c r="A431" s="9">
        <v>430</v>
      </c>
      <c r="B431" s="9" t="s">
        <v>1617</v>
      </c>
      <c r="C431" s="9" t="s">
        <v>31</v>
      </c>
      <c r="D431" s="9" t="s">
        <v>25</v>
      </c>
      <c r="E431" s="9" t="s">
        <v>155</v>
      </c>
      <c r="F431" s="9" t="s">
        <v>856</v>
      </c>
      <c r="G431" s="9" t="s">
        <v>570</v>
      </c>
      <c r="H431" s="10">
        <v>3</v>
      </c>
      <c r="I431" s="12">
        <v>3</v>
      </c>
      <c r="J431" s="9" t="s">
        <v>213</v>
      </c>
      <c r="K431" s="9" t="s">
        <v>768</v>
      </c>
      <c r="L431" s="9" t="s">
        <v>769</v>
      </c>
      <c r="M431" s="9" t="s">
        <v>1620</v>
      </c>
      <c r="N431" s="9" t="s">
        <v>1619</v>
      </c>
      <c r="O431" s="9">
        <v>2017</v>
      </c>
      <c r="P431" s="9">
        <v>11</v>
      </c>
      <c r="Q431" s="9">
        <v>2017</v>
      </c>
      <c r="R431" s="9">
        <v>11</v>
      </c>
    </row>
    <row r="432" s="2" customFormat="1" customHeight="1" spans="1:18">
      <c r="A432" s="9">
        <v>431</v>
      </c>
      <c r="B432" s="9" t="s">
        <v>1617</v>
      </c>
      <c r="C432" s="9" t="s">
        <v>31</v>
      </c>
      <c r="D432" s="9" t="s">
        <v>25</v>
      </c>
      <c r="E432" s="9" t="s">
        <v>155</v>
      </c>
      <c r="F432" s="9" t="s">
        <v>853</v>
      </c>
      <c r="G432" s="9" t="s">
        <v>566</v>
      </c>
      <c r="H432" s="10">
        <v>5</v>
      </c>
      <c r="I432" s="12">
        <v>6</v>
      </c>
      <c r="J432" s="9" t="s">
        <v>213</v>
      </c>
      <c r="K432" s="9" t="s">
        <v>768</v>
      </c>
      <c r="L432" s="9" t="s">
        <v>769</v>
      </c>
      <c r="M432" s="9" t="s">
        <v>1620</v>
      </c>
      <c r="N432" s="9" t="s">
        <v>1619</v>
      </c>
      <c r="O432" s="9">
        <v>2017</v>
      </c>
      <c r="P432" s="9">
        <v>11</v>
      </c>
      <c r="Q432" s="9">
        <v>2017</v>
      </c>
      <c r="R432" s="9">
        <v>11</v>
      </c>
    </row>
    <row r="433" s="2" customFormat="1" customHeight="1" spans="1:18">
      <c r="A433" s="9">
        <v>432</v>
      </c>
      <c r="B433" s="9" t="s">
        <v>1617</v>
      </c>
      <c r="C433" s="9" t="s">
        <v>31</v>
      </c>
      <c r="D433" s="9" t="s">
        <v>25</v>
      </c>
      <c r="E433" s="9" t="s">
        <v>155</v>
      </c>
      <c r="F433" s="9" t="s">
        <v>873</v>
      </c>
      <c r="G433" s="9" t="s">
        <v>577</v>
      </c>
      <c r="H433" s="10">
        <v>4</v>
      </c>
      <c r="I433" s="12">
        <v>4</v>
      </c>
      <c r="J433" s="9" t="s">
        <v>213</v>
      </c>
      <c r="K433" s="9" t="s">
        <v>768</v>
      </c>
      <c r="L433" s="9" t="s">
        <v>769</v>
      </c>
      <c r="M433" s="9" t="s">
        <v>1620</v>
      </c>
      <c r="N433" s="9" t="s">
        <v>1621</v>
      </c>
      <c r="O433" s="9">
        <v>2017</v>
      </c>
      <c r="P433" s="9">
        <v>11</v>
      </c>
      <c r="Q433" s="9">
        <v>2017</v>
      </c>
      <c r="R433" s="9">
        <v>11</v>
      </c>
    </row>
    <row r="434" s="2" customFormat="1" customHeight="1" spans="1:18">
      <c r="A434" s="9">
        <v>433</v>
      </c>
      <c r="B434" s="9" t="s">
        <v>1617</v>
      </c>
      <c r="C434" s="9" t="s">
        <v>31</v>
      </c>
      <c r="D434" s="9" t="s">
        <v>25</v>
      </c>
      <c r="E434" s="9" t="s">
        <v>155</v>
      </c>
      <c r="F434" s="9" t="s">
        <v>862</v>
      </c>
      <c r="G434" s="9" t="s">
        <v>572</v>
      </c>
      <c r="H434" s="10">
        <v>4</v>
      </c>
      <c r="I434" s="12">
        <v>4</v>
      </c>
      <c r="J434" s="9" t="s">
        <v>213</v>
      </c>
      <c r="K434" s="9" t="s">
        <v>768</v>
      </c>
      <c r="L434" s="9" t="s">
        <v>777</v>
      </c>
      <c r="M434" s="9" t="s">
        <v>1623</v>
      </c>
      <c r="N434" s="9" t="s">
        <v>1619</v>
      </c>
      <c r="O434" s="9">
        <v>2017</v>
      </c>
      <c r="P434" s="9">
        <v>11</v>
      </c>
      <c r="Q434" s="9">
        <v>2017</v>
      </c>
      <c r="R434" s="9">
        <v>11</v>
      </c>
    </row>
    <row r="435" s="2" customFormat="1" customHeight="1" spans="1:18">
      <c r="A435" s="9">
        <v>434</v>
      </c>
      <c r="B435" s="9" t="s">
        <v>1617</v>
      </c>
      <c r="C435" s="9" t="s">
        <v>31</v>
      </c>
      <c r="D435" s="9" t="s">
        <v>25</v>
      </c>
      <c r="E435" s="9" t="s">
        <v>155</v>
      </c>
      <c r="F435" s="9" t="s">
        <v>1793</v>
      </c>
      <c r="G435" s="9" t="s">
        <v>1292</v>
      </c>
      <c r="H435" s="10">
        <v>5</v>
      </c>
      <c r="I435" s="12">
        <v>5</v>
      </c>
      <c r="J435" s="9" t="s">
        <v>213</v>
      </c>
      <c r="K435" s="9" t="s">
        <v>768</v>
      </c>
      <c r="L435" s="9" t="s">
        <v>777</v>
      </c>
      <c r="M435" s="9" t="s">
        <v>1622</v>
      </c>
      <c r="N435" s="9" t="s">
        <v>1619</v>
      </c>
      <c r="O435" s="9">
        <v>2017</v>
      </c>
      <c r="P435" s="9">
        <v>11</v>
      </c>
      <c r="Q435" s="9">
        <v>2017</v>
      </c>
      <c r="R435" s="9">
        <v>11</v>
      </c>
    </row>
    <row r="436" s="2" customFormat="1" customHeight="1" spans="1:18">
      <c r="A436" s="9">
        <v>435</v>
      </c>
      <c r="B436" s="9" t="s">
        <v>1617</v>
      </c>
      <c r="C436" s="9" t="s">
        <v>31</v>
      </c>
      <c r="D436" s="9" t="s">
        <v>25</v>
      </c>
      <c r="E436" s="9" t="s">
        <v>155</v>
      </c>
      <c r="F436" s="9" t="s">
        <v>1793</v>
      </c>
      <c r="G436" s="9" t="s">
        <v>1295</v>
      </c>
      <c r="H436" s="10">
        <v>3</v>
      </c>
      <c r="I436" s="12">
        <v>3</v>
      </c>
      <c r="J436" s="9" t="s">
        <v>213</v>
      </c>
      <c r="K436" s="9" t="s">
        <v>768</v>
      </c>
      <c r="L436" s="9" t="s">
        <v>769</v>
      </c>
      <c r="M436" s="9" t="s">
        <v>1620</v>
      </c>
      <c r="N436" s="9" t="s">
        <v>1621</v>
      </c>
      <c r="O436" s="9">
        <v>2017</v>
      </c>
      <c r="P436" s="9">
        <v>11</v>
      </c>
      <c r="Q436" s="9">
        <v>2017</v>
      </c>
      <c r="R436" s="9">
        <v>11</v>
      </c>
    </row>
    <row r="437" s="2" customFormat="1" customHeight="1" spans="1:18">
      <c r="A437" s="9">
        <v>436</v>
      </c>
      <c r="B437" s="9" t="s">
        <v>1617</v>
      </c>
      <c r="C437" s="9" t="s">
        <v>31</v>
      </c>
      <c r="D437" s="9" t="s">
        <v>25</v>
      </c>
      <c r="E437" s="9" t="s">
        <v>155</v>
      </c>
      <c r="F437" s="9" t="s">
        <v>1793</v>
      </c>
      <c r="G437" s="9" t="s">
        <v>1297</v>
      </c>
      <c r="H437" s="10">
        <v>2</v>
      </c>
      <c r="I437" s="12">
        <v>2</v>
      </c>
      <c r="J437" s="9" t="s">
        <v>213</v>
      </c>
      <c r="K437" s="9" t="s">
        <v>768</v>
      </c>
      <c r="L437" s="9" t="s">
        <v>777</v>
      </c>
      <c r="M437" s="9" t="s">
        <v>1623</v>
      </c>
      <c r="N437" s="9" t="s">
        <v>1619</v>
      </c>
      <c r="O437" s="9">
        <v>2017</v>
      </c>
      <c r="P437" s="9">
        <v>11</v>
      </c>
      <c r="Q437" s="9">
        <v>2017</v>
      </c>
      <c r="R437" s="9">
        <v>11</v>
      </c>
    </row>
    <row r="438" s="2" customFormat="1" customHeight="1" spans="1:18">
      <c r="A438" s="9">
        <v>437</v>
      </c>
      <c r="B438" s="9" t="s">
        <v>1617</v>
      </c>
      <c r="C438" s="9" t="s">
        <v>31</v>
      </c>
      <c r="D438" s="9" t="s">
        <v>25</v>
      </c>
      <c r="E438" s="9" t="s">
        <v>155</v>
      </c>
      <c r="F438" s="9" t="s">
        <v>1793</v>
      </c>
      <c r="G438" s="9" t="s">
        <v>1299</v>
      </c>
      <c r="H438" s="10">
        <v>2</v>
      </c>
      <c r="I438" s="12">
        <v>2</v>
      </c>
      <c r="J438" s="9" t="s">
        <v>213</v>
      </c>
      <c r="K438" s="9" t="s">
        <v>768</v>
      </c>
      <c r="L438" s="9" t="s">
        <v>777</v>
      </c>
      <c r="M438" s="9" t="s">
        <v>1623</v>
      </c>
      <c r="N438" s="9" t="s">
        <v>1621</v>
      </c>
      <c r="O438" s="9">
        <v>2017</v>
      </c>
      <c r="P438" s="9">
        <v>11</v>
      </c>
      <c r="Q438" s="9">
        <v>2017</v>
      </c>
      <c r="R438" s="9">
        <v>11</v>
      </c>
    </row>
    <row r="439" s="2" customFormat="1" customHeight="1" spans="1:18">
      <c r="A439" s="9">
        <v>438</v>
      </c>
      <c r="B439" s="9" t="s">
        <v>1617</v>
      </c>
      <c r="C439" s="9" t="s">
        <v>31</v>
      </c>
      <c r="D439" s="9" t="s">
        <v>25</v>
      </c>
      <c r="E439" s="9" t="s">
        <v>155</v>
      </c>
      <c r="F439" s="9" t="s">
        <v>542</v>
      </c>
      <c r="G439" s="9" t="s">
        <v>578</v>
      </c>
      <c r="H439" s="10">
        <v>4</v>
      </c>
      <c r="I439" s="12">
        <v>3</v>
      </c>
      <c r="J439" s="9" t="s">
        <v>213</v>
      </c>
      <c r="K439" s="9" t="s">
        <v>768</v>
      </c>
      <c r="L439" s="9" t="s">
        <v>777</v>
      </c>
      <c r="M439" s="9" t="s">
        <v>1623</v>
      </c>
      <c r="N439" s="9" t="s">
        <v>1624</v>
      </c>
      <c r="O439" s="9">
        <v>2017</v>
      </c>
      <c r="P439" s="9">
        <v>11</v>
      </c>
      <c r="Q439" s="9">
        <v>2017</v>
      </c>
      <c r="R439" s="9">
        <v>11</v>
      </c>
    </row>
    <row r="440" s="2" customFormat="1" customHeight="1" spans="1:18">
      <c r="A440" s="9">
        <v>439</v>
      </c>
      <c r="B440" s="9" t="s">
        <v>1617</v>
      </c>
      <c r="C440" s="9" t="s">
        <v>31</v>
      </c>
      <c r="D440" s="9" t="s">
        <v>45</v>
      </c>
      <c r="E440" s="9" t="s">
        <v>155</v>
      </c>
      <c r="F440" s="9" t="s">
        <v>1794</v>
      </c>
      <c r="G440" s="9" t="s">
        <v>592</v>
      </c>
      <c r="H440" s="10">
        <v>2</v>
      </c>
      <c r="I440" s="12">
        <v>2</v>
      </c>
      <c r="J440" s="9" t="s">
        <v>212</v>
      </c>
      <c r="K440" s="9" t="s">
        <v>768</v>
      </c>
      <c r="L440" s="9" t="s">
        <v>769</v>
      </c>
      <c r="M440" s="9" t="s">
        <v>1620</v>
      </c>
      <c r="N440" s="9" t="s">
        <v>1619</v>
      </c>
      <c r="O440" s="9">
        <v>2017</v>
      </c>
      <c r="P440" s="9">
        <v>11</v>
      </c>
      <c r="Q440" s="9">
        <v>2017</v>
      </c>
      <c r="R440" s="9">
        <v>11</v>
      </c>
    </row>
    <row r="441" s="2" customFormat="1" customHeight="1" spans="1:18">
      <c r="A441" s="9">
        <v>440</v>
      </c>
      <c r="B441" s="9" t="s">
        <v>1617</v>
      </c>
      <c r="C441" s="9" t="s">
        <v>31</v>
      </c>
      <c r="D441" s="9" t="s">
        <v>45</v>
      </c>
      <c r="E441" s="9" t="s">
        <v>155</v>
      </c>
      <c r="F441" s="9" t="s">
        <v>902</v>
      </c>
      <c r="G441" s="9" t="s">
        <v>587</v>
      </c>
      <c r="H441" s="10">
        <v>4</v>
      </c>
      <c r="I441" s="12">
        <v>4</v>
      </c>
      <c r="J441" s="9" t="s">
        <v>213</v>
      </c>
      <c r="K441" s="9" t="s">
        <v>768</v>
      </c>
      <c r="L441" s="9" t="s">
        <v>769</v>
      </c>
      <c r="M441" s="9" t="s">
        <v>1620</v>
      </c>
      <c r="N441" s="9" t="s">
        <v>1619</v>
      </c>
      <c r="O441" s="9">
        <v>2017</v>
      </c>
      <c r="P441" s="9">
        <v>11</v>
      </c>
      <c r="Q441" s="9">
        <v>2017</v>
      </c>
      <c r="R441" s="9">
        <v>11</v>
      </c>
    </row>
    <row r="442" s="2" customFormat="1" customHeight="1" spans="1:18">
      <c r="A442" s="9">
        <v>441</v>
      </c>
      <c r="B442" s="9" t="s">
        <v>1617</v>
      </c>
      <c r="C442" s="9" t="s">
        <v>31</v>
      </c>
      <c r="D442" s="9" t="s">
        <v>45</v>
      </c>
      <c r="E442" s="9" t="s">
        <v>155</v>
      </c>
      <c r="F442" s="9" t="s">
        <v>919</v>
      </c>
      <c r="G442" s="9" t="s">
        <v>584</v>
      </c>
      <c r="H442" s="10">
        <v>4</v>
      </c>
      <c r="I442" s="12">
        <v>4</v>
      </c>
      <c r="J442" s="9" t="s">
        <v>213</v>
      </c>
      <c r="K442" s="9" t="s">
        <v>768</v>
      </c>
      <c r="L442" s="9" t="s">
        <v>769</v>
      </c>
      <c r="M442" s="9" t="s">
        <v>1620</v>
      </c>
      <c r="N442" s="9" t="s">
        <v>1627</v>
      </c>
      <c r="O442" s="9">
        <v>2017</v>
      </c>
      <c r="P442" s="9">
        <v>11</v>
      </c>
      <c r="Q442" s="9">
        <v>2017</v>
      </c>
      <c r="R442" s="9">
        <v>11</v>
      </c>
    </row>
    <row r="443" s="2" customFormat="1" customHeight="1" spans="1:18">
      <c r="A443" s="9">
        <v>442</v>
      </c>
      <c r="B443" s="9" t="s">
        <v>1617</v>
      </c>
      <c r="C443" s="9" t="s">
        <v>31</v>
      </c>
      <c r="D443" s="9" t="s">
        <v>45</v>
      </c>
      <c r="E443" s="9" t="s">
        <v>155</v>
      </c>
      <c r="F443" s="9" t="s">
        <v>919</v>
      </c>
      <c r="G443" s="9" t="s">
        <v>585</v>
      </c>
      <c r="H443" s="10">
        <v>3</v>
      </c>
      <c r="I443" s="12">
        <v>3</v>
      </c>
      <c r="J443" s="9" t="s">
        <v>213</v>
      </c>
      <c r="K443" s="9" t="s">
        <v>768</v>
      </c>
      <c r="L443" s="9" t="s">
        <v>777</v>
      </c>
      <c r="M443" s="9" t="s">
        <v>1623</v>
      </c>
      <c r="N443" s="9" t="s">
        <v>1619</v>
      </c>
      <c r="O443" s="9">
        <v>2017</v>
      </c>
      <c r="P443" s="9">
        <v>11</v>
      </c>
      <c r="Q443" s="9">
        <v>2017</v>
      </c>
      <c r="R443" s="9">
        <v>11</v>
      </c>
    </row>
    <row r="444" s="2" customFormat="1" customHeight="1" spans="1:18">
      <c r="A444" s="9">
        <v>443</v>
      </c>
      <c r="B444" s="9" t="s">
        <v>1617</v>
      </c>
      <c r="C444" s="9" t="s">
        <v>31</v>
      </c>
      <c r="D444" s="9" t="s">
        <v>45</v>
      </c>
      <c r="E444" s="9" t="s">
        <v>155</v>
      </c>
      <c r="F444" s="9" t="s">
        <v>913</v>
      </c>
      <c r="G444" s="9" t="s">
        <v>582</v>
      </c>
      <c r="H444" s="10">
        <v>4</v>
      </c>
      <c r="I444" s="12">
        <v>4</v>
      </c>
      <c r="J444" s="9" t="s">
        <v>213</v>
      </c>
      <c r="K444" s="9" t="s">
        <v>768</v>
      </c>
      <c r="L444" s="9" t="s">
        <v>769</v>
      </c>
      <c r="M444" s="9" t="s">
        <v>1620</v>
      </c>
      <c r="N444" s="9" t="s">
        <v>1619</v>
      </c>
      <c r="O444" s="9">
        <v>2017</v>
      </c>
      <c r="P444" s="9">
        <v>11</v>
      </c>
      <c r="Q444" s="9">
        <v>2017</v>
      </c>
      <c r="R444" s="9">
        <v>11</v>
      </c>
    </row>
    <row r="445" s="2" customFormat="1" customHeight="1" spans="1:18">
      <c r="A445" s="9">
        <v>444</v>
      </c>
      <c r="B445" s="9" t="s">
        <v>1617</v>
      </c>
      <c r="C445" s="9" t="s">
        <v>31</v>
      </c>
      <c r="D445" s="9" t="s">
        <v>45</v>
      </c>
      <c r="E445" s="9" t="s">
        <v>155</v>
      </c>
      <c r="F445" s="9" t="s">
        <v>905</v>
      </c>
      <c r="G445" s="9" t="s">
        <v>588</v>
      </c>
      <c r="H445" s="10">
        <v>2</v>
      </c>
      <c r="I445" s="12">
        <v>2</v>
      </c>
      <c r="J445" s="9" t="s">
        <v>213</v>
      </c>
      <c r="K445" s="9" t="s">
        <v>768</v>
      </c>
      <c r="L445" s="9" t="s">
        <v>769</v>
      </c>
      <c r="M445" s="9" t="s">
        <v>1620</v>
      </c>
      <c r="N445" s="9" t="s">
        <v>1627</v>
      </c>
      <c r="O445" s="9">
        <v>2017</v>
      </c>
      <c r="P445" s="9">
        <v>11</v>
      </c>
      <c r="Q445" s="9">
        <v>2017</v>
      </c>
      <c r="R445" s="9">
        <v>11</v>
      </c>
    </row>
    <row r="446" s="2" customFormat="1" customHeight="1" spans="1:18">
      <c r="A446" s="9">
        <v>445</v>
      </c>
      <c r="B446" s="9" t="s">
        <v>1617</v>
      </c>
      <c r="C446" s="9" t="s">
        <v>31</v>
      </c>
      <c r="D446" s="9" t="s">
        <v>45</v>
      </c>
      <c r="E446" s="9" t="s">
        <v>155</v>
      </c>
      <c r="F446" s="9" t="s">
        <v>905</v>
      </c>
      <c r="G446" s="9" t="s">
        <v>589</v>
      </c>
      <c r="H446" s="10">
        <v>2</v>
      </c>
      <c r="I446" s="12">
        <v>2</v>
      </c>
      <c r="J446" s="9" t="s">
        <v>213</v>
      </c>
      <c r="K446" s="9" t="s">
        <v>768</v>
      </c>
      <c r="L446" s="9" t="s">
        <v>769</v>
      </c>
      <c r="M446" s="9" t="s">
        <v>1620</v>
      </c>
      <c r="N446" s="9" t="s">
        <v>1619</v>
      </c>
      <c r="O446" s="9">
        <v>2017</v>
      </c>
      <c r="P446" s="9">
        <v>11</v>
      </c>
      <c r="Q446" s="9">
        <v>2017</v>
      </c>
      <c r="R446" s="9">
        <v>11</v>
      </c>
    </row>
    <row r="447" s="2" customFormat="1" customHeight="1" spans="1:18">
      <c r="A447" s="9">
        <v>446</v>
      </c>
      <c r="B447" s="9" t="s">
        <v>1617</v>
      </c>
      <c r="C447" s="9" t="s">
        <v>31</v>
      </c>
      <c r="D447" s="9" t="s">
        <v>45</v>
      </c>
      <c r="E447" s="9" t="s">
        <v>155</v>
      </c>
      <c r="F447" s="9" t="s">
        <v>916</v>
      </c>
      <c r="G447" s="9" t="s">
        <v>591</v>
      </c>
      <c r="H447" s="10">
        <v>3</v>
      </c>
      <c r="I447" s="12">
        <v>3</v>
      </c>
      <c r="J447" s="9" t="s">
        <v>213</v>
      </c>
      <c r="K447" s="9" t="s">
        <v>768</v>
      </c>
      <c r="L447" s="9" t="s">
        <v>769</v>
      </c>
      <c r="M447" s="9" t="s">
        <v>1620</v>
      </c>
      <c r="N447" s="9" t="s">
        <v>1627</v>
      </c>
      <c r="O447" s="9">
        <v>2017</v>
      </c>
      <c r="P447" s="9">
        <v>11</v>
      </c>
      <c r="Q447" s="9">
        <v>2017</v>
      </c>
      <c r="R447" s="9">
        <v>11</v>
      </c>
    </row>
    <row r="448" s="2" customFormat="1" customHeight="1" spans="1:18">
      <c r="A448" s="9">
        <v>447</v>
      </c>
      <c r="B448" s="9" t="s">
        <v>1617</v>
      </c>
      <c r="C448" s="9" t="s">
        <v>31</v>
      </c>
      <c r="D448" s="9" t="s">
        <v>45</v>
      </c>
      <c r="E448" s="9" t="s">
        <v>155</v>
      </c>
      <c r="F448" s="9" t="s">
        <v>916</v>
      </c>
      <c r="G448" s="9" t="s">
        <v>1795</v>
      </c>
      <c r="H448" s="10">
        <v>3</v>
      </c>
      <c r="I448" s="12">
        <v>3</v>
      </c>
      <c r="J448" s="9" t="s">
        <v>213</v>
      </c>
      <c r="K448" s="9" t="s">
        <v>768</v>
      </c>
      <c r="L448" s="9" t="s">
        <v>769</v>
      </c>
      <c r="M448" s="9" t="s">
        <v>1620</v>
      </c>
      <c r="N448" s="9" t="s">
        <v>1624</v>
      </c>
      <c r="O448" s="9">
        <v>2017</v>
      </c>
      <c r="P448" s="9">
        <v>11</v>
      </c>
      <c r="Q448" s="9">
        <v>2017</v>
      </c>
      <c r="R448" s="9">
        <v>11</v>
      </c>
    </row>
    <row r="449" s="2" customFormat="1" customHeight="1" spans="1:18">
      <c r="A449" s="9">
        <v>448</v>
      </c>
      <c r="B449" s="9" t="s">
        <v>1617</v>
      </c>
      <c r="C449" s="9" t="s">
        <v>31</v>
      </c>
      <c r="D449" s="9" t="s">
        <v>45</v>
      </c>
      <c r="E449" s="9" t="s">
        <v>155</v>
      </c>
      <c r="F449" s="9" t="s">
        <v>916</v>
      </c>
      <c r="G449" s="9" t="s">
        <v>1350</v>
      </c>
      <c r="H449" s="10">
        <v>2</v>
      </c>
      <c r="I449" s="12">
        <v>2</v>
      </c>
      <c r="J449" s="9" t="s">
        <v>213</v>
      </c>
      <c r="K449" s="9" t="s">
        <v>768</v>
      </c>
      <c r="L449" s="9" t="s">
        <v>769</v>
      </c>
      <c r="M449" s="9" t="s">
        <v>1620</v>
      </c>
      <c r="N449" s="9" t="s">
        <v>1619</v>
      </c>
      <c r="O449" s="9">
        <v>2017</v>
      </c>
      <c r="P449" s="9">
        <v>11</v>
      </c>
      <c r="Q449" s="9">
        <v>2017</v>
      </c>
      <c r="R449" s="9">
        <v>11</v>
      </c>
    </row>
    <row r="450" s="2" customFormat="1" customHeight="1" spans="1:18">
      <c r="A450" s="9">
        <v>449</v>
      </c>
      <c r="B450" s="9" t="s">
        <v>1617</v>
      </c>
      <c r="C450" s="9" t="s">
        <v>31</v>
      </c>
      <c r="D450" s="9" t="s">
        <v>45</v>
      </c>
      <c r="E450" s="9" t="s">
        <v>155</v>
      </c>
      <c r="F450" s="9" t="s">
        <v>916</v>
      </c>
      <c r="G450" s="9" t="s">
        <v>1352</v>
      </c>
      <c r="H450" s="10">
        <v>2</v>
      </c>
      <c r="I450" s="12">
        <v>2</v>
      </c>
      <c r="J450" s="9" t="s">
        <v>213</v>
      </c>
      <c r="K450" s="9" t="s">
        <v>768</v>
      </c>
      <c r="L450" s="9" t="s">
        <v>769</v>
      </c>
      <c r="M450" s="9" t="s">
        <v>1620</v>
      </c>
      <c r="N450" s="9" t="s">
        <v>1627</v>
      </c>
      <c r="O450" s="9">
        <v>2017</v>
      </c>
      <c r="P450" s="9">
        <v>11</v>
      </c>
      <c r="Q450" s="9">
        <v>2017</v>
      </c>
      <c r="R450" s="9">
        <v>11</v>
      </c>
    </row>
    <row r="451" s="2" customFormat="1" customHeight="1" spans="1:18">
      <c r="A451" s="9">
        <v>450</v>
      </c>
      <c r="B451" s="9" t="s">
        <v>1617</v>
      </c>
      <c r="C451" s="9" t="s">
        <v>31</v>
      </c>
      <c r="D451" s="9" t="s">
        <v>45</v>
      </c>
      <c r="E451" s="9" t="s">
        <v>155</v>
      </c>
      <c r="F451" s="9" t="s">
        <v>910</v>
      </c>
      <c r="G451" s="9" t="s">
        <v>581</v>
      </c>
      <c r="H451" s="10">
        <v>2</v>
      </c>
      <c r="I451" s="12">
        <v>2</v>
      </c>
      <c r="J451" s="9" t="s">
        <v>213</v>
      </c>
      <c r="K451" s="9" t="s">
        <v>768</v>
      </c>
      <c r="L451" s="9" t="s">
        <v>777</v>
      </c>
      <c r="M451" s="9" t="s">
        <v>1623</v>
      </c>
      <c r="N451" s="9" t="s">
        <v>1619</v>
      </c>
      <c r="O451" s="9">
        <v>2017</v>
      </c>
      <c r="P451" s="9">
        <v>11</v>
      </c>
      <c r="Q451" s="9">
        <v>2017</v>
      </c>
      <c r="R451" s="9">
        <v>11</v>
      </c>
    </row>
    <row r="452" s="2" customFormat="1" customHeight="1" spans="1:18">
      <c r="A452" s="9">
        <v>451</v>
      </c>
      <c r="B452" s="9" t="s">
        <v>1617</v>
      </c>
      <c r="C452" s="9" t="s">
        <v>31</v>
      </c>
      <c r="D452" s="9" t="s">
        <v>26</v>
      </c>
      <c r="E452" s="9" t="s">
        <v>155</v>
      </c>
      <c r="F452" s="9" t="s">
        <v>1796</v>
      </c>
      <c r="G452" s="9" t="s">
        <v>609</v>
      </c>
      <c r="H452" s="10">
        <v>5</v>
      </c>
      <c r="I452" s="12">
        <v>5</v>
      </c>
      <c r="J452" s="9" t="s">
        <v>212</v>
      </c>
      <c r="K452" s="9" t="s">
        <v>768</v>
      </c>
      <c r="L452" s="9" t="s">
        <v>769</v>
      </c>
      <c r="M452" s="9" t="s">
        <v>1631</v>
      </c>
      <c r="N452" s="9" t="s">
        <v>1619</v>
      </c>
      <c r="O452" s="9">
        <v>2017</v>
      </c>
      <c r="P452" s="9">
        <v>11</v>
      </c>
      <c r="Q452" s="9">
        <v>2017</v>
      </c>
      <c r="R452" s="9">
        <v>11</v>
      </c>
    </row>
    <row r="453" s="2" customFormat="1" customHeight="1" spans="1:18">
      <c r="A453" s="9">
        <v>452</v>
      </c>
      <c r="B453" s="9" t="s">
        <v>1617</v>
      </c>
      <c r="C453" s="9" t="s">
        <v>31</v>
      </c>
      <c r="D453" s="9" t="s">
        <v>26</v>
      </c>
      <c r="E453" s="9" t="s">
        <v>155</v>
      </c>
      <c r="F453" s="9" t="s">
        <v>1797</v>
      </c>
      <c r="G453" s="9" t="s">
        <v>677</v>
      </c>
      <c r="H453" s="10">
        <v>3</v>
      </c>
      <c r="I453" s="12">
        <v>3</v>
      </c>
      <c r="J453" s="9" t="s">
        <v>212</v>
      </c>
      <c r="K453" s="9" t="s">
        <v>768</v>
      </c>
      <c r="L453" s="9" t="s">
        <v>777</v>
      </c>
      <c r="M453" s="9" t="s">
        <v>1623</v>
      </c>
      <c r="N453" s="9" t="s">
        <v>1627</v>
      </c>
      <c r="O453" s="9">
        <v>2017</v>
      </c>
      <c r="P453" s="9">
        <v>11</v>
      </c>
      <c r="Q453" s="9">
        <v>2017</v>
      </c>
      <c r="R453" s="9">
        <v>11</v>
      </c>
    </row>
    <row r="454" s="2" customFormat="1" customHeight="1" spans="1:18">
      <c r="A454" s="9">
        <v>453</v>
      </c>
      <c r="B454" s="9" t="s">
        <v>1617</v>
      </c>
      <c r="C454" s="9" t="s">
        <v>31</v>
      </c>
      <c r="D454" s="9" t="s">
        <v>26</v>
      </c>
      <c r="E454" s="9" t="s">
        <v>155</v>
      </c>
      <c r="F454" s="9" t="s">
        <v>1798</v>
      </c>
      <c r="G454" s="9" t="s">
        <v>610</v>
      </c>
      <c r="H454" s="10">
        <v>4</v>
      </c>
      <c r="I454" s="12">
        <v>4</v>
      </c>
      <c r="J454" s="9" t="s">
        <v>212</v>
      </c>
      <c r="K454" s="9" t="s">
        <v>768</v>
      </c>
      <c r="L454" s="9" t="s">
        <v>769</v>
      </c>
      <c r="M454" s="9" t="s">
        <v>1620</v>
      </c>
      <c r="N454" s="9" t="s">
        <v>1624</v>
      </c>
      <c r="O454" s="9">
        <v>2017</v>
      </c>
      <c r="P454" s="9">
        <v>11</v>
      </c>
      <c r="Q454" s="9">
        <v>2017</v>
      </c>
      <c r="R454" s="9">
        <v>11</v>
      </c>
    </row>
    <row r="455" s="2" customFormat="1" customHeight="1" spans="1:18">
      <c r="A455" s="9">
        <v>454</v>
      </c>
      <c r="B455" s="9" t="s">
        <v>1617</v>
      </c>
      <c r="C455" s="9" t="s">
        <v>31</v>
      </c>
      <c r="D455" s="9" t="s">
        <v>26</v>
      </c>
      <c r="E455" s="9" t="s">
        <v>155</v>
      </c>
      <c r="F455" s="9" t="s">
        <v>1046</v>
      </c>
      <c r="G455" s="9" t="s">
        <v>606</v>
      </c>
      <c r="H455" s="10">
        <v>4</v>
      </c>
      <c r="I455" s="12">
        <v>4</v>
      </c>
      <c r="J455" s="9" t="s">
        <v>213</v>
      </c>
      <c r="K455" s="9" t="s">
        <v>768</v>
      </c>
      <c r="L455" s="9" t="s">
        <v>769</v>
      </c>
      <c r="M455" s="9" t="s">
        <v>1620</v>
      </c>
      <c r="N455" s="9" t="s">
        <v>1626</v>
      </c>
      <c r="O455" s="9">
        <v>2017</v>
      </c>
      <c r="P455" s="9">
        <v>11</v>
      </c>
      <c r="Q455" s="9">
        <v>2017</v>
      </c>
      <c r="R455" s="9">
        <v>11</v>
      </c>
    </row>
    <row r="456" s="2" customFormat="1" customHeight="1" spans="1:18">
      <c r="A456" s="9">
        <v>455</v>
      </c>
      <c r="B456" s="9" t="s">
        <v>1617</v>
      </c>
      <c r="C456" s="9" t="s">
        <v>31</v>
      </c>
      <c r="D456" s="9" t="s">
        <v>26</v>
      </c>
      <c r="E456" s="9" t="s">
        <v>155</v>
      </c>
      <c r="F456" s="9" t="s">
        <v>1036</v>
      </c>
      <c r="G456" s="9" t="s">
        <v>594</v>
      </c>
      <c r="H456" s="10">
        <v>3</v>
      </c>
      <c r="I456" s="12">
        <v>3</v>
      </c>
      <c r="J456" s="9" t="s">
        <v>213</v>
      </c>
      <c r="K456" s="9" t="s">
        <v>768</v>
      </c>
      <c r="L456" s="9" t="s">
        <v>777</v>
      </c>
      <c r="M456" s="9" t="s">
        <v>1622</v>
      </c>
      <c r="N456" s="9" t="s">
        <v>1619</v>
      </c>
      <c r="O456" s="9">
        <v>2017</v>
      </c>
      <c r="P456" s="9">
        <v>11</v>
      </c>
      <c r="Q456" s="9">
        <v>2017</v>
      </c>
      <c r="R456" s="9">
        <v>11</v>
      </c>
    </row>
    <row r="457" s="2" customFormat="1" customHeight="1" spans="1:18">
      <c r="A457" s="9">
        <v>456</v>
      </c>
      <c r="B457" s="9" t="s">
        <v>1617</v>
      </c>
      <c r="C457" s="9" t="s">
        <v>31</v>
      </c>
      <c r="D457" s="9" t="s">
        <v>26</v>
      </c>
      <c r="E457" s="9" t="s">
        <v>155</v>
      </c>
      <c r="F457" s="9" t="s">
        <v>1059</v>
      </c>
      <c r="G457" s="9" t="s">
        <v>603</v>
      </c>
      <c r="H457" s="10">
        <v>4</v>
      </c>
      <c r="I457" s="12">
        <v>4</v>
      </c>
      <c r="J457" s="9" t="s">
        <v>213</v>
      </c>
      <c r="K457" s="9" t="s">
        <v>768</v>
      </c>
      <c r="L457" s="9" t="s">
        <v>777</v>
      </c>
      <c r="M457" s="9" t="s">
        <v>1622</v>
      </c>
      <c r="N457" s="9" t="s">
        <v>1619</v>
      </c>
      <c r="O457" s="9">
        <v>2017</v>
      </c>
      <c r="P457" s="9">
        <v>11</v>
      </c>
      <c r="Q457" s="9">
        <v>2017</v>
      </c>
      <c r="R457" s="9">
        <v>11</v>
      </c>
    </row>
    <row r="458" s="2" customFormat="1" customHeight="1" spans="1:18">
      <c r="A458" s="9">
        <v>457</v>
      </c>
      <c r="B458" s="9" t="s">
        <v>1617</v>
      </c>
      <c r="C458" s="9" t="s">
        <v>31</v>
      </c>
      <c r="D458" s="9" t="s">
        <v>26</v>
      </c>
      <c r="E458" s="9" t="s">
        <v>155</v>
      </c>
      <c r="F458" s="9" t="s">
        <v>1059</v>
      </c>
      <c r="G458" s="9" t="s">
        <v>602</v>
      </c>
      <c r="H458" s="10">
        <v>4</v>
      </c>
      <c r="I458" s="12">
        <v>4</v>
      </c>
      <c r="J458" s="9" t="s">
        <v>213</v>
      </c>
      <c r="K458" s="9" t="s">
        <v>768</v>
      </c>
      <c r="L458" s="9" t="s">
        <v>777</v>
      </c>
      <c r="M458" s="9" t="s">
        <v>1623</v>
      </c>
      <c r="N458" s="9" t="s">
        <v>1628</v>
      </c>
      <c r="O458" s="9">
        <v>2017</v>
      </c>
      <c r="P458" s="9">
        <v>11</v>
      </c>
      <c r="Q458" s="9">
        <v>2017</v>
      </c>
      <c r="R458" s="9">
        <v>11</v>
      </c>
    </row>
    <row r="459" s="2" customFormat="1" customHeight="1" spans="1:18">
      <c r="A459" s="9">
        <v>458</v>
      </c>
      <c r="B459" s="9" t="s">
        <v>1617</v>
      </c>
      <c r="C459" s="9" t="s">
        <v>31</v>
      </c>
      <c r="D459" s="9" t="s">
        <v>26</v>
      </c>
      <c r="E459" s="9" t="s">
        <v>155</v>
      </c>
      <c r="F459" s="9" t="s">
        <v>1049</v>
      </c>
      <c r="G459" s="9" t="s">
        <v>607</v>
      </c>
      <c r="H459" s="10">
        <v>2</v>
      </c>
      <c r="I459" s="12">
        <v>1</v>
      </c>
      <c r="J459" s="9" t="s">
        <v>213</v>
      </c>
      <c r="K459" s="9" t="s">
        <v>768</v>
      </c>
      <c r="L459" s="9" t="s">
        <v>777</v>
      </c>
      <c r="M459" s="9" t="s">
        <v>1623</v>
      </c>
      <c r="N459" s="9" t="s">
        <v>1619</v>
      </c>
      <c r="O459" s="9">
        <v>2017</v>
      </c>
      <c r="P459" s="9">
        <v>11</v>
      </c>
      <c r="Q459" s="9">
        <v>2017</v>
      </c>
      <c r="R459" s="9">
        <v>11</v>
      </c>
    </row>
    <row r="460" s="2" customFormat="1" customHeight="1" spans="1:18">
      <c r="A460" s="9">
        <v>459</v>
      </c>
      <c r="B460" s="9" t="s">
        <v>1617</v>
      </c>
      <c r="C460" s="9" t="s">
        <v>31</v>
      </c>
      <c r="D460" s="9" t="s">
        <v>26</v>
      </c>
      <c r="E460" s="9" t="s">
        <v>155</v>
      </c>
      <c r="F460" s="9" t="s">
        <v>1051</v>
      </c>
      <c r="G460" s="9" t="s">
        <v>599</v>
      </c>
      <c r="H460" s="10">
        <v>2</v>
      </c>
      <c r="I460" s="12">
        <v>2</v>
      </c>
      <c r="J460" s="9" t="s">
        <v>213</v>
      </c>
      <c r="K460" s="9" t="s">
        <v>768</v>
      </c>
      <c r="L460" s="9" t="s">
        <v>777</v>
      </c>
      <c r="M460" s="9" t="s">
        <v>1622</v>
      </c>
      <c r="N460" s="9" t="s">
        <v>1619</v>
      </c>
      <c r="O460" s="9">
        <v>2017</v>
      </c>
      <c r="P460" s="9">
        <v>11</v>
      </c>
      <c r="Q460" s="9">
        <v>2017</v>
      </c>
      <c r="R460" s="9">
        <v>11</v>
      </c>
    </row>
    <row r="461" s="2" customFormat="1" customHeight="1" spans="1:18">
      <c r="A461" s="9">
        <v>460</v>
      </c>
      <c r="B461" s="9" t="s">
        <v>1617</v>
      </c>
      <c r="C461" s="9" t="s">
        <v>31</v>
      </c>
      <c r="D461" s="9" t="s">
        <v>26</v>
      </c>
      <c r="E461" s="9" t="s">
        <v>155</v>
      </c>
      <c r="F461" s="9" t="s">
        <v>1051</v>
      </c>
      <c r="G461" s="9" t="s">
        <v>600</v>
      </c>
      <c r="H461" s="10">
        <v>3</v>
      </c>
      <c r="I461" s="12">
        <v>3</v>
      </c>
      <c r="J461" s="9" t="s">
        <v>213</v>
      </c>
      <c r="K461" s="9" t="s">
        <v>768</v>
      </c>
      <c r="L461" s="9" t="s">
        <v>777</v>
      </c>
      <c r="M461" s="9" t="s">
        <v>1623</v>
      </c>
      <c r="N461" s="9" t="s">
        <v>1619</v>
      </c>
      <c r="O461" s="9">
        <v>2017</v>
      </c>
      <c r="P461" s="9">
        <v>11</v>
      </c>
      <c r="Q461" s="9">
        <v>2017</v>
      </c>
      <c r="R461" s="9">
        <v>11</v>
      </c>
    </row>
    <row r="462" s="2" customFormat="1" customHeight="1" spans="1:18">
      <c r="A462" s="9">
        <v>461</v>
      </c>
      <c r="B462" s="9" t="s">
        <v>1617</v>
      </c>
      <c r="C462" s="9" t="s">
        <v>31</v>
      </c>
      <c r="D462" s="9" t="s">
        <v>26</v>
      </c>
      <c r="E462" s="9" t="s">
        <v>155</v>
      </c>
      <c r="F462" s="9" t="s">
        <v>1062</v>
      </c>
      <c r="G462" s="9" t="s">
        <v>604</v>
      </c>
      <c r="H462" s="10">
        <v>4</v>
      </c>
      <c r="I462" s="12">
        <v>5</v>
      </c>
      <c r="J462" s="9" t="s">
        <v>213</v>
      </c>
      <c r="K462" s="9" t="s">
        <v>768</v>
      </c>
      <c r="L462" s="9" t="s">
        <v>769</v>
      </c>
      <c r="M462" s="9" t="s">
        <v>1620</v>
      </c>
      <c r="N462" s="9" t="s">
        <v>1619</v>
      </c>
      <c r="O462" s="9">
        <v>2017</v>
      </c>
      <c r="P462" s="9">
        <v>11</v>
      </c>
      <c r="Q462" s="9">
        <v>2017</v>
      </c>
      <c r="R462" s="9">
        <v>11</v>
      </c>
    </row>
    <row r="463" s="2" customFormat="1" customHeight="1" spans="1:18">
      <c r="A463" s="9">
        <v>462</v>
      </c>
      <c r="B463" s="9" t="s">
        <v>1617</v>
      </c>
      <c r="C463" s="9" t="s">
        <v>31</v>
      </c>
      <c r="D463" s="9" t="s">
        <v>26</v>
      </c>
      <c r="E463" s="9" t="s">
        <v>155</v>
      </c>
      <c r="F463" s="9" t="s">
        <v>1039</v>
      </c>
      <c r="G463" s="9" t="s">
        <v>595</v>
      </c>
      <c r="H463" s="10">
        <v>3</v>
      </c>
      <c r="I463" s="12">
        <v>3</v>
      </c>
      <c r="J463" s="9" t="s">
        <v>213</v>
      </c>
      <c r="K463" s="9" t="s">
        <v>768</v>
      </c>
      <c r="L463" s="9" t="s">
        <v>769</v>
      </c>
      <c r="M463" s="9" t="s">
        <v>1631</v>
      </c>
      <c r="N463" s="9" t="s">
        <v>1619</v>
      </c>
      <c r="O463" s="9">
        <v>2017</v>
      </c>
      <c r="P463" s="9">
        <v>11</v>
      </c>
      <c r="Q463" s="9">
        <v>2017</v>
      </c>
      <c r="R463" s="9">
        <v>11</v>
      </c>
    </row>
    <row r="464" s="2" customFormat="1" customHeight="1" spans="1:18">
      <c r="A464" s="9">
        <v>463</v>
      </c>
      <c r="B464" s="9" t="s">
        <v>1617</v>
      </c>
      <c r="C464" s="9" t="s">
        <v>31</v>
      </c>
      <c r="D464" s="9" t="s">
        <v>26</v>
      </c>
      <c r="E464" s="9" t="s">
        <v>155</v>
      </c>
      <c r="F464" s="9" t="s">
        <v>1039</v>
      </c>
      <c r="G464" s="9" t="s">
        <v>596</v>
      </c>
      <c r="H464" s="10">
        <v>4</v>
      </c>
      <c r="I464" s="12">
        <v>4</v>
      </c>
      <c r="J464" s="9" t="s">
        <v>213</v>
      </c>
      <c r="K464" s="9" t="s">
        <v>768</v>
      </c>
      <c r="L464" s="9" t="s">
        <v>769</v>
      </c>
      <c r="M464" s="9" t="s">
        <v>1620</v>
      </c>
      <c r="N464" s="9" t="s">
        <v>1619</v>
      </c>
      <c r="O464" s="9">
        <v>2017</v>
      </c>
      <c r="P464" s="9">
        <v>11</v>
      </c>
      <c r="Q464" s="9">
        <v>2017</v>
      </c>
      <c r="R464" s="9">
        <v>11</v>
      </c>
    </row>
    <row r="465" s="2" customFormat="1" customHeight="1" spans="1:18">
      <c r="A465" s="9">
        <v>464</v>
      </c>
      <c r="B465" s="9" t="s">
        <v>1617</v>
      </c>
      <c r="C465" s="9" t="s">
        <v>31</v>
      </c>
      <c r="D465" s="9" t="s">
        <v>26</v>
      </c>
      <c r="E465" s="9" t="s">
        <v>155</v>
      </c>
      <c r="F465" s="9" t="s">
        <v>1039</v>
      </c>
      <c r="G465" s="9" t="s">
        <v>597</v>
      </c>
      <c r="H465" s="10">
        <v>2</v>
      </c>
      <c r="I465" s="12">
        <v>2</v>
      </c>
      <c r="J465" s="9" t="s">
        <v>213</v>
      </c>
      <c r="K465" s="9" t="s">
        <v>768</v>
      </c>
      <c r="L465" s="9" t="s">
        <v>777</v>
      </c>
      <c r="M465" s="9" t="s">
        <v>1623</v>
      </c>
      <c r="N465" s="9" t="s">
        <v>1619</v>
      </c>
      <c r="O465" s="9">
        <v>2017</v>
      </c>
      <c r="P465" s="9">
        <v>11</v>
      </c>
      <c r="Q465" s="9">
        <v>2017</v>
      </c>
      <c r="R465" s="9">
        <v>11</v>
      </c>
    </row>
    <row r="466" s="2" customFormat="1" customHeight="1" spans="1:18">
      <c r="A466" s="9">
        <v>465</v>
      </c>
      <c r="B466" s="9" t="s">
        <v>1617</v>
      </c>
      <c r="C466" s="9" t="s">
        <v>31</v>
      </c>
      <c r="D466" s="9" t="s">
        <v>26</v>
      </c>
      <c r="E466" s="9" t="s">
        <v>155</v>
      </c>
      <c r="F466" s="9" t="s">
        <v>1056</v>
      </c>
      <c r="G466" s="9" t="s">
        <v>601</v>
      </c>
      <c r="H466" s="10">
        <v>3</v>
      </c>
      <c r="I466" s="12">
        <v>3</v>
      </c>
      <c r="J466" s="9" t="s">
        <v>213</v>
      </c>
      <c r="K466" s="9" t="s">
        <v>768</v>
      </c>
      <c r="L466" s="9" t="s">
        <v>777</v>
      </c>
      <c r="M466" s="9" t="s">
        <v>1623</v>
      </c>
      <c r="N466" s="9" t="s">
        <v>1619</v>
      </c>
      <c r="O466" s="9">
        <v>2017</v>
      </c>
      <c r="P466" s="9">
        <v>11</v>
      </c>
      <c r="Q466" s="9">
        <v>2017</v>
      </c>
      <c r="R466" s="9">
        <v>11</v>
      </c>
    </row>
    <row r="467" s="2" customFormat="1" customHeight="1" spans="1:18">
      <c r="A467" s="9">
        <v>466</v>
      </c>
      <c r="B467" s="9" t="s">
        <v>1617</v>
      </c>
      <c r="C467" s="9" t="s">
        <v>31</v>
      </c>
      <c r="D467" s="9" t="s">
        <v>34</v>
      </c>
      <c r="E467" s="9" t="s">
        <v>155</v>
      </c>
      <c r="F467" s="9" t="s">
        <v>34</v>
      </c>
      <c r="G467" s="9" t="s">
        <v>619</v>
      </c>
      <c r="H467" s="10">
        <v>3</v>
      </c>
      <c r="I467" s="12">
        <v>3</v>
      </c>
      <c r="J467" s="9" t="s">
        <v>213</v>
      </c>
      <c r="K467" s="9" t="s">
        <v>768</v>
      </c>
      <c r="L467" s="9" t="s">
        <v>769</v>
      </c>
      <c r="M467" s="9" t="s">
        <v>1620</v>
      </c>
      <c r="N467" s="9" t="s">
        <v>1619</v>
      </c>
      <c r="O467" s="9">
        <v>2017</v>
      </c>
      <c r="P467" s="9">
        <v>11</v>
      </c>
      <c r="Q467" s="9">
        <v>2017</v>
      </c>
      <c r="R467" s="9">
        <v>11</v>
      </c>
    </row>
    <row r="468" s="2" customFormat="1" customHeight="1" spans="1:18">
      <c r="A468" s="9">
        <v>467</v>
      </c>
      <c r="B468" s="9" t="s">
        <v>1617</v>
      </c>
      <c r="C468" s="9" t="s">
        <v>31</v>
      </c>
      <c r="D468" s="9" t="s">
        <v>28</v>
      </c>
      <c r="E468" s="9" t="s">
        <v>155</v>
      </c>
      <c r="F468" s="9" t="s">
        <v>1274</v>
      </c>
      <c r="G468" s="9" t="s">
        <v>726</v>
      </c>
      <c r="H468" s="10">
        <v>4</v>
      </c>
      <c r="I468" s="12">
        <v>4</v>
      </c>
      <c r="J468" s="9" t="s">
        <v>213</v>
      </c>
      <c r="K468" s="9" t="s">
        <v>768</v>
      </c>
      <c r="L468" s="9" t="s">
        <v>777</v>
      </c>
      <c r="M468" s="9" t="s">
        <v>1623</v>
      </c>
      <c r="N468" s="9" t="s">
        <v>1628</v>
      </c>
      <c r="O468" s="9">
        <v>2017</v>
      </c>
      <c r="P468" s="9">
        <v>11</v>
      </c>
      <c r="Q468" s="9">
        <v>2017</v>
      </c>
      <c r="R468" s="9">
        <v>11</v>
      </c>
    </row>
    <row r="469" s="2" customFormat="1" customHeight="1" spans="1:18">
      <c r="A469" s="9">
        <v>468</v>
      </c>
      <c r="B469" s="9" t="s">
        <v>1617</v>
      </c>
      <c r="C469" s="9" t="s">
        <v>31</v>
      </c>
      <c r="D469" s="9" t="s">
        <v>28</v>
      </c>
      <c r="E469" s="9" t="s">
        <v>155</v>
      </c>
      <c r="F469" s="9" t="s">
        <v>1266</v>
      </c>
      <c r="G469" s="9" t="s">
        <v>716</v>
      </c>
      <c r="H469" s="10">
        <v>3</v>
      </c>
      <c r="I469" s="12">
        <v>3</v>
      </c>
      <c r="J469" s="9" t="s">
        <v>213</v>
      </c>
      <c r="K469" s="9" t="s">
        <v>768</v>
      </c>
      <c r="L469" s="9" t="s">
        <v>777</v>
      </c>
      <c r="M469" s="9" t="s">
        <v>1622</v>
      </c>
      <c r="N469" s="9" t="s">
        <v>1626</v>
      </c>
      <c r="O469" s="9">
        <v>2017</v>
      </c>
      <c r="P469" s="9">
        <v>11</v>
      </c>
      <c r="Q469" s="9">
        <v>2017</v>
      </c>
      <c r="R469" s="9">
        <v>11</v>
      </c>
    </row>
    <row r="470" s="2" customFormat="1" customHeight="1" spans="1:18">
      <c r="A470" s="9">
        <v>469</v>
      </c>
      <c r="B470" s="9" t="s">
        <v>1617</v>
      </c>
      <c r="C470" s="9" t="s">
        <v>31</v>
      </c>
      <c r="D470" s="9" t="s">
        <v>28</v>
      </c>
      <c r="E470" s="9" t="s">
        <v>155</v>
      </c>
      <c r="F470" s="9" t="s">
        <v>1266</v>
      </c>
      <c r="G470" s="9" t="s">
        <v>717</v>
      </c>
      <c r="H470" s="10">
        <v>3</v>
      </c>
      <c r="I470" s="12">
        <v>3</v>
      </c>
      <c r="J470" s="9" t="s">
        <v>213</v>
      </c>
      <c r="K470" s="9" t="s">
        <v>768</v>
      </c>
      <c r="L470" s="9" t="s">
        <v>777</v>
      </c>
      <c r="M470" s="9" t="s">
        <v>1623</v>
      </c>
      <c r="N470" s="9" t="s">
        <v>1625</v>
      </c>
      <c r="O470" s="9">
        <v>2017</v>
      </c>
      <c r="P470" s="9">
        <v>11</v>
      </c>
      <c r="Q470" s="9">
        <v>2017</v>
      </c>
      <c r="R470" s="9">
        <v>11</v>
      </c>
    </row>
    <row r="471" s="2" customFormat="1" customHeight="1" spans="1:18">
      <c r="A471" s="9">
        <v>470</v>
      </c>
      <c r="B471" s="9" t="s">
        <v>1617</v>
      </c>
      <c r="C471" s="9" t="s">
        <v>31</v>
      </c>
      <c r="D471" s="9" t="s">
        <v>28</v>
      </c>
      <c r="E471" s="9" t="s">
        <v>155</v>
      </c>
      <c r="F471" s="9" t="s">
        <v>1282</v>
      </c>
      <c r="G471" s="9" t="s">
        <v>722</v>
      </c>
      <c r="H471" s="10">
        <v>4</v>
      </c>
      <c r="I471" s="12">
        <v>4</v>
      </c>
      <c r="J471" s="9" t="s">
        <v>213</v>
      </c>
      <c r="K471" s="9" t="s">
        <v>768</v>
      </c>
      <c r="L471" s="9" t="s">
        <v>769</v>
      </c>
      <c r="M471" s="9" t="s">
        <v>1620</v>
      </c>
      <c r="N471" s="9" t="s">
        <v>1629</v>
      </c>
      <c r="O471" s="9">
        <v>2017</v>
      </c>
      <c r="P471" s="9">
        <v>11</v>
      </c>
      <c r="Q471" s="9">
        <v>2017</v>
      </c>
      <c r="R471" s="9">
        <v>11</v>
      </c>
    </row>
    <row r="472" s="2" customFormat="1" customHeight="1" spans="1:18">
      <c r="A472" s="9">
        <v>471</v>
      </c>
      <c r="B472" s="9" t="s">
        <v>1617</v>
      </c>
      <c r="C472" s="9" t="s">
        <v>31</v>
      </c>
      <c r="D472" s="9" t="s">
        <v>28</v>
      </c>
      <c r="E472" s="9" t="s">
        <v>155</v>
      </c>
      <c r="F472" s="9" t="s">
        <v>1277</v>
      </c>
      <c r="G472" s="9" t="s">
        <v>720</v>
      </c>
      <c r="H472" s="10">
        <v>3</v>
      </c>
      <c r="I472" s="12">
        <v>3</v>
      </c>
      <c r="J472" s="9" t="s">
        <v>213</v>
      </c>
      <c r="K472" s="9" t="s">
        <v>768</v>
      </c>
      <c r="L472" s="9" t="s">
        <v>769</v>
      </c>
      <c r="M472" s="9" t="s">
        <v>1620</v>
      </c>
      <c r="N472" s="9" t="s">
        <v>1629</v>
      </c>
      <c r="O472" s="9">
        <v>2017</v>
      </c>
      <c r="P472" s="9">
        <v>11</v>
      </c>
      <c r="Q472" s="9">
        <v>2017</v>
      </c>
      <c r="R472" s="9">
        <v>11</v>
      </c>
    </row>
    <row r="473" s="2" customFormat="1" customHeight="1" spans="1:18">
      <c r="A473" s="9">
        <v>472</v>
      </c>
      <c r="B473" s="9" t="s">
        <v>1617</v>
      </c>
      <c r="C473" s="9" t="s">
        <v>31</v>
      </c>
      <c r="D473" s="9" t="s">
        <v>28</v>
      </c>
      <c r="E473" s="9" t="s">
        <v>155</v>
      </c>
      <c r="F473" s="9" t="s">
        <v>1277</v>
      </c>
      <c r="G473" s="9" t="s">
        <v>721</v>
      </c>
      <c r="H473" s="10">
        <v>5</v>
      </c>
      <c r="I473" s="12">
        <v>5</v>
      </c>
      <c r="J473" s="9" t="s">
        <v>213</v>
      </c>
      <c r="K473" s="9" t="s">
        <v>768</v>
      </c>
      <c r="L473" s="9" t="s">
        <v>777</v>
      </c>
      <c r="M473" s="9" t="s">
        <v>1623</v>
      </c>
      <c r="N473" s="9" t="s">
        <v>1619</v>
      </c>
      <c r="O473" s="9">
        <v>2017</v>
      </c>
      <c r="P473" s="9">
        <v>11</v>
      </c>
      <c r="Q473" s="9">
        <v>2017</v>
      </c>
      <c r="R473" s="9">
        <v>11</v>
      </c>
    </row>
    <row r="474" s="2" customFormat="1" customHeight="1" spans="1:18">
      <c r="A474" s="9">
        <v>473</v>
      </c>
      <c r="B474" s="9" t="s">
        <v>1617</v>
      </c>
      <c r="C474" s="9" t="s">
        <v>31</v>
      </c>
      <c r="D474" s="9" t="s">
        <v>28</v>
      </c>
      <c r="E474" s="9" t="s">
        <v>155</v>
      </c>
      <c r="F474" s="9" t="s">
        <v>1271</v>
      </c>
      <c r="G474" s="9" t="s">
        <v>724</v>
      </c>
      <c r="H474" s="10">
        <v>5</v>
      </c>
      <c r="I474" s="12">
        <v>5</v>
      </c>
      <c r="J474" s="9" t="s">
        <v>213</v>
      </c>
      <c r="K474" s="9" t="s">
        <v>768</v>
      </c>
      <c r="L474" s="9" t="s">
        <v>777</v>
      </c>
      <c r="M474" s="9" t="s">
        <v>1623</v>
      </c>
      <c r="N474" s="9" t="s">
        <v>1628</v>
      </c>
      <c r="O474" s="9">
        <v>2017</v>
      </c>
      <c r="P474" s="9">
        <v>11</v>
      </c>
      <c r="Q474" s="9">
        <v>2017</v>
      </c>
      <c r="R474" s="9">
        <v>11</v>
      </c>
    </row>
    <row r="475" s="2" customFormat="1" customHeight="1" spans="1:18">
      <c r="A475" s="9">
        <v>474</v>
      </c>
      <c r="B475" s="9" t="s">
        <v>1617</v>
      </c>
      <c r="C475" s="9" t="s">
        <v>31</v>
      </c>
      <c r="D475" s="9" t="s">
        <v>28</v>
      </c>
      <c r="E475" s="9" t="s">
        <v>155</v>
      </c>
      <c r="F475" s="9" t="s">
        <v>28</v>
      </c>
      <c r="G475" s="9" t="s">
        <v>740</v>
      </c>
      <c r="H475" s="10">
        <v>4</v>
      </c>
      <c r="I475" s="12">
        <v>4</v>
      </c>
      <c r="J475" s="9" t="s">
        <v>1784</v>
      </c>
      <c r="K475" s="9" t="s">
        <v>768</v>
      </c>
      <c r="L475" s="9" t="s">
        <v>777</v>
      </c>
      <c r="M475" s="9" t="s">
        <v>1623</v>
      </c>
      <c r="N475" s="9" t="s">
        <v>1621</v>
      </c>
      <c r="O475" s="9">
        <v>2017</v>
      </c>
      <c r="P475" s="9">
        <v>11</v>
      </c>
      <c r="Q475" s="9">
        <v>2017</v>
      </c>
      <c r="R475" s="9">
        <v>11</v>
      </c>
    </row>
    <row r="476" s="2" customFormat="1" customHeight="1" spans="1:18">
      <c r="A476" s="9">
        <v>475</v>
      </c>
      <c r="B476" s="9" t="s">
        <v>1617</v>
      </c>
      <c r="C476" s="9" t="s">
        <v>31</v>
      </c>
      <c r="D476" s="9" t="s">
        <v>25</v>
      </c>
      <c r="E476" s="9" t="s">
        <v>155</v>
      </c>
      <c r="F476" s="9" t="s">
        <v>1799</v>
      </c>
      <c r="G476" s="9" t="s">
        <v>568</v>
      </c>
      <c r="H476" s="10">
        <v>3</v>
      </c>
      <c r="I476" s="12">
        <v>3</v>
      </c>
      <c r="J476" s="9" t="s">
        <v>213</v>
      </c>
      <c r="K476" s="9" t="s">
        <v>768</v>
      </c>
      <c r="L476" s="9" t="s">
        <v>777</v>
      </c>
      <c r="M476" s="9" t="s">
        <v>1623</v>
      </c>
      <c r="N476" s="9" t="s">
        <v>1619</v>
      </c>
      <c r="O476" s="9">
        <v>2017</v>
      </c>
      <c r="P476" s="9">
        <v>11</v>
      </c>
      <c r="Q476" s="9">
        <v>2017</v>
      </c>
      <c r="R476" s="9">
        <v>11</v>
      </c>
    </row>
    <row r="477" s="2" customFormat="1" customHeight="1" spans="1:18">
      <c r="A477" s="9">
        <v>476</v>
      </c>
      <c r="B477" s="9" t="s">
        <v>1617</v>
      </c>
      <c r="C477" s="9" t="s">
        <v>31</v>
      </c>
      <c r="D477" s="9" t="s">
        <v>20</v>
      </c>
      <c r="E477" s="9" t="s">
        <v>155</v>
      </c>
      <c r="F477" s="9" t="s">
        <v>962</v>
      </c>
      <c r="G477" s="9" t="s">
        <v>671</v>
      </c>
      <c r="H477" s="10">
        <v>5</v>
      </c>
      <c r="I477" s="12">
        <v>5</v>
      </c>
      <c r="J477" s="9" t="s">
        <v>213</v>
      </c>
      <c r="K477" s="9" t="s">
        <v>768</v>
      </c>
      <c r="L477" s="9" t="s">
        <v>769</v>
      </c>
      <c r="M477" s="9" t="s">
        <v>1620</v>
      </c>
      <c r="N477" s="9" t="s">
        <v>1633</v>
      </c>
      <c r="O477" s="9">
        <v>2017</v>
      </c>
      <c r="P477" s="9">
        <v>11</v>
      </c>
      <c r="Q477" s="9">
        <v>2017</v>
      </c>
      <c r="R477" s="9">
        <v>11</v>
      </c>
    </row>
    <row r="478" s="2" customFormat="1" customHeight="1" spans="1:18">
      <c r="A478" s="9">
        <v>477</v>
      </c>
      <c r="B478" s="9" t="s">
        <v>1617</v>
      </c>
      <c r="C478" s="9" t="s">
        <v>31</v>
      </c>
      <c r="D478" s="9" t="s">
        <v>48</v>
      </c>
      <c r="E478" s="9" t="s">
        <v>155</v>
      </c>
      <c r="F478" s="9" t="s">
        <v>1421</v>
      </c>
      <c r="G478" s="9" t="s">
        <v>506</v>
      </c>
      <c r="H478" s="10">
        <v>2</v>
      </c>
      <c r="I478" s="12">
        <v>2</v>
      </c>
      <c r="J478" s="9" t="s">
        <v>213</v>
      </c>
      <c r="K478" s="9" t="s">
        <v>768</v>
      </c>
      <c r="L478" s="9" t="s">
        <v>777</v>
      </c>
      <c r="M478" s="9" t="s">
        <v>1622</v>
      </c>
      <c r="N478" s="9" t="s">
        <v>1619</v>
      </c>
      <c r="O478" s="9">
        <v>2017</v>
      </c>
      <c r="P478" s="9">
        <v>11</v>
      </c>
      <c r="Q478" s="9">
        <v>2017</v>
      </c>
      <c r="R478" s="9">
        <v>11</v>
      </c>
    </row>
    <row r="479" s="2" customFormat="1" customHeight="1" spans="1:18">
      <c r="A479" s="9">
        <v>478</v>
      </c>
      <c r="B479" s="9" t="s">
        <v>1617</v>
      </c>
      <c r="C479" s="9" t="s">
        <v>31</v>
      </c>
      <c r="D479" s="9" t="s">
        <v>27</v>
      </c>
      <c r="E479" s="9" t="s">
        <v>155</v>
      </c>
      <c r="F479" s="9" t="s">
        <v>1023</v>
      </c>
      <c r="G479" s="9" t="s">
        <v>695</v>
      </c>
      <c r="H479" s="10">
        <v>2</v>
      </c>
      <c r="I479" s="12">
        <v>2</v>
      </c>
      <c r="J479" s="9" t="s">
        <v>213</v>
      </c>
      <c r="K479" s="9" t="s">
        <v>768</v>
      </c>
      <c r="L479" s="9" t="s">
        <v>777</v>
      </c>
      <c r="M479" s="9" t="s">
        <v>1623</v>
      </c>
      <c r="N479" s="9" t="s">
        <v>1628</v>
      </c>
      <c r="O479" s="9">
        <v>2017</v>
      </c>
      <c r="P479" s="9">
        <v>11</v>
      </c>
      <c r="Q479" s="9">
        <v>2017</v>
      </c>
      <c r="R479" s="9">
        <v>11</v>
      </c>
    </row>
    <row r="480" s="2" customFormat="1" customHeight="1" spans="1:18">
      <c r="A480" s="9">
        <v>479</v>
      </c>
      <c r="B480" s="9" t="s">
        <v>1617</v>
      </c>
      <c r="C480" s="9" t="s">
        <v>31</v>
      </c>
      <c r="D480" s="9" t="s">
        <v>35</v>
      </c>
      <c r="E480" s="9" t="s">
        <v>155</v>
      </c>
      <c r="F480" s="9" t="s">
        <v>1109</v>
      </c>
      <c r="G480" s="9" t="s">
        <v>467</v>
      </c>
      <c r="H480" s="10">
        <v>3</v>
      </c>
      <c r="I480" s="12">
        <v>3</v>
      </c>
      <c r="J480" s="9" t="s">
        <v>213</v>
      </c>
      <c r="K480" s="9" t="s">
        <v>768</v>
      </c>
      <c r="L480" s="9" t="s">
        <v>777</v>
      </c>
      <c r="M480" s="9" t="s">
        <v>1623</v>
      </c>
      <c r="N480" s="9" t="s">
        <v>1619</v>
      </c>
      <c r="O480" s="9">
        <v>2017</v>
      </c>
      <c r="P480" s="9">
        <v>11</v>
      </c>
      <c r="Q480" s="9">
        <v>2017</v>
      </c>
      <c r="R480" s="9">
        <v>11</v>
      </c>
    </row>
    <row r="481" s="2" customFormat="1" customHeight="1" spans="1:18">
      <c r="A481" s="9">
        <v>480</v>
      </c>
      <c r="B481" s="9" t="s">
        <v>1617</v>
      </c>
      <c r="C481" s="9" t="s">
        <v>31</v>
      </c>
      <c r="D481" s="9" t="s">
        <v>35</v>
      </c>
      <c r="E481" s="9" t="s">
        <v>155</v>
      </c>
      <c r="F481" s="9" t="s">
        <v>1425</v>
      </c>
      <c r="G481" s="9" t="s">
        <v>471</v>
      </c>
      <c r="H481" s="10">
        <v>4</v>
      </c>
      <c r="I481" s="12">
        <v>4</v>
      </c>
      <c r="J481" s="9" t="s">
        <v>213</v>
      </c>
      <c r="K481" s="9" t="s">
        <v>768</v>
      </c>
      <c r="L481" s="9" t="s">
        <v>777</v>
      </c>
      <c r="M481" s="9" t="s">
        <v>1623</v>
      </c>
      <c r="N481" s="9" t="s">
        <v>1626</v>
      </c>
      <c r="O481" s="9">
        <v>2017</v>
      </c>
      <c r="P481" s="9">
        <v>11</v>
      </c>
      <c r="Q481" s="9">
        <v>2017</v>
      </c>
      <c r="R481" s="9">
        <v>11</v>
      </c>
    </row>
    <row r="482" s="2" customFormat="1" customHeight="1" spans="1:18">
      <c r="A482" s="9">
        <v>481</v>
      </c>
      <c r="B482" s="9" t="s">
        <v>1617</v>
      </c>
      <c r="C482" s="9" t="s">
        <v>31</v>
      </c>
      <c r="D482" s="9" t="s">
        <v>43</v>
      </c>
      <c r="E482" s="9" t="s">
        <v>155</v>
      </c>
      <c r="F482" s="9" t="s">
        <v>43</v>
      </c>
      <c r="G482" s="9" t="s">
        <v>623</v>
      </c>
      <c r="H482" s="10">
        <v>3</v>
      </c>
      <c r="I482" s="12">
        <v>3</v>
      </c>
      <c r="J482" s="9" t="s">
        <v>212</v>
      </c>
      <c r="K482" s="9" t="s">
        <v>768</v>
      </c>
      <c r="L482" s="9" t="s">
        <v>769</v>
      </c>
      <c r="M482" s="9" t="s">
        <v>1631</v>
      </c>
      <c r="N482" s="9" t="s">
        <v>1621</v>
      </c>
      <c r="O482" s="9">
        <v>2017</v>
      </c>
      <c r="P482" s="9">
        <v>11</v>
      </c>
      <c r="Q482" s="9">
        <v>2017</v>
      </c>
      <c r="R482" s="9">
        <v>11</v>
      </c>
    </row>
    <row r="483" s="2" customFormat="1" customHeight="1" spans="1:18">
      <c r="A483" s="9">
        <v>482</v>
      </c>
      <c r="B483" s="9" t="s">
        <v>1617</v>
      </c>
      <c r="C483" s="9" t="s">
        <v>31</v>
      </c>
      <c r="D483" s="9" t="s">
        <v>48</v>
      </c>
      <c r="E483" s="9" t="s">
        <v>155</v>
      </c>
      <c r="F483" s="9" t="s">
        <v>48</v>
      </c>
      <c r="G483" s="9" t="s">
        <v>511</v>
      </c>
      <c r="H483" s="10">
        <v>2</v>
      </c>
      <c r="I483" s="12">
        <v>2</v>
      </c>
      <c r="J483" s="9" t="s">
        <v>212</v>
      </c>
      <c r="K483" s="9" t="s">
        <v>768</v>
      </c>
      <c r="L483" s="9" t="s">
        <v>769</v>
      </c>
      <c r="M483" s="9" t="s">
        <v>1620</v>
      </c>
      <c r="N483" s="9" t="s">
        <v>1624</v>
      </c>
      <c r="O483" s="9">
        <v>2017</v>
      </c>
      <c r="P483" s="9">
        <v>11</v>
      </c>
      <c r="Q483" s="9">
        <v>2017</v>
      </c>
      <c r="R483" s="9">
        <v>11</v>
      </c>
    </row>
    <row r="484" s="2" customFormat="1" customHeight="1" spans="1:18">
      <c r="A484" s="9">
        <v>483</v>
      </c>
      <c r="B484" s="9" t="s">
        <v>1617</v>
      </c>
      <c r="C484" s="9" t="s">
        <v>31</v>
      </c>
      <c r="D484" s="9" t="s">
        <v>20</v>
      </c>
      <c r="E484" s="9" t="s">
        <v>155</v>
      </c>
      <c r="F484" s="9" t="s">
        <v>1800</v>
      </c>
      <c r="G484" s="9" t="s">
        <v>673</v>
      </c>
      <c r="H484" s="10">
        <v>4</v>
      </c>
      <c r="I484" s="12">
        <v>4</v>
      </c>
      <c r="J484" s="9" t="s">
        <v>213</v>
      </c>
      <c r="K484" s="9" t="s">
        <v>768</v>
      </c>
      <c r="L484" s="9" t="s">
        <v>769</v>
      </c>
      <c r="M484" s="9" t="s">
        <v>1620</v>
      </c>
      <c r="N484" s="9" t="s">
        <v>1626</v>
      </c>
      <c r="O484" s="9">
        <v>2017</v>
      </c>
      <c r="P484" s="9">
        <v>11</v>
      </c>
      <c r="Q484" s="9">
        <v>2017</v>
      </c>
      <c r="R484" s="9">
        <v>11</v>
      </c>
    </row>
    <row r="485" s="2" customFormat="1" customHeight="1" spans="1:18">
      <c r="A485" s="9">
        <v>484</v>
      </c>
      <c r="B485" s="9" t="s">
        <v>1617</v>
      </c>
      <c r="C485" s="9" t="s">
        <v>31</v>
      </c>
      <c r="D485" s="9" t="s">
        <v>20</v>
      </c>
      <c r="E485" s="9" t="s">
        <v>155</v>
      </c>
      <c r="F485" s="9" t="s">
        <v>976</v>
      </c>
      <c r="G485" s="9" t="s">
        <v>666</v>
      </c>
      <c r="H485" s="10">
        <v>4</v>
      </c>
      <c r="I485" s="12">
        <v>4</v>
      </c>
      <c r="J485" s="9" t="s">
        <v>213</v>
      </c>
      <c r="K485" s="9" t="s">
        <v>768</v>
      </c>
      <c r="L485" s="9" t="s">
        <v>769</v>
      </c>
      <c r="M485" s="9" t="s">
        <v>1620</v>
      </c>
      <c r="N485" s="9" t="s">
        <v>1621</v>
      </c>
      <c r="O485" s="9">
        <v>2017</v>
      </c>
      <c r="P485" s="9">
        <v>11</v>
      </c>
      <c r="Q485" s="9">
        <v>2017</v>
      </c>
      <c r="R485" s="9">
        <v>11</v>
      </c>
    </row>
    <row r="486" s="2" customFormat="1" customHeight="1" spans="1:18">
      <c r="A486" s="9">
        <v>485</v>
      </c>
      <c r="B486" s="9" t="s">
        <v>1617</v>
      </c>
      <c r="C486" s="9" t="s">
        <v>31</v>
      </c>
      <c r="D486" s="9" t="s">
        <v>34</v>
      </c>
      <c r="E486" s="9" t="s">
        <v>155</v>
      </c>
      <c r="F486" s="9" t="s">
        <v>924</v>
      </c>
      <c r="G486" s="9" t="s">
        <v>618</v>
      </c>
      <c r="H486" s="10">
        <v>4</v>
      </c>
      <c r="I486" s="12">
        <v>4</v>
      </c>
      <c r="J486" s="9" t="s">
        <v>213</v>
      </c>
      <c r="K486" s="9" t="s">
        <v>768</v>
      </c>
      <c r="L486" s="9" t="s">
        <v>777</v>
      </c>
      <c r="M486" s="9" t="s">
        <v>1623</v>
      </c>
      <c r="N486" s="9" t="s">
        <v>1621</v>
      </c>
      <c r="O486" s="9">
        <v>2017</v>
      </c>
      <c r="P486" s="9">
        <v>11</v>
      </c>
      <c r="Q486" s="9">
        <v>2017</v>
      </c>
      <c r="R486" s="9">
        <v>11</v>
      </c>
    </row>
    <row r="487" s="2" customFormat="1" customHeight="1" spans="1:18">
      <c r="A487" s="9">
        <v>486</v>
      </c>
      <c r="B487" s="9" t="s">
        <v>1617</v>
      </c>
      <c r="C487" s="9" t="s">
        <v>31</v>
      </c>
      <c r="D487" s="9" t="s">
        <v>28</v>
      </c>
      <c r="E487" s="9" t="s">
        <v>155</v>
      </c>
      <c r="F487" s="9" t="s">
        <v>1801</v>
      </c>
      <c r="G487" s="9" t="s">
        <v>718</v>
      </c>
      <c r="H487" s="10">
        <v>4</v>
      </c>
      <c r="I487" s="12">
        <v>4</v>
      </c>
      <c r="J487" s="9" t="s">
        <v>212</v>
      </c>
      <c r="K487" s="9" t="s">
        <v>768</v>
      </c>
      <c r="L487" s="9" t="s">
        <v>769</v>
      </c>
      <c r="M487" s="9" t="s">
        <v>1620</v>
      </c>
      <c r="N487" s="9" t="s">
        <v>1621</v>
      </c>
      <c r="O487" s="9">
        <v>2017</v>
      </c>
      <c r="P487" s="9">
        <v>11</v>
      </c>
      <c r="Q487" s="9">
        <v>2017</v>
      </c>
      <c r="R487" s="9">
        <v>11</v>
      </c>
    </row>
    <row r="488" s="2" customFormat="1" customHeight="1" spans="1:18">
      <c r="A488" s="9">
        <v>487</v>
      </c>
      <c r="B488" s="9" t="s">
        <v>1617</v>
      </c>
      <c r="C488" s="9" t="s">
        <v>31</v>
      </c>
      <c r="D488" s="9" t="s">
        <v>46</v>
      </c>
      <c r="E488" s="9" t="s">
        <v>155</v>
      </c>
      <c r="F488" s="9" t="s">
        <v>1070</v>
      </c>
      <c r="G488" s="9" t="s">
        <v>633</v>
      </c>
      <c r="H488" s="10">
        <v>3</v>
      </c>
      <c r="I488" s="12">
        <v>3</v>
      </c>
      <c r="J488" s="9" t="s">
        <v>212</v>
      </c>
      <c r="K488" s="9" t="s">
        <v>768</v>
      </c>
      <c r="L488" s="9" t="s">
        <v>769</v>
      </c>
      <c r="M488" s="9" t="s">
        <v>1620</v>
      </c>
      <c r="N488" s="9" t="s">
        <v>1624</v>
      </c>
      <c r="O488" s="9">
        <v>2017</v>
      </c>
      <c r="P488" s="9">
        <v>11</v>
      </c>
      <c r="Q488" s="9">
        <v>2017</v>
      </c>
      <c r="R488" s="9">
        <v>11</v>
      </c>
    </row>
    <row r="489" s="2" customFormat="1" customHeight="1" spans="1:18">
      <c r="A489" s="9">
        <v>488</v>
      </c>
      <c r="B489" s="9" t="s">
        <v>1617</v>
      </c>
      <c r="C489" s="9" t="s">
        <v>31</v>
      </c>
      <c r="D489" s="9" t="s">
        <v>26</v>
      </c>
      <c r="E489" s="9" t="s">
        <v>155</v>
      </c>
      <c r="F489" s="9" t="s">
        <v>1802</v>
      </c>
      <c r="G489" s="9" t="s">
        <v>676</v>
      </c>
      <c r="H489" s="10">
        <v>3</v>
      </c>
      <c r="I489" s="12">
        <v>3</v>
      </c>
      <c r="J489" s="9" t="s">
        <v>212</v>
      </c>
      <c r="K489" s="9" t="s">
        <v>768</v>
      </c>
      <c r="L489" s="9" t="s">
        <v>769</v>
      </c>
      <c r="M489" s="9" t="s">
        <v>1620</v>
      </c>
      <c r="N489" s="9" t="s">
        <v>1629</v>
      </c>
      <c r="O489" s="9">
        <v>2017</v>
      </c>
      <c r="P489" s="9">
        <v>11</v>
      </c>
      <c r="Q489" s="9">
        <v>2017</v>
      </c>
      <c r="R489" s="9">
        <v>11</v>
      </c>
    </row>
    <row r="490" s="2" customFormat="1" customHeight="1" spans="1:18">
      <c r="A490" s="9">
        <v>489</v>
      </c>
      <c r="B490" s="9" t="s">
        <v>1617</v>
      </c>
      <c r="C490" s="9" t="s">
        <v>31</v>
      </c>
      <c r="D490" s="9" t="s">
        <v>46</v>
      </c>
      <c r="E490" s="9" t="s">
        <v>155</v>
      </c>
      <c r="F490" s="9" t="s">
        <v>1578</v>
      </c>
      <c r="G490" s="9" t="s">
        <v>627</v>
      </c>
      <c r="H490" s="10">
        <v>4</v>
      </c>
      <c r="I490" s="12">
        <v>4</v>
      </c>
      <c r="J490" s="9" t="s">
        <v>212</v>
      </c>
      <c r="K490" s="9" t="s">
        <v>768</v>
      </c>
      <c r="L490" s="9" t="s">
        <v>769</v>
      </c>
      <c r="M490" s="9" t="s">
        <v>1620</v>
      </c>
      <c r="N490" s="9" t="s">
        <v>1619</v>
      </c>
      <c r="O490" s="9">
        <v>2017</v>
      </c>
      <c r="P490" s="9">
        <v>11</v>
      </c>
      <c r="Q490" s="9">
        <v>2017</v>
      </c>
      <c r="R490" s="9">
        <v>11</v>
      </c>
    </row>
    <row r="491" s="2" customFormat="1" customHeight="1" spans="1:18">
      <c r="A491" s="9">
        <v>490</v>
      </c>
      <c r="B491" s="9" t="s">
        <v>1617</v>
      </c>
      <c r="C491" s="9" t="s">
        <v>31</v>
      </c>
      <c r="D491" s="9" t="s">
        <v>46</v>
      </c>
      <c r="E491" s="9" t="s">
        <v>155</v>
      </c>
      <c r="F491" s="9" t="s">
        <v>1803</v>
      </c>
      <c r="G491" s="9" t="s">
        <v>689</v>
      </c>
      <c r="H491" s="10">
        <v>2</v>
      </c>
      <c r="I491" s="12">
        <v>2</v>
      </c>
      <c r="J491" s="9" t="s">
        <v>212</v>
      </c>
      <c r="K491" s="9" t="s">
        <v>768</v>
      </c>
      <c r="L491" s="9" t="s">
        <v>769</v>
      </c>
      <c r="M491" s="9" t="s">
        <v>1620</v>
      </c>
      <c r="N491" s="9" t="s">
        <v>1625</v>
      </c>
      <c r="O491" s="9">
        <v>2017</v>
      </c>
      <c r="P491" s="9">
        <v>11</v>
      </c>
      <c r="Q491" s="9">
        <v>2017</v>
      </c>
      <c r="R491" s="9">
        <v>11</v>
      </c>
    </row>
    <row r="492" s="2" customFormat="1" customHeight="1" spans="1:18">
      <c r="A492" s="9">
        <v>491</v>
      </c>
      <c r="B492" s="9" t="s">
        <v>1617</v>
      </c>
      <c r="C492" s="9" t="s">
        <v>31</v>
      </c>
      <c r="D492" s="9" t="s">
        <v>46</v>
      </c>
      <c r="E492" s="9" t="s">
        <v>155</v>
      </c>
      <c r="F492" s="9" t="s">
        <v>1094</v>
      </c>
      <c r="G492" s="9" t="s">
        <v>635</v>
      </c>
      <c r="H492" s="10">
        <v>2</v>
      </c>
      <c r="I492" s="12">
        <v>2</v>
      </c>
      <c r="J492" s="9" t="s">
        <v>213</v>
      </c>
      <c r="K492" s="9" t="s">
        <v>768</v>
      </c>
      <c r="L492" s="9" t="s">
        <v>769</v>
      </c>
      <c r="M492" s="9" t="s">
        <v>1620</v>
      </c>
      <c r="N492" s="9" t="s">
        <v>1619</v>
      </c>
      <c r="O492" s="9">
        <v>2017</v>
      </c>
      <c r="P492" s="9">
        <v>11</v>
      </c>
      <c r="Q492" s="9">
        <v>2017</v>
      </c>
      <c r="R492" s="9">
        <v>11</v>
      </c>
    </row>
    <row r="493" s="2" customFormat="1" customHeight="1" spans="1:18">
      <c r="A493" s="9">
        <v>492</v>
      </c>
      <c r="B493" s="9" t="s">
        <v>1617</v>
      </c>
      <c r="C493" s="9" t="s">
        <v>31</v>
      </c>
      <c r="D493" s="9" t="s">
        <v>46</v>
      </c>
      <c r="E493" s="9" t="s">
        <v>155</v>
      </c>
      <c r="F493" s="9" t="s">
        <v>1088</v>
      </c>
      <c r="G493" s="9" t="s">
        <v>625</v>
      </c>
      <c r="H493" s="10">
        <v>5</v>
      </c>
      <c r="I493" s="12">
        <v>5</v>
      </c>
      <c r="J493" s="9" t="s">
        <v>213</v>
      </c>
      <c r="K493" s="9" t="s">
        <v>768</v>
      </c>
      <c r="L493" s="9" t="s">
        <v>769</v>
      </c>
      <c r="M493" s="9" t="s">
        <v>1620</v>
      </c>
      <c r="N493" s="9" t="s">
        <v>1619</v>
      </c>
      <c r="O493" s="9">
        <v>2017</v>
      </c>
      <c r="P493" s="9">
        <v>11</v>
      </c>
      <c r="Q493" s="9">
        <v>2017</v>
      </c>
      <c r="R493" s="9">
        <v>11</v>
      </c>
    </row>
    <row r="494" s="2" customFormat="1" customHeight="1" spans="1:18">
      <c r="A494" s="9">
        <v>493</v>
      </c>
      <c r="B494" s="9" t="s">
        <v>1617</v>
      </c>
      <c r="C494" s="9" t="s">
        <v>31</v>
      </c>
      <c r="D494" s="9" t="s">
        <v>46</v>
      </c>
      <c r="E494" s="9" t="s">
        <v>155</v>
      </c>
      <c r="F494" s="9" t="s">
        <v>1070</v>
      </c>
      <c r="G494" s="9" t="s">
        <v>630</v>
      </c>
      <c r="H494" s="10">
        <v>4</v>
      </c>
      <c r="I494" s="12">
        <v>4</v>
      </c>
      <c r="J494" s="9" t="s">
        <v>213</v>
      </c>
      <c r="K494" s="9" t="s">
        <v>768</v>
      </c>
      <c r="L494" s="9" t="s">
        <v>769</v>
      </c>
      <c r="M494" s="9" t="s">
        <v>1620</v>
      </c>
      <c r="N494" s="9" t="s">
        <v>1621</v>
      </c>
      <c r="O494" s="9">
        <v>2017</v>
      </c>
      <c r="P494" s="9">
        <v>11</v>
      </c>
      <c r="Q494" s="9">
        <v>2017</v>
      </c>
      <c r="R494" s="9">
        <v>11</v>
      </c>
    </row>
    <row r="495" s="2" customFormat="1" customHeight="1" spans="1:18">
      <c r="A495" s="9">
        <v>494</v>
      </c>
      <c r="B495" s="9" t="s">
        <v>1617</v>
      </c>
      <c r="C495" s="9" t="s">
        <v>31</v>
      </c>
      <c r="D495" s="9" t="s">
        <v>46</v>
      </c>
      <c r="E495" s="9" t="s">
        <v>155</v>
      </c>
      <c r="F495" s="9" t="s">
        <v>1070</v>
      </c>
      <c r="G495" s="9" t="s">
        <v>638</v>
      </c>
      <c r="H495" s="10">
        <v>2</v>
      </c>
      <c r="I495" s="12">
        <v>2</v>
      </c>
      <c r="J495" s="9" t="s">
        <v>213</v>
      </c>
      <c r="K495" s="9" t="s">
        <v>768</v>
      </c>
      <c r="L495" s="9" t="s">
        <v>769</v>
      </c>
      <c r="M495" s="9" t="s">
        <v>1620</v>
      </c>
      <c r="N495" s="9" t="s">
        <v>1625</v>
      </c>
      <c r="O495" s="9">
        <v>2017</v>
      </c>
      <c r="P495" s="9">
        <v>11</v>
      </c>
      <c r="Q495" s="9">
        <v>2017</v>
      </c>
      <c r="R495" s="9">
        <v>11</v>
      </c>
    </row>
    <row r="496" s="2" customFormat="1" customHeight="1" spans="1:18">
      <c r="A496" s="9">
        <v>495</v>
      </c>
      <c r="B496" s="9" t="s">
        <v>1617</v>
      </c>
      <c r="C496" s="9" t="s">
        <v>31</v>
      </c>
      <c r="D496" s="9" t="s">
        <v>46</v>
      </c>
      <c r="E496" s="9" t="s">
        <v>155</v>
      </c>
      <c r="F496" s="9" t="s">
        <v>1091</v>
      </c>
      <c r="G496" s="9" t="s">
        <v>626</v>
      </c>
      <c r="H496" s="10">
        <v>3</v>
      </c>
      <c r="I496" s="12">
        <v>3</v>
      </c>
      <c r="J496" s="9" t="s">
        <v>213</v>
      </c>
      <c r="K496" s="9" t="s">
        <v>768</v>
      </c>
      <c r="L496" s="9" t="s">
        <v>769</v>
      </c>
      <c r="M496" s="9" t="s">
        <v>1620</v>
      </c>
      <c r="N496" s="9" t="s">
        <v>1619</v>
      </c>
      <c r="O496" s="9">
        <v>2017</v>
      </c>
      <c r="P496" s="9">
        <v>11</v>
      </c>
      <c r="Q496" s="9">
        <v>2017</v>
      </c>
      <c r="R496" s="9">
        <v>11</v>
      </c>
    </row>
    <row r="497" s="2" customFormat="1" customHeight="1" spans="1:18">
      <c r="A497" s="9">
        <v>496</v>
      </c>
      <c r="B497" s="9" t="s">
        <v>1617</v>
      </c>
      <c r="C497" s="9" t="s">
        <v>31</v>
      </c>
      <c r="D497" s="9" t="s">
        <v>46</v>
      </c>
      <c r="E497" s="9" t="s">
        <v>155</v>
      </c>
      <c r="F497" s="9" t="s">
        <v>1076</v>
      </c>
      <c r="G497" s="9" t="s">
        <v>632</v>
      </c>
      <c r="H497" s="10">
        <v>4</v>
      </c>
      <c r="I497" s="12">
        <v>4</v>
      </c>
      <c r="J497" s="9" t="s">
        <v>213</v>
      </c>
      <c r="K497" s="9" t="s">
        <v>768</v>
      </c>
      <c r="L497" s="9" t="s">
        <v>769</v>
      </c>
      <c r="M497" s="9" t="s">
        <v>1620</v>
      </c>
      <c r="N497" s="9" t="s">
        <v>1621</v>
      </c>
      <c r="O497" s="9">
        <v>2017</v>
      </c>
      <c r="P497" s="9">
        <v>11</v>
      </c>
      <c r="Q497" s="9">
        <v>2017</v>
      </c>
      <c r="R497" s="9">
        <v>11</v>
      </c>
    </row>
    <row r="498" s="2" customFormat="1" customHeight="1" spans="1:18">
      <c r="A498" s="9">
        <v>497</v>
      </c>
      <c r="B498" s="9" t="s">
        <v>1617</v>
      </c>
      <c r="C498" s="9" t="s">
        <v>31</v>
      </c>
      <c r="D498" s="9" t="s">
        <v>46</v>
      </c>
      <c r="E498" s="9" t="s">
        <v>155</v>
      </c>
      <c r="F498" s="9" t="s">
        <v>1097</v>
      </c>
      <c r="G498" s="9" t="s">
        <v>636</v>
      </c>
      <c r="H498" s="10">
        <v>4</v>
      </c>
      <c r="I498" s="12">
        <v>4</v>
      </c>
      <c r="J498" s="9" t="s">
        <v>213</v>
      </c>
      <c r="K498" s="9" t="s">
        <v>768</v>
      </c>
      <c r="L498" s="9" t="s">
        <v>769</v>
      </c>
      <c r="M498" s="9" t="s">
        <v>1631</v>
      </c>
      <c r="N498" s="9" t="s">
        <v>1619</v>
      </c>
      <c r="O498" s="9">
        <v>2017</v>
      </c>
      <c r="P498" s="9">
        <v>11</v>
      </c>
      <c r="Q498" s="9">
        <v>2017</v>
      </c>
      <c r="R498" s="9">
        <v>11</v>
      </c>
    </row>
    <row r="499" s="2" customFormat="1" customHeight="1" spans="1:18">
      <c r="A499" s="9">
        <v>498</v>
      </c>
      <c r="B499" s="9" t="s">
        <v>1617</v>
      </c>
      <c r="C499" s="9" t="s">
        <v>31</v>
      </c>
      <c r="D499" s="9" t="s">
        <v>46</v>
      </c>
      <c r="E499" s="9" t="s">
        <v>155</v>
      </c>
      <c r="F499" s="9" t="s">
        <v>1081</v>
      </c>
      <c r="G499" s="9" t="s">
        <v>639</v>
      </c>
      <c r="H499" s="10">
        <v>3</v>
      </c>
      <c r="I499" s="12">
        <v>3</v>
      </c>
      <c r="J499" s="9" t="s">
        <v>213</v>
      </c>
      <c r="K499" s="9" t="s">
        <v>768</v>
      </c>
      <c r="L499" s="9" t="s">
        <v>769</v>
      </c>
      <c r="M499" s="9" t="s">
        <v>1620</v>
      </c>
      <c r="N499" s="9" t="s">
        <v>1625</v>
      </c>
      <c r="O499" s="9">
        <v>2017</v>
      </c>
      <c r="P499" s="9">
        <v>11</v>
      </c>
      <c r="Q499" s="9">
        <v>2017</v>
      </c>
      <c r="R499" s="9">
        <v>11</v>
      </c>
    </row>
    <row r="500" s="2" customFormat="1" customHeight="1" spans="1:18">
      <c r="A500" s="9">
        <v>499</v>
      </c>
      <c r="B500" s="9" t="s">
        <v>1617</v>
      </c>
      <c r="C500" s="9" t="s">
        <v>31</v>
      </c>
      <c r="D500" s="9" t="s">
        <v>46</v>
      </c>
      <c r="E500" s="9" t="s">
        <v>155</v>
      </c>
      <c r="F500" s="9" t="s">
        <v>1081</v>
      </c>
      <c r="G500" s="9" t="s">
        <v>641</v>
      </c>
      <c r="H500" s="10">
        <v>2</v>
      </c>
      <c r="I500" s="12">
        <v>2</v>
      </c>
      <c r="J500" s="9" t="s">
        <v>213</v>
      </c>
      <c r="K500" s="9" t="s">
        <v>768</v>
      </c>
      <c r="L500" s="9" t="s">
        <v>769</v>
      </c>
      <c r="M500" s="9" t="s">
        <v>1620</v>
      </c>
      <c r="N500" s="9" t="s">
        <v>1619</v>
      </c>
      <c r="O500" s="9">
        <v>2017</v>
      </c>
      <c r="P500" s="9">
        <v>11</v>
      </c>
      <c r="Q500" s="9">
        <v>2017</v>
      </c>
      <c r="R500" s="9">
        <v>11</v>
      </c>
    </row>
    <row r="501" s="2" customFormat="1" customHeight="1" spans="1:18">
      <c r="A501" s="9">
        <v>500</v>
      </c>
      <c r="B501" s="9" t="s">
        <v>1617</v>
      </c>
      <c r="C501" s="9" t="s">
        <v>31</v>
      </c>
      <c r="D501" s="9" t="s">
        <v>46</v>
      </c>
      <c r="E501" s="9" t="s">
        <v>155</v>
      </c>
      <c r="F501" s="9" t="s">
        <v>1081</v>
      </c>
      <c r="G501" s="9" t="s">
        <v>640</v>
      </c>
      <c r="H501" s="10">
        <v>2</v>
      </c>
      <c r="I501" s="12">
        <v>2</v>
      </c>
      <c r="J501" s="9" t="s">
        <v>213</v>
      </c>
      <c r="K501" s="9" t="s">
        <v>768</v>
      </c>
      <c r="L501" s="9" t="s">
        <v>769</v>
      </c>
      <c r="M501" s="9" t="s">
        <v>1631</v>
      </c>
      <c r="N501" s="9" t="s">
        <v>1619</v>
      </c>
      <c r="O501" s="9">
        <v>2017</v>
      </c>
      <c r="P501" s="9">
        <v>11</v>
      </c>
      <c r="Q501" s="9">
        <v>2017</v>
      </c>
      <c r="R501" s="9">
        <v>11</v>
      </c>
    </row>
    <row r="502" s="2" customFormat="1" customHeight="1" spans="1:18">
      <c r="A502" s="9">
        <v>501</v>
      </c>
      <c r="B502" s="9" t="s">
        <v>1617</v>
      </c>
      <c r="C502" s="9" t="s">
        <v>31</v>
      </c>
      <c r="D502" s="9" t="s">
        <v>46</v>
      </c>
      <c r="E502" s="9" t="s">
        <v>155</v>
      </c>
      <c r="F502" s="9" t="s">
        <v>1073</v>
      </c>
      <c r="G502" s="9" t="s">
        <v>631</v>
      </c>
      <c r="H502" s="10">
        <v>4</v>
      </c>
      <c r="I502" s="12">
        <v>4</v>
      </c>
      <c r="J502" s="9" t="s">
        <v>213</v>
      </c>
      <c r="K502" s="9" t="s">
        <v>768</v>
      </c>
      <c r="L502" s="9" t="s">
        <v>777</v>
      </c>
      <c r="M502" s="9" t="s">
        <v>1622</v>
      </c>
      <c r="N502" s="9" t="s">
        <v>1619</v>
      </c>
      <c r="O502" s="9">
        <v>2017</v>
      </c>
      <c r="P502" s="9">
        <v>11</v>
      </c>
      <c r="Q502" s="9">
        <v>2017</v>
      </c>
      <c r="R502" s="9">
        <v>11</v>
      </c>
    </row>
    <row r="503" s="2" customFormat="1" customHeight="1" spans="1:18">
      <c r="A503" s="9">
        <v>502</v>
      </c>
      <c r="B503" s="9" t="s">
        <v>1617</v>
      </c>
      <c r="C503" s="9" t="s">
        <v>31</v>
      </c>
      <c r="D503" s="9" t="s">
        <v>46</v>
      </c>
      <c r="E503" s="9" t="s">
        <v>155</v>
      </c>
      <c r="F503" s="9" t="s">
        <v>1067</v>
      </c>
      <c r="G503" s="9" t="s">
        <v>629</v>
      </c>
      <c r="H503" s="10">
        <v>4</v>
      </c>
      <c r="I503" s="12">
        <v>4</v>
      </c>
      <c r="J503" s="9" t="s">
        <v>213</v>
      </c>
      <c r="K503" s="9" t="s">
        <v>768</v>
      </c>
      <c r="L503" s="9" t="s">
        <v>769</v>
      </c>
      <c r="M503" s="9" t="s">
        <v>1620</v>
      </c>
      <c r="N503" s="9" t="s">
        <v>1625</v>
      </c>
      <c r="O503" s="9">
        <v>2017</v>
      </c>
      <c r="P503" s="9">
        <v>11</v>
      </c>
      <c r="Q503" s="9">
        <v>2017</v>
      </c>
      <c r="R503" s="9">
        <v>11</v>
      </c>
    </row>
    <row r="504" s="2" customFormat="1" customHeight="1" spans="1:18">
      <c r="A504" s="9">
        <v>503</v>
      </c>
      <c r="B504" s="9" t="s">
        <v>1617</v>
      </c>
      <c r="C504" s="9" t="s">
        <v>31</v>
      </c>
      <c r="D504" s="9" t="s">
        <v>54</v>
      </c>
      <c r="E504" s="9" t="s">
        <v>155</v>
      </c>
      <c r="F504" s="9" t="s">
        <v>1804</v>
      </c>
      <c r="G504" s="9" t="s">
        <v>655</v>
      </c>
      <c r="H504" s="10">
        <v>4</v>
      </c>
      <c r="I504" s="12">
        <v>4</v>
      </c>
      <c r="J504" s="9" t="s">
        <v>212</v>
      </c>
      <c r="K504" s="9" t="s">
        <v>768</v>
      </c>
      <c r="L504" s="9" t="s">
        <v>769</v>
      </c>
      <c r="M504" s="9" t="s">
        <v>1620</v>
      </c>
      <c r="N504" s="9" t="s">
        <v>1621</v>
      </c>
      <c r="O504" s="9">
        <v>2017</v>
      </c>
      <c r="P504" s="9">
        <v>11</v>
      </c>
      <c r="Q504" s="9">
        <v>2017</v>
      </c>
      <c r="R504" s="9">
        <v>11</v>
      </c>
    </row>
    <row r="505" s="2" customFormat="1" customHeight="1" spans="1:18">
      <c r="A505" s="9">
        <v>504</v>
      </c>
      <c r="B505" s="9" t="s">
        <v>1617</v>
      </c>
      <c r="C505" s="9" t="s">
        <v>31</v>
      </c>
      <c r="D505" s="9" t="s">
        <v>54</v>
      </c>
      <c r="E505" s="9" t="s">
        <v>155</v>
      </c>
      <c r="F505" s="9" t="s">
        <v>1592</v>
      </c>
      <c r="G505" s="9" t="s">
        <v>659</v>
      </c>
      <c r="H505" s="10">
        <v>4</v>
      </c>
      <c r="I505" s="12">
        <v>4</v>
      </c>
      <c r="J505" s="9" t="s">
        <v>212</v>
      </c>
      <c r="K505" s="9" t="s">
        <v>768</v>
      </c>
      <c r="L505" s="9" t="s">
        <v>769</v>
      </c>
      <c r="M505" s="9" t="s">
        <v>1620</v>
      </c>
      <c r="N505" s="9" t="s">
        <v>1619</v>
      </c>
      <c r="O505" s="9">
        <v>2017</v>
      </c>
      <c r="P505" s="9">
        <v>11</v>
      </c>
      <c r="Q505" s="9">
        <v>2017</v>
      </c>
      <c r="R505" s="9">
        <v>11</v>
      </c>
    </row>
    <row r="506" s="2" customFormat="1" customHeight="1" spans="1:18">
      <c r="A506" s="9">
        <v>505</v>
      </c>
      <c r="B506" s="9" t="s">
        <v>1617</v>
      </c>
      <c r="C506" s="9" t="s">
        <v>31</v>
      </c>
      <c r="D506" s="9" t="s">
        <v>54</v>
      </c>
      <c r="E506" s="9" t="s">
        <v>155</v>
      </c>
      <c r="F506" s="9" t="s">
        <v>1805</v>
      </c>
      <c r="G506" s="9" t="s">
        <v>644</v>
      </c>
      <c r="H506" s="10">
        <v>4</v>
      </c>
      <c r="I506" s="12">
        <v>4</v>
      </c>
      <c r="J506" s="9" t="s">
        <v>212</v>
      </c>
      <c r="K506" s="9" t="s">
        <v>768</v>
      </c>
      <c r="L506" s="9" t="s">
        <v>769</v>
      </c>
      <c r="M506" s="9" t="s">
        <v>1620</v>
      </c>
      <c r="N506" s="9" t="s">
        <v>1619</v>
      </c>
      <c r="O506" s="9">
        <v>2017</v>
      </c>
      <c r="P506" s="9">
        <v>11</v>
      </c>
      <c r="Q506" s="9">
        <v>2017</v>
      </c>
      <c r="R506" s="9">
        <v>11</v>
      </c>
    </row>
    <row r="507" s="2" customFormat="1" customHeight="1" spans="1:18">
      <c r="A507" s="9">
        <v>506</v>
      </c>
      <c r="B507" s="9" t="s">
        <v>1617</v>
      </c>
      <c r="C507" s="9" t="s">
        <v>31</v>
      </c>
      <c r="D507" s="9" t="s">
        <v>54</v>
      </c>
      <c r="E507" s="9" t="s">
        <v>155</v>
      </c>
      <c r="F507" s="9" t="s">
        <v>1806</v>
      </c>
      <c r="G507" s="9" t="s">
        <v>650</v>
      </c>
      <c r="H507" s="10">
        <v>5</v>
      </c>
      <c r="I507" s="12">
        <v>5</v>
      </c>
      <c r="J507" s="9" t="s">
        <v>212</v>
      </c>
      <c r="K507" s="9" t="s">
        <v>768</v>
      </c>
      <c r="L507" s="9" t="s">
        <v>769</v>
      </c>
      <c r="M507" s="9" t="s">
        <v>1620</v>
      </c>
      <c r="N507" s="9" t="s">
        <v>1619</v>
      </c>
      <c r="O507" s="9">
        <v>2017</v>
      </c>
      <c r="P507" s="9">
        <v>11</v>
      </c>
      <c r="Q507" s="9">
        <v>2017</v>
      </c>
      <c r="R507" s="9">
        <v>11</v>
      </c>
    </row>
    <row r="508" s="2" customFormat="1" customHeight="1" spans="1:18">
      <c r="A508" s="9">
        <v>507</v>
      </c>
      <c r="B508" s="9" t="s">
        <v>1617</v>
      </c>
      <c r="C508" s="9" t="s">
        <v>31</v>
      </c>
      <c r="D508" s="9" t="s">
        <v>54</v>
      </c>
      <c r="E508" s="9" t="s">
        <v>155</v>
      </c>
      <c r="F508" s="9" t="s">
        <v>1229</v>
      </c>
      <c r="G508" s="9" t="s">
        <v>649</v>
      </c>
      <c r="H508" s="10">
        <v>4</v>
      </c>
      <c r="I508" s="12">
        <v>4</v>
      </c>
      <c r="J508" s="9" t="s">
        <v>213</v>
      </c>
      <c r="K508" s="9" t="s">
        <v>768</v>
      </c>
      <c r="L508" s="9" t="s">
        <v>777</v>
      </c>
      <c r="M508" s="9" t="s">
        <v>1622</v>
      </c>
      <c r="N508" s="9" t="s">
        <v>1619</v>
      </c>
      <c r="O508" s="9">
        <v>2017</v>
      </c>
      <c r="P508" s="9">
        <v>11</v>
      </c>
      <c r="Q508" s="9">
        <v>2017</v>
      </c>
      <c r="R508" s="9">
        <v>11</v>
      </c>
    </row>
    <row r="509" s="2" customFormat="1" customHeight="1" spans="1:18">
      <c r="A509" s="9">
        <v>508</v>
      </c>
      <c r="B509" s="9" t="s">
        <v>1617</v>
      </c>
      <c r="C509" s="9" t="s">
        <v>31</v>
      </c>
      <c r="D509" s="9" t="s">
        <v>54</v>
      </c>
      <c r="E509" s="9" t="s">
        <v>155</v>
      </c>
      <c r="F509" s="9" t="s">
        <v>1232</v>
      </c>
      <c r="G509" s="9" t="s">
        <v>643</v>
      </c>
      <c r="H509" s="10">
        <v>3</v>
      </c>
      <c r="I509" s="12">
        <v>3</v>
      </c>
      <c r="J509" s="9" t="s">
        <v>213</v>
      </c>
      <c r="K509" s="9" t="s">
        <v>768</v>
      </c>
      <c r="L509" s="9" t="s">
        <v>769</v>
      </c>
      <c r="M509" s="9" t="s">
        <v>1620</v>
      </c>
      <c r="N509" s="9" t="s">
        <v>1619</v>
      </c>
      <c r="O509" s="9">
        <v>2017</v>
      </c>
      <c r="P509" s="9">
        <v>11</v>
      </c>
      <c r="Q509" s="9">
        <v>2017</v>
      </c>
      <c r="R509" s="9">
        <v>11</v>
      </c>
    </row>
    <row r="510" s="2" customFormat="1" customHeight="1" spans="1:18">
      <c r="A510" s="9">
        <v>509</v>
      </c>
      <c r="B510" s="9" t="s">
        <v>1617</v>
      </c>
      <c r="C510" s="9" t="s">
        <v>31</v>
      </c>
      <c r="D510" s="9" t="s">
        <v>54</v>
      </c>
      <c r="E510" s="9" t="s">
        <v>155</v>
      </c>
      <c r="F510" s="9" t="s">
        <v>1212</v>
      </c>
      <c r="G510" s="9" t="s">
        <v>658</v>
      </c>
      <c r="H510" s="10">
        <v>4</v>
      </c>
      <c r="I510" s="12">
        <v>4</v>
      </c>
      <c r="J510" s="9" t="s">
        <v>213</v>
      </c>
      <c r="K510" s="9" t="s">
        <v>768</v>
      </c>
      <c r="L510" s="9" t="s">
        <v>769</v>
      </c>
      <c r="M510" s="9" t="s">
        <v>1620</v>
      </c>
      <c r="N510" s="9" t="s">
        <v>1619</v>
      </c>
      <c r="O510" s="9">
        <v>2017</v>
      </c>
      <c r="P510" s="9">
        <v>11</v>
      </c>
      <c r="Q510" s="9">
        <v>2017</v>
      </c>
      <c r="R510" s="9">
        <v>11</v>
      </c>
    </row>
    <row r="511" s="2" customFormat="1" customHeight="1" spans="1:18">
      <c r="A511" s="9">
        <v>510</v>
      </c>
      <c r="B511" s="9" t="s">
        <v>1617</v>
      </c>
      <c r="C511" s="9" t="s">
        <v>31</v>
      </c>
      <c r="D511" s="9" t="s">
        <v>54</v>
      </c>
      <c r="E511" s="9" t="s">
        <v>155</v>
      </c>
      <c r="F511" s="9" t="s">
        <v>1215</v>
      </c>
      <c r="G511" s="9" t="s">
        <v>654</v>
      </c>
      <c r="H511" s="10">
        <v>5</v>
      </c>
      <c r="I511" s="12">
        <v>5</v>
      </c>
      <c r="J511" s="9" t="s">
        <v>213</v>
      </c>
      <c r="K511" s="9" t="s">
        <v>768</v>
      </c>
      <c r="L511" s="9" t="s">
        <v>777</v>
      </c>
      <c r="M511" s="9" t="s">
        <v>1623</v>
      </c>
      <c r="N511" s="9" t="s">
        <v>1619</v>
      </c>
      <c r="O511" s="9">
        <v>2017</v>
      </c>
      <c r="P511" s="9">
        <v>11</v>
      </c>
      <c r="Q511" s="9">
        <v>2017</v>
      </c>
      <c r="R511" s="9">
        <v>11</v>
      </c>
    </row>
    <row r="512" s="2" customFormat="1" customHeight="1" spans="1:18">
      <c r="A512" s="9">
        <v>511</v>
      </c>
      <c r="B512" s="9" t="s">
        <v>1617</v>
      </c>
      <c r="C512" s="9" t="s">
        <v>31</v>
      </c>
      <c r="D512" s="9" t="s">
        <v>54</v>
      </c>
      <c r="E512" s="9" t="s">
        <v>155</v>
      </c>
      <c r="F512" s="9" t="s">
        <v>1218</v>
      </c>
      <c r="G512" s="9" t="s">
        <v>653</v>
      </c>
      <c r="H512" s="10">
        <v>3</v>
      </c>
      <c r="I512" s="12">
        <v>3</v>
      </c>
      <c r="J512" s="9" t="s">
        <v>213</v>
      </c>
      <c r="K512" s="9" t="s">
        <v>768</v>
      </c>
      <c r="L512" s="9" t="s">
        <v>769</v>
      </c>
      <c r="M512" s="9" t="s">
        <v>1631</v>
      </c>
      <c r="N512" s="9" t="s">
        <v>1619</v>
      </c>
      <c r="O512" s="9">
        <v>2017</v>
      </c>
      <c r="P512" s="9">
        <v>11</v>
      </c>
      <c r="Q512" s="9">
        <v>2017</v>
      </c>
      <c r="R512" s="9">
        <v>11</v>
      </c>
    </row>
    <row r="513" s="2" customFormat="1" customHeight="1" spans="1:18">
      <c r="A513" s="9">
        <v>512</v>
      </c>
      <c r="B513" s="9" t="s">
        <v>1617</v>
      </c>
      <c r="C513" s="9" t="s">
        <v>31</v>
      </c>
      <c r="D513" s="9" t="s">
        <v>54</v>
      </c>
      <c r="E513" s="9" t="s">
        <v>155</v>
      </c>
      <c r="F513" s="9" t="s">
        <v>1226</v>
      </c>
      <c r="G513" s="9" t="s">
        <v>648</v>
      </c>
      <c r="H513" s="10">
        <v>2</v>
      </c>
      <c r="I513" s="12">
        <v>2</v>
      </c>
      <c r="J513" s="9" t="s">
        <v>213</v>
      </c>
      <c r="K513" s="9" t="s">
        <v>768</v>
      </c>
      <c r="L513" s="9" t="s">
        <v>777</v>
      </c>
      <c r="M513" s="9" t="s">
        <v>1623</v>
      </c>
      <c r="N513" s="9" t="s">
        <v>1619</v>
      </c>
      <c r="O513" s="9">
        <v>2017</v>
      </c>
      <c r="P513" s="9">
        <v>11</v>
      </c>
      <c r="Q513" s="9">
        <v>2017</v>
      </c>
      <c r="R513" s="9">
        <v>11</v>
      </c>
    </row>
    <row r="514" s="2" customFormat="1" customHeight="1" spans="1:18">
      <c r="A514" s="9">
        <v>513</v>
      </c>
      <c r="B514" s="9" t="s">
        <v>1617</v>
      </c>
      <c r="C514" s="9" t="s">
        <v>31</v>
      </c>
      <c r="D514" s="9" t="s">
        <v>54</v>
      </c>
      <c r="E514" s="9" t="s">
        <v>155</v>
      </c>
      <c r="F514" s="9" t="s">
        <v>1224</v>
      </c>
      <c r="G514" s="9" t="s">
        <v>647</v>
      </c>
      <c r="H514" s="10">
        <v>2</v>
      </c>
      <c r="I514" s="12">
        <v>2</v>
      </c>
      <c r="J514" s="9" t="s">
        <v>213</v>
      </c>
      <c r="K514" s="9" t="s">
        <v>768</v>
      </c>
      <c r="L514" s="9" t="s">
        <v>777</v>
      </c>
      <c r="M514" s="9" t="s">
        <v>1623</v>
      </c>
      <c r="N514" s="9" t="s">
        <v>1619</v>
      </c>
      <c r="O514" s="9">
        <v>2017</v>
      </c>
      <c r="P514" s="9">
        <v>11</v>
      </c>
      <c r="Q514" s="9">
        <v>2017</v>
      </c>
      <c r="R514" s="9">
        <v>11</v>
      </c>
    </row>
    <row r="515" s="2" customFormat="1" customHeight="1" spans="1:18">
      <c r="A515" s="9">
        <v>514</v>
      </c>
      <c r="B515" s="9" t="s">
        <v>1617</v>
      </c>
      <c r="C515" s="9" t="s">
        <v>31</v>
      </c>
      <c r="D515" s="9" t="s">
        <v>54</v>
      </c>
      <c r="E515" s="9" t="s">
        <v>155</v>
      </c>
      <c r="F515" s="9" t="s">
        <v>1221</v>
      </c>
      <c r="G515" s="9" t="s">
        <v>646</v>
      </c>
      <c r="H515" s="10">
        <v>2</v>
      </c>
      <c r="I515" s="12">
        <v>2</v>
      </c>
      <c r="J515" s="9" t="s">
        <v>213</v>
      </c>
      <c r="K515" s="9" t="s">
        <v>768</v>
      </c>
      <c r="L515" s="9" t="s">
        <v>777</v>
      </c>
      <c r="M515" s="9" t="s">
        <v>1623</v>
      </c>
      <c r="N515" s="9" t="s">
        <v>1619</v>
      </c>
      <c r="O515" s="9">
        <v>2017</v>
      </c>
      <c r="P515" s="9">
        <v>11</v>
      </c>
      <c r="Q515" s="9">
        <v>2017</v>
      </c>
      <c r="R515" s="9">
        <v>11</v>
      </c>
    </row>
    <row r="516" s="2" customFormat="1" customHeight="1" spans="1:18">
      <c r="A516" s="9">
        <v>515</v>
      </c>
      <c r="B516" s="9" t="s">
        <v>1617</v>
      </c>
      <c r="C516" s="9" t="s">
        <v>31</v>
      </c>
      <c r="D516" s="9" t="s">
        <v>54</v>
      </c>
      <c r="E516" s="9" t="s">
        <v>155</v>
      </c>
      <c r="F516" s="9" t="s">
        <v>1209</v>
      </c>
      <c r="G516" s="9" t="s">
        <v>657</v>
      </c>
      <c r="H516" s="10">
        <v>3</v>
      </c>
      <c r="I516" s="12">
        <v>3</v>
      </c>
      <c r="J516" s="9" t="s">
        <v>213</v>
      </c>
      <c r="K516" s="9" t="s">
        <v>768</v>
      </c>
      <c r="L516" s="9" t="s">
        <v>777</v>
      </c>
      <c r="M516" s="9" t="s">
        <v>1622</v>
      </c>
      <c r="N516" s="9" t="s">
        <v>1619</v>
      </c>
      <c r="O516" s="9">
        <v>2017</v>
      </c>
      <c r="P516" s="9">
        <v>11</v>
      </c>
      <c r="Q516" s="9">
        <v>2017</v>
      </c>
      <c r="R516" s="9">
        <v>11</v>
      </c>
    </row>
    <row r="517" s="2" customFormat="1" customHeight="1" spans="1:18">
      <c r="A517" s="9">
        <v>516</v>
      </c>
      <c r="B517" s="9" t="s">
        <v>1617</v>
      </c>
      <c r="C517" s="9" t="s">
        <v>31</v>
      </c>
      <c r="D517" s="9" t="s">
        <v>20</v>
      </c>
      <c r="E517" s="9" t="s">
        <v>155</v>
      </c>
      <c r="F517" s="9" t="s">
        <v>968</v>
      </c>
      <c r="G517" s="9" t="s">
        <v>674</v>
      </c>
      <c r="H517" s="10">
        <v>2</v>
      </c>
      <c r="I517" s="12">
        <v>2</v>
      </c>
      <c r="J517" s="9" t="s">
        <v>213</v>
      </c>
      <c r="K517" s="9" t="s">
        <v>768</v>
      </c>
      <c r="L517" s="9" t="s">
        <v>769</v>
      </c>
      <c r="M517" s="9" t="s">
        <v>1620</v>
      </c>
      <c r="N517" s="9" t="s">
        <v>1629</v>
      </c>
      <c r="O517" s="9">
        <v>2017</v>
      </c>
      <c r="P517" s="9">
        <v>11</v>
      </c>
      <c r="Q517" s="9">
        <v>2017</v>
      </c>
      <c r="R517" s="9">
        <v>11</v>
      </c>
    </row>
    <row r="518" s="2" customFormat="1" customHeight="1" spans="1:18">
      <c r="A518" s="9">
        <v>517</v>
      </c>
      <c r="B518" s="9" t="s">
        <v>1617</v>
      </c>
      <c r="C518" s="9" t="s">
        <v>31</v>
      </c>
      <c r="D518" s="9" t="s">
        <v>20</v>
      </c>
      <c r="E518" s="9" t="s">
        <v>155</v>
      </c>
      <c r="F518" s="9" t="s">
        <v>1807</v>
      </c>
      <c r="G518" s="9" t="s">
        <v>664</v>
      </c>
      <c r="H518" s="10">
        <v>3</v>
      </c>
      <c r="I518" s="12">
        <v>3</v>
      </c>
      <c r="J518" s="9" t="s">
        <v>213</v>
      </c>
      <c r="K518" s="9" t="s">
        <v>768</v>
      </c>
      <c r="L518" s="9" t="s">
        <v>769</v>
      </c>
      <c r="M518" s="9" t="s">
        <v>1620</v>
      </c>
      <c r="N518" s="9" t="s">
        <v>1625</v>
      </c>
      <c r="O518" s="9">
        <v>2017</v>
      </c>
      <c r="P518" s="9">
        <v>11</v>
      </c>
      <c r="Q518" s="9">
        <v>2017</v>
      </c>
      <c r="R518" s="9">
        <v>11</v>
      </c>
    </row>
    <row r="519" s="2" customFormat="1" customHeight="1" spans="1:18">
      <c r="A519" s="9">
        <v>518</v>
      </c>
      <c r="B519" s="9" t="s">
        <v>1617</v>
      </c>
      <c r="C519" s="9" t="s">
        <v>31</v>
      </c>
      <c r="D519" s="9" t="s">
        <v>20</v>
      </c>
      <c r="E519" s="9" t="s">
        <v>155</v>
      </c>
      <c r="F519" s="9" t="s">
        <v>962</v>
      </c>
      <c r="G519" s="9" t="s">
        <v>670</v>
      </c>
      <c r="H519" s="10">
        <v>2</v>
      </c>
      <c r="I519" s="12">
        <v>2</v>
      </c>
      <c r="J519" s="9" t="s">
        <v>213</v>
      </c>
      <c r="K519" s="9" t="s">
        <v>768</v>
      </c>
      <c r="L519" s="9" t="s">
        <v>769</v>
      </c>
      <c r="M519" s="9" t="s">
        <v>1620</v>
      </c>
      <c r="N519" s="9" t="s">
        <v>1619</v>
      </c>
      <c r="O519" s="9">
        <v>2017</v>
      </c>
      <c r="P519" s="9">
        <v>11</v>
      </c>
      <c r="Q519" s="9">
        <v>2017</v>
      </c>
      <c r="R519" s="9">
        <v>11</v>
      </c>
    </row>
    <row r="520" s="2" customFormat="1" customHeight="1" spans="1:18">
      <c r="A520" s="9">
        <v>519</v>
      </c>
      <c r="B520" s="9" t="s">
        <v>1617</v>
      </c>
      <c r="C520" s="9" t="s">
        <v>31</v>
      </c>
      <c r="D520" s="9" t="s">
        <v>20</v>
      </c>
      <c r="E520" s="9" t="s">
        <v>155</v>
      </c>
      <c r="F520" s="9" t="s">
        <v>979</v>
      </c>
      <c r="G520" s="9" t="s">
        <v>668</v>
      </c>
      <c r="H520" s="10">
        <v>2</v>
      </c>
      <c r="I520" s="12">
        <v>2</v>
      </c>
      <c r="J520" s="9" t="s">
        <v>213</v>
      </c>
      <c r="K520" s="9" t="s">
        <v>768</v>
      </c>
      <c r="L520" s="9" t="s">
        <v>769</v>
      </c>
      <c r="M520" s="9" t="s">
        <v>1620</v>
      </c>
      <c r="N520" s="9" t="s">
        <v>1619</v>
      </c>
      <c r="O520" s="9">
        <v>2017</v>
      </c>
      <c r="P520" s="9">
        <v>11</v>
      </c>
      <c r="Q520" s="9">
        <v>2017</v>
      </c>
      <c r="R520" s="9">
        <v>11</v>
      </c>
    </row>
    <row r="521" s="2" customFormat="1" customHeight="1" spans="1:18">
      <c r="A521" s="9">
        <v>520</v>
      </c>
      <c r="B521" s="9" t="s">
        <v>1617</v>
      </c>
      <c r="C521" s="9" t="s">
        <v>31</v>
      </c>
      <c r="D521" s="9" t="s">
        <v>20</v>
      </c>
      <c r="E521" s="9" t="s">
        <v>155</v>
      </c>
      <c r="F521" s="9" t="s">
        <v>957</v>
      </c>
      <c r="G521" s="9" t="s">
        <v>661</v>
      </c>
      <c r="H521" s="10">
        <v>2</v>
      </c>
      <c r="I521" s="12">
        <v>2</v>
      </c>
      <c r="J521" s="9" t="s">
        <v>213</v>
      </c>
      <c r="K521" s="9" t="s">
        <v>768</v>
      </c>
      <c r="L521" s="9" t="s">
        <v>769</v>
      </c>
      <c r="M521" s="9" t="s">
        <v>1620</v>
      </c>
      <c r="N521" s="9" t="s">
        <v>1619</v>
      </c>
      <c r="O521" s="9">
        <v>2017</v>
      </c>
      <c r="P521" s="9">
        <v>11</v>
      </c>
      <c r="Q521" s="9">
        <v>2017</v>
      </c>
      <c r="R521" s="9">
        <v>11</v>
      </c>
    </row>
    <row r="522" s="2" customFormat="1" customHeight="1" spans="1:18">
      <c r="A522" s="9">
        <v>521</v>
      </c>
      <c r="B522" s="9" t="s">
        <v>1617</v>
      </c>
      <c r="C522" s="9" t="s">
        <v>31</v>
      </c>
      <c r="D522" s="9" t="s">
        <v>20</v>
      </c>
      <c r="E522" s="9" t="s">
        <v>155</v>
      </c>
      <c r="F522" s="9" t="s">
        <v>957</v>
      </c>
      <c r="G522" s="9" t="s">
        <v>662</v>
      </c>
      <c r="H522" s="10">
        <v>3</v>
      </c>
      <c r="I522" s="12">
        <v>3</v>
      </c>
      <c r="J522" s="9" t="s">
        <v>213</v>
      </c>
      <c r="K522" s="9" t="s">
        <v>768</v>
      </c>
      <c r="L522" s="9" t="s">
        <v>777</v>
      </c>
      <c r="M522" s="9" t="s">
        <v>1623</v>
      </c>
      <c r="N522" s="9" t="s">
        <v>1619</v>
      </c>
      <c r="O522" s="9">
        <v>2017</v>
      </c>
      <c r="P522" s="9">
        <v>11</v>
      </c>
      <c r="Q522" s="9">
        <v>2017</v>
      </c>
      <c r="R522" s="9">
        <v>11</v>
      </c>
    </row>
    <row r="523" s="2" customFormat="1" customHeight="1" spans="1:18">
      <c r="A523" s="9">
        <v>522</v>
      </c>
      <c r="B523" s="9" t="s">
        <v>1617</v>
      </c>
      <c r="C523" s="9" t="s">
        <v>31</v>
      </c>
      <c r="D523" s="9" t="s">
        <v>20</v>
      </c>
      <c r="E523" s="9" t="s">
        <v>155</v>
      </c>
      <c r="F523" s="9" t="s">
        <v>971</v>
      </c>
      <c r="G523" s="9" t="s">
        <v>665</v>
      </c>
      <c r="H523" s="10">
        <v>3</v>
      </c>
      <c r="I523" s="12">
        <v>3</v>
      </c>
      <c r="J523" s="9" t="s">
        <v>213</v>
      </c>
      <c r="K523" s="9" t="s">
        <v>768</v>
      </c>
      <c r="L523" s="9" t="s">
        <v>769</v>
      </c>
      <c r="M523" s="9" t="s">
        <v>1620</v>
      </c>
      <c r="N523" s="9" t="s">
        <v>1619</v>
      </c>
      <c r="O523" s="9">
        <v>2017</v>
      </c>
      <c r="P523" s="9">
        <v>11</v>
      </c>
      <c r="Q523" s="9">
        <v>2017</v>
      </c>
      <c r="R523" s="9">
        <v>11</v>
      </c>
    </row>
    <row r="524" s="2" customFormat="1" customHeight="1" spans="1:18">
      <c r="A524" s="9">
        <v>523</v>
      </c>
      <c r="B524" s="9" t="s">
        <v>1617</v>
      </c>
      <c r="C524" s="9" t="s">
        <v>31</v>
      </c>
      <c r="D524" s="9" t="s">
        <v>21</v>
      </c>
      <c r="E524" s="9" t="s">
        <v>155</v>
      </c>
      <c r="F524" s="9" t="s">
        <v>893</v>
      </c>
      <c r="G524" s="9" t="s">
        <v>686</v>
      </c>
      <c r="H524" s="10">
        <v>5</v>
      </c>
      <c r="I524" s="12">
        <v>5</v>
      </c>
      <c r="J524" s="9" t="s">
        <v>213</v>
      </c>
      <c r="K524" s="9" t="s">
        <v>768</v>
      </c>
      <c r="L524" s="9" t="s">
        <v>777</v>
      </c>
      <c r="M524" s="9" t="s">
        <v>1623</v>
      </c>
      <c r="N524" s="9" t="s">
        <v>1628</v>
      </c>
      <c r="O524" s="9">
        <v>2017</v>
      </c>
      <c r="P524" s="9">
        <v>11</v>
      </c>
      <c r="Q524" s="9">
        <v>2017</v>
      </c>
      <c r="R524" s="9">
        <v>11</v>
      </c>
    </row>
    <row r="525" s="2" customFormat="1" customHeight="1" spans="1:18">
      <c r="A525" s="9">
        <v>524</v>
      </c>
      <c r="B525" s="9" t="s">
        <v>1617</v>
      </c>
      <c r="C525" s="9" t="s">
        <v>31</v>
      </c>
      <c r="D525" s="9" t="s">
        <v>21</v>
      </c>
      <c r="E525" s="9" t="s">
        <v>155</v>
      </c>
      <c r="F525" s="9" t="s">
        <v>899</v>
      </c>
      <c r="G525" s="9" t="s">
        <v>681</v>
      </c>
      <c r="H525" s="10">
        <v>5</v>
      </c>
      <c r="I525" s="12">
        <v>5</v>
      </c>
      <c r="J525" s="9" t="s">
        <v>213</v>
      </c>
      <c r="K525" s="9" t="s">
        <v>768</v>
      </c>
      <c r="L525" s="9" t="s">
        <v>777</v>
      </c>
      <c r="M525" s="9" t="s">
        <v>1623</v>
      </c>
      <c r="N525" s="9" t="s">
        <v>1619</v>
      </c>
      <c r="O525" s="9">
        <v>2017</v>
      </c>
      <c r="P525" s="9">
        <v>11</v>
      </c>
      <c r="Q525" s="9">
        <v>2017</v>
      </c>
      <c r="R525" s="9">
        <v>11</v>
      </c>
    </row>
    <row r="526" s="2" customFormat="1" customHeight="1" spans="1:18">
      <c r="A526" s="9">
        <v>525</v>
      </c>
      <c r="B526" s="9" t="s">
        <v>1617</v>
      </c>
      <c r="C526" s="9" t="s">
        <v>31</v>
      </c>
      <c r="D526" s="9" t="s">
        <v>21</v>
      </c>
      <c r="E526" s="9" t="s">
        <v>155</v>
      </c>
      <c r="F526" s="9" t="s">
        <v>888</v>
      </c>
      <c r="G526" s="9" t="s">
        <v>684</v>
      </c>
      <c r="H526" s="10">
        <v>4</v>
      </c>
      <c r="I526" s="12">
        <v>4</v>
      </c>
      <c r="J526" s="9" t="s">
        <v>213</v>
      </c>
      <c r="K526" s="9" t="s">
        <v>768</v>
      </c>
      <c r="L526" s="9" t="s">
        <v>769</v>
      </c>
      <c r="M526" s="9" t="s">
        <v>1620</v>
      </c>
      <c r="N526" s="9" t="s">
        <v>1621</v>
      </c>
      <c r="O526" s="9">
        <v>2017</v>
      </c>
      <c r="P526" s="9">
        <v>11</v>
      </c>
      <c r="Q526" s="9">
        <v>2017</v>
      </c>
      <c r="R526" s="9">
        <v>11</v>
      </c>
    </row>
    <row r="527" s="2" customFormat="1" customHeight="1" spans="1:18">
      <c r="A527" s="9">
        <v>526</v>
      </c>
      <c r="B527" s="9" t="s">
        <v>1617</v>
      </c>
      <c r="C527" s="9" t="s">
        <v>31</v>
      </c>
      <c r="D527" s="9" t="s">
        <v>21</v>
      </c>
      <c r="E527" s="9" t="s">
        <v>155</v>
      </c>
      <c r="F527" s="9" t="s">
        <v>888</v>
      </c>
      <c r="G527" s="9" t="s">
        <v>685</v>
      </c>
      <c r="H527" s="10">
        <v>2</v>
      </c>
      <c r="I527" s="12">
        <v>2</v>
      </c>
      <c r="J527" s="9" t="s">
        <v>213</v>
      </c>
      <c r="K527" s="9" t="s">
        <v>768</v>
      </c>
      <c r="L527" s="9" t="s">
        <v>777</v>
      </c>
      <c r="M527" s="9" t="s">
        <v>1622</v>
      </c>
      <c r="N527" s="9" t="s">
        <v>1619</v>
      </c>
      <c r="O527" s="9">
        <v>2017</v>
      </c>
      <c r="P527" s="9">
        <v>11</v>
      </c>
      <c r="Q527" s="9">
        <v>2017</v>
      </c>
      <c r="R527" s="9">
        <v>11</v>
      </c>
    </row>
    <row r="528" s="2" customFormat="1" customHeight="1" spans="1:18">
      <c r="A528" s="9">
        <v>527</v>
      </c>
      <c r="B528" s="9" t="s">
        <v>1617</v>
      </c>
      <c r="C528" s="9" t="s">
        <v>31</v>
      </c>
      <c r="D528" s="9" t="s">
        <v>21</v>
      </c>
      <c r="E528" s="9" t="s">
        <v>155</v>
      </c>
      <c r="F528" s="9" t="s">
        <v>885</v>
      </c>
      <c r="G528" s="9" t="s">
        <v>683</v>
      </c>
      <c r="H528" s="10">
        <v>4</v>
      </c>
      <c r="I528" s="12">
        <v>4</v>
      </c>
      <c r="J528" s="9" t="s">
        <v>213</v>
      </c>
      <c r="K528" s="9" t="s">
        <v>768</v>
      </c>
      <c r="L528" s="9" t="s">
        <v>769</v>
      </c>
      <c r="M528" s="9" t="s">
        <v>1620</v>
      </c>
      <c r="N528" s="9" t="s">
        <v>1621</v>
      </c>
      <c r="O528" s="9">
        <v>2017</v>
      </c>
      <c r="P528" s="9">
        <v>11</v>
      </c>
      <c r="Q528" s="9">
        <v>2017</v>
      </c>
      <c r="R528" s="9">
        <v>11</v>
      </c>
    </row>
    <row r="529" s="2" customFormat="1" customHeight="1" spans="1:18">
      <c r="A529" s="9">
        <v>528</v>
      </c>
      <c r="B529" s="9" t="s">
        <v>1617</v>
      </c>
      <c r="C529" s="9" t="s">
        <v>31</v>
      </c>
      <c r="D529" s="9" t="s">
        <v>21</v>
      </c>
      <c r="E529" s="9" t="s">
        <v>155</v>
      </c>
      <c r="F529" s="9" t="s">
        <v>896</v>
      </c>
      <c r="G529" s="9" t="s">
        <v>680</v>
      </c>
      <c r="H529" s="10">
        <v>2</v>
      </c>
      <c r="I529" s="12">
        <v>2</v>
      </c>
      <c r="J529" s="9" t="s">
        <v>213</v>
      </c>
      <c r="K529" s="9" t="s">
        <v>768</v>
      </c>
      <c r="L529" s="9" t="s">
        <v>777</v>
      </c>
      <c r="M529" s="9" t="s">
        <v>1623</v>
      </c>
      <c r="N529" s="9" t="s">
        <v>1619</v>
      </c>
      <c r="O529" s="9">
        <v>2017</v>
      </c>
      <c r="P529" s="9">
        <v>11</v>
      </c>
      <c r="Q529" s="9">
        <v>2017</v>
      </c>
      <c r="R529" s="9">
        <v>11</v>
      </c>
    </row>
    <row r="530" s="2" customFormat="1" customHeight="1" spans="1:18">
      <c r="A530" s="9">
        <v>529</v>
      </c>
      <c r="B530" s="9" t="s">
        <v>1617</v>
      </c>
      <c r="C530" s="9" t="s">
        <v>31</v>
      </c>
      <c r="D530" s="9" t="s">
        <v>27</v>
      </c>
      <c r="E530" s="9" t="s">
        <v>155</v>
      </c>
      <c r="F530" s="9" t="s">
        <v>1584</v>
      </c>
      <c r="G530" s="9" t="s">
        <v>705</v>
      </c>
      <c r="H530" s="10">
        <v>4</v>
      </c>
      <c r="I530" s="12">
        <v>4</v>
      </c>
      <c r="J530" s="9" t="s">
        <v>212</v>
      </c>
      <c r="K530" s="9" t="s">
        <v>768</v>
      </c>
      <c r="L530" s="9" t="s">
        <v>769</v>
      </c>
      <c r="M530" s="9" t="s">
        <v>1620</v>
      </c>
      <c r="N530" s="9" t="s">
        <v>1619</v>
      </c>
      <c r="O530" s="9">
        <v>2017</v>
      </c>
      <c r="P530" s="9">
        <v>11</v>
      </c>
      <c r="Q530" s="9">
        <v>2017</v>
      </c>
      <c r="R530" s="9">
        <v>11</v>
      </c>
    </row>
    <row r="531" s="2" customFormat="1" customHeight="1" spans="1:18">
      <c r="A531" s="9">
        <v>530</v>
      </c>
      <c r="B531" s="9" t="s">
        <v>1617</v>
      </c>
      <c r="C531" s="9" t="s">
        <v>31</v>
      </c>
      <c r="D531" s="9" t="s">
        <v>27</v>
      </c>
      <c r="E531" s="9" t="s">
        <v>155</v>
      </c>
      <c r="F531" s="9" t="s">
        <v>1808</v>
      </c>
      <c r="G531" s="9" t="s">
        <v>701</v>
      </c>
      <c r="H531" s="10">
        <v>2</v>
      </c>
      <c r="I531" s="12">
        <v>2</v>
      </c>
      <c r="J531" s="9" t="s">
        <v>212</v>
      </c>
      <c r="K531" s="9" t="s">
        <v>768</v>
      </c>
      <c r="L531" s="9" t="s">
        <v>769</v>
      </c>
      <c r="M531" s="9" t="s">
        <v>1620</v>
      </c>
      <c r="N531" s="9" t="s">
        <v>1628</v>
      </c>
      <c r="O531" s="9">
        <v>2017</v>
      </c>
      <c r="P531" s="9">
        <v>11</v>
      </c>
      <c r="Q531" s="9">
        <v>2017</v>
      </c>
      <c r="R531" s="9">
        <v>11</v>
      </c>
    </row>
    <row r="532" s="2" customFormat="1" customHeight="1" spans="1:18">
      <c r="A532" s="9">
        <v>531</v>
      </c>
      <c r="B532" s="9" t="s">
        <v>1617</v>
      </c>
      <c r="C532" s="9" t="s">
        <v>31</v>
      </c>
      <c r="D532" s="9" t="s">
        <v>27</v>
      </c>
      <c r="E532" s="9" t="s">
        <v>155</v>
      </c>
      <c r="F532" s="9" t="s">
        <v>1023</v>
      </c>
      <c r="G532" s="9" t="s">
        <v>700</v>
      </c>
      <c r="H532" s="10">
        <v>4</v>
      </c>
      <c r="I532" s="12">
        <v>4</v>
      </c>
      <c r="J532" s="9" t="s">
        <v>213</v>
      </c>
      <c r="K532" s="9" t="s">
        <v>768</v>
      </c>
      <c r="L532" s="9" t="s">
        <v>777</v>
      </c>
      <c r="M532" s="9" t="s">
        <v>1623</v>
      </c>
      <c r="N532" s="9" t="s">
        <v>1628</v>
      </c>
      <c r="O532" s="9">
        <v>2017</v>
      </c>
      <c r="P532" s="9">
        <v>11</v>
      </c>
      <c r="Q532" s="9">
        <v>2017</v>
      </c>
      <c r="R532" s="9">
        <v>11</v>
      </c>
    </row>
    <row r="533" s="2" customFormat="1" customHeight="1" spans="1:18">
      <c r="A533" s="9">
        <v>532</v>
      </c>
      <c r="B533" s="9" t="s">
        <v>1617</v>
      </c>
      <c r="C533" s="9" t="s">
        <v>31</v>
      </c>
      <c r="D533" s="9" t="s">
        <v>27</v>
      </c>
      <c r="E533" s="9" t="s">
        <v>155</v>
      </c>
      <c r="F533" s="9" t="s">
        <v>1023</v>
      </c>
      <c r="G533" s="9" t="s">
        <v>696</v>
      </c>
      <c r="H533" s="10">
        <v>3</v>
      </c>
      <c r="I533" s="12">
        <v>3</v>
      </c>
      <c r="J533" s="9" t="s">
        <v>213</v>
      </c>
      <c r="K533" s="9" t="s">
        <v>768</v>
      </c>
      <c r="L533" s="9" t="s">
        <v>777</v>
      </c>
      <c r="M533" s="9" t="s">
        <v>1623</v>
      </c>
      <c r="N533" s="9" t="s">
        <v>1628</v>
      </c>
      <c r="O533" s="9">
        <v>2017</v>
      </c>
      <c r="P533" s="9">
        <v>11</v>
      </c>
      <c r="Q533" s="9">
        <v>2017</v>
      </c>
      <c r="R533" s="9">
        <v>11</v>
      </c>
    </row>
    <row r="534" s="2" customFormat="1" customHeight="1" spans="1:18">
      <c r="A534" s="9">
        <v>533</v>
      </c>
      <c r="B534" s="9" t="s">
        <v>1617</v>
      </c>
      <c r="C534" s="9" t="s">
        <v>31</v>
      </c>
      <c r="D534" s="9" t="s">
        <v>27</v>
      </c>
      <c r="E534" s="9" t="s">
        <v>155</v>
      </c>
      <c r="F534" s="9" t="s">
        <v>1023</v>
      </c>
      <c r="G534" s="9" t="s">
        <v>697</v>
      </c>
      <c r="H534" s="10">
        <v>4</v>
      </c>
      <c r="I534" s="12">
        <v>4</v>
      </c>
      <c r="J534" s="9" t="s">
        <v>213</v>
      </c>
      <c r="K534" s="9" t="s">
        <v>768</v>
      </c>
      <c r="L534" s="9" t="s">
        <v>777</v>
      </c>
      <c r="M534" s="9" t="s">
        <v>1623</v>
      </c>
      <c r="N534" s="9" t="s">
        <v>1628</v>
      </c>
      <c r="O534" s="9">
        <v>2017</v>
      </c>
      <c r="P534" s="9">
        <v>11</v>
      </c>
      <c r="Q534" s="9">
        <v>2017</v>
      </c>
      <c r="R534" s="9">
        <v>11</v>
      </c>
    </row>
    <row r="535" s="2" customFormat="1" customHeight="1" spans="1:18">
      <c r="A535" s="9">
        <v>534</v>
      </c>
      <c r="B535" s="9" t="s">
        <v>1617</v>
      </c>
      <c r="C535" s="9" t="s">
        <v>31</v>
      </c>
      <c r="D535" s="9" t="s">
        <v>27</v>
      </c>
      <c r="E535" s="9" t="s">
        <v>155</v>
      </c>
      <c r="F535" s="9" t="s">
        <v>1009</v>
      </c>
      <c r="G535" s="9" t="s">
        <v>704</v>
      </c>
      <c r="H535" s="10">
        <v>4</v>
      </c>
      <c r="I535" s="12">
        <v>4</v>
      </c>
      <c r="J535" s="9" t="s">
        <v>213</v>
      </c>
      <c r="K535" s="9" t="s">
        <v>768</v>
      </c>
      <c r="L535" s="9" t="s">
        <v>777</v>
      </c>
      <c r="M535" s="9" t="s">
        <v>1623</v>
      </c>
      <c r="N535" s="9" t="s">
        <v>1628</v>
      </c>
      <c r="O535" s="9">
        <v>2017</v>
      </c>
      <c r="P535" s="9">
        <v>11</v>
      </c>
      <c r="Q535" s="9">
        <v>2017</v>
      </c>
      <c r="R535" s="9">
        <v>11</v>
      </c>
    </row>
    <row r="536" s="2" customFormat="1" customHeight="1" spans="1:18">
      <c r="A536" s="9">
        <v>535</v>
      </c>
      <c r="B536" s="9" t="s">
        <v>1617</v>
      </c>
      <c r="C536" s="9" t="s">
        <v>31</v>
      </c>
      <c r="D536" s="9" t="s">
        <v>27</v>
      </c>
      <c r="E536" s="9" t="s">
        <v>155</v>
      </c>
      <c r="F536" s="9" t="s">
        <v>1018</v>
      </c>
      <c r="G536" s="9" t="s">
        <v>693</v>
      </c>
      <c r="H536" s="10">
        <v>3</v>
      </c>
      <c r="I536" s="12">
        <v>3</v>
      </c>
      <c r="J536" s="9" t="s">
        <v>213</v>
      </c>
      <c r="K536" s="9" t="s">
        <v>768</v>
      </c>
      <c r="L536" s="9" t="s">
        <v>777</v>
      </c>
      <c r="M536" s="9" t="s">
        <v>1623</v>
      </c>
      <c r="N536" s="9" t="s">
        <v>1628</v>
      </c>
      <c r="O536" s="9">
        <v>2017</v>
      </c>
      <c r="P536" s="9">
        <v>11</v>
      </c>
      <c r="Q536" s="9">
        <v>2017</v>
      </c>
      <c r="R536" s="9">
        <v>11</v>
      </c>
    </row>
    <row r="537" s="2" customFormat="1" customHeight="1" spans="1:18">
      <c r="A537" s="9">
        <v>536</v>
      </c>
      <c r="B537" s="9" t="s">
        <v>1617</v>
      </c>
      <c r="C537" s="9" t="s">
        <v>31</v>
      </c>
      <c r="D537" s="9" t="s">
        <v>27</v>
      </c>
      <c r="E537" s="9" t="s">
        <v>155</v>
      </c>
      <c r="F537" s="9" t="s">
        <v>1012</v>
      </c>
      <c r="G537" s="9" t="s">
        <v>691</v>
      </c>
      <c r="H537" s="10">
        <v>4</v>
      </c>
      <c r="I537" s="12">
        <v>4</v>
      </c>
      <c r="J537" s="9" t="s">
        <v>213</v>
      </c>
      <c r="K537" s="9" t="s">
        <v>768</v>
      </c>
      <c r="L537" s="9" t="s">
        <v>769</v>
      </c>
      <c r="M537" s="9" t="s">
        <v>1620</v>
      </c>
      <c r="N537" s="9" t="s">
        <v>1619</v>
      </c>
      <c r="O537" s="9">
        <v>2017</v>
      </c>
      <c r="P537" s="9">
        <v>11</v>
      </c>
      <c r="Q537" s="9">
        <v>2017</v>
      </c>
      <c r="R537" s="9">
        <v>11</v>
      </c>
    </row>
    <row r="538" s="2" customFormat="1" customHeight="1" spans="1:18">
      <c r="A538" s="9">
        <v>537</v>
      </c>
      <c r="B538" s="9" t="s">
        <v>1617</v>
      </c>
      <c r="C538" s="9" t="s">
        <v>31</v>
      </c>
      <c r="D538" s="9" t="s">
        <v>27</v>
      </c>
      <c r="E538" s="9" t="s">
        <v>155</v>
      </c>
      <c r="F538" s="9" t="s">
        <v>1012</v>
      </c>
      <c r="G538" s="9" t="s">
        <v>694</v>
      </c>
      <c r="H538" s="10">
        <v>4</v>
      </c>
      <c r="I538" s="12">
        <v>4</v>
      </c>
      <c r="J538" s="9" t="s">
        <v>213</v>
      </c>
      <c r="K538" s="9" t="s">
        <v>768</v>
      </c>
      <c r="L538" s="9" t="s">
        <v>777</v>
      </c>
      <c r="M538" s="9" t="s">
        <v>1623</v>
      </c>
      <c r="N538" s="9" t="s">
        <v>1628</v>
      </c>
      <c r="O538" s="9">
        <v>2017</v>
      </c>
      <c r="P538" s="9">
        <v>11</v>
      </c>
      <c r="Q538" s="9">
        <v>2017</v>
      </c>
      <c r="R538" s="9">
        <v>11</v>
      </c>
    </row>
    <row r="539" s="2" customFormat="1" customHeight="1" spans="1:18">
      <c r="A539" s="9">
        <v>538</v>
      </c>
      <c r="B539" s="9" t="s">
        <v>1617</v>
      </c>
      <c r="C539" s="9" t="s">
        <v>31</v>
      </c>
      <c r="D539" s="9" t="s">
        <v>27</v>
      </c>
      <c r="E539" s="9" t="s">
        <v>155</v>
      </c>
      <c r="F539" s="9" t="s">
        <v>1033</v>
      </c>
      <c r="G539" s="9" t="s">
        <v>699</v>
      </c>
      <c r="H539" s="10">
        <v>3</v>
      </c>
      <c r="I539" s="12">
        <v>3</v>
      </c>
      <c r="J539" s="9" t="s">
        <v>213</v>
      </c>
      <c r="K539" s="9" t="s">
        <v>768</v>
      </c>
      <c r="L539" s="9" t="s">
        <v>777</v>
      </c>
      <c r="M539" s="9" t="s">
        <v>1622</v>
      </c>
      <c r="N539" s="9" t="s">
        <v>1628</v>
      </c>
      <c r="O539" s="9">
        <v>2017</v>
      </c>
      <c r="P539" s="9">
        <v>11</v>
      </c>
      <c r="Q539" s="9">
        <v>2017</v>
      </c>
      <c r="R539" s="9">
        <v>11</v>
      </c>
    </row>
    <row r="540" s="2" customFormat="1" customHeight="1" spans="1:18">
      <c r="A540" s="9">
        <v>539</v>
      </c>
      <c r="B540" s="9" t="s">
        <v>1617</v>
      </c>
      <c r="C540" s="9" t="s">
        <v>31</v>
      </c>
      <c r="D540" s="9" t="s">
        <v>27</v>
      </c>
      <c r="E540" s="9" t="s">
        <v>155</v>
      </c>
      <c r="F540" s="9" t="s">
        <v>1030</v>
      </c>
      <c r="G540" s="9" t="s">
        <v>698</v>
      </c>
      <c r="H540" s="10">
        <v>2</v>
      </c>
      <c r="I540" s="12">
        <v>2</v>
      </c>
      <c r="J540" s="9" t="s">
        <v>213</v>
      </c>
      <c r="K540" s="9" t="s">
        <v>768</v>
      </c>
      <c r="L540" s="9" t="s">
        <v>777</v>
      </c>
      <c r="M540" s="9" t="s">
        <v>1623</v>
      </c>
      <c r="N540" s="9" t="s">
        <v>1619</v>
      </c>
      <c r="O540" s="9">
        <v>2017</v>
      </c>
      <c r="P540" s="9">
        <v>11</v>
      </c>
      <c r="Q540" s="9">
        <v>2017</v>
      </c>
      <c r="R540" s="9">
        <v>11</v>
      </c>
    </row>
    <row r="541" s="2" customFormat="1" customHeight="1" spans="1:18">
      <c r="A541" s="9">
        <v>540</v>
      </c>
      <c r="B541" s="9" t="s">
        <v>1617</v>
      </c>
      <c r="C541" s="9" t="s">
        <v>31</v>
      </c>
      <c r="D541" s="9" t="s">
        <v>27</v>
      </c>
      <c r="E541" s="9" t="s">
        <v>155</v>
      </c>
      <c r="F541" s="9" t="s">
        <v>1006</v>
      </c>
      <c r="G541" s="9" t="s">
        <v>703</v>
      </c>
      <c r="H541" s="10">
        <v>3</v>
      </c>
      <c r="I541" s="12">
        <v>3</v>
      </c>
      <c r="J541" s="9" t="s">
        <v>213</v>
      </c>
      <c r="K541" s="9" t="s">
        <v>768</v>
      </c>
      <c r="L541" s="9" t="s">
        <v>769</v>
      </c>
      <c r="M541" s="9" t="s">
        <v>1620</v>
      </c>
      <c r="N541" s="9" t="s">
        <v>1628</v>
      </c>
      <c r="O541" s="9">
        <v>2017</v>
      </c>
      <c r="P541" s="9">
        <v>11</v>
      </c>
      <c r="Q541" s="9">
        <v>2017</v>
      </c>
      <c r="R541" s="9">
        <v>11</v>
      </c>
    </row>
    <row r="542" s="2" customFormat="1" customHeight="1" spans="1:18">
      <c r="A542" s="9">
        <v>541</v>
      </c>
      <c r="B542" s="9" t="s">
        <v>1617</v>
      </c>
      <c r="C542" s="9" t="s">
        <v>31</v>
      </c>
      <c r="D542" s="9" t="s">
        <v>27</v>
      </c>
      <c r="E542" s="9" t="s">
        <v>155</v>
      </c>
      <c r="F542" s="9" t="s">
        <v>1015</v>
      </c>
      <c r="G542" s="9" t="s">
        <v>692</v>
      </c>
      <c r="H542" s="10">
        <v>5</v>
      </c>
      <c r="I542" s="12">
        <v>5</v>
      </c>
      <c r="J542" s="9" t="s">
        <v>213</v>
      </c>
      <c r="K542" s="9" t="s">
        <v>768</v>
      </c>
      <c r="L542" s="9" t="s">
        <v>769</v>
      </c>
      <c r="M542" s="9" t="s">
        <v>1620</v>
      </c>
      <c r="N542" s="9" t="s">
        <v>1628</v>
      </c>
      <c r="O542" s="9">
        <v>2017</v>
      </c>
      <c r="P542" s="9">
        <v>11</v>
      </c>
      <c r="Q542" s="9">
        <v>2017</v>
      </c>
      <c r="R542" s="9">
        <v>11</v>
      </c>
    </row>
    <row r="543" s="2" customFormat="1" customHeight="1" spans="1:18">
      <c r="A543" s="9">
        <v>542</v>
      </c>
      <c r="B543" s="9" t="s">
        <v>1617</v>
      </c>
      <c r="C543" s="9" t="s">
        <v>31</v>
      </c>
      <c r="D543" s="9" t="s">
        <v>42</v>
      </c>
      <c r="E543" s="9" t="s">
        <v>155</v>
      </c>
      <c r="F543" s="9" t="s">
        <v>1809</v>
      </c>
      <c r="G543" s="9" t="s">
        <v>621</v>
      </c>
      <c r="H543" s="10">
        <v>3</v>
      </c>
      <c r="I543" s="12">
        <v>3</v>
      </c>
      <c r="J543" s="9" t="s">
        <v>212</v>
      </c>
      <c r="K543" s="9" t="s">
        <v>768</v>
      </c>
      <c r="L543" s="9" t="s">
        <v>769</v>
      </c>
      <c r="M543" s="9" t="s">
        <v>1620</v>
      </c>
      <c r="N543" s="9" t="s">
        <v>1619</v>
      </c>
      <c r="O543" s="9">
        <v>2017</v>
      </c>
      <c r="P543" s="9">
        <v>11</v>
      </c>
      <c r="Q543" s="9">
        <v>2017</v>
      </c>
      <c r="R543" s="9">
        <v>11</v>
      </c>
    </row>
    <row r="544" s="2" customFormat="1" customHeight="1" spans="1:18">
      <c r="A544" s="9">
        <v>543</v>
      </c>
      <c r="B544" s="9" t="s">
        <v>1617</v>
      </c>
      <c r="C544" s="9" t="s">
        <v>31</v>
      </c>
      <c r="D544" s="9" t="s">
        <v>42</v>
      </c>
      <c r="E544" s="9" t="s">
        <v>155</v>
      </c>
      <c r="F544" s="9" t="s">
        <v>1810</v>
      </c>
      <c r="G544" s="9" t="s">
        <v>707</v>
      </c>
      <c r="H544" s="10">
        <v>4</v>
      </c>
      <c r="I544" s="12">
        <v>5</v>
      </c>
      <c r="J544" s="9" t="s">
        <v>212</v>
      </c>
      <c r="K544" s="9" t="s">
        <v>768</v>
      </c>
      <c r="L544" s="9" t="s">
        <v>769</v>
      </c>
      <c r="M544" s="9" t="s">
        <v>1620</v>
      </c>
      <c r="N544" s="9" t="s">
        <v>1619</v>
      </c>
      <c r="O544" s="9">
        <v>2017</v>
      </c>
      <c r="P544" s="9">
        <v>11</v>
      </c>
      <c r="Q544" s="9">
        <v>2017</v>
      </c>
      <c r="R544" s="9">
        <v>11</v>
      </c>
    </row>
    <row r="545" s="2" customFormat="1" customHeight="1" spans="1:18">
      <c r="A545" s="9">
        <v>544</v>
      </c>
      <c r="B545" s="9" t="s">
        <v>1617</v>
      </c>
      <c r="C545" s="9" t="s">
        <v>31</v>
      </c>
      <c r="D545" s="9" t="s">
        <v>42</v>
      </c>
      <c r="E545" s="9" t="s">
        <v>155</v>
      </c>
      <c r="F545" s="9" t="s">
        <v>1249</v>
      </c>
      <c r="G545" s="9" t="s">
        <v>713</v>
      </c>
      <c r="H545" s="10">
        <v>2</v>
      </c>
      <c r="I545" s="12">
        <v>2</v>
      </c>
      <c r="J545" s="9" t="s">
        <v>213</v>
      </c>
      <c r="K545" s="9" t="s">
        <v>768</v>
      </c>
      <c r="L545" s="9" t="s">
        <v>777</v>
      </c>
      <c r="M545" s="9" t="s">
        <v>1623</v>
      </c>
      <c r="N545" s="9" t="s">
        <v>1619</v>
      </c>
      <c r="O545" s="9">
        <v>2017</v>
      </c>
      <c r="P545" s="9">
        <v>11</v>
      </c>
      <c r="Q545" s="9">
        <v>2017</v>
      </c>
      <c r="R545" s="9">
        <v>11</v>
      </c>
    </row>
    <row r="546" s="2" customFormat="1" customHeight="1" spans="1:18">
      <c r="A546" s="9">
        <v>545</v>
      </c>
      <c r="B546" s="9" t="s">
        <v>1617</v>
      </c>
      <c r="C546" s="9" t="s">
        <v>31</v>
      </c>
      <c r="D546" s="9" t="s">
        <v>42</v>
      </c>
      <c r="E546" s="9" t="s">
        <v>155</v>
      </c>
      <c r="F546" s="9" t="s">
        <v>1243</v>
      </c>
      <c r="G546" s="9" t="s">
        <v>709</v>
      </c>
      <c r="H546" s="10">
        <v>4</v>
      </c>
      <c r="I546" s="12">
        <v>4</v>
      </c>
      <c r="J546" s="9" t="s">
        <v>213</v>
      </c>
      <c r="K546" s="9" t="s">
        <v>768</v>
      </c>
      <c r="L546" s="9" t="s">
        <v>769</v>
      </c>
      <c r="M546" s="9" t="s">
        <v>1620</v>
      </c>
      <c r="N546" s="9" t="s">
        <v>1627</v>
      </c>
      <c r="O546" s="9">
        <v>2017</v>
      </c>
      <c r="P546" s="9">
        <v>11</v>
      </c>
      <c r="Q546" s="9">
        <v>2017</v>
      </c>
      <c r="R546" s="9">
        <v>11</v>
      </c>
    </row>
    <row r="547" s="2" customFormat="1" customHeight="1" spans="1:18">
      <c r="A547" s="9">
        <v>546</v>
      </c>
      <c r="B547" s="9" t="s">
        <v>1617</v>
      </c>
      <c r="C547" s="9" t="s">
        <v>31</v>
      </c>
      <c r="D547" s="9" t="s">
        <v>42</v>
      </c>
      <c r="E547" s="9" t="s">
        <v>155</v>
      </c>
      <c r="F547" s="9" t="s">
        <v>1243</v>
      </c>
      <c r="G547" s="9" t="s">
        <v>714</v>
      </c>
      <c r="H547" s="10">
        <v>4</v>
      </c>
      <c r="I547" s="12">
        <v>4</v>
      </c>
      <c r="J547" s="9" t="s">
        <v>213</v>
      </c>
      <c r="K547" s="9" t="s">
        <v>768</v>
      </c>
      <c r="L547" s="9" t="s">
        <v>769</v>
      </c>
      <c r="M547" s="9" t="s">
        <v>1620</v>
      </c>
      <c r="N547" s="9" t="s">
        <v>1626</v>
      </c>
      <c r="O547" s="9">
        <v>2017</v>
      </c>
      <c r="P547" s="9">
        <v>11</v>
      </c>
      <c r="Q547" s="9">
        <v>2017</v>
      </c>
      <c r="R547" s="9">
        <v>11</v>
      </c>
    </row>
    <row r="548" s="2" customFormat="1" customHeight="1" spans="1:18">
      <c r="A548" s="9">
        <v>547</v>
      </c>
      <c r="B548" s="9" t="s">
        <v>1617</v>
      </c>
      <c r="C548" s="9" t="s">
        <v>31</v>
      </c>
      <c r="D548" s="9" t="s">
        <v>42</v>
      </c>
      <c r="E548" s="9" t="s">
        <v>155</v>
      </c>
      <c r="F548" s="9" t="s">
        <v>1246</v>
      </c>
      <c r="G548" s="9" t="s">
        <v>710</v>
      </c>
      <c r="H548" s="10">
        <v>5</v>
      </c>
      <c r="I548" s="12">
        <v>5</v>
      </c>
      <c r="J548" s="9" t="s">
        <v>213</v>
      </c>
      <c r="K548" s="9" t="s">
        <v>768</v>
      </c>
      <c r="L548" s="9" t="s">
        <v>769</v>
      </c>
      <c r="M548" s="9" t="s">
        <v>1620</v>
      </c>
      <c r="N548" s="9" t="s">
        <v>1621</v>
      </c>
      <c r="O548" s="9">
        <v>2017</v>
      </c>
      <c r="P548" s="9">
        <v>11</v>
      </c>
      <c r="Q548" s="9">
        <v>2017</v>
      </c>
      <c r="R548" s="9">
        <v>11</v>
      </c>
    </row>
    <row r="549" s="2" customFormat="1" customHeight="1" spans="1:18">
      <c r="A549" s="9">
        <v>548</v>
      </c>
      <c r="B549" s="9" t="s">
        <v>1617</v>
      </c>
      <c r="C549" s="9" t="s">
        <v>31</v>
      </c>
      <c r="D549" s="9" t="s">
        <v>28</v>
      </c>
      <c r="E549" s="9" t="s">
        <v>155</v>
      </c>
      <c r="F549" s="9" t="s">
        <v>1263</v>
      </c>
      <c r="G549" s="9" t="s">
        <v>734</v>
      </c>
      <c r="H549" s="10">
        <v>4</v>
      </c>
      <c r="I549" s="12">
        <v>4</v>
      </c>
      <c r="J549" s="9" t="s">
        <v>212</v>
      </c>
      <c r="K549" s="9" t="s">
        <v>768</v>
      </c>
      <c r="L549" s="9" t="s">
        <v>769</v>
      </c>
      <c r="M549" s="9" t="s">
        <v>1620</v>
      </c>
      <c r="N549" s="9" t="s">
        <v>1621</v>
      </c>
      <c r="O549" s="9">
        <v>2017</v>
      </c>
      <c r="P549" s="9">
        <v>11</v>
      </c>
      <c r="Q549" s="9">
        <v>2017</v>
      </c>
      <c r="R549" s="9">
        <v>11</v>
      </c>
    </row>
    <row r="550" s="2" customFormat="1" customHeight="1" spans="1:18">
      <c r="A550" s="9">
        <v>549</v>
      </c>
      <c r="B550" s="9" t="s">
        <v>1617</v>
      </c>
      <c r="C550" s="9" t="s">
        <v>31</v>
      </c>
      <c r="D550" s="9" t="s">
        <v>28</v>
      </c>
      <c r="E550" s="9" t="s">
        <v>155</v>
      </c>
      <c r="F550" s="9" t="s">
        <v>1254</v>
      </c>
      <c r="G550" s="9" t="s">
        <v>728</v>
      </c>
      <c r="H550" s="10">
        <v>3</v>
      </c>
      <c r="I550" s="12">
        <v>3</v>
      </c>
      <c r="J550" s="9" t="s">
        <v>213</v>
      </c>
      <c r="K550" s="9" t="s">
        <v>768</v>
      </c>
      <c r="L550" s="9" t="s">
        <v>769</v>
      </c>
      <c r="M550" s="9" t="s">
        <v>1620</v>
      </c>
      <c r="N550" s="9" t="s">
        <v>1629</v>
      </c>
      <c r="O550" s="9">
        <v>2017</v>
      </c>
      <c r="P550" s="9">
        <v>11</v>
      </c>
      <c r="Q550" s="9">
        <v>2017</v>
      </c>
      <c r="R550" s="9">
        <v>11</v>
      </c>
    </row>
    <row r="551" s="2" customFormat="1" customHeight="1" spans="1:18">
      <c r="A551" s="9">
        <v>550</v>
      </c>
      <c r="B551" s="9" t="s">
        <v>1617</v>
      </c>
      <c r="C551" s="9" t="s">
        <v>31</v>
      </c>
      <c r="D551" s="9" t="s">
        <v>28</v>
      </c>
      <c r="E551" s="9" t="s">
        <v>155</v>
      </c>
      <c r="F551" s="9" t="s">
        <v>1257</v>
      </c>
      <c r="G551" s="9" t="s">
        <v>730</v>
      </c>
      <c r="H551" s="10">
        <v>2</v>
      </c>
      <c r="I551" s="12">
        <v>2</v>
      </c>
      <c r="J551" s="9" t="s">
        <v>213</v>
      </c>
      <c r="K551" s="9" t="s">
        <v>768</v>
      </c>
      <c r="L551" s="9" t="s">
        <v>769</v>
      </c>
      <c r="M551" s="9" t="s">
        <v>1620</v>
      </c>
      <c r="N551" s="9" t="s">
        <v>1629</v>
      </c>
      <c r="O551" s="9">
        <v>2017</v>
      </c>
      <c r="P551" s="9">
        <v>11</v>
      </c>
      <c r="Q551" s="9">
        <v>2017</v>
      </c>
      <c r="R551" s="9">
        <v>11</v>
      </c>
    </row>
    <row r="552" s="2" customFormat="1" customHeight="1" spans="1:18">
      <c r="A552" s="9">
        <v>551</v>
      </c>
      <c r="B552" s="9" t="s">
        <v>1617</v>
      </c>
      <c r="C552" s="9" t="s">
        <v>31</v>
      </c>
      <c r="D552" s="9" t="s">
        <v>28</v>
      </c>
      <c r="E552" s="9" t="s">
        <v>155</v>
      </c>
      <c r="F552" s="9" t="s">
        <v>1263</v>
      </c>
      <c r="G552" s="9" t="s">
        <v>733</v>
      </c>
      <c r="H552" s="10">
        <v>3</v>
      </c>
      <c r="I552" s="12">
        <v>3</v>
      </c>
      <c r="J552" s="9" t="s">
        <v>213</v>
      </c>
      <c r="K552" s="9" t="s">
        <v>768</v>
      </c>
      <c r="L552" s="9" t="s">
        <v>777</v>
      </c>
      <c r="M552" s="9" t="s">
        <v>1623</v>
      </c>
      <c r="N552" s="9" t="s">
        <v>1626</v>
      </c>
      <c r="O552" s="9">
        <v>2017</v>
      </c>
      <c r="P552" s="9">
        <v>11</v>
      </c>
      <c r="Q552" s="9">
        <v>2017</v>
      </c>
      <c r="R552" s="9">
        <v>11</v>
      </c>
    </row>
    <row r="553" s="2" customFormat="1" customHeight="1" spans="1:18">
      <c r="A553" s="9">
        <v>552</v>
      </c>
      <c r="B553" s="9" t="s">
        <v>1617</v>
      </c>
      <c r="C553" s="9" t="s">
        <v>31</v>
      </c>
      <c r="D553" s="9" t="s">
        <v>28</v>
      </c>
      <c r="E553" s="9" t="s">
        <v>155</v>
      </c>
      <c r="F553" s="9" t="s">
        <v>1260</v>
      </c>
      <c r="G553" s="9" t="s">
        <v>732</v>
      </c>
      <c r="H553" s="10">
        <v>2</v>
      </c>
      <c r="I553" s="12">
        <v>2</v>
      </c>
      <c r="J553" s="9" t="s">
        <v>213</v>
      </c>
      <c r="K553" s="9" t="s">
        <v>768</v>
      </c>
      <c r="L553" s="9" t="s">
        <v>769</v>
      </c>
      <c r="M553" s="9" t="s">
        <v>1620</v>
      </c>
      <c r="N553" s="9" t="s">
        <v>1629</v>
      </c>
      <c r="O553" s="9">
        <v>2017</v>
      </c>
      <c r="P553" s="9">
        <v>11</v>
      </c>
      <c r="Q553" s="9">
        <v>2017</v>
      </c>
      <c r="R553" s="9">
        <v>11</v>
      </c>
    </row>
  </sheetData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xSplit="3" ySplit="4" topLeftCell="D17" activePane="bottomRight" state="frozen"/>
      <selection/>
      <selection pane="topRight"/>
      <selection pane="bottomLeft"/>
      <selection pane="bottomRight" activeCell="J13" sqref="J13"/>
    </sheetView>
  </sheetViews>
  <sheetFormatPr defaultColWidth="8.89166666666667" defaultRowHeight="25" customHeight="1"/>
  <cols>
    <col min="1" max="1" width="6" style="243" customWidth="1"/>
    <col min="2" max="2" width="13.6666666666667" style="243" customWidth="1"/>
    <col min="3" max="3" width="15.5583333333333" style="243" customWidth="1"/>
    <col min="4" max="4" width="31.1083333333333" style="243" customWidth="1"/>
    <col min="5" max="5" width="8.89166666666667" style="243"/>
    <col min="6" max="6" width="10.775" style="243"/>
    <col min="7" max="16384" width="8.89166666666667" style="243"/>
  </cols>
  <sheetData>
    <row r="1" s="242" customFormat="1" customHeight="1" spans="1:1">
      <c r="A1" s="242" t="s">
        <v>81</v>
      </c>
    </row>
    <row r="2" s="242" customFormat="1" customHeight="1" spans="1:9">
      <c r="A2" s="244" t="s">
        <v>82</v>
      </c>
      <c r="B2" s="244"/>
      <c r="C2" s="244"/>
      <c r="I2" s="242" t="s">
        <v>3</v>
      </c>
    </row>
    <row r="3" s="242" customFormat="1" customHeight="1" spans="1:10">
      <c r="A3" s="245" t="s">
        <v>83</v>
      </c>
      <c r="B3" s="245"/>
      <c r="C3" s="245"/>
      <c r="D3" s="245"/>
      <c r="E3" s="245"/>
      <c r="F3" s="245" t="s">
        <v>84</v>
      </c>
      <c r="G3" s="245"/>
      <c r="H3" s="245"/>
      <c r="I3" s="245"/>
      <c r="J3" s="245"/>
    </row>
    <row r="4" s="242" customFormat="1" customHeight="1" spans="1:10">
      <c r="A4" s="245" t="s">
        <v>85</v>
      </c>
      <c r="B4" s="245" t="s">
        <v>5</v>
      </c>
      <c r="C4" s="245" t="s">
        <v>83</v>
      </c>
      <c r="D4" s="245" t="s">
        <v>6</v>
      </c>
      <c r="E4" s="245" t="s">
        <v>7</v>
      </c>
      <c r="F4" s="245" t="s">
        <v>10</v>
      </c>
      <c r="G4" s="245" t="s">
        <v>86</v>
      </c>
      <c r="H4" s="245" t="s">
        <v>6</v>
      </c>
      <c r="I4" s="245" t="s">
        <v>87</v>
      </c>
      <c r="J4" s="245" t="s">
        <v>12</v>
      </c>
    </row>
    <row r="5" customHeight="1" spans="1:10">
      <c r="A5" s="67">
        <v>1</v>
      </c>
      <c r="B5" s="256" t="s">
        <v>88</v>
      </c>
      <c r="C5" s="14" t="s">
        <v>89</v>
      </c>
      <c r="D5" s="256" t="s">
        <v>90</v>
      </c>
      <c r="E5" s="14">
        <v>28</v>
      </c>
      <c r="F5" s="246">
        <v>43142</v>
      </c>
      <c r="G5" s="67" t="s">
        <v>17</v>
      </c>
      <c r="H5" s="67" t="s">
        <v>91</v>
      </c>
      <c r="I5" s="14">
        <v>28</v>
      </c>
      <c r="J5" s="67">
        <f t="shared" ref="J5:J16" si="0">E5-I5</f>
        <v>0</v>
      </c>
    </row>
    <row r="6" customHeight="1" spans="1:10">
      <c r="A6" s="67">
        <v>2</v>
      </c>
      <c r="B6" s="256" t="s">
        <v>88</v>
      </c>
      <c r="C6" s="14" t="s">
        <v>92</v>
      </c>
      <c r="D6" s="256" t="s">
        <v>93</v>
      </c>
      <c r="E6" s="14">
        <v>1</v>
      </c>
      <c r="F6" s="246">
        <v>43142</v>
      </c>
      <c r="G6" s="67" t="s">
        <v>17</v>
      </c>
      <c r="H6" s="67" t="s">
        <v>91</v>
      </c>
      <c r="I6" s="14">
        <v>1</v>
      </c>
      <c r="J6" s="67">
        <f t="shared" si="0"/>
        <v>0</v>
      </c>
    </row>
    <row r="7" customHeight="1" spans="1:10">
      <c r="A7" s="67">
        <v>3</v>
      </c>
      <c r="B7" s="256" t="s">
        <v>94</v>
      </c>
      <c r="C7" s="14" t="s">
        <v>95</v>
      </c>
      <c r="D7" s="256" t="s">
        <v>96</v>
      </c>
      <c r="E7" s="14">
        <v>5</v>
      </c>
      <c r="F7" s="246">
        <v>43140</v>
      </c>
      <c r="G7" s="67" t="s">
        <v>17</v>
      </c>
      <c r="H7" s="67" t="s">
        <v>91</v>
      </c>
      <c r="I7" s="14">
        <v>5</v>
      </c>
      <c r="J7" s="67">
        <f t="shared" si="0"/>
        <v>0</v>
      </c>
    </row>
    <row r="8" customHeight="1" spans="1:10">
      <c r="A8" s="67">
        <v>4</v>
      </c>
      <c r="B8" s="256" t="s">
        <v>97</v>
      </c>
      <c r="C8" s="14" t="s">
        <v>98</v>
      </c>
      <c r="D8" s="256" t="s">
        <v>99</v>
      </c>
      <c r="E8" s="14">
        <v>10</v>
      </c>
      <c r="F8" s="246">
        <v>43314</v>
      </c>
      <c r="G8" s="67" t="s">
        <v>17</v>
      </c>
      <c r="H8" s="67" t="s">
        <v>100</v>
      </c>
      <c r="I8" s="14">
        <v>10</v>
      </c>
      <c r="J8" s="67">
        <f t="shared" si="0"/>
        <v>0</v>
      </c>
    </row>
    <row r="9" customHeight="1" spans="1:10">
      <c r="A9" s="67">
        <v>5</v>
      </c>
      <c r="B9" s="256" t="s">
        <v>101</v>
      </c>
      <c r="C9" s="67" t="s">
        <v>102</v>
      </c>
      <c r="D9" s="256" t="s">
        <v>103</v>
      </c>
      <c r="E9" s="14">
        <v>10</v>
      </c>
      <c r="F9" s="246">
        <v>43349</v>
      </c>
      <c r="G9" s="67" t="s">
        <v>17</v>
      </c>
      <c r="H9" s="67" t="s">
        <v>91</v>
      </c>
      <c r="I9" s="14">
        <v>10</v>
      </c>
      <c r="J9" s="67">
        <f t="shared" si="0"/>
        <v>0</v>
      </c>
    </row>
    <row r="10" customHeight="1" spans="1:10">
      <c r="A10" s="67">
        <v>6</v>
      </c>
      <c r="B10" s="256" t="s">
        <v>104</v>
      </c>
      <c r="C10" s="14" t="s">
        <v>105</v>
      </c>
      <c r="D10" s="256" t="s">
        <v>106</v>
      </c>
      <c r="E10" s="14">
        <v>1.2</v>
      </c>
      <c r="F10" s="246">
        <v>43315</v>
      </c>
      <c r="G10" s="67" t="s">
        <v>19</v>
      </c>
      <c r="H10" s="67" t="s">
        <v>91</v>
      </c>
      <c r="I10" s="14">
        <v>1.2</v>
      </c>
      <c r="J10" s="67">
        <f t="shared" si="0"/>
        <v>0</v>
      </c>
    </row>
    <row r="11" customHeight="1" spans="1:10">
      <c r="A11" s="67">
        <v>7</v>
      </c>
      <c r="B11" s="256" t="s">
        <v>107</v>
      </c>
      <c r="C11" s="14" t="s">
        <v>95</v>
      </c>
      <c r="D11" s="256" t="s">
        <v>108</v>
      </c>
      <c r="E11" s="14">
        <v>2</v>
      </c>
      <c r="F11" s="246">
        <v>43142</v>
      </c>
      <c r="G11" s="67" t="s">
        <v>19</v>
      </c>
      <c r="H11" s="67" t="s">
        <v>91</v>
      </c>
      <c r="I11" s="14">
        <v>2</v>
      </c>
      <c r="J11" s="67">
        <f t="shared" si="0"/>
        <v>0</v>
      </c>
    </row>
    <row r="12" customHeight="1" spans="1:10">
      <c r="A12" s="67">
        <v>8</v>
      </c>
      <c r="B12" s="256" t="s">
        <v>109</v>
      </c>
      <c r="C12" s="14" t="s">
        <v>105</v>
      </c>
      <c r="D12" s="256" t="s">
        <v>110</v>
      </c>
      <c r="E12" s="14">
        <v>1.15</v>
      </c>
      <c r="F12" s="246">
        <v>43145</v>
      </c>
      <c r="G12" s="67" t="s">
        <v>19</v>
      </c>
      <c r="H12" s="67" t="s">
        <v>91</v>
      </c>
      <c r="I12" s="14">
        <v>1.15</v>
      </c>
      <c r="J12" s="67">
        <f t="shared" si="0"/>
        <v>0</v>
      </c>
    </row>
    <row r="13" customHeight="1" spans="1:10">
      <c r="A13" s="67">
        <v>9</v>
      </c>
      <c r="B13" s="256" t="s">
        <v>111</v>
      </c>
      <c r="C13" s="67" t="s">
        <v>112</v>
      </c>
      <c r="D13" s="256" t="s">
        <v>113</v>
      </c>
      <c r="E13" s="14">
        <v>2.7</v>
      </c>
      <c r="F13" s="246">
        <v>43258</v>
      </c>
      <c r="G13" s="67" t="s">
        <v>19</v>
      </c>
      <c r="H13" s="67" t="s">
        <v>114</v>
      </c>
      <c r="I13" s="14">
        <v>2.7</v>
      </c>
      <c r="J13" s="67">
        <f t="shared" si="0"/>
        <v>0</v>
      </c>
    </row>
    <row r="14" customHeight="1" spans="1:10">
      <c r="A14" s="67">
        <v>10</v>
      </c>
      <c r="B14" s="256" t="s">
        <v>115</v>
      </c>
      <c r="C14" s="14" t="s">
        <v>116</v>
      </c>
      <c r="D14" s="256" t="s">
        <v>117</v>
      </c>
      <c r="E14" s="14">
        <v>5</v>
      </c>
      <c r="F14" s="246">
        <v>43301</v>
      </c>
      <c r="G14" s="67" t="s">
        <v>28</v>
      </c>
      <c r="H14" s="67" t="s">
        <v>118</v>
      </c>
      <c r="I14" s="14">
        <v>5</v>
      </c>
      <c r="J14" s="67">
        <f t="shared" si="0"/>
        <v>0</v>
      </c>
    </row>
    <row r="15" customHeight="1" spans="1:10">
      <c r="A15" s="67">
        <v>11</v>
      </c>
      <c r="B15" s="246">
        <v>43355</v>
      </c>
      <c r="C15" s="67" t="s">
        <v>112</v>
      </c>
      <c r="D15" s="14" t="s">
        <v>91</v>
      </c>
      <c r="E15" s="14">
        <v>20</v>
      </c>
      <c r="F15" s="246">
        <v>43389</v>
      </c>
      <c r="G15" s="67" t="s">
        <v>19</v>
      </c>
      <c r="H15" s="67" t="s">
        <v>100</v>
      </c>
      <c r="I15" s="14">
        <v>20</v>
      </c>
      <c r="J15" s="67">
        <f t="shared" si="0"/>
        <v>0</v>
      </c>
    </row>
    <row r="16" customHeight="1" spans="1:10">
      <c r="A16" s="67">
        <v>12</v>
      </c>
      <c r="B16" s="256" t="s">
        <v>115</v>
      </c>
      <c r="C16" s="14" t="s">
        <v>119</v>
      </c>
      <c r="D16" s="256" t="s">
        <v>120</v>
      </c>
      <c r="E16" s="14">
        <v>30</v>
      </c>
      <c r="F16" s="246">
        <v>43301</v>
      </c>
      <c r="G16" s="67" t="s">
        <v>28</v>
      </c>
      <c r="H16" s="67" t="s">
        <v>100</v>
      </c>
      <c r="I16" s="14">
        <v>30</v>
      </c>
      <c r="J16" s="67">
        <f t="shared" si="0"/>
        <v>0</v>
      </c>
    </row>
    <row r="17" customHeight="1" spans="1:10">
      <c r="A17" s="67"/>
      <c r="B17" s="14"/>
      <c r="C17" s="67"/>
      <c r="D17" s="14" t="s">
        <v>121</v>
      </c>
      <c r="E17" s="14">
        <f>SUM(E5:E16)</f>
        <v>116.05</v>
      </c>
      <c r="F17" s="67"/>
      <c r="G17" s="67"/>
      <c r="H17" s="67"/>
      <c r="I17" s="14">
        <f>SUM(I5:I16)</f>
        <v>116.05</v>
      </c>
      <c r="J17" s="14">
        <f>SUM(J5:J16)</f>
        <v>0</v>
      </c>
    </row>
  </sheetData>
  <mergeCells count="5">
    <mergeCell ref="A1:J1"/>
    <mergeCell ref="A2:C2"/>
    <mergeCell ref="I2:J2"/>
    <mergeCell ref="A3:E3"/>
    <mergeCell ref="F3:J3"/>
  </mergeCells>
  <pageMargins left="0.75" right="0.75" top="1" bottom="1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D16" sqref="D16"/>
    </sheetView>
  </sheetViews>
  <sheetFormatPr defaultColWidth="16.1083333333333" defaultRowHeight="33" customHeight="1" outlineLevelCol="4"/>
  <cols>
    <col min="1" max="1" width="16.1083333333333" style="235" customWidth="1"/>
    <col min="2" max="4" width="16.1083333333333" style="236" customWidth="1"/>
    <col min="5" max="5" width="20.6666666666667" style="235" customWidth="1"/>
    <col min="6" max="16384" width="16.1083333333333" style="235" customWidth="1"/>
  </cols>
  <sheetData>
    <row r="1" customHeight="1" spans="1:5">
      <c r="A1" s="237" t="s">
        <v>122</v>
      </c>
      <c r="B1" s="237"/>
      <c r="C1" s="237"/>
      <c r="D1" s="237"/>
      <c r="E1" s="238"/>
    </row>
    <row r="2" customHeight="1" spans="1:5">
      <c r="A2" s="239" t="s">
        <v>3</v>
      </c>
      <c r="B2" s="240"/>
      <c r="C2" s="240"/>
      <c r="D2" s="239"/>
      <c r="E2" s="240"/>
    </row>
    <row r="3" customHeight="1" spans="1:5">
      <c r="A3" s="20" t="s">
        <v>123</v>
      </c>
      <c r="B3" s="241" t="s">
        <v>7</v>
      </c>
      <c r="C3" s="241" t="s">
        <v>124</v>
      </c>
      <c r="D3" s="241" t="s">
        <v>12</v>
      </c>
      <c r="E3" s="20" t="s">
        <v>13</v>
      </c>
    </row>
    <row r="4" customHeight="1" spans="1:5">
      <c r="A4" s="20" t="s">
        <v>125</v>
      </c>
      <c r="B4" s="241">
        <v>192</v>
      </c>
      <c r="C4" s="241">
        <v>192</v>
      </c>
      <c r="D4" s="241">
        <f>B4-C4</f>
        <v>0</v>
      </c>
      <c r="E4" s="20"/>
    </row>
    <row r="5" customHeight="1" spans="1:5">
      <c r="A5" s="20" t="s">
        <v>126</v>
      </c>
      <c r="B5" s="241">
        <v>184</v>
      </c>
      <c r="C5" s="241">
        <v>184</v>
      </c>
      <c r="D5" s="241">
        <f t="shared" ref="D5:D10" si="0">B5-C5</f>
        <v>0</v>
      </c>
      <c r="E5" s="20"/>
    </row>
    <row r="6" customHeight="1" spans="1:5">
      <c r="A6" s="20" t="s">
        <v>127</v>
      </c>
      <c r="B6" s="241">
        <f>分散安置点!F12+分散安置点!F13+分散安置点!F14+分散安置点!F15</f>
        <v>2168</v>
      </c>
      <c r="C6" s="241">
        <f>分散安置点!K12+分散安置点!K13+分散安置点!K14+分散安置点!K15+分散安置点!K16</f>
        <v>556</v>
      </c>
      <c r="D6" s="241">
        <f t="shared" si="0"/>
        <v>1612</v>
      </c>
      <c r="E6" s="20"/>
    </row>
    <row r="7" customHeight="1" spans="1:5">
      <c r="A7" s="20" t="s">
        <v>128</v>
      </c>
      <c r="B7" s="241">
        <f>分散安置点!F34+分散安置点!F40+分散安置点!F46+分散安置点!F52+分散安置点!F56</f>
        <v>990.206122</v>
      </c>
      <c r="C7" s="241">
        <f>分散安置点!K34+分散安置点!K40+分散安置点!K46+分散安置点!K52+分散安置点!K56</f>
        <v>905.6244</v>
      </c>
      <c r="D7" s="241">
        <f t="shared" si="0"/>
        <v>84.581722</v>
      </c>
      <c r="E7" s="20"/>
    </row>
    <row r="8" customHeight="1" spans="1:5">
      <c r="A8" s="20" t="s">
        <v>129</v>
      </c>
      <c r="B8" s="241">
        <f>分散安置点!F63</f>
        <v>222.4596</v>
      </c>
      <c r="C8" s="241">
        <f>分散安置点!K63</f>
        <v>194.2823</v>
      </c>
      <c r="D8" s="241">
        <f t="shared" si="0"/>
        <v>28.1773</v>
      </c>
      <c r="E8" s="20"/>
    </row>
    <row r="9" customHeight="1" spans="1:5">
      <c r="A9" s="20" t="s">
        <v>130</v>
      </c>
      <c r="B9" s="241">
        <v>343.94</v>
      </c>
      <c r="C9" s="241">
        <v>343.94</v>
      </c>
      <c r="D9" s="241">
        <f t="shared" si="0"/>
        <v>0</v>
      </c>
      <c r="E9" s="20" t="s">
        <v>131</v>
      </c>
    </row>
    <row r="10" customHeight="1" spans="1:5">
      <c r="A10" s="20" t="s">
        <v>132</v>
      </c>
      <c r="B10" s="241">
        <f>八斗点!D24</f>
        <v>3449.2</v>
      </c>
      <c r="C10" s="241">
        <f>八斗点!I24</f>
        <v>2875.316565</v>
      </c>
      <c r="D10" s="241">
        <f t="shared" si="0"/>
        <v>573.883435</v>
      </c>
      <c r="E10" s="20"/>
    </row>
    <row r="11" customHeight="1" spans="1:5">
      <c r="A11" s="20" t="s">
        <v>121</v>
      </c>
      <c r="B11" s="241">
        <f>SUM(B4:B10)</f>
        <v>7549.805722</v>
      </c>
      <c r="C11" s="241">
        <f>SUM(C4:C10)</f>
        <v>5251.163265</v>
      </c>
      <c r="D11" s="241">
        <f>SUM(D4:D10)</f>
        <v>2298.642457</v>
      </c>
      <c r="E11" s="20"/>
    </row>
  </sheetData>
  <mergeCells count="2">
    <mergeCell ref="A1:E1"/>
    <mergeCell ref="A2:E2"/>
  </mergeCells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80"/>
  <sheetViews>
    <sheetView workbookViewId="0">
      <pane xSplit="2" ySplit="4" topLeftCell="C17" activePane="bottomRight" state="frozen"/>
      <selection/>
      <selection pane="topRight"/>
      <selection pane="bottomLeft"/>
      <selection pane="bottomRight" activeCell="J63" sqref="J63"/>
    </sheetView>
  </sheetViews>
  <sheetFormatPr defaultColWidth="13" defaultRowHeight="26" customHeight="1"/>
  <cols>
    <col min="1" max="1" width="6.33333333333333" style="203" customWidth="1"/>
    <col min="2" max="2" width="9.89166666666667" style="174" customWidth="1"/>
    <col min="3" max="3" width="13" style="174" customWidth="1"/>
    <col min="4" max="4" width="20.225" style="174" customWidth="1"/>
    <col min="5" max="6" width="11" style="204" customWidth="1"/>
    <col min="7" max="7" width="9.44166666666667" style="205" customWidth="1"/>
    <col min="8" max="8" width="11.3333333333333" style="205" customWidth="1"/>
    <col min="9" max="9" width="18.225" style="205" customWidth="1"/>
    <col min="10" max="12" width="10.775" style="204" customWidth="1"/>
    <col min="13" max="16382" width="13" style="174" customWidth="1"/>
    <col min="16383" max="16384" width="13" style="174"/>
  </cols>
  <sheetData>
    <row r="1" customHeight="1" spans="1:12">
      <c r="A1" s="206" t="s">
        <v>133</v>
      </c>
      <c r="B1" s="206"/>
      <c r="C1" s="206"/>
      <c r="D1" s="206"/>
      <c r="E1" s="207"/>
      <c r="F1" s="207"/>
      <c r="G1" s="206"/>
      <c r="H1" s="206"/>
      <c r="I1" s="206"/>
      <c r="J1" s="207"/>
      <c r="K1" s="207"/>
      <c r="L1" s="207"/>
    </row>
    <row r="2" customHeight="1" spans="1:12">
      <c r="A2" s="208"/>
      <c r="B2" s="206"/>
      <c r="C2" s="206"/>
      <c r="D2" s="206"/>
      <c r="E2" s="207"/>
      <c r="F2" s="207"/>
      <c r="G2" s="206"/>
      <c r="H2" s="206"/>
      <c r="I2" s="206"/>
      <c r="J2" s="207"/>
      <c r="K2" s="207"/>
      <c r="L2" s="207" t="s">
        <v>3</v>
      </c>
    </row>
    <row r="3" customHeight="1" spans="1:12">
      <c r="A3" s="209" t="s">
        <v>134</v>
      </c>
      <c r="B3" s="210" t="s">
        <v>135</v>
      </c>
      <c r="C3" s="210"/>
      <c r="D3" s="210"/>
      <c r="E3" s="211"/>
      <c r="F3" s="211"/>
      <c r="G3" s="212" t="s">
        <v>136</v>
      </c>
      <c r="H3" s="212"/>
      <c r="I3" s="212"/>
      <c r="J3" s="211"/>
      <c r="K3" s="211"/>
      <c r="L3" s="211"/>
    </row>
    <row r="4" customHeight="1" spans="1:12">
      <c r="A4" s="209"/>
      <c r="B4" s="210" t="s">
        <v>137</v>
      </c>
      <c r="C4" s="210" t="s">
        <v>138</v>
      </c>
      <c r="D4" s="210" t="s">
        <v>139</v>
      </c>
      <c r="E4" s="211" t="s">
        <v>140</v>
      </c>
      <c r="F4" s="211" t="s">
        <v>141</v>
      </c>
      <c r="G4" s="212" t="s">
        <v>137</v>
      </c>
      <c r="H4" s="212" t="s">
        <v>138</v>
      </c>
      <c r="I4" s="212" t="s">
        <v>139</v>
      </c>
      <c r="J4" s="211" t="s">
        <v>140</v>
      </c>
      <c r="K4" s="211" t="s">
        <v>141</v>
      </c>
      <c r="L4" s="211" t="s">
        <v>12</v>
      </c>
    </row>
    <row r="5" hidden="1" customHeight="1" spans="1:12">
      <c r="A5" s="213" t="s">
        <v>142</v>
      </c>
      <c r="B5" s="178" t="s">
        <v>143</v>
      </c>
      <c r="C5" s="214">
        <v>42712</v>
      </c>
      <c r="D5" s="214" t="s">
        <v>144</v>
      </c>
      <c r="E5" s="215">
        <v>88</v>
      </c>
      <c r="F5" s="215">
        <f>SUM(E5:E5)</f>
        <v>88</v>
      </c>
      <c r="G5" s="168"/>
      <c r="H5" s="216"/>
      <c r="I5" s="216" t="s">
        <v>145</v>
      </c>
      <c r="J5" s="215">
        <v>88</v>
      </c>
      <c r="K5" s="215">
        <f>SUM(J5:J5)</f>
        <v>88</v>
      </c>
      <c r="L5" s="215">
        <f>F5-K5</f>
        <v>0</v>
      </c>
    </row>
    <row r="6" hidden="1" customHeight="1" spans="1:12">
      <c r="A6" s="213"/>
      <c r="B6" s="178" t="s">
        <v>143</v>
      </c>
      <c r="C6" s="214">
        <v>42712</v>
      </c>
      <c r="D6" s="214" t="s">
        <v>146</v>
      </c>
      <c r="E6" s="215">
        <v>44</v>
      </c>
      <c r="F6" s="215">
        <f t="shared" ref="F6:F14" si="0">SUM(E6:E6)</f>
        <v>44</v>
      </c>
      <c r="G6" s="168"/>
      <c r="H6" s="216"/>
      <c r="I6" s="216"/>
      <c r="J6" s="215">
        <v>44</v>
      </c>
      <c r="K6" s="215">
        <f t="shared" ref="K6:K14" si="1">SUM(J6:J6)</f>
        <v>44</v>
      </c>
      <c r="L6" s="215">
        <f t="shared" ref="L6:L15" si="2">F6-K6</f>
        <v>0</v>
      </c>
    </row>
    <row r="7" hidden="1" customHeight="1" spans="1:12">
      <c r="A7" s="213"/>
      <c r="B7" s="178" t="s">
        <v>143</v>
      </c>
      <c r="C7" s="214">
        <v>42753</v>
      </c>
      <c r="D7" s="214" t="s">
        <v>146</v>
      </c>
      <c r="E7" s="217">
        <v>30</v>
      </c>
      <c r="F7" s="215">
        <f t="shared" si="0"/>
        <v>30</v>
      </c>
      <c r="G7" s="216"/>
      <c r="H7" s="216"/>
      <c r="I7" s="216" t="s">
        <v>147</v>
      </c>
      <c r="J7" s="217">
        <v>30</v>
      </c>
      <c r="K7" s="215">
        <f t="shared" si="1"/>
        <v>30</v>
      </c>
      <c r="L7" s="215">
        <f t="shared" si="2"/>
        <v>0</v>
      </c>
    </row>
    <row r="8" hidden="1" customHeight="1" spans="1:12">
      <c r="A8" s="213"/>
      <c r="B8" s="178" t="s">
        <v>143</v>
      </c>
      <c r="C8" s="214">
        <v>43109</v>
      </c>
      <c r="D8" s="14" t="s">
        <v>148</v>
      </c>
      <c r="E8" s="217">
        <v>30</v>
      </c>
      <c r="F8" s="215">
        <f t="shared" si="0"/>
        <v>30</v>
      </c>
      <c r="G8" s="216" t="s">
        <v>149</v>
      </c>
      <c r="H8" s="216" t="s">
        <v>150</v>
      </c>
      <c r="I8" s="216" t="s">
        <v>151</v>
      </c>
      <c r="J8" s="217">
        <v>30</v>
      </c>
      <c r="K8" s="215">
        <f t="shared" si="1"/>
        <v>30</v>
      </c>
      <c r="L8" s="215">
        <f t="shared" si="2"/>
        <v>0</v>
      </c>
    </row>
    <row r="9" hidden="1" customHeight="1" spans="1:12">
      <c r="A9" s="213" t="s">
        <v>152</v>
      </c>
      <c r="B9" s="178" t="s">
        <v>143</v>
      </c>
      <c r="C9" s="214">
        <v>42712</v>
      </c>
      <c r="D9" s="178" t="s">
        <v>153</v>
      </c>
      <c r="E9" s="217">
        <v>76</v>
      </c>
      <c r="F9" s="215">
        <f t="shared" si="0"/>
        <v>76</v>
      </c>
      <c r="G9" s="216"/>
      <c r="H9" s="216"/>
      <c r="I9" s="216" t="s">
        <v>145</v>
      </c>
      <c r="J9" s="217">
        <v>76</v>
      </c>
      <c r="K9" s="215">
        <f t="shared" si="1"/>
        <v>76</v>
      </c>
      <c r="L9" s="215">
        <f t="shared" si="2"/>
        <v>0</v>
      </c>
    </row>
    <row r="10" hidden="1" customHeight="1" spans="1:12">
      <c r="A10" s="213"/>
      <c r="B10" s="178" t="s">
        <v>143</v>
      </c>
      <c r="C10" s="214">
        <v>42712</v>
      </c>
      <c r="D10" s="178" t="s">
        <v>154</v>
      </c>
      <c r="E10" s="217">
        <v>38</v>
      </c>
      <c r="F10" s="215">
        <f t="shared" si="0"/>
        <v>38</v>
      </c>
      <c r="G10" s="216"/>
      <c r="H10" s="216"/>
      <c r="I10" s="216"/>
      <c r="J10" s="217">
        <v>38</v>
      </c>
      <c r="K10" s="215">
        <f t="shared" si="1"/>
        <v>38</v>
      </c>
      <c r="L10" s="215">
        <f t="shared" si="2"/>
        <v>0</v>
      </c>
    </row>
    <row r="11" hidden="1" customHeight="1" spans="1:12">
      <c r="A11" s="213"/>
      <c r="B11" s="178" t="s">
        <v>143</v>
      </c>
      <c r="C11" s="214">
        <v>42753</v>
      </c>
      <c r="D11" s="178" t="s">
        <v>154</v>
      </c>
      <c r="E11" s="217">
        <v>70</v>
      </c>
      <c r="F11" s="215">
        <f t="shared" si="0"/>
        <v>70</v>
      </c>
      <c r="G11" s="216"/>
      <c r="H11" s="216"/>
      <c r="I11" s="216" t="s">
        <v>147</v>
      </c>
      <c r="J11" s="217">
        <v>70</v>
      </c>
      <c r="K11" s="215">
        <f t="shared" si="1"/>
        <v>70</v>
      </c>
      <c r="L11" s="215">
        <f t="shared" si="2"/>
        <v>0</v>
      </c>
    </row>
    <row r="12" hidden="1" customHeight="1" spans="1:12">
      <c r="A12" s="213" t="s">
        <v>155</v>
      </c>
      <c r="B12" s="178" t="s">
        <v>143</v>
      </c>
      <c r="C12" s="214">
        <v>43110</v>
      </c>
      <c r="D12" s="178" t="s">
        <v>156</v>
      </c>
      <c r="E12" s="217">
        <v>198</v>
      </c>
      <c r="F12" s="215">
        <f t="shared" si="0"/>
        <v>198</v>
      </c>
      <c r="G12" s="216"/>
      <c r="H12" s="218">
        <v>43138</v>
      </c>
      <c r="I12" s="216" t="s">
        <v>157</v>
      </c>
      <c r="J12" s="217">
        <v>198</v>
      </c>
      <c r="K12" s="215">
        <f t="shared" si="1"/>
        <v>198</v>
      </c>
      <c r="L12" s="215">
        <f t="shared" si="2"/>
        <v>0</v>
      </c>
    </row>
    <row r="13" hidden="1" customHeight="1" spans="1:12">
      <c r="A13" s="213"/>
      <c r="B13" s="178" t="s">
        <v>143</v>
      </c>
      <c r="C13" s="214">
        <v>43110</v>
      </c>
      <c r="D13" s="178" t="s">
        <v>156</v>
      </c>
      <c r="E13" s="217">
        <v>286</v>
      </c>
      <c r="F13" s="215">
        <f t="shared" si="0"/>
        <v>286</v>
      </c>
      <c r="G13" s="216"/>
      <c r="H13" s="218">
        <v>43138</v>
      </c>
      <c r="I13" s="216" t="s">
        <v>157</v>
      </c>
      <c r="J13" s="217">
        <v>286</v>
      </c>
      <c r="K13" s="215">
        <f t="shared" si="1"/>
        <v>286</v>
      </c>
      <c r="L13" s="215">
        <f t="shared" si="2"/>
        <v>0</v>
      </c>
    </row>
    <row r="14" hidden="1" customHeight="1" spans="1:13">
      <c r="A14" s="213"/>
      <c r="B14" s="178" t="s">
        <v>143</v>
      </c>
      <c r="C14" s="218">
        <v>43265</v>
      </c>
      <c r="D14" s="178" t="s">
        <v>158</v>
      </c>
      <c r="E14" s="217">
        <v>50</v>
      </c>
      <c r="F14" s="215">
        <f t="shared" si="0"/>
        <v>50</v>
      </c>
      <c r="G14" s="216"/>
      <c r="H14" s="218">
        <v>43314</v>
      </c>
      <c r="I14" s="178" t="s">
        <v>159</v>
      </c>
      <c r="J14" s="217">
        <v>50</v>
      </c>
      <c r="K14" s="215">
        <f t="shared" si="1"/>
        <v>50</v>
      </c>
      <c r="L14" s="215">
        <f t="shared" si="2"/>
        <v>0</v>
      </c>
      <c r="M14" s="174" t="s">
        <v>160</v>
      </c>
    </row>
    <row r="15" ht="21" hidden="1" customHeight="1" spans="1:12">
      <c r="A15" s="213"/>
      <c r="B15" s="178" t="s">
        <v>143</v>
      </c>
      <c r="C15" s="178"/>
      <c r="D15" s="178" t="s">
        <v>161</v>
      </c>
      <c r="E15" s="217">
        <v>272</v>
      </c>
      <c r="F15" s="217">
        <f>SUM(E15:E33)</f>
        <v>1634</v>
      </c>
      <c r="G15" s="216"/>
      <c r="H15" s="218">
        <v>43112</v>
      </c>
      <c r="I15" s="216" t="s">
        <v>157</v>
      </c>
      <c r="J15" s="217">
        <v>6</v>
      </c>
      <c r="K15" s="204">
        <f>SUM(J15)</f>
        <v>6</v>
      </c>
      <c r="L15" s="215">
        <f>F15-K16-K15</f>
        <v>1612</v>
      </c>
    </row>
    <row r="16" ht="21" hidden="1" customHeight="1" spans="1:12">
      <c r="A16" s="213"/>
      <c r="B16" s="178" t="s">
        <v>143</v>
      </c>
      <c r="C16" s="214">
        <v>43082</v>
      </c>
      <c r="D16" s="178" t="s">
        <v>161</v>
      </c>
      <c r="E16" s="217">
        <v>684</v>
      </c>
      <c r="F16" s="217"/>
      <c r="G16" s="216"/>
      <c r="H16" s="216" t="s">
        <v>162</v>
      </c>
      <c r="I16" s="230" t="s">
        <v>44</v>
      </c>
      <c r="J16" s="217">
        <f>SUMIFS(打卡明细!$T$3:$T$216,打卡明细!$A$3:$A$216,I16,打卡明细!$B$3:$B$216,$A$12)</f>
        <v>0</v>
      </c>
      <c r="K16" s="217">
        <f>SUM(J16:J33)</f>
        <v>16</v>
      </c>
      <c r="L16" s="215"/>
    </row>
    <row r="17" ht="21" customHeight="1" spans="1:12">
      <c r="A17" s="213"/>
      <c r="B17" s="178" t="s">
        <v>143</v>
      </c>
      <c r="C17" s="218">
        <v>43109</v>
      </c>
      <c r="D17" s="178" t="s">
        <v>161</v>
      </c>
      <c r="E17" s="217">
        <v>500</v>
      </c>
      <c r="F17" s="217"/>
      <c r="G17" s="216"/>
      <c r="H17" s="216"/>
      <c r="I17" s="230" t="s">
        <v>35</v>
      </c>
      <c r="J17" s="217">
        <f>SUMIFS(打卡明细!$T$3:$T$216,打卡明细!$A$3:$A$216,I17,打卡明细!$B$3:$B$216,$A$12)</f>
        <v>0</v>
      </c>
      <c r="K17" s="217"/>
      <c r="L17" s="215"/>
    </row>
    <row r="18" ht="21" hidden="1" customHeight="1" spans="1:12">
      <c r="A18" s="213"/>
      <c r="B18" s="178"/>
      <c r="C18" s="218">
        <v>43451</v>
      </c>
      <c r="D18" s="178" t="s">
        <v>163</v>
      </c>
      <c r="E18" s="217">
        <v>178</v>
      </c>
      <c r="F18" s="217"/>
      <c r="G18" s="216"/>
      <c r="H18" s="216"/>
      <c r="I18" s="230" t="s">
        <v>43</v>
      </c>
      <c r="J18" s="217">
        <f>SUMIFS(打卡明细!$T$3:$T$216,打卡明细!$A$3:$A$216,I18,打卡明细!$B$3:$B$216,$A$12)</f>
        <v>0</v>
      </c>
      <c r="K18" s="217"/>
      <c r="L18" s="215"/>
    </row>
    <row r="19" ht="21" hidden="1" customHeight="1" spans="1:12">
      <c r="A19" s="213"/>
      <c r="B19" s="178"/>
      <c r="C19" s="178"/>
      <c r="D19" s="178"/>
      <c r="E19" s="217"/>
      <c r="F19" s="217"/>
      <c r="G19" s="216"/>
      <c r="H19" s="216"/>
      <c r="I19" s="230" t="s">
        <v>48</v>
      </c>
      <c r="J19" s="217">
        <f>SUMIFS(打卡明细!$T$3:$T$216,打卡明细!$A$3:$A$216,I19,打卡明细!$B$3:$B$216,$A$12)</f>
        <v>0</v>
      </c>
      <c r="K19" s="217"/>
      <c r="L19" s="215"/>
    </row>
    <row r="20" ht="21" hidden="1" customHeight="1" spans="1:12">
      <c r="A20" s="213"/>
      <c r="B20" s="178"/>
      <c r="C20" s="178"/>
      <c r="D20" s="178"/>
      <c r="E20" s="217"/>
      <c r="F20" s="217"/>
      <c r="G20" s="216"/>
      <c r="H20" s="216"/>
      <c r="I20" s="230" t="s">
        <v>17</v>
      </c>
      <c r="J20" s="217">
        <f>SUMIFS(打卡明细!$T$3:$T$216,打卡明细!$A$3:$A$216,I20,打卡明细!$B$3:$B$216,$A$12)</f>
        <v>0</v>
      </c>
      <c r="K20" s="217"/>
      <c r="L20" s="215"/>
    </row>
    <row r="21" ht="21" hidden="1" customHeight="1" spans="1:12">
      <c r="A21" s="213"/>
      <c r="B21" s="178"/>
      <c r="C21" s="178"/>
      <c r="D21" s="178"/>
      <c r="E21" s="217"/>
      <c r="F21" s="217"/>
      <c r="G21" s="216"/>
      <c r="H21" s="216"/>
      <c r="I21" s="230" t="s">
        <v>19</v>
      </c>
      <c r="J21" s="217">
        <f>SUMIFS(打卡明细!$T$3:$T$216,打卡明细!$A$3:$A$216,I21,打卡明细!$B$3:$B$216,$A$12)</f>
        <v>0</v>
      </c>
      <c r="K21" s="217"/>
      <c r="L21" s="215"/>
    </row>
    <row r="22" ht="21" hidden="1" customHeight="1" spans="1:12">
      <c r="A22" s="213"/>
      <c r="B22" s="178"/>
      <c r="C22" s="178"/>
      <c r="D22" s="178"/>
      <c r="E22" s="217"/>
      <c r="F22" s="217"/>
      <c r="G22" s="216"/>
      <c r="H22" s="216"/>
      <c r="I22" s="230" t="s">
        <v>25</v>
      </c>
      <c r="J22" s="217">
        <f>SUMIFS(打卡明细!$T$3:$T$216,打卡明细!$A$3:$A$216,I22,打卡明细!$B$3:$B$216,$A$12)</f>
        <v>0</v>
      </c>
      <c r="K22" s="217"/>
      <c r="L22" s="215"/>
    </row>
    <row r="23" ht="21" hidden="1" customHeight="1" spans="1:13">
      <c r="A23" s="213"/>
      <c r="B23" s="178"/>
      <c r="C23" s="178"/>
      <c r="D23" s="178"/>
      <c r="E23" s="217"/>
      <c r="F23" s="217"/>
      <c r="G23" s="216"/>
      <c r="H23" s="216"/>
      <c r="I23" s="230" t="s">
        <v>45</v>
      </c>
      <c r="J23" s="217">
        <f>SUMIFS(打卡明细!$T$3:$T$216,打卡明细!$A$3:$A$216,I23,打卡明细!$B$3:$B$216,$A$12)</f>
        <v>0</v>
      </c>
      <c r="K23" s="217"/>
      <c r="L23" s="215"/>
      <c r="M23" s="174">
        <f>E15+E16+E17-1413.4-18.6</f>
        <v>23.9999999999999</v>
      </c>
    </row>
    <row r="24" ht="21" hidden="1" customHeight="1" spans="1:12">
      <c r="A24" s="213"/>
      <c r="B24" s="178"/>
      <c r="C24" s="178"/>
      <c r="D24" s="178"/>
      <c r="E24" s="217"/>
      <c r="F24" s="217"/>
      <c r="G24" s="216"/>
      <c r="H24" s="216"/>
      <c r="I24" s="230" t="s">
        <v>26</v>
      </c>
      <c r="J24" s="217">
        <f>SUMIFS(打卡明细!$T$3:$T$216,打卡明细!$A$3:$A$216,I24,打卡明细!$B$3:$B$216,$A$12)</f>
        <v>0</v>
      </c>
      <c r="K24" s="217"/>
      <c r="L24" s="215"/>
    </row>
    <row r="25" ht="21" hidden="1" customHeight="1" spans="1:12">
      <c r="A25" s="213"/>
      <c r="B25" s="178"/>
      <c r="C25" s="178"/>
      <c r="D25" s="178"/>
      <c r="E25" s="217"/>
      <c r="F25" s="217"/>
      <c r="G25" s="216"/>
      <c r="H25" s="216"/>
      <c r="I25" s="230" t="s">
        <v>34</v>
      </c>
      <c r="J25" s="217">
        <f>SUMIFS(打卡明细!$T$3:$T$216,打卡明细!$A$3:$A$216,I25,打卡明细!$B$3:$B$216,$A$12)</f>
        <v>0</v>
      </c>
      <c r="K25" s="217"/>
      <c r="L25" s="215"/>
    </row>
    <row r="26" ht="21" hidden="1" customHeight="1" spans="1:12">
      <c r="A26" s="213"/>
      <c r="B26" s="178"/>
      <c r="C26" s="178"/>
      <c r="D26" s="178"/>
      <c r="E26" s="217"/>
      <c r="F26" s="217"/>
      <c r="G26" s="216"/>
      <c r="H26" s="216"/>
      <c r="I26" s="230" t="s">
        <v>42</v>
      </c>
      <c r="J26" s="217">
        <f>SUMIFS(打卡明细!$T$3:$T$216,打卡明细!$A$3:$A$216,I26,打卡明细!$B$3:$B$216,$A$12)</f>
        <v>0</v>
      </c>
      <c r="K26" s="217"/>
      <c r="L26" s="215"/>
    </row>
    <row r="27" ht="21" hidden="1" customHeight="1" spans="1:12">
      <c r="A27" s="213"/>
      <c r="B27" s="178"/>
      <c r="C27" s="178"/>
      <c r="D27" s="178"/>
      <c r="E27" s="217"/>
      <c r="F27" s="217"/>
      <c r="G27" s="216"/>
      <c r="H27" s="216"/>
      <c r="I27" s="230" t="s">
        <v>46</v>
      </c>
      <c r="J27" s="217">
        <f>SUMIFS(打卡明细!$T$3:$T$216,打卡明细!$A$3:$A$216,I27,打卡明细!$B$3:$B$216,$A$12)</f>
        <v>0</v>
      </c>
      <c r="K27" s="217"/>
      <c r="L27" s="215"/>
    </row>
    <row r="28" ht="21" hidden="1" customHeight="1" spans="1:12">
      <c r="A28" s="213"/>
      <c r="B28" s="178"/>
      <c r="C28" s="178"/>
      <c r="D28" s="178"/>
      <c r="E28" s="217"/>
      <c r="F28" s="217"/>
      <c r="G28" s="216"/>
      <c r="H28" s="216"/>
      <c r="I28" s="216" t="s">
        <v>54</v>
      </c>
      <c r="J28" s="217">
        <f>SUMIFS(打卡明细!$T$3:$T$216,打卡明细!$A$3:$A$216,I28,打卡明细!$B$3:$B$216,$A$12)</f>
        <v>0</v>
      </c>
      <c r="K28" s="217"/>
      <c r="L28" s="215"/>
    </row>
    <row r="29" ht="21" hidden="1" customHeight="1" spans="1:12">
      <c r="A29" s="213"/>
      <c r="B29" s="178"/>
      <c r="C29" s="178"/>
      <c r="D29" s="178"/>
      <c r="E29" s="217"/>
      <c r="F29" s="217"/>
      <c r="G29" s="216"/>
      <c r="H29" s="216"/>
      <c r="I29" s="216" t="s">
        <v>20</v>
      </c>
      <c r="J29" s="217">
        <f>SUMIFS(打卡明细!$T$3:$T$216,打卡明细!$A$3:$A$216,I29,打卡明细!$B$3:$B$216,$A$12)</f>
        <v>0</v>
      </c>
      <c r="K29" s="217"/>
      <c r="L29" s="215"/>
    </row>
    <row r="30" ht="21" hidden="1" customHeight="1" spans="1:12">
      <c r="A30" s="213"/>
      <c r="B30" s="178"/>
      <c r="C30" s="178"/>
      <c r="D30" s="178"/>
      <c r="E30" s="217"/>
      <c r="F30" s="217"/>
      <c r="G30" s="216"/>
      <c r="H30" s="216"/>
      <c r="I30" s="216" t="s">
        <v>164</v>
      </c>
      <c r="J30" s="217">
        <v>16</v>
      </c>
      <c r="K30" s="217"/>
      <c r="L30" s="215"/>
    </row>
    <row r="31" ht="21" hidden="1" customHeight="1" spans="1:12">
      <c r="A31" s="213"/>
      <c r="B31" s="178"/>
      <c r="C31" s="178"/>
      <c r="D31" s="178"/>
      <c r="E31" s="217"/>
      <c r="F31" s="217"/>
      <c r="G31" s="216"/>
      <c r="H31" s="216"/>
      <c r="I31" s="216" t="s">
        <v>21</v>
      </c>
      <c r="J31" s="217">
        <f>SUMIFS(打卡明细!$T$3:$T$216,打卡明细!$A$3:$A$216,I31,打卡明细!$B$3:$B$216,$A$12)</f>
        <v>0</v>
      </c>
      <c r="K31" s="217"/>
      <c r="L31" s="215"/>
    </row>
    <row r="32" ht="21" hidden="1" customHeight="1" spans="1:12">
      <c r="A32" s="213"/>
      <c r="B32" s="178"/>
      <c r="C32" s="178"/>
      <c r="D32" s="178"/>
      <c r="E32" s="217"/>
      <c r="F32" s="217"/>
      <c r="G32" s="216"/>
      <c r="H32" s="216"/>
      <c r="I32" s="216" t="s">
        <v>27</v>
      </c>
      <c r="J32" s="217">
        <f>SUMIFS(打卡明细!$T$3:$T$216,打卡明细!$A$3:$A$216,I32,打卡明细!$B$3:$B$216,$A$12)</f>
        <v>0</v>
      </c>
      <c r="K32" s="217"/>
      <c r="L32" s="215"/>
    </row>
    <row r="33" ht="21" hidden="1" customHeight="1" spans="1:12">
      <c r="A33" s="213"/>
      <c r="B33" s="178"/>
      <c r="C33" s="178"/>
      <c r="D33" s="178"/>
      <c r="E33" s="217"/>
      <c r="F33" s="217"/>
      <c r="G33" s="216"/>
      <c r="H33" s="216"/>
      <c r="I33" s="216" t="s">
        <v>28</v>
      </c>
      <c r="J33" s="217">
        <f>SUMIFS(打卡明细!$T$3:$T$216,打卡明细!$A$3:$A$216,I33,打卡明细!$B$3:$B$216,$A$12)</f>
        <v>0</v>
      </c>
      <c r="K33" s="217"/>
      <c r="L33" s="215"/>
    </row>
    <row r="34" hidden="1" customHeight="1" spans="1:12">
      <c r="A34" s="219" t="s">
        <v>165</v>
      </c>
      <c r="B34" s="214" t="s">
        <v>143</v>
      </c>
      <c r="C34" s="214">
        <v>43077</v>
      </c>
      <c r="D34" s="178" t="s">
        <v>161</v>
      </c>
      <c r="E34" s="217">
        <v>376</v>
      </c>
      <c r="F34" s="217">
        <f>SUM(E34)</f>
        <v>376</v>
      </c>
      <c r="G34" s="216"/>
      <c r="H34" s="168" t="s">
        <v>166</v>
      </c>
      <c r="I34" s="257" t="s">
        <v>167</v>
      </c>
      <c r="J34" s="215">
        <v>38</v>
      </c>
      <c r="K34" s="217">
        <f>SUM(J34:J39)</f>
        <v>376</v>
      </c>
      <c r="L34" s="217">
        <f>F34-K34</f>
        <v>0</v>
      </c>
    </row>
    <row r="35" hidden="1" customHeight="1" spans="1:12">
      <c r="A35" s="220"/>
      <c r="B35" s="214"/>
      <c r="C35" s="214"/>
      <c r="D35" s="178"/>
      <c r="E35" s="217"/>
      <c r="F35" s="217"/>
      <c r="G35" s="216"/>
      <c r="H35" s="168"/>
      <c r="I35" s="257" t="s">
        <v>168</v>
      </c>
      <c r="J35" s="215">
        <v>50</v>
      </c>
      <c r="K35" s="217"/>
      <c r="L35" s="217"/>
    </row>
    <row r="36" hidden="1" customHeight="1" spans="1:12">
      <c r="A36" s="220"/>
      <c r="B36" s="214"/>
      <c r="C36" s="214"/>
      <c r="D36" s="178"/>
      <c r="E36" s="217"/>
      <c r="F36" s="217"/>
      <c r="G36" s="216"/>
      <c r="H36" s="168"/>
      <c r="I36" s="257" t="s">
        <v>169</v>
      </c>
      <c r="J36" s="215">
        <v>96</v>
      </c>
      <c r="K36" s="217"/>
      <c r="L36" s="217"/>
    </row>
    <row r="37" customHeight="1" spans="1:12">
      <c r="A37" s="220"/>
      <c r="B37" s="214"/>
      <c r="C37" s="214"/>
      <c r="D37" s="178"/>
      <c r="E37" s="217"/>
      <c r="F37" s="217"/>
      <c r="G37" s="216"/>
      <c r="H37" s="168"/>
      <c r="I37" s="257" t="s">
        <v>170</v>
      </c>
      <c r="J37" s="215">
        <v>30</v>
      </c>
      <c r="K37" s="217"/>
      <c r="L37" s="217"/>
    </row>
    <row r="38" hidden="1" customHeight="1" spans="1:12">
      <c r="A38" s="220"/>
      <c r="B38" s="214"/>
      <c r="C38" s="214"/>
      <c r="D38" s="178"/>
      <c r="E38" s="217"/>
      <c r="F38" s="217"/>
      <c r="G38" s="216"/>
      <c r="H38" s="168"/>
      <c r="I38" s="257" t="s">
        <v>171</v>
      </c>
      <c r="J38" s="215">
        <v>132</v>
      </c>
      <c r="K38" s="217"/>
      <c r="L38" s="217"/>
    </row>
    <row r="39" hidden="1" customHeight="1" spans="1:12">
      <c r="A39" s="220"/>
      <c r="B39" s="214"/>
      <c r="C39" s="214"/>
      <c r="D39" s="178"/>
      <c r="E39" s="217"/>
      <c r="F39" s="217"/>
      <c r="G39" s="216"/>
      <c r="H39" s="168"/>
      <c r="I39" s="257" t="s">
        <v>172</v>
      </c>
      <c r="J39" s="215">
        <v>30</v>
      </c>
      <c r="K39" s="217"/>
      <c r="L39" s="217"/>
    </row>
    <row r="40" hidden="1" customHeight="1" spans="1:12">
      <c r="A40" s="220"/>
      <c r="B40" s="178" t="s">
        <v>143</v>
      </c>
      <c r="C40" s="214">
        <v>43080</v>
      </c>
      <c r="D40" s="178" t="s">
        <v>156</v>
      </c>
      <c r="E40" s="217">
        <v>221</v>
      </c>
      <c r="F40" s="217">
        <f>SUM(E40)</f>
        <v>221</v>
      </c>
      <c r="G40" s="216"/>
      <c r="H40" s="257" t="s">
        <v>173</v>
      </c>
      <c r="I40" s="168" t="s">
        <v>174</v>
      </c>
      <c r="J40" s="215">
        <v>77</v>
      </c>
      <c r="K40" s="217">
        <f>SUM(J40:J45)</f>
        <v>221</v>
      </c>
      <c r="L40" s="217">
        <f>F40-K40</f>
        <v>0</v>
      </c>
    </row>
    <row r="41" hidden="1" customHeight="1" spans="1:12">
      <c r="A41" s="220"/>
      <c r="B41" s="178"/>
      <c r="C41" s="214"/>
      <c r="D41" s="178"/>
      <c r="E41" s="217"/>
      <c r="F41" s="217"/>
      <c r="G41" s="216"/>
      <c r="H41" s="168"/>
      <c r="I41" s="168" t="s">
        <v>175</v>
      </c>
      <c r="J41" s="215">
        <v>29</v>
      </c>
      <c r="K41" s="217"/>
      <c r="L41" s="217"/>
    </row>
    <row r="42" hidden="1" customHeight="1" spans="1:12">
      <c r="A42" s="220"/>
      <c r="B42" s="178"/>
      <c r="C42" s="214"/>
      <c r="D42" s="178"/>
      <c r="E42" s="217"/>
      <c r="F42" s="217"/>
      <c r="G42" s="216"/>
      <c r="H42" s="168"/>
      <c r="I42" s="168" t="s">
        <v>176</v>
      </c>
      <c r="J42" s="215">
        <v>57</v>
      </c>
      <c r="K42" s="217"/>
      <c r="L42" s="217"/>
    </row>
    <row r="43" hidden="1" customHeight="1" spans="1:12">
      <c r="A43" s="220"/>
      <c r="B43" s="178"/>
      <c r="C43" s="214"/>
      <c r="D43" s="178"/>
      <c r="E43" s="217"/>
      <c r="F43" s="217"/>
      <c r="G43" s="216"/>
      <c r="H43" s="168"/>
      <c r="I43" s="168" t="s">
        <v>177</v>
      </c>
      <c r="J43" s="215">
        <v>22</v>
      </c>
      <c r="K43" s="217"/>
      <c r="L43" s="217"/>
    </row>
    <row r="44" customHeight="1" spans="1:12">
      <c r="A44" s="220"/>
      <c r="B44" s="178"/>
      <c r="C44" s="214"/>
      <c r="D44" s="178"/>
      <c r="E44" s="217"/>
      <c r="F44" s="217"/>
      <c r="G44" s="216"/>
      <c r="H44" s="168"/>
      <c r="I44" s="168" t="s">
        <v>178</v>
      </c>
      <c r="J44" s="215">
        <v>18</v>
      </c>
      <c r="K44" s="217"/>
      <c r="L44" s="217"/>
    </row>
    <row r="45" hidden="1" customHeight="1" spans="1:12">
      <c r="A45" s="220"/>
      <c r="B45" s="178"/>
      <c r="C45" s="214"/>
      <c r="D45" s="178"/>
      <c r="E45" s="217"/>
      <c r="F45" s="217"/>
      <c r="G45" s="216"/>
      <c r="H45" s="168"/>
      <c r="I45" s="168" t="s">
        <v>179</v>
      </c>
      <c r="J45" s="215">
        <v>18</v>
      </c>
      <c r="K45" s="217"/>
      <c r="L45" s="217"/>
    </row>
    <row r="46" hidden="1" customHeight="1" spans="1:12">
      <c r="A46" s="220"/>
      <c r="B46" s="221" t="s">
        <v>143</v>
      </c>
      <c r="C46" s="221"/>
      <c r="D46" s="221" t="s">
        <v>156</v>
      </c>
      <c r="E46" s="222">
        <v>165</v>
      </c>
      <c r="F46" s="222">
        <f>SUM(E46)</f>
        <v>165</v>
      </c>
      <c r="G46" s="216"/>
      <c r="H46" s="214">
        <v>43142</v>
      </c>
      <c r="I46" s="256" t="s">
        <v>180</v>
      </c>
      <c r="J46" s="215">
        <v>14</v>
      </c>
      <c r="K46" s="222">
        <f>SUM(J46:J51)</f>
        <v>165</v>
      </c>
      <c r="L46" s="222">
        <f>F46-K46</f>
        <v>0</v>
      </c>
    </row>
    <row r="47" hidden="1" customHeight="1" spans="1:12">
      <c r="A47" s="220"/>
      <c r="B47" s="223"/>
      <c r="C47" s="223"/>
      <c r="D47" s="223"/>
      <c r="E47" s="224"/>
      <c r="F47" s="224"/>
      <c r="G47" s="216"/>
      <c r="H47" s="214">
        <v>43142</v>
      </c>
      <c r="I47" s="256" t="s">
        <v>181</v>
      </c>
      <c r="J47" s="215">
        <v>36</v>
      </c>
      <c r="K47" s="224"/>
      <c r="L47" s="224"/>
    </row>
    <row r="48" hidden="1" customHeight="1" spans="1:12">
      <c r="A48" s="220"/>
      <c r="B48" s="223"/>
      <c r="C48" s="223"/>
      <c r="D48" s="223"/>
      <c r="E48" s="224"/>
      <c r="F48" s="224"/>
      <c r="G48" s="216"/>
      <c r="H48" s="214">
        <v>43142</v>
      </c>
      <c r="I48" s="256" t="s">
        <v>182</v>
      </c>
      <c r="J48" s="215">
        <v>6</v>
      </c>
      <c r="K48" s="224"/>
      <c r="L48" s="224"/>
    </row>
    <row r="49" hidden="1" customHeight="1" spans="1:12">
      <c r="A49" s="220"/>
      <c r="B49" s="223"/>
      <c r="C49" s="223"/>
      <c r="D49" s="223"/>
      <c r="E49" s="224"/>
      <c r="F49" s="224"/>
      <c r="G49" s="216"/>
      <c r="H49" s="214">
        <v>43142</v>
      </c>
      <c r="I49" s="256" t="s">
        <v>183</v>
      </c>
      <c r="J49" s="215">
        <v>45</v>
      </c>
      <c r="K49" s="224"/>
      <c r="L49" s="224"/>
    </row>
    <row r="50" hidden="1" customHeight="1" spans="1:12">
      <c r="A50" s="220"/>
      <c r="B50" s="223"/>
      <c r="C50" s="223"/>
      <c r="D50" s="223"/>
      <c r="E50" s="224"/>
      <c r="F50" s="224"/>
      <c r="G50" s="216"/>
      <c r="H50" s="214">
        <v>43142</v>
      </c>
      <c r="I50" s="256" t="s">
        <v>184</v>
      </c>
      <c r="J50" s="215">
        <v>10</v>
      </c>
      <c r="K50" s="224"/>
      <c r="L50" s="224"/>
    </row>
    <row r="51" hidden="1" customHeight="1" spans="1:12">
      <c r="A51" s="220"/>
      <c r="B51" s="225"/>
      <c r="C51" s="225"/>
      <c r="D51" s="225"/>
      <c r="E51" s="226"/>
      <c r="F51" s="226"/>
      <c r="G51" s="216"/>
      <c r="H51" s="214">
        <v>43145</v>
      </c>
      <c r="I51" s="256" t="s">
        <v>185</v>
      </c>
      <c r="J51" s="215">
        <v>54</v>
      </c>
      <c r="K51" s="226"/>
      <c r="L51" s="226"/>
    </row>
    <row r="52" hidden="1" customHeight="1" spans="1:12">
      <c r="A52" s="220"/>
      <c r="B52" s="221" t="s">
        <v>143</v>
      </c>
      <c r="C52" s="227"/>
      <c r="D52" s="221" t="s">
        <v>156</v>
      </c>
      <c r="E52" s="222">
        <v>142.381722</v>
      </c>
      <c r="F52" s="222">
        <f>SUM(E52)</f>
        <v>142.381722</v>
      </c>
      <c r="G52" s="216"/>
      <c r="H52" s="214">
        <v>43142</v>
      </c>
      <c r="I52" s="256" t="s">
        <v>186</v>
      </c>
      <c r="J52" s="215">
        <v>8.8</v>
      </c>
      <c r="K52" s="222">
        <f>SUM(J52:J55)</f>
        <v>59.8</v>
      </c>
      <c r="L52" s="222">
        <f>F52-K52</f>
        <v>82.581722</v>
      </c>
    </row>
    <row r="53" hidden="1" customHeight="1" spans="1:12">
      <c r="A53" s="220"/>
      <c r="B53" s="223"/>
      <c r="C53" s="228"/>
      <c r="D53" s="223"/>
      <c r="E53" s="224"/>
      <c r="F53" s="224"/>
      <c r="G53" s="216"/>
      <c r="H53" s="214">
        <v>43145</v>
      </c>
      <c r="I53" s="256" t="s">
        <v>187</v>
      </c>
      <c r="J53" s="215">
        <v>15</v>
      </c>
      <c r="K53" s="224"/>
      <c r="L53" s="224"/>
    </row>
    <row r="54" customHeight="1" spans="1:12">
      <c r="A54" s="220"/>
      <c r="B54" s="223"/>
      <c r="C54" s="228"/>
      <c r="D54" s="223"/>
      <c r="E54" s="224"/>
      <c r="F54" s="224"/>
      <c r="G54" s="216"/>
      <c r="H54" s="214">
        <v>43173</v>
      </c>
      <c r="I54" s="256" t="s">
        <v>188</v>
      </c>
      <c r="J54" s="215">
        <v>26</v>
      </c>
      <c r="K54" s="224"/>
      <c r="L54" s="224"/>
    </row>
    <row r="55" customHeight="1" spans="1:12">
      <c r="A55" s="220"/>
      <c r="B55" s="223"/>
      <c r="C55" s="228"/>
      <c r="D55" s="225"/>
      <c r="E55" s="226"/>
      <c r="F55" s="224"/>
      <c r="G55" s="216"/>
      <c r="H55" s="214">
        <v>43144</v>
      </c>
      <c r="I55" s="256" t="s">
        <v>188</v>
      </c>
      <c r="J55" s="215">
        <v>10</v>
      </c>
      <c r="K55" s="224"/>
      <c r="L55" s="224"/>
    </row>
    <row r="56" hidden="1" customHeight="1" spans="1:12">
      <c r="A56" s="220"/>
      <c r="B56" s="178" t="s">
        <v>143</v>
      </c>
      <c r="C56" s="218">
        <v>43080</v>
      </c>
      <c r="D56" s="178" t="s">
        <v>189</v>
      </c>
      <c r="E56" s="217">
        <v>85.8244</v>
      </c>
      <c r="F56" s="217">
        <f>SUM(E56)</f>
        <v>85.8244</v>
      </c>
      <c r="G56" s="216"/>
      <c r="H56" s="229">
        <v>43076</v>
      </c>
      <c r="I56" s="257" t="s">
        <v>190</v>
      </c>
      <c r="J56" s="215">
        <v>7.16</v>
      </c>
      <c r="K56" s="217">
        <f>SUM(J56:J62)</f>
        <v>83.8244</v>
      </c>
      <c r="L56" s="217">
        <f>F56-K56</f>
        <v>2</v>
      </c>
    </row>
    <row r="57" hidden="1" customHeight="1" spans="1:12">
      <c r="A57" s="220"/>
      <c r="B57" s="178"/>
      <c r="C57" s="218"/>
      <c r="D57" s="178"/>
      <c r="E57" s="217"/>
      <c r="F57" s="217"/>
      <c r="G57" s="216"/>
      <c r="H57" s="229">
        <v>43077</v>
      </c>
      <c r="I57" s="257" t="s">
        <v>191</v>
      </c>
      <c r="J57" s="215">
        <v>32.3544</v>
      </c>
      <c r="K57" s="217"/>
      <c r="L57" s="217"/>
    </row>
    <row r="58" hidden="1" customHeight="1" spans="1:12">
      <c r="A58" s="220"/>
      <c r="B58" s="178"/>
      <c r="C58" s="218"/>
      <c r="D58" s="178"/>
      <c r="E58" s="217"/>
      <c r="F58" s="217"/>
      <c r="G58" s="216"/>
      <c r="H58" s="229">
        <v>43078</v>
      </c>
      <c r="I58" s="257" t="s">
        <v>192</v>
      </c>
      <c r="J58" s="215">
        <v>10.81</v>
      </c>
      <c r="K58" s="217"/>
      <c r="L58" s="217"/>
    </row>
    <row r="59" customHeight="1" spans="1:12">
      <c r="A59" s="220"/>
      <c r="B59" s="178"/>
      <c r="C59" s="218"/>
      <c r="D59" s="178"/>
      <c r="E59" s="217"/>
      <c r="F59" s="217"/>
      <c r="G59" s="216"/>
      <c r="H59" s="229">
        <v>43079</v>
      </c>
      <c r="I59" s="257" t="s">
        <v>193</v>
      </c>
      <c r="J59" s="215">
        <v>4.5</v>
      </c>
      <c r="K59" s="217"/>
      <c r="L59" s="217"/>
    </row>
    <row r="60" hidden="1" customHeight="1" spans="1:12">
      <c r="A60" s="220"/>
      <c r="B60" s="178"/>
      <c r="C60" s="218"/>
      <c r="D60" s="178"/>
      <c r="E60" s="217"/>
      <c r="F60" s="217"/>
      <c r="G60" s="216"/>
      <c r="H60" s="229">
        <v>42430</v>
      </c>
      <c r="I60" s="168" t="s">
        <v>194</v>
      </c>
      <c r="J60" s="215">
        <v>19</v>
      </c>
      <c r="K60" s="217"/>
      <c r="L60" s="217"/>
    </row>
    <row r="61" hidden="1" customHeight="1" spans="1:12">
      <c r="A61" s="220"/>
      <c r="B61" s="178"/>
      <c r="C61" s="218"/>
      <c r="D61" s="178"/>
      <c r="E61" s="217"/>
      <c r="F61" s="217"/>
      <c r="G61" s="216"/>
      <c r="H61" s="229">
        <v>42985</v>
      </c>
      <c r="I61" s="168" t="s">
        <v>194</v>
      </c>
      <c r="J61" s="215">
        <v>7</v>
      </c>
      <c r="K61" s="217"/>
      <c r="L61" s="217"/>
    </row>
    <row r="62" hidden="1" customHeight="1" spans="1:12">
      <c r="A62" s="220"/>
      <c r="B62" s="178"/>
      <c r="C62" s="218"/>
      <c r="D62" s="178"/>
      <c r="E62" s="217"/>
      <c r="F62" s="217"/>
      <c r="G62" s="216"/>
      <c r="H62" s="214">
        <v>43109</v>
      </c>
      <c r="I62" s="168" t="s">
        <v>195</v>
      </c>
      <c r="J62" s="215">
        <v>3</v>
      </c>
      <c r="K62" s="217"/>
      <c r="L62" s="217"/>
    </row>
    <row r="63" customHeight="1" spans="1:12">
      <c r="A63" s="219" t="s">
        <v>129</v>
      </c>
      <c r="B63" s="221" t="s">
        <v>143</v>
      </c>
      <c r="C63" s="258" t="s">
        <v>196</v>
      </c>
      <c r="D63" s="221" t="s">
        <v>189</v>
      </c>
      <c r="E63" s="222">
        <v>187.3896</v>
      </c>
      <c r="F63" s="222">
        <f>SUM(E63:E67)</f>
        <v>222.4596</v>
      </c>
      <c r="G63" s="216"/>
      <c r="H63" s="168" t="s">
        <v>197</v>
      </c>
      <c r="I63" s="216" t="s">
        <v>198</v>
      </c>
      <c r="J63" s="215">
        <v>63.83</v>
      </c>
      <c r="K63" s="222">
        <f>SUM(J63:J67)</f>
        <v>194.2823</v>
      </c>
      <c r="L63" s="222">
        <f>F63-K63</f>
        <v>28.1773</v>
      </c>
    </row>
    <row r="64" customHeight="1" spans="1:12">
      <c r="A64" s="220"/>
      <c r="B64" s="223"/>
      <c r="C64" s="223"/>
      <c r="D64" s="223"/>
      <c r="E64" s="224"/>
      <c r="F64" s="224"/>
      <c r="G64" s="216"/>
      <c r="H64" s="168" t="s">
        <v>197</v>
      </c>
      <c r="I64" s="216" t="s">
        <v>198</v>
      </c>
      <c r="J64" s="217">
        <v>67.3725</v>
      </c>
      <c r="K64" s="224"/>
      <c r="L64" s="224"/>
    </row>
    <row r="65" hidden="1" customHeight="1" spans="1:12">
      <c r="A65" s="220"/>
      <c r="B65" s="223"/>
      <c r="C65" s="225"/>
      <c r="D65" s="225"/>
      <c r="E65" s="226"/>
      <c r="F65" s="226"/>
      <c r="G65" s="216"/>
      <c r="H65" s="214">
        <v>43259</v>
      </c>
      <c r="I65" s="14" t="s">
        <v>199</v>
      </c>
      <c r="J65" s="217">
        <v>28.0098</v>
      </c>
      <c r="K65" s="226"/>
      <c r="L65" s="226"/>
    </row>
    <row r="66" customHeight="1" spans="1:12">
      <c r="A66" s="220"/>
      <c r="B66" s="223"/>
      <c r="C66" s="231">
        <v>43437</v>
      </c>
      <c r="D66" s="225" t="s">
        <v>200</v>
      </c>
      <c r="E66" s="226">
        <v>15.92</v>
      </c>
      <c r="F66" s="226"/>
      <c r="G66" s="216"/>
      <c r="H66" s="214">
        <v>43452</v>
      </c>
      <c r="I66" s="14" t="s">
        <v>201</v>
      </c>
      <c r="J66" s="217">
        <v>15.92</v>
      </c>
      <c r="K66" s="226"/>
      <c r="L66" s="226"/>
    </row>
    <row r="67" hidden="1" customHeight="1" spans="1:12">
      <c r="A67" s="232"/>
      <c r="B67" s="225"/>
      <c r="C67" s="231">
        <v>43437</v>
      </c>
      <c r="D67" s="225" t="s">
        <v>202</v>
      </c>
      <c r="E67" s="226">
        <v>19.15</v>
      </c>
      <c r="F67" s="226"/>
      <c r="G67" s="216"/>
      <c r="H67" s="214">
        <v>43485</v>
      </c>
      <c r="I67" s="225" t="s">
        <v>202</v>
      </c>
      <c r="J67" s="226">
        <v>19.15</v>
      </c>
      <c r="K67" s="226"/>
      <c r="L67" s="226"/>
    </row>
    <row r="68" hidden="1" customHeight="1" spans="1:12">
      <c r="A68" s="213" t="s">
        <v>130</v>
      </c>
      <c r="B68" s="233" t="s">
        <v>143</v>
      </c>
      <c r="C68" s="214">
        <v>43373</v>
      </c>
      <c r="D68" s="14" t="s">
        <v>203</v>
      </c>
      <c r="E68" s="215">
        <v>127.875</v>
      </c>
      <c r="F68" s="215">
        <f>SUM(E68:E71)</f>
        <v>343.9395</v>
      </c>
      <c r="G68" s="216"/>
      <c r="H68" s="168" t="s">
        <v>197</v>
      </c>
      <c r="I68" s="168" t="s">
        <v>204</v>
      </c>
      <c r="J68" s="215">
        <v>89.567</v>
      </c>
      <c r="K68" s="217">
        <f>SUM(J68:J71)</f>
        <v>343.9395</v>
      </c>
      <c r="L68" s="217">
        <f>F68-K68</f>
        <v>0</v>
      </c>
    </row>
    <row r="69" hidden="1" customHeight="1" spans="1:12">
      <c r="A69" s="213"/>
      <c r="B69" s="221" t="s">
        <v>143</v>
      </c>
      <c r="C69" s="214"/>
      <c r="D69" s="14"/>
      <c r="E69" s="215"/>
      <c r="F69" s="215"/>
      <c r="G69" s="216"/>
      <c r="H69" s="168" t="s">
        <v>197</v>
      </c>
      <c r="I69" s="168" t="s">
        <v>205</v>
      </c>
      <c r="J69" s="217">
        <v>70.3725</v>
      </c>
      <c r="K69" s="217"/>
      <c r="L69" s="217"/>
    </row>
    <row r="70" hidden="1" customHeight="1" spans="1:12">
      <c r="A70" s="213"/>
      <c r="B70" s="225"/>
      <c r="C70" s="214"/>
      <c r="D70" s="14" t="s">
        <v>203</v>
      </c>
      <c r="E70" s="215">
        <v>184</v>
      </c>
      <c r="F70" s="215"/>
      <c r="G70" s="216" t="s">
        <v>206</v>
      </c>
      <c r="H70" s="214">
        <v>43144</v>
      </c>
      <c r="I70" s="14" t="s">
        <v>205</v>
      </c>
      <c r="J70" s="215">
        <v>84</v>
      </c>
      <c r="K70" s="217"/>
      <c r="L70" s="217"/>
    </row>
    <row r="71" hidden="1" customHeight="1" spans="1:12">
      <c r="A71" s="213"/>
      <c r="B71" s="233"/>
      <c r="C71" s="214"/>
      <c r="D71" s="14" t="s">
        <v>207</v>
      </c>
      <c r="E71" s="215">
        <v>32.0645</v>
      </c>
      <c r="F71" s="215"/>
      <c r="G71" s="216" t="s">
        <v>208</v>
      </c>
      <c r="H71" s="214">
        <v>43144</v>
      </c>
      <c r="I71" s="256" t="s">
        <v>204</v>
      </c>
      <c r="J71" s="215">
        <v>100</v>
      </c>
      <c r="K71" s="217"/>
      <c r="L71" s="217"/>
    </row>
    <row r="72" s="202" customFormat="1" hidden="1" customHeight="1" spans="1:12">
      <c r="A72" s="66"/>
      <c r="B72" s="66"/>
      <c r="C72" s="66"/>
      <c r="D72" s="66" t="s">
        <v>121</v>
      </c>
      <c r="E72" s="234">
        <f>SUM(E5:E71)</f>
        <v>4100.605222</v>
      </c>
      <c r="F72" s="234">
        <f>SUM(F5:F71)</f>
        <v>4100.605222</v>
      </c>
      <c r="G72" s="66"/>
      <c r="H72" s="66"/>
      <c r="I72" s="66"/>
      <c r="J72" s="234">
        <f>SUM(J5:J71)</f>
        <v>2375.8462</v>
      </c>
      <c r="K72" s="234">
        <f>SUM(K5:K71)</f>
        <v>2375.8462</v>
      </c>
      <c r="L72" s="234">
        <f>SUM(L5:L71)</f>
        <v>1724.759022</v>
      </c>
    </row>
    <row r="73" s="202" customFormat="1" customHeight="1"/>
    <row r="74" s="202" customFormat="1" customHeight="1"/>
    <row r="75" s="202" customFormat="1" customHeight="1"/>
    <row r="76" s="202" customFormat="1" customHeight="1"/>
    <row r="77" s="202" customFormat="1" customHeight="1"/>
    <row r="78" s="202" customFormat="1" customHeight="1"/>
    <row r="79" s="202" customFormat="1" customHeight="1"/>
    <row r="80" s="202" customFormat="1" customHeight="1"/>
  </sheetData>
  <autoFilter ref="A4:M72">
    <filterColumn colId="8">
      <filters>
        <filter val="白若村"/>
        <filter val="付白若村异地搬迁征地补偿资金"/>
        <filter val="付白若村异地安置点资金"/>
        <filter val="付白若村异地搬迁基础设施资金"/>
        <filter val="付白若村异地搬迁安置点基础设施资金"/>
        <filter val="付白若村易地搬迁安置点征地补偿资金"/>
        <filter val="付白若村易地搬迁安置点工程款（许定龙）"/>
      </filters>
    </filterColumn>
    <extLst/>
  </autoFilter>
  <mergeCells count="69">
    <mergeCell ref="A1:L1"/>
    <mergeCell ref="B3:F3"/>
    <mergeCell ref="G3:L3"/>
    <mergeCell ref="A3:A4"/>
    <mergeCell ref="A5:A8"/>
    <mergeCell ref="A9:A11"/>
    <mergeCell ref="A12:A33"/>
    <mergeCell ref="A34:A62"/>
    <mergeCell ref="A63:A67"/>
    <mergeCell ref="A68:A71"/>
    <mergeCell ref="B34:B39"/>
    <mergeCell ref="B40:B45"/>
    <mergeCell ref="B46:B51"/>
    <mergeCell ref="B52:B55"/>
    <mergeCell ref="B56:B62"/>
    <mergeCell ref="B63:B67"/>
    <mergeCell ref="B69:B70"/>
    <mergeCell ref="C34:C39"/>
    <mergeCell ref="C40:C45"/>
    <mergeCell ref="C46:C51"/>
    <mergeCell ref="C52:C55"/>
    <mergeCell ref="C56:C62"/>
    <mergeCell ref="C63:C65"/>
    <mergeCell ref="C68:C71"/>
    <mergeCell ref="D34:D39"/>
    <mergeCell ref="D40:D45"/>
    <mergeCell ref="D46:D51"/>
    <mergeCell ref="D52:D55"/>
    <mergeCell ref="D56:D62"/>
    <mergeCell ref="D63:D65"/>
    <mergeCell ref="D68:D69"/>
    <mergeCell ref="E34:E39"/>
    <mergeCell ref="E40:E45"/>
    <mergeCell ref="E46:E51"/>
    <mergeCell ref="E52:E55"/>
    <mergeCell ref="E56:E62"/>
    <mergeCell ref="E63:E65"/>
    <mergeCell ref="E68:E69"/>
    <mergeCell ref="F15:F18"/>
    <mergeCell ref="F34:F39"/>
    <mergeCell ref="F40:F45"/>
    <mergeCell ref="F46:F51"/>
    <mergeCell ref="F52:F55"/>
    <mergeCell ref="F56:F62"/>
    <mergeCell ref="F63:F67"/>
    <mergeCell ref="F68:F71"/>
    <mergeCell ref="H5:H6"/>
    <mergeCell ref="H9:H10"/>
    <mergeCell ref="H16:H33"/>
    <mergeCell ref="H34:H39"/>
    <mergeCell ref="H40:H45"/>
    <mergeCell ref="I5:I6"/>
    <mergeCell ref="I9:I10"/>
    <mergeCell ref="K16:K33"/>
    <mergeCell ref="K34:K39"/>
    <mergeCell ref="K40:K45"/>
    <mergeCell ref="K46:K51"/>
    <mergeCell ref="K52:K55"/>
    <mergeCell ref="K56:K62"/>
    <mergeCell ref="K63:K67"/>
    <mergeCell ref="K68:K71"/>
    <mergeCell ref="L15:L33"/>
    <mergeCell ref="L34:L39"/>
    <mergeCell ref="L40:L45"/>
    <mergeCell ref="L46:L51"/>
    <mergeCell ref="L52:L55"/>
    <mergeCell ref="L56:L62"/>
    <mergeCell ref="L63:L67"/>
    <mergeCell ref="L68:L71"/>
  </mergeCells>
  <pageMargins left="0.275" right="0.275" top="0.393055555555556" bottom="0.275" header="0.313888888888889" footer="0.1562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D15" sqref="A5:D15"/>
    </sheetView>
  </sheetViews>
  <sheetFormatPr defaultColWidth="8.89166666666667" defaultRowHeight="18" customHeight="1"/>
  <cols>
    <col min="1" max="1" width="19.8916666666667" style="183" customWidth="1"/>
    <col min="2" max="2" width="15" style="183" customWidth="1"/>
    <col min="3" max="3" width="30.5583333333333" style="183" customWidth="1"/>
    <col min="4" max="4" width="10.4416666666667" style="184" customWidth="1"/>
    <col min="5" max="5" width="13.6666666666667" style="183" customWidth="1"/>
    <col min="6" max="6" width="10.8916666666667" style="183" customWidth="1"/>
    <col min="7" max="7" width="12.1083333333333" style="183" customWidth="1"/>
    <col min="8" max="9" width="10.8916666666667" style="183" customWidth="1"/>
    <col min="10" max="10" width="8.55833333333333" style="183" customWidth="1"/>
    <col min="11" max="11" width="27.775" style="183" customWidth="1"/>
    <col min="12" max="16384" width="8.89166666666667" style="183"/>
  </cols>
  <sheetData>
    <row r="1" ht="28" customHeight="1" spans="1:10">
      <c r="A1" s="185" t="s">
        <v>132</v>
      </c>
      <c r="B1" s="185"/>
      <c r="C1" s="185"/>
      <c r="D1" s="185"/>
      <c r="E1" s="185"/>
      <c r="F1" s="185"/>
      <c r="G1" s="185"/>
      <c r="H1" s="185"/>
      <c r="I1" s="185"/>
      <c r="J1" s="185"/>
    </row>
    <row r="2" customHeight="1" spans="1:10">
      <c r="A2" s="186"/>
      <c r="B2" s="186"/>
      <c r="C2" s="186"/>
      <c r="D2" s="187"/>
      <c r="E2" s="186"/>
      <c r="F2" s="186"/>
      <c r="G2" s="186"/>
      <c r="H2" s="186"/>
      <c r="I2" s="186"/>
      <c r="J2" s="186" t="s">
        <v>209</v>
      </c>
    </row>
    <row r="3" s="181" customFormat="1" customHeight="1" spans="1:10">
      <c r="A3" s="188" t="s">
        <v>135</v>
      </c>
      <c r="B3" s="188"/>
      <c r="C3" s="188"/>
      <c r="D3" s="189"/>
      <c r="E3" s="190" t="s">
        <v>136</v>
      </c>
      <c r="F3" s="190"/>
      <c r="G3" s="190"/>
      <c r="H3" s="190"/>
      <c r="I3" s="190"/>
      <c r="J3" s="190"/>
    </row>
    <row r="4" s="181" customFormat="1" customHeight="1" spans="1:10">
      <c r="A4" s="188" t="s">
        <v>210</v>
      </c>
      <c r="B4" s="188" t="s">
        <v>138</v>
      </c>
      <c r="C4" s="188" t="s">
        <v>139</v>
      </c>
      <c r="D4" s="189" t="s">
        <v>140</v>
      </c>
      <c r="E4" s="191" t="s">
        <v>211</v>
      </c>
      <c r="F4" s="190" t="s">
        <v>212</v>
      </c>
      <c r="G4" s="190" t="s">
        <v>213</v>
      </c>
      <c r="H4" s="190" t="s">
        <v>214</v>
      </c>
      <c r="I4" s="190" t="s">
        <v>141</v>
      </c>
      <c r="J4" s="190" t="s">
        <v>12</v>
      </c>
    </row>
    <row r="5" s="182" customFormat="1" customHeight="1" spans="1:10">
      <c r="A5" s="188" t="s">
        <v>215</v>
      </c>
      <c r="B5" s="188">
        <v>2016</v>
      </c>
      <c r="C5" s="188" t="s">
        <v>216</v>
      </c>
      <c r="D5" s="189">
        <v>200</v>
      </c>
      <c r="E5" s="171" t="s">
        <v>217</v>
      </c>
      <c r="F5" s="171">
        <f>SUMIFS(八斗易地安置点项目明细!$L$4:$L$11,八斗易地安置点项目明细!$H$4:$H$11,E5)</f>
        <v>206.2501</v>
      </c>
      <c r="G5" s="192">
        <f>SUMIFS(八斗易地安置点项目明细!$M$4:$M$11,八斗易地安置点项目明细!$H$4:$H$11,E5)</f>
        <v>133.814</v>
      </c>
      <c r="H5" s="193">
        <f>SUMIFS(八斗易地安置点项目明细!$N$4:$N$11,八斗易地安置点项目明细!$H$4:$H$11,E5)</f>
        <v>80.9277</v>
      </c>
      <c r="I5" s="193">
        <f t="shared" ref="I5:I11" si="0">SUM(F5:H5)</f>
        <v>420.9918</v>
      </c>
      <c r="J5" s="193"/>
    </row>
    <row r="6" s="182" customFormat="1" ht="30" customHeight="1" spans="1:10">
      <c r="A6" s="188" t="s">
        <v>218</v>
      </c>
      <c r="B6" s="188">
        <v>2016</v>
      </c>
      <c r="C6" s="188" t="s">
        <v>219</v>
      </c>
      <c r="D6" s="171">
        <v>400</v>
      </c>
      <c r="E6" s="171" t="s">
        <v>220</v>
      </c>
      <c r="F6" s="171">
        <f>SUMIFS(八斗易地安置点项目明细!$L$4:$L$11,八斗易地安置点项目明细!$H$4:$H$11,E6)</f>
        <v>2.57</v>
      </c>
      <c r="G6" s="192">
        <f>SUMIFS(八斗易地安置点项目明细!$M$4:$M$11,八斗易地安置点项目明细!$H$4:$H$11,E6)</f>
        <v>1.44</v>
      </c>
      <c r="H6" s="193">
        <f>SUMIFS(八斗易地安置点项目明细!$N$4:$N$11,八斗易地安置点项目明细!$H$4:$H$11,E6)</f>
        <v>2.28</v>
      </c>
      <c r="I6" s="193">
        <f t="shared" si="0"/>
        <v>6.29</v>
      </c>
      <c r="J6" s="200"/>
    </row>
    <row r="7" s="182" customFormat="1" customHeight="1" spans="1:10">
      <c r="A7" s="194" t="s">
        <v>221</v>
      </c>
      <c r="B7" s="188">
        <v>2016</v>
      </c>
      <c r="C7" s="259" t="s">
        <v>222</v>
      </c>
      <c r="D7" s="171">
        <v>140</v>
      </c>
      <c r="E7" s="171" t="s">
        <v>223</v>
      </c>
      <c r="F7" s="171">
        <f>SUMIFS(八斗易地安置点项目明细!$L$4:$L$11,八斗易地安置点项目明细!$H$4:$H$11,E7)</f>
        <v>5.5268</v>
      </c>
      <c r="G7" s="192">
        <f>SUMIFS(八斗易地安置点项目明细!$M$4:$M$11,八斗易地安置点项目明细!$H$4:$H$11,E7)</f>
        <v>4.0305</v>
      </c>
      <c r="H7" s="193">
        <f>SUMIFS(八斗易地安置点项目明细!$N$4:$N$11,八斗易地安置点项目明细!$H$4:$H$11,E7)</f>
        <v>8.526</v>
      </c>
      <c r="I7" s="193">
        <f t="shared" si="0"/>
        <v>18.0833</v>
      </c>
      <c r="J7" s="200"/>
    </row>
    <row r="8" s="182" customFormat="1" ht="33" customHeight="1" spans="1:10">
      <c r="A8" s="195"/>
      <c r="B8" s="188" t="s">
        <v>214</v>
      </c>
      <c r="C8" s="188" t="s">
        <v>224</v>
      </c>
      <c r="D8" s="171">
        <v>86.4</v>
      </c>
      <c r="E8" s="171" t="s">
        <v>225</v>
      </c>
      <c r="F8" s="171">
        <f>SUMIFS(八斗易地安置点项目明细!$L$4:$L$11,八斗易地安置点项目明细!$H$4:$H$11,E8)</f>
        <v>1.255</v>
      </c>
      <c r="G8" s="192">
        <f>SUMIFS(八斗易地安置点项目明细!$M$4:$M$11,八斗易地安置点项目明细!$H$4:$H$11,E8)</f>
        <v>0</v>
      </c>
      <c r="H8" s="193">
        <f>SUMIFS(八斗易地安置点项目明细!$N$4:$N$11,八斗易地安置点项目明细!$H$4:$H$11,E8)</f>
        <v>15.658</v>
      </c>
      <c r="I8" s="193">
        <f t="shared" si="0"/>
        <v>16.913</v>
      </c>
      <c r="J8" s="200"/>
    </row>
    <row r="9" s="182" customFormat="1" ht="33" customHeight="1" spans="1:10">
      <c r="A9" s="196"/>
      <c r="B9" s="259" t="s">
        <v>226</v>
      </c>
      <c r="C9" s="259" t="s">
        <v>227</v>
      </c>
      <c r="D9" s="171">
        <v>90</v>
      </c>
      <c r="E9" s="171" t="s">
        <v>228</v>
      </c>
      <c r="F9" s="171">
        <f>SUMIFS(八斗易地安置点项目明细!$L$4:$L$11,八斗易地安置点项目明细!$H$4:$H$11,E9)</f>
        <v>155.6085</v>
      </c>
      <c r="G9" s="192">
        <f>SUMIFS(八斗易地安置点项目明细!$M$4:$M$11,八斗易地安置点项目明细!$H$4:$H$11,E9)</f>
        <v>6.338</v>
      </c>
      <c r="H9" s="193">
        <f>SUMIFS(八斗易地安置点项目明细!$N$4:$N$11,八斗易地安置点项目明细!$H$4:$H$11,E9)</f>
        <v>60.75</v>
      </c>
      <c r="I9" s="193">
        <f t="shared" si="0"/>
        <v>222.6965</v>
      </c>
      <c r="J9" s="200"/>
    </row>
    <row r="10" s="182" customFormat="1" ht="43" customHeight="1" spans="1:10">
      <c r="A10" s="188" t="s">
        <v>229</v>
      </c>
      <c r="B10" s="188">
        <v>2016</v>
      </c>
      <c r="C10" s="259" t="s">
        <v>230</v>
      </c>
      <c r="D10" s="171">
        <v>30</v>
      </c>
      <c r="E10" s="171" t="s">
        <v>231</v>
      </c>
      <c r="F10" s="171">
        <f>SUMIFS(八斗易地安置点项目明细!$L$4:$L$11,八斗易地安置点项目明细!$H$4:$H$11,E10)</f>
        <v>82.738465</v>
      </c>
      <c r="G10" s="171">
        <f>SUMIFS(八斗易地安置点项目明细!$M$4:$M$11,八斗易地安置点项目明细!$H$4:$H$11,E10)</f>
        <v>4.59</v>
      </c>
      <c r="H10" s="189">
        <f>SUMIFS(八斗易地安置点项目明细!$N$4:$N$11,八斗易地安置点项目明细!$H$4:$H$11,E10)</f>
        <v>22.0135</v>
      </c>
      <c r="I10" s="189">
        <f t="shared" si="0"/>
        <v>109.341965</v>
      </c>
      <c r="J10" s="200"/>
    </row>
    <row r="11" s="182" customFormat="1" ht="31" customHeight="1" spans="1:10">
      <c r="A11" s="188" t="s">
        <v>232</v>
      </c>
      <c r="B11" s="188">
        <v>2016</v>
      </c>
      <c r="C11" s="188" t="s">
        <v>118</v>
      </c>
      <c r="D11" s="171">
        <v>20</v>
      </c>
      <c r="E11" s="171" t="s">
        <v>233</v>
      </c>
      <c r="F11" s="171">
        <f>SUMIFS(八斗易地安置点项目明细!$L$4:$L$11,八斗易地安置点项目明细!$H$4:$H$11,E11)</f>
        <v>601</v>
      </c>
      <c r="G11" s="171">
        <f>SUMIFS(八斗易地安置点项目明细!$M$4:$M$11,八斗易地安置点项目明细!$H$4:$H$11,E11)</f>
        <v>180</v>
      </c>
      <c r="H11" s="189">
        <f>SUMIFS(八斗易地安置点项目明细!$N$4:$N$11,八斗易地安置点项目明细!$H$4:$H$11,E11)</f>
        <v>400</v>
      </c>
      <c r="I11" s="189">
        <f t="shared" si="0"/>
        <v>1181</v>
      </c>
      <c r="J11" s="200"/>
    </row>
    <row r="12" s="182" customFormat="1" customHeight="1" spans="1:10">
      <c r="A12" s="188" t="s">
        <v>234</v>
      </c>
      <c r="B12" s="188">
        <v>2016</v>
      </c>
      <c r="C12" s="188" t="s">
        <v>235</v>
      </c>
      <c r="D12" s="171">
        <v>100</v>
      </c>
      <c r="E12" s="189"/>
      <c r="F12" s="171"/>
      <c r="G12" s="171"/>
      <c r="H12" s="189"/>
      <c r="I12" s="189"/>
      <c r="J12" s="200"/>
    </row>
    <row r="13" s="182" customFormat="1" customHeight="1" spans="1:11">
      <c r="A13" s="197" t="s">
        <v>236</v>
      </c>
      <c r="B13" s="197">
        <v>2017</v>
      </c>
      <c r="C13" s="197" t="s">
        <v>237</v>
      </c>
      <c r="D13" s="198">
        <v>50</v>
      </c>
      <c r="E13" s="189"/>
      <c r="F13" s="171"/>
      <c r="G13" s="171"/>
      <c r="H13" s="189"/>
      <c r="I13" s="189"/>
      <c r="J13" s="200"/>
      <c r="K13" s="182" t="s">
        <v>238</v>
      </c>
    </row>
    <row r="14" s="182" customFormat="1" customHeight="1" spans="1:11">
      <c r="A14" s="197" t="s">
        <v>239</v>
      </c>
      <c r="B14" s="197">
        <v>2017</v>
      </c>
      <c r="C14" s="197" t="s">
        <v>118</v>
      </c>
      <c r="D14" s="198">
        <v>30</v>
      </c>
      <c r="E14" s="189"/>
      <c r="F14" s="171"/>
      <c r="G14" s="171"/>
      <c r="H14" s="189"/>
      <c r="I14" s="189"/>
      <c r="J14" s="200"/>
      <c r="K14" s="182" t="s">
        <v>240</v>
      </c>
    </row>
    <row r="15" s="182" customFormat="1" customHeight="1" spans="1:10">
      <c r="A15" s="188" t="s">
        <v>241</v>
      </c>
      <c r="B15" s="188">
        <v>2018</v>
      </c>
      <c r="C15" s="188" t="s">
        <v>242</v>
      </c>
      <c r="D15" s="171">
        <v>365.8</v>
      </c>
      <c r="E15" s="189"/>
      <c r="F15" s="171"/>
      <c r="G15" s="171"/>
      <c r="H15" s="189"/>
      <c r="I15" s="189"/>
      <c r="J15" s="200"/>
    </row>
    <row r="16" customHeight="1" spans="1:10">
      <c r="A16" s="194" t="s">
        <v>143</v>
      </c>
      <c r="B16" s="188">
        <v>2016</v>
      </c>
      <c r="C16" s="188" t="s">
        <v>243</v>
      </c>
      <c r="D16" s="189">
        <v>610</v>
      </c>
      <c r="E16" s="189"/>
      <c r="F16" s="171"/>
      <c r="G16" s="171"/>
      <c r="H16" s="189"/>
      <c r="I16" s="189"/>
      <c r="J16" s="200"/>
    </row>
    <row r="17" customHeight="1" spans="1:10">
      <c r="A17" s="195"/>
      <c r="B17" s="188">
        <v>2017</v>
      </c>
      <c r="C17" s="188" t="s">
        <v>244</v>
      </c>
      <c r="D17" s="189">
        <v>750</v>
      </c>
      <c r="E17" s="199" t="s">
        <v>245</v>
      </c>
      <c r="F17" s="199"/>
      <c r="G17" s="199"/>
      <c r="H17" s="189">
        <v>750</v>
      </c>
      <c r="I17" s="189">
        <f>SUM(H17:H18)</f>
        <v>900</v>
      </c>
      <c r="J17" s="200"/>
    </row>
    <row r="18" customHeight="1" spans="1:10">
      <c r="A18" s="195"/>
      <c r="B18" s="188">
        <v>2017</v>
      </c>
      <c r="C18" s="188" t="s">
        <v>246</v>
      </c>
      <c r="D18" s="189">
        <v>150</v>
      </c>
      <c r="E18" s="199"/>
      <c r="F18" s="199"/>
      <c r="G18" s="199"/>
      <c r="H18" s="189">
        <v>150</v>
      </c>
      <c r="I18" s="189"/>
      <c r="J18" s="200"/>
    </row>
    <row r="19" customHeight="1" spans="1:10">
      <c r="A19" s="195"/>
      <c r="B19" s="188">
        <v>2017</v>
      </c>
      <c r="C19" s="188" t="s">
        <v>203</v>
      </c>
      <c r="D19" s="189">
        <v>24</v>
      </c>
      <c r="E19" s="189"/>
      <c r="F19" s="171"/>
      <c r="G19" s="192"/>
      <c r="H19" s="193"/>
      <c r="I19" s="189"/>
      <c r="J19" s="200"/>
    </row>
    <row r="20" customHeight="1" spans="1:10">
      <c r="A20" s="195"/>
      <c r="B20" s="188">
        <v>2018</v>
      </c>
      <c r="C20" s="188" t="s">
        <v>246</v>
      </c>
      <c r="D20" s="189">
        <v>93.5</v>
      </c>
      <c r="E20" s="189"/>
      <c r="F20" s="171"/>
      <c r="G20" s="192"/>
      <c r="H20" s="193"/>
      <c r="I20" s="189"/>
      <c r="J20" s="200"/>
    </row>
    <row r="21" customHeight="1" spans="1:10">
      <c r="A21" s="195"/>
      <c r="B21" s="188">
        <v>2018</v>
      </c>
      <c r="C21" s="188" t="s">
        <v>246</v>
      </c>
      <c r="D21" s="189">
        <v>120</v>
      </c>
      <c r="E21" s="189"/>
      <c r="F21" s="171"/>
      <c r="G21" s="192"/>
      <c r="H21" s="193"/>
      <c r="I21" s="189"/>
      <c r="J21" s="200"/>
    </row>
    <row r="22" customHeight="1" spans="1:10">
      <c r="A22" s="195"/>
      <c r="B22" s="188">
        <v>2018</v>
      </c>
      <c r="C22" s="188" t="s">
        <v>247</v>
      </c>
      <c r="D22" s="189">
        <v>159.5</v>
      </c>
      <c r="E22" s="189"/>
      <c r="F22" s="189"/>
      <c r="G22" s="189"/>
      <c r="H22" s="189"/>
      <c r="I22" s="189"/>
      <c r="J22" s="200"/>
    </row>
    <row r="23" customHeight="1" spans="1:10">
      <c r="A23" s="195"/>
      <c r="B23" s="188">
        <v>2018</v>
      </c>
      <c r="C23" s="188" t="s">
        <v>248</v>
      </c>
      <c r="D23" s="189">
        <v>30</v>
      </c>
      <c r="E23" s="189"/>
      <c r="F23" s="189"/>
      <c r="G23" s="189"/>
      <c r="H23" s="189"/>
      <c r="I23" s="189"/>
      <c r="J23" s="201"/>
    </row>
    <row r="24" customHeight="1" spans="1:10">
      <c r="A24" s="188"/>
      <c r="B24" s="188"/>
      <c r="C24" s="188" t="s">
        <v>121</v>
      </c>
      <c r="D24" s="189">
        <f>SUM(D5:D23)</f>
        <v>3449.2</v>
      </c>
      <c r="E24" s="189"/>
      <c r="F24" s="189"/>
      <c r="G24" s="189"/>
      <c r="H24" s="189"/>
      <c r="I24" s="189">
        <f>SUM(I5:I23)</f>
        <v>2875.316565</v>
      </c>
      <c r="J24" s="189">
        <f>D24-I24</f>
        <v>573.883435</v>
      </c>
    </row>
  </sheetData>
  <autoFilter ref="A2:K24">
    <extLst/>
  </autoFilter>
  <mergeCells count="8">
    <mergeCell ref="A1:J1"/>
    <mergeCell ref="A3:D3"/>
    <mergeCell ref="E3:J3"/>
    <mergeCell ref="A7:A9"/>
    <mergeCell ref="A16:A23"/>
    <mergeCell ref="I17:I18"/>
    <mergeCell ref="J5:J23"/>
    <mergeCell ref="E17:G18"/>
  </mergeCells>
  <pageMargins left="0.313888888888889" right="0.235416666666667" top="0.55" bottom="0.55" header="0.511805555555556" footer="0.51180555555555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6"/>
  <sheetViews>
    <sheetView workbookViewId="0">
      <selection activeCell="K77" sqref="K77"/>
    </sheetView>
  </sheetViews>
  <sheetFormatPr defaultColWidth="8.10833333333333" defaultRowHeight="12"/>
  <cols>
    <col min="1" max="1" width="6.44166666666667" style="13" customWidth="1"/>
    <col min="2" max="2" width="13.6666666666667" style="13" customWidth="1"/>
    <col min="3" max="3" width="29.1083333333333" style="13" customWidth="1"/>
    <col min="4" max="4" width="12.8916666666667" style="167" customWidth="1"/>
    <col min="5" max="5" width="29.6666666666667" style="13" customWidth="1"/>
    <col min="6" max="6" width="8.10833333333333" style="13" customWidth="1"/>
    <col min="7" max="7" width="3.66666666666667" style="13" customWidth="1"/>
    <col min="8" max="8" width="8.10833333333333" style="13" customWidth="1"/>
    <col min="9" max="9" width="12.6666666666667" style="13" customWidth="1"/>
    <col min="10" max="12" width="13.1083333333333" style="13" customWidth="1"/>
    <col min="13" max="13" width="11.3333333333333" style="13" customWidth="1"/>
    <col min="14" max="14" width="13.5583333333333" style="13" customWidth="1"/>
    <col min="15" max="16374" width="8.10833333333333" style="13" customWidth="1"/>
    <col min="16375" max="16384" width="8.10833333333333" style="13"/>
  </cols>
  <sheetData>
    <row r="1" s="13" customFormat="1" spans="1:8">
      <c r="A1" s="13" t="s">
        <v>249</v>
      </c>
      <c r="D1" s="167"/>
      <c r="H1" s="13" t="s">
        <v>250</v>
      </c>
    </row>
    <row r="2" s="13" customFormat="1" spans="4:13">
      <c r="D2" s="167"/>
      <c r="E2" s="13" t="s">
        <v>209</v>
      </c>
      <c r="K2" s="13" t="s">
        <v>209</v>
      </c>
      <c r="M2" s="13" t="s">
        <v>3</v>
      </c>
    </row>
    <row r="3" s="13" customFormat="1" spans="1:15">
      <c r="A3" s="14" t="s">
        <v>251</v>
      </c>
      <c r="B3" s="14" t="s">
        <v>138</v>
      </c>
      <c r="C3" s="14" t="s">
        <v>252</v>
      </c>
      <c r="D3" s="168" t="s">
        <v>140</v>
      </c>
      <c r="E3" s="14" t="s">
        <v>211</v>
      </c>
      <c r="F3" s="14" t="s">
        <v>13</v>
      </c>
      <c r="H3" s="14" t="s">
        <v>211</v>
      </c>
      <c r="I3" s="14">
        <v>2016</v>
      </c>
      <c r="J3" s="14">
        <v>2017</v>
      </c>
      <c r="K3" s="14">
        <v>2018</v>
      </c>
      <c r="L3" s="14">
        <v>2016</v>
      </c>
      <c r="M3" s="14">
        <v>2017</v>
      </c>
      <c r="N3" s="14">
        <v>2018</v>
      </c>
      <c r="O3" s="14" t="s">
        <v>121</v>
      </c>
    </row>
    <row r="4" s="13" customFormat="1" ht="54" spans="1:15">
      <c r="A4" s="169">
        <v>2016</v>
      </c>
      <c r="B4" s="169" t="s">
        <v>253</v>
      </c>
      <c r="C4" s="169" t="s">
        <v>254</v>
      </c>
      <c r="D4" s="170">
        <v>200000</v>
      </c>
      <c r="E4" s="14" t="s">
        <v>255</v>
      </c>
      <c r="F4" s="171" t="s">
        <v>233</v>
      </c>
      <c r="H4" s="14" t="s">
        <v>217</v>
      </c>
      <c r="I4" s="178">
        <f>SUMIFS($D:$D,$A:$A,$I$3,$F:$F,$H4)</f>
        <v>2062501</v>
      </c>
      <c r="J4" s="178">
        <f>SUMIFS($D:$D,$A:$A,$J$3,$F:$F,$H4)</f>
        <v>1338140</v>
      </c>
      <c r="K4" s="178">
        <f>SUMIFS($D:$D,$A:$A,$K$3,$F:$F,$H4)</f>
        <v>809277</v>
      </c>
      <c r="L4" s="178">
        <f t="shared" ref="L4:L10" si="0">I4/10000</f>
        <v>206.2501</v>
      </c>
      <c r="M4" s="178">
        <f t="shared" ref="M4:M10" si="1">J4/10000</f>
        <v>133.814</v>
      </c>
      <c r="N4" s="178">
        <f t="shared" ref="N4:N10" si="2">K4/10000</f>
        <v>80.9277</v>
      </c>
      <c r="O4" s="178">
        <f t="shared" ref="O4:O10" si="3">SUM(L4:N4)</f>
        <v>420.9918</v>
      </c>
    </row>
    <row r="5" s="13" customFormat="1" ht="54" spans="1:15">
      <c r="A5" s="169">
        <v>2016</v>
      </c>
      <c r="B5" s="169" t="s">
        <v>256</v>
      </c>
      <c r="C5" s="260" t="s">
        <v>257</v>
      </c>
      <c r="D5" s="170">
        <v>2600000</v>
      </c>
      <c r="E5" s="169" t="s">
        <v>258</v>
      </c>
      <c r="F5" s="171" t="s">
        <v>233</v>
      </c>
      <c r="H5" s="14" t="s">
        <v>220</v>
      </c>
      <c r="I5" s="178">
        <f>SUMIFS($D:$D,$A:$A,$I$3,$F:$F,$H5)</f>
        <v>25700</v>
      </c>
      <c r="J5" s="178">
        <f>SUMIFS($D:$D,$A:$A,$J$3,$F:$F,$H5)</f>
        <v>14400</v>
      </c>
      <c r="K5" s="178">
        <f>SUMIFS($D:$D,$A:$A,$K$3,$F:$F,$H5)</f>
        <v>22800</v>
      </c>
      <c r="L5" s="178">
        <f t="shared" si="0"/>
        <v>2.57</v>
      </c>
      <c r="M5" s="178">
        <f t="shared" si="1"/>
        <v>1.44</v>
      </c>
      <c r="N5" s="178">
        <f t="shared" si="2"/>
        <v>2.28</v>
      </c>
      <c r="O5" s="178">
        <f t="shared" si="3"/>
        <v>6.29</v>
      </c>
    </row>
    <row r="6" s="13" customFormat="1" ht="54" spans="1:15">
      <c r="A6" s="169">
        <v>2016</v>
      </c>
      <c r="B6" s="169" t="s">
        <v>259</v>
      </c>
      <c r="C6" s="169" t="s">
        <v>260</v>
      </c>
      <c r="D6" s="170">
        <v>610000</v>
      </c>
      <c r="E6" s="169" t="s">
        <v>261</v>
      </c>
      <c r="F6" s="171" t="s">
        <v>233</v>
      </c>
      <c r="H6" s="14" t="s">
        <v>223</v>
      </c>
      <c r="I6" s="178">
        <f>SUMIFS($D:$D,$A:$A,$I$3,$F:$F,$H6)</f>
        <v>55268</v>
      </c>
      <c r="J6" s="178">
        <f>SUMIFS($D:$D,$A:$A,$J$3,$F:$F,$H6)</f>
        <v>40305</v>
      </c>
      <c r="K6" s="178">
        <f>SUMIFS($D:$D,$A:$A,$K$3,$F:$F,$H6)</f>
        <v>85260</v>
      </c>
      <c r="L6" s="178">
        <f t="shared" si="0"/>
        <v>5.5268</v>
      </c>
      <c r="M6" s="178">
        <f t="shared" si="1"/>
        <v>4.0305</v>
      </c>
      <c r="N6" s="178">
        <f t="shared" si="2"/>
        <v>8.526</v>
      </c>
      <c r="O6" s="178">
        <f t="shared" si="3"/>
        <v>18.0833</v>
      </c>
    </row>
    <row r="7" s="13" customFormat="1" spans="1:15">
      <c r="A7" s="169">
        <v>2016</v>
      </c>
      <c r="B7" s="169" t="s">
        <v>262</v>
      </c>
      <c r="C7" s="169" t="s">
        <v>263</v>
      </c>
      <c r="D7" s="170">
        <v>25700</v>
      </c>
      <c r="E7" s="169" t="s">
        <v>264</v>
      </c>
      <c r="F7" s="14" t="s">
        <v>220</v>
      </c>
      <c r="H7" s="14" t="s">
        <v>225</v>
      </c>
      <c r="I7" s="178">
        <f>SUMIFS($D:$D,$A:$A,$I$3,$F:$F,$H7)</f>
        <v>12550</v>
      </c>
      <c r="J7" s="178">
        <f>SUMIFS($D:$D,$A:$A,$J$3,$F:$F,$H7)</f>
        <v>0</v>
      </c>
      <c r="K7" s="178">
        <f>SUMIFS($D:$D,$A:$A,$K$3,$F:$F,$H7)</f>
        <v>156580</v>
      </c>
      <c r="L7" s="178">
        <f t="shared" si="0"/>
        <v>1.255</v>
      </c>
      <c r="M7" s="178">
        <f t="shared" si="1"/>
        <v>0</v>
      </c>
      <c r="N7" s="178">
        <f t="shared" si="2"/>
        <v>15.658</v>
      </c>
      <c r="O7" s="178">
        <f t="shared" si="3"/>
        <v>16.913</v>
      </c>
    </row>
    <row r="8" s="13" customFormat="1" spans="1:15">
      <c r="A8" s="169">
        <v>2016</v>
      </c>
      <c r="B8" s="169" t="s">
        <v>265</v>
      </c>
      <c r="C8" s="169" t="s">
        <v>263</v>
      </c>
      <c r="D8" s="170">
        <v>55268</v>
      </c>
      <c r="E8" s="169" t="s">
        <v>266</v>
      </c>
      <c r="F8" s="14" t="s">
        <v>223</v>
      </c>
      <c r="H8" s="14" t="s">
        <v>228</v>
      </c>
      <c r="I8" s="178">
        <f>SUMIFS($D:$D,$A:$A,$I$3,$F:$F,$H8)</f>
        <v>1556085</v>
      </c>
      <c r="J8" s="178">
        <f>SUMIFS($D:$D,$A:$A,$J$3,$F:$F,$H8)</f>
        <v>63380</v>
      </c>
      <c r="K8" s="178">
        <f>SUMIFS($D:$D,$A:$A,$K$3,$F:$F,$H8)</f>
        <v>607500</v>
      </c>
      <c r="L8" s="178">
        <f t="shared" si="0"/>
        <v>155.6085</v>
      </c>
      <c r="M8" s="178">
        <f t="shared" si="1"/>
        <v>6.338</v>
      </c>
      <c r="N8" s="178">
        <f t="shared" si="2"/>
        <v>60.75</v>
      </c>
      <c r="O8" s="178">
        <f t="shared" si="3"/>
        <v>222.6965</v>
      </c>
    </row>
    <row r="9" s="13" customFormat="1" ht="24" spans="1:15">
      <c r="A9" s="169">
        <v>2016</v>
      </c>
      <c r="B9" s="169" t="s">
        <v>267</v>
      </c>
      <c r="C9" s="169" t="s">
        <v>263</v>
      </c>
      <c r="D9" s="170">
        <v>12550</v>
      </c>
      <c r="E9" s="169" t="s">
        <v>268</v>
      </c>
      <c r="F9" s="14" t="s">
        <v>225</v>
      </c>
      <c r="H9" s="14" t="s">
        <v>231</v>
      </c>
      <c r="I9" s="178">
        <f>SUMIFS($D:$D,$A:$A,$I$3,$F:$F,$H9)</f>
        <v>827384.65</v>
      </c>
      <c r="J9" s="178">
        <f>SUMIFS($D:$D,$A:$A,$J$3,$F:$F,$H9)</f>
        <v>45900</v>
      </c>
      <c r="K9" s="178">
        <f>SUMIFS($D:$D,$A:$A,$K$3,$F:$F,$H9)</f>
        <v>220135</v>
      </c>
      <c r="L9" s="178">
        <f t="shared" si="0"/>
        <v>82.738465</v>
      </c>
      <c r="M9" s="178">
        <f t="shared" si="1"/>
        <v>4.59</v>
      </c>
      <c r="N9" s="178">
        <f t="shared" si="2"/>
        <v>22.0135</v>
      </c>
      <c r="O9" s="178">
        <f t="shared" si="3"/>
        <v>109.341965</v>
      </c>
    </row>
    <row r="10" s="13" customFormat="1" ht="54" spans="1:15">
      <c r="A10" s="169">
        <v>2016</v>
      </c>
      <c r="B10" s="169" t="s">
        <v>269</v>
      </c>
      <c r="C10" s="169" t="s">
        <v>270</v>
      </c>
      <c r="D10" s="170">
        <v>2600000</v>
      </c>
      <c r="E10" s="169" t="s">
        <v>258</v>
      </c>
      <c r="F10" s="171" t="s">
        <v>233</v>
      </c>
      <c r="H10" s="171" t="s">
        <v>233</v>
      </c>
      <c r="I10" s="178">
        <f>SUMIFS($D:$D,$A:$A,$I$3,$F:$F,$H10)</f>
        <v>6010000</v>
      </c>
      <c r="J10" s="178">
        <f>SUMIFS($D:$D,$A:$A,$J$3,$F:$F,$H10)</f>
        <v>1800000</v>
      </c>
      <c r="K10" s="178">
        <f>SUMIFS($D:$D,$A:$A,$K$3,$F:$F,$H10)</f>
        <v>4000000</v>
      </c>
      <c r="L10" s="178">
        <f t="shared" si="0"/>
        <v>601</v>
      </c>
      <c r="M10" s="178">
        <f t="shared" si="1"/>
        <v>180</v>
      </c>
      <c r="N10" s="178">
        <f t="shared" si="2"/>
        <v>400</v>
      </c>
      <c r="O10" s="178">
        <f t="shared" si="3"/>
        <v>1181</v>
      </c>
    </row>
    <row r="11" s="13" customFormat="1" spans="1:15">
      <c r="A11" s="169">
        <v>2016</v>
      </c>
      <c r="B11" s="169" t="s">
        <v>271</v>
      </c>
      <c r="C11" s="169" t="s">
        <v>272</v>
      </c>
      <c r="D11" s="170">
        <v>880890</v>
      </c>
      <c r="E11" s="169" t="s">
        <v>273</v>
      </c>
      <c r="F11" s="14" t="s">
        <v>228</v>
      </c>
      <c r="H11" s="14" t="s">
        <v>121</v>
      </c>
      <c r="I11" s="14">
        <f>SUM(I4:I10)</f>
        <v>10549488.65</v>
      </c>
      <c r="J11" s="14">
        <f t="shared" ref="J11:O11" si="4">SUM(J4:J10)</f>
        <v>3302125</v>
      </c>
      <c r="K11" s="14">
        <f t="shared" si="4"/>
        <v>5901552</v>
      </c>
      <c r="L11" s="14">
        <f t="shared" si="4"/>
        <v>1054.948865</v>
      </c>
      <c r="M11" s="14">
        <f t="shared" si="4"/>
        <v>330.2125</v>
      </c>
      <c r="N11" s="14">
        <f t="shared" si="4"/>
        <v>590.1552</v>
      </c>
      <c r="O11" s="14">
        <f t="shared" si="4"/>
        <v>1975.316565</v>
      </c>
    </row>
    <row r="12" s="13" customFormat="1" spans="1:6">
      <c r="A12" s="169">
        <v>2016</v>
      </c>
      <c r="B12" s="169" t="s">
        <v>274</v>
      </c>
      <c r="C12" s="169"/>
      <c r="D12" s="170">
        <v>2062501</v>
      </c>
      <c r="E12" s="169" t="s">
        <v>275</v>
      </c>
      <c r="F12" s="14" t="s">
        <v>217</v>
      </c>
    </row>
    <row r="13" s="13" customFormat="1" spans="1:6">
      <c r="A13" s="169">
        <v>2016</v>
      </c>
      <c r="B13" s="169" t="s">
        <v>274</v>
      </c>
      <c r="C13" s="169"/>
      <c r="D13" s="170">
        <v>20800</v>
      </c>
      <c r="E13" s="169" t="s">
        <v>276</v>
      </c>
      <c r="F13" s="14" t="s">
        <v>228</v>
      </c>
    </row>
    <row r="14" s="13" customFormat="1" spans="1:6">
      <c r="A14" s="169">
        <v>2016</v>
      </c>
      <c r="B14" s="169" t="s">
        <v>277</v>
      </c>
      <c r="C14" s="169"/>
      <c r="D14" s="170">
        <v>370795</v>
      </c>
      <c r="E14" s="169" t="s">
        <v>278</v>
      </c>
      <c r="F14" s="14" t="s">
        <v>228</v>
      </c>
    </row>
    <row r="15" s="13" customFormat="1" spans="1:6">
      <c r="A15" s="169">
        <v>2016</v>
      </c>
      <c r="B15" s="169" t="s">
        <v>279</v>
      </c>
      <c r="C15" s="169"/>
      <c r="D15" s="170">
        <v>283600</v>
      </c>
      <c r="E15" s="169" t="s">
        <v>280</v>
      </c>
      <c r="F15" s="14" t="s">
        <v>228</v>
      </c>
    </row>
    <row r="16" s="13" customFormat="1" ht="24" spans="1:6">
      <c r="A16" s="169">
        <v>2016</v>
      </c>
      <c r="B16" s="169" t="s">
        <v>281</v>
      </c>
      <c r="C16" s="169"/>
      <c r="D16" s="170">
        <v>24300</v>
      </c>
      <c r="E16" s="169" t="s">
        <v>282</v>
      </c>
      <c r="F16" s="14" t="s">
        <v>231</v>
      </c>
    </row>
    <row r="17" s="13" customFormat="1" ht="24" spans="1:6">
      <c r="A17" s="169">
        <v>2016</v>
      </c>
      <c r="B17" s="169" t="s">
        <v>281</v>
      </c>
      <c r="C17" s="169"/>
      <c r="D17" s="170">
        <v>80000</v>
      </c>
      <c r="E17" s="169" t="s">
        <v>283</v>
      </c>
      <c r="F17" s="14" t="s">
        <v>231</v>
      </c>
    </row>
    <row r="18" s="13" customFormat="1" ht="24" spans="1:6">
      <c r="A18" s="169">
        <v>2016</v>
      </c>
      <c r="B18" s="169" t="s">
        <v>281</v>
      </c>
      <c r="C18" s="169"/>
      <c r="D18" s="170">
        <v>222000</v>
      </c>
      <c r="E18" s="169" t="s">
        <v>284</v>
      </c>
      <c r="F18" s="14" t="s">
        <v>231</v>
      </c>
    </row>
    <row r="19" s="13" customFormat="1" ht="24" spans="1:6">
      <c r="A19" s="169">
        <v>2016</v>
      </c>
      <c r="B19" s="169" t="s">
        <v>281</v>
      </c>
      <c r="C19" s="169"/>
      <c r="D19" s="170">
        <v>137500</v>
      </c>
      <c r="E19" s="169" t="s">
        <v>285</v>
      </c>
      <c r="F19" s="14" t="s">
        <v>231</v>
      </c>
    </row>
    <row r="20" s="13" customFormat="1" ht="24" spans="1:6">
      <c r="A20" s="169">
        <v>2016</v>
      </c>
      <c r="B20" s="169" t="s">
        <v>281</v>
      </c>
      <c r="C20" s="169"/>
      <c r="D20" s="170">
        <v>220000</v>
      </c>
      <c r="E20" s="169" t="s">
        <v>286</v>
      </c>
      <c r="F20" s="14" t="s">
        <v>231</v>
      </c>
    </row>
    <row r="21" s="13" customFormat="1" ht="24" spans="1:6">
      <c r="A21" s="169">
        <v>2016</v>
      </c>
      <c r="B21" s="169" t="s">
        <v>281</v>
      </c>
      <c r="C21" s="169"/>
      <c r="D21" s="170">
        <v>45000</v>
      </c>
      <c r="E21" s="169" t="s">
        <v>287</v>
      </c>
      <c r="F21" s="14" t="s">
        <v>231</v>
      </c>
    </row>
    <row r="22" s="13" customFormat="1" ht="24" spans="1:6">
      <c r="A22" s="169">
        <v>2016</v>
      </c>
      <c r="B22" s="169" t="s">
        <v>281</v>
      </c>
      <c r="C22" s="169"/>
      <c r="D22" s="170">
        <v>3070.65</v>
      </c>
      <c r="E22" s="169" t="s">
        <v>288</v>
      </c>
      <c r="F22" s="14" t="s">
        <v>231</v>
      </c>
    </row>
    <row r="23" s="13" customFormat="1" ht="24" spans="1:6">
      <c r="A23" s="169">
        <v>2016</v>
      </c>
      <c r="B23" s="169" t="s">
        <v>281</v>
      </c>
      <c r="C23" s="169"/>
      <c r="D23" s="170">
        <v>55514</v>
      </c>
      <c r="E23" s="169" t="s">
        <v>289</v>
      </c>
      <c r="F23" s="14" t="s">
        <v>231</v>
      </c>
    </row>
    <row r="24" s="13" customFormat="1" ht="24" spans="1:6">
      <c r="A24" s="169">
        <v>2016</v>
      </c>
      <c r="B24" s="169" t="s">
        <v>290</v>
      </c>
      <c r="C24" s="169"/>
      <c r="D24" s="170">
        <v>40000</v>
      </c>
      <c r="E24" s="169" t="s">
        <v>291</v>
      </c>
      <c r="F24" s="14" t="s">
        <v>231</v>
      </c>
    </row>
    <row r="25" s="13" customFormat="1" spans="1:15">
      <c r="A25" s="172">
        <v>2017</v>
      </c>
      <c r="B25" s="172" t="s">
        <v>292</v>
      </c>
      <c r="C25" s="172" t="s">
        <v>293</v>
      </c>
      <c r="D25" s="173">
        <v>4000</v>
      </c>
      <c r="E25" s="172" t="s">
        <v>293</v>
      </c>
      <c r="F25" s="14" t="s">
        <v>228</v>
      </c>
      <c r="H25" s="174"/>
      <c r="I25" s="174"/>
      <c r="J25" s="174"/>
      <c r="K25" s="174"/>
      <c r="L25" s="174"/>
      <c r="M25" s="174"/>
      <c r="N25" s="174"/>
      <c r="O25" s="174"/>
    </row>
    <row r="26" s="13" customFormat="1" spans="1:8">
      <c r="A26" s="172">
        <v>2017</v>
      </c>
      <c r="B26" s="172" t="s">
        <v>294</v>
      </c>
      <c r="C26" s="261" t="s">
        <v>295</v>
      </c>
      <c r="D26" s="173">
        <v>50000</v>
      </c>
      <c r="E26" s="172" t="s">
        <v>296</v>
      </c>
      <c r="F26" s="14" t="s">
        <v>228</v>
      </c>
      <c r="H26" s="175"/>
    </row>
    <row r="27" s="13" customFormat="1" spans="1:8">
      <c r="A27" s="172">
        <v>2017</v>
      </c>
      <c r="B27" s="172" t="s">
        <v>294</v>
      </c>
      <c r="C27" s="256" t="s">
        <v>297</v>
      </c>
      <c r="D27" s="173">
        <v>7200</v>
      </c>
      <c r="E27" s="172" t="s">
        <v>264</v>
      </c>
      <c r="F27" s="14" t="s">
        <v>220</v>
      </c>
      <c r="H27" s="175"/>
    </row>
    <row r="28" s="13" customFormat="1" spans="1:6">
      <c r="A28" s="172">
        <v>2017</v>
      </c>
      <c r="B28" s="172" t="s">
        <v>294</v>
      </c>
      <c r="C28" s="256" t="s">
        <v>295</v>
      </c>
      <c r="D28" s="173">
        <v>32840</v>
      </c>
      <c r="E28" s="172" t="s">
        <v>298</v>
      </c>
      <c r="F28" s="14" t="s">
        <v>217</v>
      </c>
    </row>
    <row r="29" s="13" customFormat="1" ht="24" spans="1:6">
      <c r="A29" s="172">
        <v>2017</v>
      </c>
      <c r="B29" s="172" t="s">
        <v>299</v>
      </c>
      <c r="C29" s="172" t="s">
        <v>300</v>
      </c>
      <c r="D29" s="168">
        <v>300000</v>
      </c>
      <c r="E29" s="172" t="s">
        <v>301</v>
      </c>
      <c r="F29" s="14" t="s">
        <v>217</v>
      </c>
    </row>
    <row r="30" s="13" customFormat="1" spans="1:6">
      <c r="A30" s="172">
        <v>2017</v>
      </c>
      <c r="B30" s="172" t="s">
        <v>302</v>
      </c>
      <c r="C30" s="256" t="s">
        <v>297</v>
      </c>
      <c r="D30" s="173">
        <v>17780</v>
      </c>
      <c r="E30" s="172" t="s">
        <v>303</v>
      </c>
      <c r="F30" s="14" t="s">
        <v>223</v>
      </c>
    </row>
    <row r="31" spans="1:6">
      <c r="A31" s="172">
        <v>2017</v>
      </c>
      <c r="B31" s="172" t="s">
        <v>304</v>
      </c>
      <c r="C31" s="261" t="s">
        <v>295</v>
      </c>
      <c r="D31" s="173">
        <v>7580</v>
      </c>
      <c r="E31" s="172" t="s">
        <v>305</v>
      </c>
      <c r="F31" s="14" t="s">
        <v>228</v>
      </c>
    </row>
    <row r="32" spans="1:8">
      <c r="A32" s="172">
        <v>2017</v>
      </c>
      <c r="B32" s="172" t="s">
        <v>306</v>
      </c>
      <c r="C32" s="256" t="s">
        <v>307</v>
      </c>
      <c r="D32" s="173">
        <v>12800</v>
      </c>
      <c r="E32" s="172" t="s">
        <v>308</v>
      </c>
      <c r="F32" s="14" t="s">
        <v>223</v>
      </c>
      <c r="H32" s="176"/>
    </row>
    <row r="33" ht="36" spans="1:8">
      <c r="A33" s="172">
        <v>2017</v>
      </c>
      <c r="B33" s="172" t="s">
        <v>306</v>
      </c>
      <c r="C33" s="14" t="s">
        <v>309</v>
      </c>
      <c r="D33" s="173">
        <v>800000</v>
      </c>
      <c r="E33" s="172" t="s">
        <v>301</v>
      </c>
      <c r="F33" s="14" t="s">
        <v>217</v>
      </c>
      <c r="H33" s="176"/>
    </row>
    <row r="34" ht="36" spans="1:8">
      <c r="A34" s="172">
        <v>2017</v>
      </c>
      <c r="B34" s="172" t="s">
        <v>310</v>
      </c>
      <c r="C34" s="14" t="s">
        <v>311</v>
      </c>
      <c r="D34" s="168">
        <v>200000</v>
      </c>
      <c r="E34" s="172" t="s">
        <v>301</v>
      </c>
      <c r="F34" s="14" t="s">
        <v>217</v>
      </c>
      <c r="H34" s="176"/>
    </row>
    <row r="35" spans="1:8">
      <c r="A35" s="172">
        <v>2017</v>
      </c>
      <c r="B35" s="172" t="s">
        <v>310</v>
      </c>
      <c r="C35" s="256" t="s">
        <v>297</v>
      </c>
      <c r="D35" s="173">
        <v>1800</v>
      </c>
      <c r="E35" s="172" t="s">
        <v>312</v>
      </c>
      <c r="F35" s="14" t="s">
        <v>228</v>
      </c>
      <c r="H35" s="176"/>
    </row>
    <row r="36" spans="1:8">
      <c r="A36" s="172">
        <v>2017</v>
      </c>
      <c r="B36" s="172" t="s">
        <v>310</v>
      </c>
      <c r="C36" s="256" t="s">
        <v>297</v>
      </c>
      <c r="D36" s="173">
        <v>8645</v>
      </c>
      <c r="E36" s="172" t="s">
        <v>313</v>
      </c>
      <c r="F36" s="14" t="s">
        <v>223</v>
      </c>
      <c r="H36" s="176"/>
    </row>
    <row r="37" spans="1:8">
      <c r="A37" s="172">
        <v>2017</v>
      </c>
      <c r="B37" s="172" t="s">
        <v>310</v>
      </c>
      <c r="C37" s="256" t="s">
        <v>297</v>
      </c>
      <c r="D37" s="173">
        <v>5300</v>
      </c>
      <c r="E37" s="172" t="s">
        <v>314</v>
      </c>
      <c r="F37" s="14" t="s">
        <v>217</v>
      </c>
      <c r="H37" s="176"/>
    </row>
    <row r="38" spans="1:8">
      <c r="A38" s="172">
        <v>2017</v>
      </c>
      <c r="B38" s="172" t="s">
        <v>315</v>
      </c>
      <c r="C38" s="256" t="s">
        <v>297</v>
      </c>
      <c r="D38" s="173">
        <v>7200</v>
      </c>
      <c r="E38" s="172" t="s">
        <v>316</v>
      </c>
      <c r="F38" s="14" t="s">
        <v>220</v>
      </c>
      <c r="H38" s="176"/>
    </row>
    <row r="39" spans="1:8">
      <c r="A39" s="172">
        <v>2017</v>
      </c>
      <c r="B39" s="172" t="s">
        <v>310</v>
      </c>
      <c r="C39" s="256" t="s">
        <v>317</v>
      </c>
      <c r="D39" s="173">
        <v>1080</v>
      </c>
      <c r="E39" s="172" t="s">
        <v>318</v>
      </c>
      <c r="F39" s="14" t="s">
        <v>223</v>
      </c>
      <c r="H39" s="176"/>
    </row>
    <row r="40" ht="24" spans="1:8">
      <c r="A40" s="172">
        <v>2017</v>
      </c>
      <c r="B40" s="172" t="s">
        <v>319</v>
      </c>
      <c r="C40" s="256" t="s">
        <v>320</v>
      </c>
      <c r="D40" s="173">
        <v>40000</v>
      </c>
      <c r="E40" s="172" t="s">
        <v>321</v>
      </c>
      <c r="F40" s="14" t="s">
        <v>231</v>
      </c>
      <c r="H40" s="176"/>
    </row>
    <row r="41" ht="54" spans="1:8">
      <c r="A41" s="172">
        <v>2017</v>
      </c>
      <c r="B41" s="172" t="s">
        <v>322</v>
      </c>
      <c r="C41" s="172" t="s">
        <v>323</v>
      </c>
      <c r="D41" s="173">
        <v>500000</v>
      </c>
      <c r="E41" s="172" t="s">
        <v>324</v>
      </c>
      <c r="F41" s="171" t="s">
        <v>233</v>
      </c>
      <c r="H41" s="176"/>
    </row>
    <row r="42" ht="24" spans="1:8">
      <c r="A42" s="172">
        <v>2017</v>
      </c>
      <c r="B42" s="172" t="s">
        <v>325</v>
      </c>
      <c r="C42" s="172" t="s">
        <v>263</v>
      </c>
      <c r="D42" s="172">
        <v>900</v>
      </c>
      <c r="E42" s="172" t="s">
        <v>326</v>
      </c>
      <c r="F42" s="14" t="s">
        <v>231</v>
      </c>
      <c r="H42" s="176"/>
    </row>
    <row r="43" s="13" customFormat="1" ht="54" spans="1:15">
      <c r="A43" s="14">
        <v>2017</v>
      </c>
      <c r="B43" s="172" t="s">
        <v>327</v>
      </c>
      <c r="C43" s="172" t="s">
        <v>323</v>
      </c>
      <c r="D43" s="168">
        <v>500000</v>
      </c>
      <c r="E43" s="256" t="s">
        <v>328</v>
      </c>
      <c r="F43" s="171" t="s">
        <v>233</v>
      </c>
      <c r="H43" s="174"/>
      <c r="I43" s="174"/>
      <c r="J43" s="174"/>
      <c r="K43" s="174"/>
      <c r="L43" s="174"/>
      <c r="M43" s="174"/>
      <c r="N43" s="174"/>
      <c r="O43" s="174"/>
    </row>
    <row r="44" s="166" customFormat="1" ht="54" spans="1:15">
      <c r="A44" s="14">
        <v>2017</v>
      </c>
      <c r="B44" s="172" t="s">
        <v>329</v>
      </c>
      <c r="C44" s="172" t="s">
        <v>330</v>
      </c>
      <c r="D44" s="168">
        <v>800000</v>
      </c>
      <c r="E44" s="256" t="s">
        <v>328</v>
      </c>
      <c r="F44" s="171" t="s">
        <v>233</v>
      </c>
      <c r="H44" s="174"/>
      <c r="I44" s="174"/>
      <c r="J44" s="174"/>
      <c r="K44" s="174"/>
      <c r="L44" s="174"/>
      <c r="M44" s="174"/>
      <c r="N44" s="174"/>
      <c r="O44" s="174"/>
    </row>
    <row r="45" ht="24" spans="1:8">
      <c r="A45" s="172">
        <v>2017</v>
      </c>
      <c r="B45" s="172" t="s">
        <v>331</v>
      </c>
      <c r="C45" s="256" t="s">
        <v>332</v>
      </c>
      <c r="D45" s="173">
        <v>5000</v>
      </c>
      <c r="E45" s="172" t="s">
        <v>333</v>
      </c>
      <c r="F45" s="14" t="s">
        <v>231</v>
      </c>
      <c r="H45" s="176"/>
    </row>
    <row r="46" ht="54" spans="1:6">
      <c r="A46" s="14">
        <v>2018</v>
      </c>
      <c r="B46" s="172" t="s">
        <v>334</v>
      </c>
      <c r="C46" s="256" t="s">
        <v>335</v>
      </c>
      <c r="D46" s="168">
        <v>1000000</v>
      </c>
      <c r="E46" s="256" t="s">
        <v>336</v>
      </c>
      <c r="F46" s="171" t="s">
        <v>233</v>
      </c>
    </row>
    <row r="47" ht="54" spans="1:6">
      <c r="A47" s="14">
        <v>2018</v>
      </c>
      <c r="B47" s="172" t="s">
        <v>337</v>
      </c>
      <c r="C47" s="256" t="s">
        <v>338</v>
      </c>
      <c r="D47" s="168">
        <v>1000000</v>
      </c>
      <c r="E47" s="256" t="s">
        <v>336</v>
      </c>
      <c r="F47" s="171" t="s">
        <v>233</v>
      </c>
    </row>
    <row r="48" spans="1:15">
      <c r="A48" s="172">
        <v>2018</v>
      </c>
      <c r="B48" s="172" t="s">
        <v>339</v>
      </c>
      <c r="C48" s="256" t="s">
        <v>297</v>
      </c>
      <c r="D48" s="173">
        <v>7200</v>
      </c>
      <c r="E48" s="172" t="s">
        <v>340</v>
      </c>
      <c r="F48" s="14" t="s">
        <v>220</v>
      </c>
      <c r="H48" s="175"/>
      <c r="I48" s="179"/>
      <c r="J48" s="179"/>
      <c r="K48" s="179"/>
      <c r="L48" s="179"/>
      <c r="M48" s="179"/>
      <c r="N48" s="179"/>
      <c r="O48" s="179"/>
    </row>
    <row r="49" ht="24" spans="1:15">
      <c r="A49" s="172">
        <v>2018</v>
      </c>
      <c r="B49" s="172" t="s">
        <v>341</v>
      </c>
      <c r="C49" s="172" t="s">
        <v>342</v>
      </c>
      <c r="D49" s="173">
        <v>20000</v>
      </c>
      <c r="E49" s="172" t="s">
        <v>343</v>
      </c>
      <c r="F49" s="14" t="s">
        <v>231</v>
      </c>
      <c r="H49" s="175"/>
      <c r="I49" s="179"/>
      <c r="J49" s="179"/>
      <c r="K49" s="179"/>
      <c r="L49" s="179"/>
      <c r="M49" s="179"/>
      <c r="N49" s="179"/>
      <c r="O49" s="179"/>
    </row>
    <row r="50" ht="24" spans="1:15">
      <c r="A50" s="172">
        <v>2018</v>
      </c>
      <c r="B50" s="172" t="s">
        <v>344</v>
      </c>
      <c r="C50" s="256" t="s">
        <v>345</v>
      </c>
      <c r="D50" s="173">
        <v>137500</v>
      </c>
      <c r="E50" s="172" t="s">
        <v>346</v>
      </c>
      <c r="F50" s="14" t="s">
        <v>231</v>
      </c>
      <c r="H50" s="175"/>
      <c r="I50" s="179"/>
      <c r="J50" s="179"/>
      <c r="K50" s="179"/>
      <c r="L50" s="179"/>
      <c r="M50" s="179"/>
      <c r="N50" s="179"/>
      <c r="O50" s="179"/>
    </row>
    <row r="51" spans="1:15">
      <c r="A51" s="172">
        <v>2018</v>
      </c>
      <c r="B51" s="172" t="s">
        <v>347</v>
      </c>
      <c r="C51" s="256" t="s">
        <v>348</v>
      </c>
      <c r="D51" s="173">
        <v>3890</v>
      </c>
      <c r="E51" s="172" t="s">
        <v>349</v>
      </c>
      <c r="F51" s="14" t="s">
        <v>223</v>
      </c>
      <c r="H51" s="174"/>
      <c r="I51" s="180"/>
      <c r="J51" s="180"/>
      <c r="K51" s="180"/>
      <c r="L51" s="180"/>
      <c r="M51" s="180"/>
      <c r="N51" s="180"/>
      <c r="O51" s="180"/>
    </row>
    <row r="52" spans="1:8">
      <c r="A52" s="172">
        <v>2018</v>
      </c>
      <c r="B52" s="172" t="s">
        <v>350</v>
      </c>
      <c r="C52" s="172"/>
      <c r="D52" s="173">
        <v>5000</v>
      </c>
      <c r="E52" s="172" t="s">
        <v>351</v>
      </c>
      <c r="F52" s="14" t="s">
        <v>223</v>
      </c>
      <c r="H52" s="175"/>
    </row>
    <row r="53" spans="1:8">
      <c r="A53" s="172">
        <v>2018</v>
      </c>
      <c r="B53" s="172" t="s">
        <v>352</v>
      </c>
      <c r="C53" s="256" t="s">
        <v>353</v>
      </c>
      <c r="D53" s="173">
        <v>12740</v>
      </c>
      <c r="E53" s="172" t="s">
        <v>354</v>
      </c>
      <c r="F53" s="14" t="s">
        <v>223</v>
      </c>
      <c r="H53" s="175"/>
    </row>
    <row r="54" spans="1:8">
      <c r="A54" s="172">
        <v>2018</v>
      </c>
      <c r="B54" s="172" t="s">
        <v>355</v>
      </c>
      <c r="C54" s="172"/>
      <c r="D54" s="173">
        <v>11690</v>
      </c>
      <c r="E54" s="172" t="s">
        <v>356</v>
      </c>
      <c r="F54" s="14" t="s">
        <v>223</v>
      </c>
      <c r="H54" s="175"/>
    </row>
    <row r="55" spans="1:8">
      <c r="A55" s="172">
        <v>2018</v>
      </c>
      <c r="B55" s="172" t="s">
        <v>355</v>
      </c>
      <c r="C55" s="172"/>
      <c r="D55" s="173">
        <v>4500</v>
      </c>
      <c r="E55" s="172" t="s">
        <v>357</v>
      </c>
      <c r="F55" s="14" t="s">
        <v>228</v>
      </c>
      <c r="H55" s="175"/>
    </row>
    <row r="56" spans="1:8">
      <c r="A56" s="172">
        <v>2018</v>
      </c>
      <c r="B56" s="172" t="s">
        <v>358</v>
      </c>
      <c r="C56" s="256" t="s">
        <v>307</v>
      </c>
      <c r="D56" s="173">
        <v>26460</v>
      </c>
      <c r="E56" s="172" t="s">
        <v>359</v>
      </c>
      <c r="F56" s="14" t="s">
        <v>223</v>
      </c>
      <c r="H56" s="175"/>
    </row>
    <row r="57" spans="1:8">
      <c r="A57" s="172">
        <v>2018</v>
      </c>
      <c r="B57" s="172" t="s">
        <v>360</v>
      </c>
      <c r="C57" s="256" t="s">
        <v>348</v>
      </c>
      <c r="D57" s="173">
        <v>1700</v>
      </c>
      <c r="E57" s="172" t="s">
        <v>361</v>
      </c>
      <c r="F57" s="14" t="s">
        <v>223</v>
      </c>
      <c r="H57" s="175"/>
    </row>
    <row r="58" spans="1:15">
      <c r="A58" s="172">
        <v>2018</v>
      </c>
      <c r="B58" s="172" t="s">
        <v>362</v>
      </c>
      <c r="C58" s="256" t="s">
        <v>363</v>
      </c>
      <c r="D58" s="173">
        <v>105480</v>
      </c>
      <c r="E58" s="172" t="s">
        <v>364</v>
      </c>
      <c r="F58" s="14" t="s">
        <v>217</v>
      </c>
      <c r="H58" s="175"/>
      <c r="I58" s="30"/>
      <c r="J58" s="30"/>
      <c r="K58" s="30"/>
      <c r="L58" s="30"/>
      <c r="M58" s="30"/>
      <c r="N58" s="30"/>
      <c r="O58" s="30"/>
    </row>
    <row r="59" spans="1:24">
      <c r="A59" s="172">
        <v>2018</v>
      </c>
      <c r="B59" s="172" t="s">
        <v>365</v>
      </c>
      <c r="C59" s="256" t="s">
        <v>366</v>
      </c>
      <c r="D59" s="173">
        <v>118000</v>
      </c>
      <c r="E59" s="172" t="s">
        <v>367</v>
      </c>
      <c r="F59" s="14" t="s">
        <v>217</v>
      </c>
      <c r="G59" s="177"/>
      <c r="H59" s="175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</row>
    <row r="60" spans="1:24">
      <c r="A60" s="172">
        <v>2018</v>
      </c>
      <c r="B60" s="172" t="s">
        <v>368</v>
      </c>
      <c r="C60" s="256" t="s">
        <v>369</v>
      </c>
      <c r="D60" s="173">
        <v>3800</v>
      </c>
      <c r="E60" s="172" t="s">
        <v>370</v>
      </c>
      <c r="F60" s="14" t="s">
        <v>225</v>
      </c>
      <c r="G60" s="177"/>
      <c r="H60" s="175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</row>
    <row r="61" spans="1:24">
      <c r="A61" s="172">
        <v>2018</v>
      </c>
      <c r="B61" s="172" t="s">
        <v>371</v>
      </c>
      <c r="C61" s="256" t="s">
        <v>372</v>
      </c>
      <c r="D61" s="173">
        <v>8000</v>
      </c>
      <c r="E61" s="172" t="s">
        <v>351</v>
      </c>
      <c r="F61" s="14" t="s">
        <v>223</v>
      </c>
      <c r="G61" s="177"/>
      <c r="H61" s="175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</row>
    <row r="62" spans="1:24">
      <c r="A62" s="172">
        <v>2018</v>
      </c>
      <c r="B62" s="172" t="s">
        <v>373</v>
      </c>
      <c r="C62" s="256" t="s">
        <v>374</v>
      </c>
      <c r="D62" s="173">
        <v>90149</v>
      </c>
      <c r="E62" s="172" t="s">
        <v>375</v>
      </c>
      <c r="F62" s="14" t="s">
        <v>217</v>
      </c>
      <c r="G62" s="177"/>
      <c r="H62" s="175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</row>
    <row r="63" spans="1:24">
      <c r="A63" s="172">
        <v>2018</v>
      </c>
      <c r="B63" s="172" t="s">
        <v>376</v>
      </c>
      <c r="C63" s="256" t="s">
        <v>297</v>
      </c>
      <c r="D63" s="173">
        <v>2400</v>
      </c>
      <c r="E63" s="172" t="s">
        <v>377</v>
      </c>
      <c r="F63" s="14" t="s">
        <v>220</v>
      </c>
      <c r="G63" s="30"/>
      <c r="H63" s="175"/>
      <c r="I63" s="177"/>
      <c r="J63" s="177"/>
      <c r="K63" s="177"/>
      <c r="L63" s="177"/>
      <c r="M63" s="177"/>
      <c r="N63" s="177"/>
      <c r="O63" s="177"/>
      <c r="P63" s="30"/>
      <c r="Q63" s="30"/>
      <c r="R63" s="30"/>
      <c r="S63" s="30"/>
      <c r="T63" s="30"/>
      <c r="U63" s="30"/>
      <c r="V63" s="30"/>
      <c r="W63" s="30"/>
      <c r="X63" s="30"/>
    </row>
    <row r="64" ht="24" spans="1:24">
      <c r="A64" s="172">
        <v>2018</v>
      </c>
      <c r="B64" s="172" t="s">
        <v>378</v>
      </c>
      <c r="C64" s="256" t="s">
        <v>379</v>
      </c>
      <c r="D64" s="173">
        <v>600000</v>
      </c>
      <c r="E64" s="172" t="s">
        <v>380</v>
      </c>
      <c r="F64" s="14" t="s">
        <v>228</v>
      </c>
      <c r="G64" s="30"/>
      <c r="H64" s="175"/>
      <c r="P64" s="30"/>
      <c r="Q64" s="30"/>
      <c r="R64" s="30"/>
      <c r="S64" s="30"/>
      <c r="T64" s="30"/>
      <c r="U64" s="30"/>
      <c r="V64" s="30"/>
      <c r="W64" s="30"/>
      <c r="X64" s="30"/>
    </row>
    <row r="65" ht="54" spans="1:15">
      <c r="A65" s="14">
        <v>2018</v>
      </c>
      <c r="B65" s="172" t="s">
        <v>381</v>
      </c>
      <c r="C65" s="256" t="s">
        <v>382</v>
      </c>
      <c r="D65" s="168">
        <v>1000000</v>
      </c>
      <c r="E65" s="256" t="s">
        <v>336</v>
      </c>
      <c r="F65" s="171" t="s">
        <v>233</v>
      </c>
      <c r="I65" s="166"/>
      <c r="J65" s="166"/>
      <c r="K65" s="166"/>
      <c r="L65" s="166"/>
      <c r="M65" s="166"/>
      <c r="N65" s="166"/>
      <c r="O65" s="166"/>
    </row>
    <row r="66" ht="54" spans="1:15">
      <c r="A66" s="14">
        <v>2018</v>
      </c>
      <c r="B66" s="172" t="s">
        <v>383</v>
      </c>
      <c r="C66" s="256" t="s">
        <v>384</v>
      </c>
      <c r="D66" s="168">
        <v>1000000</v>
      </c>
      <c r="E66" s="256" t="s">
        <v>336</v>
      </c>
      <c r="F66" s="171" t="s">
        <v>233</v>
      </c>
      <c r="H66" s="174"/>
      <c r="I66" s="180"/>
      <c r="J66" s="180"/>
      <c r="K66" s="180"/>
      <c r="L66" s="180"/>
      <c r="M66" s="180"/>
      <c r="N66" s="180"/>
      <c r="O66" s="180"/>
    </row>
    <row r="67" ht="24" spans="1:24">
      <c r="A67" s="172">
        <v>2018</v>
      </c>
      <c r="B67" s="172" t="s">
        <v>385</v>
      </c>
      <c r="C67" s="172" t="s">
        <v>386</v>
      </c>
      <c r="D67" s="173">
        <v>7635</v>
      </c>
      <c r="E67" s="172" t="s">
        <v>387</v>
      </c>
      <c r="F67" s="14" t="s">
        <v>231</v>
      </c>
      <c r="G67" s="177"/>
      <c r="H67" s="175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</row>
    <row r="68" spans="1:8">
      <c r="A68" s="172">
        <v>2018</v>
      </c>
      <c r="B68" s="172" t="s">
        <v>388</v>
      </c>
      <c r="C68" s="256" t="s">
        <v>389</v>
      </c>
      <c r="D68" s="173">
        <v>2780</v>
      </c>
      <c r="E68" s="172" t="s">
        <v>390</v>
      </c>
      <c r="F68" s="14" t="s">
        <v>225</v>
      </c>
      <c r="H68" s="175"/>
    </row>
    <row r="69" ht="24" spans="1:24">
      <c r="A69" s="172">
        <v>2018</v>
      </c>
      <c r="B69" s="172" t="s">
        <v>391</v>
      </c>
      <c r="C69" s="172" t="s">
        <v>392</v>
      </c>
      <c r="D69" s="173">
        <v>50000</v>
      </c>
      <c r="E69" s="172" t="s">
        <v>393</v>
      </c>
      <c r="F69" s="14" t="s">
        <v>231</v>
      </c>
      <c r="G69" s="179"/>
      <c r="H69" s="175"/>
      <c r="P69" s="179"/>
      <c r="Q69" s="179"/>
      <c r="R69" s="179"/>
      <c r="S69" s="179"/>
      <c r="T69" s="179"/>
      <c r="U69" s="179"/>
      <c r="V69" s="179"/>
      <c r="W69" s="179"/>
      <c r="X69" s="179"/>
    </row>
    <row r="70" spans="1:24">
      <c r="A70" s="172">
        <v>2018</v>
      </c>
      <c r="B70" s="172" t="s">
        <v>394</v>
      </c>
      <c r="C70" s="256" t="s">
        <v>395</v>
      </c>
      <c r="D70" s="173">
        <v>64100</v>
      </c>
      <c r="E70" s="172" t="s">
        <v>396</v>
      </c>
      <c r="F70" s="14" t="s">
        <v>217</v>
      </c>
      <c r="G70" s="179"/>
      <c r="H70" s="175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</row>
    <row r="71" spans="1:24">
      <c r="A71" s="172">
        <v>2018</v>
      </c>
      <c r="B71" s="172" t="s">
        <v>397</v>
      </c>
      <c r="C71" s="172"/>
      <c r="D71" s="173">
        <v>1998</v>
      </c>
      <c r="E71" s="172" t="s">
        <v>398</v>
      </c>
      <c r="F71" s="14" t="s">
        <v>217</v>
      </c>
      <c r="G71" s="179"/>
      <c r="H71" s="175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</row>
    <row r="72" ht="24" spans="1:24">
      <c r="A72" s="172">
        <v>2018</v>
      </c>
      <c r="B72" s="172" t="s">
        <v>397</v>
      </c>
      <c r="C72" s="256" t="s">
        <v>363</v>
      </c>
      <c r="D72" s="173">
        <v>5000</v>
      </c>
      <c r="E72" s="172" t="s">
        <v>399</v>
      </c>
      <c r="F72" s="14" t="s">
        <v>231</v>
      </c>
      <c r="G72" s="179"/>
      <c r="H72" s="175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</row>
    <row r="73" spans="1:24">
      <c r="A73" s="172">
        <v>2018</v>
      </c>
      <c r="B73" s="172" t="s">
        <v>397</v>
      </c>
      <c r="C73" s="172" t="s">
        <v>400</v>
      </c>
      <c r="D73" s="173">
        <v>40000</v>
      </c>
      <c r="E73" s="172" t="s">
        <v>401</v>
      </c>
      <c r="F73" s="14" t="s">
        <v>217</v>
      </c>
      <c r="G73" s="179"/>
      <c r="H73" s="175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</row>
    <row r="74" spans="1:24">
      <c r="A74" s="172">
        <v>2018</v>
      </c>
      <c r="B74" s="172" t="s">
        <v>397</v>
      </c>
      <c r="C74" s="172" t="s">
        <v>402</v>
      </c>
      <c r="D74" s="173">
        <v>150000</v>
      </c>
      <c r="E74" s="172" t="s">
        <v>403</v>
      </c>
      <c r="F74" s="14" t="s">
        <v>225</v>
      </c>
      <c r="G74" s="176"/>
      <c r="H74" s="175"/>
      <c r="I74" s="179"/>
      <c r="J74" s="179"/>
      <c r="K74" s="179"/>
      <c r="L74" s="179"/>
      <c r="M74" s="179"/>
      <c r="N74" s="179"/>
      <c r="O74" s="179"/>
      <c r="P74" s="176"/>
      <c r="Q74" s="176"/>
      <c r="R74" s="176"/>
      <c r="S74" s="176"/>
      <c r="T74" s="176"/>
      <c r="U74" s="176"/>
      <c r="V74" s="176"/>
      <c r="W74" s="176"/>
      <c r="X74" s="176"/>
    </row>
    <row r="75" spans="1:15">
      <c r="A75" s="172">
        <v>2018</v>
      </c>
      <c r="B75" s="172" t="s">
        <v>404</v>
      </c>
      <c r="C75" s="172"/>
      <c r="D75" s="173">
        <v>6000</v>
      </c>
      <c r="E75" s="172" t="s">
        <v>405</v>
      </c>
      <c r="F75" s="14" t="s">
        <v>220</v>
      </c>
      <c r="H75" s="175"/>
      <c r="I75" s="179"/>
      <c r="J75" s="179"/>
      <c r="K75" s="179"/>
      <c r="L75" s="179"/>
      <c r="M75" s="179"/>
      <c r="N75" s="179"/>
      <c r="O75" s="179"/>
    </row>
    <row r="76" spans="1:8">
      <c r="A76" s="172">
        <v>2018</v>
      </c>
      <c r="B76" s="172" t="s">
        <v>406</v>
      </c>
      <c r="C76" s="256" t="s">
        <v>297</v>
      </c>
      <c r="D76" s="173">
        <v>4800</v>
      </c>
      <c r="E76" s="172" t="s">
        <v>407</v>
      </c>
      <c r="F76" s="14" t="s">
        <v>220</v>
      </c>
      <c r="H76" s="175"/>
    </row>
    <row r="77" spans="1:8">
      <c r="A77" s="172">
        <v>2018</v>
      </c>
      <c r="B77" s="172" t="s">
        <v>408</v>
      </c>
      <c r="C77" s="256" t="s">
        <v>297</v>
      </c>
      <c r="D77" s="173">
        <v>2400</v>
      </c>
      <c r="E77" s="172" t="s">
        <v>377</v>
      </c>
      <c r="F77" s="14" t="s">
        <v>220</v>
      </c>
      <c r="H77" s="175"/>
    </row>
    <row r="78" spans="1:8">
      <c r="A78" s="172">
        <v>2018</v>
      </c>
      <c r="B78" s="172" t="s">
        <v>408</v>
      </c>
      <c r="C78" s="256" t="s">
        <v>297</v>
      </c>
      <c r="D78" s="173">
        <v>3000</v>
      </c>
      <c r="E78" s="172" t="s">
        <v>409</v>
      </c>
      <c r="F78" s="14" t="s">
        <v>228</v>
      </c>
      <c r="H78" s="175"/>
    </row>
    <row r="79" spans="1:8">
      <c r="A79" s="172">
        <v>2018</v>
      </c>
      <c r="B79" s="172" t="s">
        <v>408</v>
      </c>
      <c r="C79" s="256" t="s">
        <v>297</v>
      </c>
      <c r="D79" s="173">
        <v>9580</v>
      </c>
      <c r="E79" s="172" t="s">
        <v>410</v>
      </c>
      <c r="F79" s="14" t="s">
        <v>223</v>
      </c>
      <c r="H79" s="175"/>
    </row>
    <row r="80" spans="1:8">
      <c r="A80" s="172">
        <v>2018</v>
      </c>
      <c r="B80" s="172" t="s">
        <v>411</v>
      </c>
      <c r="C80" s="256" t="s">
        <v>366</v>
      </c>
      <c r="D80" s="173">
        <v>6050</v>
      </c>
      <c r="E80" s="172" t="s">
        <v>412</v>
      </c>
      <c r="F80" s="14" t="s">
        <v>217</v>
      </c>
      <c r="H80" s="175"/>
    </row>
    <row r="81" ht="24" spans="1:8">
      <c r="A81" s="172">
        <v>2018</v>
      </c>
      <c r="B81" s="172" t="s">
        <v>413</v>
      </c>
      <c r="C81" s="256" t="s">
        <v>414</v>
      </c>
      <c r="D81" s="173">
        <v>155660</v>
      </c>
      <c r="E81" s="172" t="s">
        <v>415</v>
      </c>
      <c r="F81" s="14" t="s">
        <v>217</v>
      </c>
      <c r="H81" s="175"/>
    </row>
    <row r="82" ht="24" spans="1:8">
      <c r="A82" s="172">
        <v>2018</v>
      </c>
      <c r="B82" s="172" t="s">
        <v>413</v>
      </c>
      <c r="C82" s="256" t="s">
        <v>414</v>
      </c>
      <c r="D82" s="173">
        <v>27840</v>
      </c>
      <c r="E82" s="172" t="s">
        <v>416</v>
      </c>
      <c r="F82" s="14" t="s">
        <v>217</v>
      </c>
      <c r="H82" s="175"/>
    </row>
    <row r="83" spans="1:8">
      <c r="A83" s="172">
        <v>2018</v>
      </c>
      <c r="B83" s="172" t="s">
        <v>417</v>
      </c>
      <c r="C83" s="172"/>
      <c r="D83" s="173">
        <v>3080</v>
      </c>
      <c r="E83" s="172" t="s">
        <v>418</v>
      </c>
      <c r="F83" s="14" t="s">
        <v>223</v>
      </c>
      <c r="H83" s="175"/>
    </row>
    <row r="84" spans="1:8">
      <c r="A84" s="172">
        <v>2018</v>
      </c>
      <c r="B84" s="172" t="s">
        <v>419</v>
      </c>
      <c r="C84" s="172"/>
      <c r="D84" s="173">
        <v>3120</v>
      </c>
      <c r="E84" s="172" t="s">
        <v>418</v>
      </c>
      <c r="F84" s="14" t="s">
        <v>223</v>
      </c>
      <c r="H84" s="175"/>
    </row>
    <row r="85" spans="1:15">
      <c r="A85" s="172">
        <v>2018</v>
      </c>
      <c r="B85" s="172" t="s">
        <v>420</v>
      </c>
      <c r="C85" s="256" t="s">
        <v>421</v>
      </c>
      <c r="D85" s="173">
        <v>200000</v>
      </c>
      <c r="E85" s="172" t="s">
        <v>422</v>
      </c>
      <c r="F85" s="14" t="s">
        <v>217</v>
      </c>
      <c r="H85" s="175"/>
      <c r="I85" s="30"/>
      <c r="J85" s="30"/>
      <c r="K85" s="30"/>
      <c r="L85" s="30"/>
      <c r="M85" s="30"/>
      <c r="N85" s="30"/>
      <c r="O85" s="30"/>
    </row>
    <row r="86" spans="1:8">
      <c r="A86" s="14"/>
      <c r="B86" s="14"/>
      <c r="C86" s="14" t="s">
        <v>121</v>
      </c>
      <c r="D86" s="168">
        <f>SUM(D4:D85)</f>
        <v>19753165.65</v>
      </c>
      <c r="E86" s="14"/>
      <c r="F86" s="14"/>
      <c r="H86" s="175"/>
    </row>
  </sheetData>
  <mergeCells count="3">
    <mergeCell ref="A1:F1"/>
    <mergeCell ref="H1:N1"/>
    <mergeCell ref="M2:N2"/>
  </mergeCells>
  <pageMargins left="0.393055555555556" right="0.15625" top="0.707638888888889" bottom="0.590277777777778" header="0.511805555555556" footer="0.511805555555556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3"/>
  <sheetViews>
    <sheetView workbookViewId="0">
      <selection activeCell="F2" sqref="F2:G213"/>
    </sheetView>
  </sheetViews>
  <sheetFormatPr defaultColWidth="9" defaultRowHeight="15" customHeight="1"/>
  <cols>
    <col min="1" max="1" width="5.55833333333333" style="147" customWidth="1"/>
    <col min="2" max="2" width="7.225" style="147" customWidth="1"/>
    <col min="3" max="3" width="12.225" style="147" customWidth="1"/>
    <col min="4" max="4" width="6.66666666666667" style="147" customWidth="1"/>
    <col min="5" max="5" width="3.89166666666667" style="147" customWidth="1"/>
    <col min="6" max="6" width="16.5583333333333" style="147" customWidth="1"/>
    <col min="7" max="7" width="18.3333333333333" style="147" customWidth="1"/>
    <col min="8" max="8" width="5.55833333333333" style="147" customWidth="1"/>
    <col min="9" max="9" width="7.44166666666667" style="147" customWidth="1"/>
    <col min="10" max="10" width="6.775" style="147" customWidth="1"/>
    <col min="11" max="11" width="5.89166666666667" style="147" customWidth="1"/>
    <col min="12" max="13" width="7.66666666666667" style="147" customWidth="1"/>
    <col min="14" max="15" width="6.775" style="147" customWidth="1"/>
    <col min="16" max="16" width="10.1083333333333" style="147" customWidth="1"/>
    <col min="17" max="18" width="11" style="147" customWidth="1"/>
    <col min="19" max="19" width="7.66666666666667" style="147" customWidth="1"/>
    <col min="20" max="20" width="8.89166666666667" style="147" customWidth="1"/>
    <col min="21" max="21" width="19.4416666666667" style="147" customWidth="1"/>
    <col min="22" max="22" width="9.44166666666667" style="147" customWidth="1"/>
    <col min="23" max="16384" width="9" style="147"/>
  </cols>
  <sheetData>
    <row r="1" s="147" customFormat="1" customHeight="1" spans="1:1">
      <c r="A1" s="147" t="s">
        <v>423</v>
      </c>
    </row>
    <row r="2" s="147" customFormat="1" ht="21" customHeight="1" spans="1:19">
      <c r="A2" s="148" t="s">
        <v>85</v>
      </c>
      <c r="B2" s="148" t="s">
        <v>134</v>
      </c>
      <c r="C2" s="148" t="s">
        <v>424</v>
      </c>
      <c r="D2" s="148" t="s">
        <v>425</v>
      </c>
      <c r="E2" s="148" t="s">
        <v>426</v>
      </c>
      <c r="F2" s="148" t="s">
        <v>427</v>
      </c>
      <c r="G2" s="148" t="s">
        <v>428</v>
      </c>
      <c r="H2" s="148" t="s">
        <v>429</v>
      </c>
      <c r="I2" s="148" t="s">
        <v>430</v>
      </c>
      <c r="J2" s="148" t="s">
        <v>431</v>
      </c>
      <c r="K2" s="148" t="s">
        <v>432</v>
      </c>
      <c r="L2" s="148" t="s">
        <v>433</v>
      </c>
      <c r="M2" s="148" t="s">
        <v>434</v>
      </c>
      <c r="N2" s="148" t="s">
        <v>435</v>
      </c>
      <c r="O2" s="148" t="s">
        <v>436</v>
      </c>
      <c r="P2" s="148" t="s">
        <v>437</v>
      </c>
      <c r="Q2" s="148" t="s">
        <v>121</v>
      </c>
      <c r="R2" s="148" t="s">
        <v>438</v>
      </c>
      <c r="S2" s="148" t="s">
        <v>13</v>
      </c>
    </row>
    <row r="3" s="147" customFormat="1" customHeight="1" spans="1:21">
      <c r="A3" s="149" t="str">
        <f>LEFT(C3,3)</f>
        <v>芭蕉村</v>
      </c>
      <c r="B3" s="149" t="e">
        <f>VLOOKUP(#REF!,'[4]2017年度'!$C$3:$D$258,2,0)</f>
        <v>#REF!</v>
      </c>
      <c r="C3" s="149" t="s">
        <v>439</v>
      </c>
      <c r="D3" s="149" t="s">
        <v>440</v>
      </c>
      <c r="E3" s="149">
        <v>2</v>
      </c>
      <c r="F3" s="149" t="s">
        <v>440</v>
      </c>
      <c r="G3" s="149"/>
      <c r="H3" s="149"/>
      <c r="I3" s="149"/>
      <c r="J3" s="148">
        <f t="shared" ref="J3:J11" si="0">E3*10000</f>
        <v>20000</v>
      </c>
      <c r="K3" s="148">
        <f>VLOOKUP(F3,[1]第一批拨钱!$G$3:$H$147,2,0)</f>
        <v>8000</v>
      </c>
      <c r="L3" s="148"/>
      <c r="M3" s="148"/>
      <c r="N3" s="148"/>
      <c r="O3" s="148">
        <v>12000</v>
      </c>
      <c r="P3" s="148"/>
      <c r="Q3" s="148">
        <f>SUM(G3:P3)</f>
        <v>40000</v>
      </c>
      <c r="R3" s="148">
        <f>Q3/10000</f>
        <v>4</v>
      </c>
      <c r="S3" s="161"/>
      <c r="T3" s="147">
        <f>E3*20000-Q3</f>
        <v>0</v>
      </c>
      <c r="U3" s="147" t="e">
        <f>VLOOKUP(#REF!,[6]搬迁户明细表!$G$2:$H$553,2,0)</f>
        <v>#REF!</v>
      </c>
    </row>
    <row r="4" s="147" customFormat="1" customHeight="1" spans="1:21">
      <c r="A4" s="149" t="str">
        <f t="shared" ref="A4:A67" si="1">LEFT(C4,3)</f>
        <v>芭蕉村</v>
      </c>
      <c r="B4" s="149" t="e">
        <f>VLOOKUP(#REF!,'[5]2016年度'!$C$3:$D$172,2,0)</f>
        <v>#REF!</v>
      </c>
      <c r="C4" s="148" t="s">
        <v>439</v>
      </c>
      <c r="D4" s="148" t="s">
        <v>441</v>
      </c>
      <c r="E4" s="148">
        <v>4</v>
      </c>
      <c r="F4" s="148" t="s">
        <v>441</v>
      </c>
      <c r="G4" s="148">
        <v>40000</v>
      </c>
      <c r="H4" s="149">
        <f>VLOOKUP(F4,[2]Sheet1!$C$3:$G$38,5,0)</f>
        <v>16000</v>
      </c>
      <c r="I4" s="149"/>
      <c r="J4" s="151"/>
      <c r="K4" s="151"/>
      <c r="L4" s="151"/>
      <c r="M4" s="151"/>
      <c r="N4" s="148"/>
      <c r="O4" s="148">
        <v>24000</v>
      </c>
      <c r="P4" s="148"/>
      <c r="Q4" s="148">
        <f t="shared" ref="Q4:Q67" si="2">SUM(G4:P4)</f>
        <v>80000</v>
      </c>
      <c r="R4" s="148">
        <f t="shared" ref="R4:R38" si="3">Q4/10000</f>
        <v>8</v>
      </c>
      <c r="S4" s="148"/>
      <c r="T4" s="147">
        <f t="shared" ref="T4:T67" si="4">E4*20000-Q4</f>
        <v>0</v>
      </c>
      <c r="U4" s="147" t="e">
        <f>VLOOKUP(#REF!,[6]搬迁户明细表!$G$2:$H$553,2,0)</f>
        <v>#REF!</v>
      </c>
    </row>
    <row r="5" s="147" customFormat="1" customHeight="1" spans="1:21">
      <c r="A5" s="149" t="str">
        <f t="shared" si="1"/>
        <v>芭蕉村</v>
      </c>
      <c r="B5" s="149" t="e">
        <f>VLOOKUP(#REF!,'[4]2017年度'!$C$3:$D$258,2,0)</f>
        <v>#REF!</v>
      </c>
      <c r="C5" s="149" t="s">
        <v>442</v>
      </c>
      <c r="D5" s="150" t="s">
        <v>443</v>
      </c>
      <c r="E5" s="149">
        <v>2</v>
      </c>
      <c r="F5" s="149" t="s">
        <v>443</v>
      </c>
      <c r="G5" s="149"/>
      <c r="H5" s="149"/>
      <c r="I5" s="149"/>
      <c r="J5" s="148">
        <f t="shared" si="0"/>
        <v>20000</v>
      </c>
      <c r="K5" s="148">
        <f>VLOOKUP(F5,[1]第一批拨钱!$G$3:$H$147,2,0)</f>
        <v>8000</v>
      </c>
      <c r="L5" s="148"/>
      <c r="M5" s="148"/>
      <c r="N5" s="148"/>
      <c r="O5" s="148">
        <v>12000</v>
      </c>
      <c r="P5" s="148"/>
      <c r="Q5" s="148">
        <f t="shared" si="2"/>
        <v>40000</v>
      </c>
      <c r="R5" s="148">
        <f t="shared" si="3"/>
        <v>4</v>
      </c>
      <c r="S5" s="148"/>
      <c r="T5" s="147">
        <f t="shared" si="4"/>
        <v>0</v>
      </c>
      <c r="U5" s="147" t="e">
        <f>VLOOKUP(#REF!,[6]搬迁户明细表!$G$2:$H$553,2,0)</f>
        <v>#REF!</v>
      </c>
    </row>
    <row r="6" s="147" customFormat="1" customHeight="1" spans="1:21">
      <c r="A6" s="149" t="str">
        <f t="shared" si="1"/>
        <v>芭蕉村</v>
      </c>
      <c r="B6" s="149" t="e">
        <f>VLOOKUP(#REF!,'[4]2017年度'!$C$3:$D$258,2,0)</f>
        <v>#REF!</v>
      </c>
      <c r="C6" s="149" t="s">
        <v>442</v>
      </c>
      <c r="D6" s="150" t="s">
        <v>444</v>
      </c>
      <c r="E6" s="149">
        <v>3</v>
      </c>
      <c r="F6" s="149" t="s">
        <v>444</v>
      </c>
      <c r="G6" s="149"/>
      <c r="H6" s="149"/>
      <c r="I6" s="149"/>
      <c r="J6" s="148">
        <f t="shared" si="0"/>
        <v>30000</v>
      </c>
      <c r="K6" s="148">
        <f>VLOOKUP(F6,[1]第一批拨钱!$G$3:$H$147,2,0)</f>
        <v>12000</v>
      </c>
      <c r="L6" s="148"/>
      <c r="M6" s="148"/>
      <c r="N6" s="148"/>
      <c r="O6" s="148">
        <v>18000</v>
      </c>
      <c r="P6" s="148"/>
      <c r="Q6" s="148">
        <f t="shared" si="2"/>
        <v>60000</v>
      </c>
      <c r="R6" s="148">
        <f t="shared" si="3"/>
        <v>6</v>
      </c>
      <c r="S6" s="148"/>
      <c r="T6" s="147">
        <f t="shared" si="4"/>
        <v>0</v>
      </c>
      <c r="U6" s="147" t="e">
        <f>VLOOKUP(#REF!,[6]搬迁户明细表!$G$2:$H$553,2,0)</f>
        <v>#REF!</v>
      </c>
    </row>
    <row r="7" s="147" customFormat="1" customHeight="1" spans="1:21">
      <c r="A7" s="149" t="str">
        <f t="shared" si="1"/>
        <v>芭蕉村</v>
      </c>
      <c r="B7" s="149" t="e">
        <f>VLOOKUP(#REF!,'[4]2017年度'!$C$3:$D$258,2,0)</f>
        <v>#REF!</v>
      </c>
      <c r="C7" s="149" t="s">
        <v>442</v>
      </c>
      <c r="D7" s="150" t="s">
        <v>445</v>
      </c>
      <c r="E7" s="149">
        <v>5</v>
      </c>
      <c r="F7" s="149" t="s">
        <v>445</v>
      </c>
      <c r="G7" s="149"/>
      <c r="H7" s="149"/>
      <c r="I7" s="149"/>
      <c r="J7" s="148">
        <f t="shared" si="0"/>
        <v>50000</v>
      </c>
      <c r="K7" s="148">
        <f>VLOOKUP(F7,[1]第一批拨钱!$G$3:$H$147,2,0)</f>
        <v>20000</v>
      </c>
      <c r="L7" s="148"/>
      <c r="M7" s="148"/>
      <c r="N7" s="148"/>
      <c r="O7" s="148">
        <v>30000</v>
      </c>
      <c r="P7" s="148"/>
      <c r="Q7" s="148">
        <f t="shared" si="2"/>
        <v>100000</v>
      </c>
      <c r="R7" s="148">
        <f t="shared" si="3"/>
        <v>10</v>
      </c>
      <c r="S7" s="148"/>
      <c r="T7" s="147">
        <f t="shared" si="4"/>
        <v>0</v>
      </c>
      <c r="U7" s="147" t="e">
        <f>VLOOKUP(#REF!,[6]搬迁户明细表!$G$2:$H$553,2,0)</f>
        <v>#REF!</v>
      </c>
    </row>
    <row r="8" s="147" customFormat="1" customHeight="1" spans="1:21">
      <c r="A8" s="149" t="str">
        <f t="shared" si="1"/>
        <v>芭蕉村</v>
      </c>
      <c r="B8" s="149" t="e">
        <f>VLOOKUP(#REF!,'[4]2017年度'!$C$3:$D$258,2,0)</f>
        <v>#REF!</v>
      </c>
      <c r="C8" s="149" t="s">
        <v>442</v>
      </c>
      <c r="D8" s="150" t="s">
        <v>446</v>
      </c>
      <c r="E8" s="149">
        <v>2</v>
      </c>
      <c r="F8" s="149" t="s">
        <v>446</v>
      </c>
      <c r="G8" s="149"/>
      <c r="H8" s="149"/>
      <c r="I8" s="149"/>
      <c r="J8" s="148">
        <f t="shared" si="0"/>
        <v>20000</v>
      </c>
      <c r="K8" s="148">
        <f>VLOOKUP(F8,[1]第一批拨钱!$G$3:$H$147,2,0)</f>
        <v>8000</v>
      </c>
      <c r="L8" s="148"/>
      <c r="M8" s="148"/>
      <c r="N8" s="148"/>
      <c r="O8" s="148">
        <v>12000</v>
      </c>
      <c r="P8" s="148"/>
      <c r="Q8" s="148">
        <f t="shared" si="2"/>
        <v>40000</v>
      </c>
      <c r="R8" s="148">
        <f t="shared" si="3"/>
        <v>4</v>
      </c>
      <c r="S8" s="148"/>
      <c r="T8" s="147">
        <f t="shared" si="4"/>
        <v>0</v>
      </c>
      <c r="U8" s="147" t="e">
        <f>VLOOKUP(#REF!,[6]搬迁户明细表!$G$2:$H$553,2,0)</f>
        <v>#REF!</v>
      </c>
    </row>
    <row r="9" s="147" customFormat="1" customHeight="1" spans="1:21">
      <c r="A9" s="149" t="str">
        <f t="shared" si="1"/>
        <v>芭蕉村</v>
      </c>
      <c r="B9" s="149" t="e">
        <f>VLOOKUP(#REF!,'[4]2017年度'!$C$3:$D$258,2,0)</f>
        <v>#REF!</v>
      </c>
      <c r="C9" s="149" t="s">
        <v>442</v>
      </c>
      <c r="D9" s="150" t="s">
        <v>447</v>
      </c>
      <c r="E9" s="149">
        <v>4</v>
      </c>
      <c r="F9" s="149" t="s">
        <v>447</v>
      </c>
      <c r="G9" s="149"/>
      <c r="H9" s="149"/>
      <c r="I9" s="149"/>
      <c r="J9" s="148">
        <f t="shared" si="0"/>
        <v>40000</v>
      </c>
      <c r="K9" s="148">
        <f>VLOOKUP(F9,[1]第一批拨钱!$G$3:$H$147,2,0)</f>
        <v>16000</v>
      </c>
      <c r="L9" s="148"/>
      <c r="M9" s="148"/>
      <c r="N9" s="148"/>
      <c r="O9" s="148">
        <v>24000</v>
      </c>
      <c r="P9" s="148"/>
      <c r="Q9" s="148">
        <f t="shared" si="2"/>
        <v>80000</v>
      </c>
      <c r="R9" s="148">
        <f t="shared" si="3"/>
        <v>8</v>
      </c>
      <c r="S9" s="148"/>
      <c r="T9" s="147">
        <f t="shared" si="4"/>
        <v>0</v>
      </c>
      <c r="U9" s="147" t="e">
        <f>VLOOKUP(#REF!,[6]搬迁户明细表!$G$2:$H$553,2,0)</f>
        <v>#REF!</v>
      </c>
    </row>
    <row r="10" s="147" customFormat="1" customHeight="1" spans="1:21">
      <c r="A10" s="149" t="str">
        <f t="shared" si="1"/>
        <v>芭蕉村</v>
      </c>
      <c r="B10" s="149" t="e">
        <f>VLOOKUP(#REF!,'[4]2017年度'!$C$3:$D$258,2,0)</f>
        <v>#REF!</v>
      </c>
      <c r="C10" s="149" t="s">
        <v>442</v>
      </c>
      <c r="D10" s="150" t="s">
        <v>448</v>
      </c>
      <c r="E10" s="149">
        <v>3</v>
      </c>
      <c r="F10" s="149" t="s">
        <v>448</v>
      </c>
      <c r="G10" s="149"/>
      <c r="H10" s="149"/>
      <c r="I10" s="149"/>
      <c r="J10" s="148">
        <f t="shared" si="0"/>
        <v>30000</v>
      </c>
      <c r="K10" s="148">
        <f>VLOOKUP(F10,[1]第一批拨钱!$G$3:$H$147,2,0)</f>
        <v>12000</v>
      </c>
      <c r="L10" s="148"/>
      <c r="M10" s="148"/>
      <c r="N10" s="148"/>
      <c r="O10" s="148">
        <v>18000</v>
      </c>
      <c r="P10" s="148"/>
      <c r="Q10" s="148">
        <f t="shared" si="2"/>
        <v>60000</v>
      </c>
      <c r="R10" s="148">
        <f t="shared" si="3"/>
        <v>6</v>
      </c>
      <c r="S10" s="148"/>
      <c r="T10" s="147">
        <f t="shared" si="4"/>
        <v>0</v>
      </c>
      <c r="U10" s="147" t="e">
        <f>VLOOKUP(#REF!,[6]搬迁户明细表!$G$2:$H$553,2,0)</f>
        <v>#REF!</v>
      </c>
    </row>
    <row r="11" s="147" customFormat="1" customHeight="1" spans="1:21">
      <c r="A11" s="149" t="str">
        <f t="shared" si="1"/>
        <v>芭蕉村</v>
      </c>
      <c r="B11" s="149" t="e">
        <f>VLOOKUP(#REF!,'[4]2017年度'!$C$3:$D$258,2,0)</f>
        <v>#REF!</v>
      </c>
      <c r="C11" s="149" t="s">
        <v>442</v>
      </c>
      <c r="D11" s="149" t="s">
        <v>449</v>
      </c>
      <c r="E11" s="149">
        <v>3</v>
      </c>
      <c r="F11" s="149" t="s">
        <v>449</v>
      </c>
      <c r="G11" s="149"/>
      <c r="H11" s="149"/>
      <c r="I11" s="149"/>
      <c r="J11" s="148">
        <f t="shared" si="0"/>
        <v>30000</v>
      </c>
      <c r="K11" s="148">
        <f>VLOOKUP(F11,[1]第一批拨钱!$G$3:$H$147,2,0)</f>
        <v>12000</v>
      </c>
      <c r="L11" s="148"/>
      <c r="M11" s="148"/>
      <c r="N11" s="148"/>
      <c r="O11" s="148">
        <v>18000</v>
      </c>
      <c r="P11" s="148"/>
      <c r="Q11" s="148">
        <f t="shared" si="2"/>
        <v>60000</v>
      </c>
      <c r="R11" s="148">
        <f t="shared" si="3"/>
        <v>6</v>
      </c>
      <c r="S11" s="148"/>
      <c r="T11" s="147">
        <f t="shared" si="4"/>
        <v>0</v>
      </c>
      <c r="U11" s="147" t="e">
        <f>VLOOKUP(#REF!,[6]搬迁户明细表!$G$2:$H$553,2,0)</f>
        <v>#REF!</v>
      </c>
    </row>
    <row r="12" s="147" customFormat="1" customHeight="1" spans="1:21">
      <c r="A12" s="149" t="str">
        <f t="shared" si="1"/>
        <v>芭蕉村</v>
      </c>
      <c r="B12" s="149" t="e">
        <f>VLOOKUP(#REF!,'[5]2016年度'!$C$3:$D$172,2,0)</f>
        <v>#REF!</v>
      </c>
      <c r="C12" s="151" t="s">
        <v>442</v>
      </c>
      <c r="D12" s="151" t="s">
        <v>450</v>
      </c>
      <c r="E12" s="151">
        <v>2</v>
      </c>
      <c r="F12" s="151" t="s">
        <v>450</v>
      </c>
      <c r="G12" s="151">
        <v>20000</v>
      </c>
      <c r="H12" s="149">
        <f>VLOOKUP(F12,[2]Sheet1!$C$3:$G$38,5,0)</f>
        <v>8000</v>
      </c>
      <c r="I12" s="149"/>
      <c r="J12" s="151"/>
      <c r="K12" s="151"/>
      <c r="L12" s="151"/>
      <c r="M12" s="151"/>
      <c r="N12" s="148"/>
      <c r="O12" s="148"/>
      <c r="P12" s="148">
        <v>12000</v>
      </c>
      <c r="Q12" s="148">
        <f t="shared" si="2"/>
        <v>40000</v>
      </c>
      <c r="R12" s="148">
        <f t="shared" si="3"/>
        <v>4</v>
      </c>
      <c r="S12" s="148" t="s">
        <v>451</v>
      </c>
      <c r="T12" s="147">
        <f t="shared" si="4"/>
        <v>0</v>
      </c>
      <c r="U12" s="147" t="e">
        <f>VLOOKUP(#REF!,[6]搬迁户明细表!$G$2:$H$553,2,0)</f>
        <v>#REF!</v>
      </c>
    </row>
    <row r="13" s="147" customFormat="1" customHeight="1" spans="1:21">
      <c r="A13" s="149" t="str">
        <f t="shared" si="1"/>
        <v>白若村</v>
      </c>
      <c r="B13" s="149" t="e">
        <f>VLOOKUP(#REF!,'[4]2017年度'!$C$3:$D$258,2,0)</f>
        <v>#REF!</v>
      </c>
      <c r="C13" s="149" t="s">
        <v>452</v>
      </c>
      <c r="D13" s="150" t="s">
        <v>453</v>
      </c>
      <c r="E13" s="149">
        <v>5</v>
      </c>
      <c r="F13" s="149" t="s">
        <v>453</v>
      </c>
      <c r="G13" s="149"/>
      <c r="H13" s="149"/>
      <c r="I13" s="149"/>
      <c r="J13" s="148">
        <f t="shared" ref="J13:J18" si="5">E13*10000</f>
        <v>50000</v>
      </c>
      <c r="K13" s="148">
        <f>VLOOKUP(F13,[1]第一批拨钱!$G$3:$H$147,2,0)</f>
        <v>20000</v>
      </c>
      <c r="L13" s="148"/>
      <c r="M13" s="148"/>
      <c r="N13" s="148"/>
      <c r="O13" s="148">
        <v>30000</v>
      </c>
      <c r="P13" s="148"/>
      <c r="Q13" s="148">
        <f t="shared" si="2"/>
        <v>100000</v>
      </c>
      <c r="R13" s="148">
        <f t="shared" si="3"/>
        <v>10</v>
      </c>
      <c r="S13" s="148"/>
      <c r="T13" s="147">
        <f t="shared" si="4"/>
        <v>0</v>
      </c>
      <c r="U13" s="147" t="e">
        <f>VLOOKUP(#REF!,[6]搬迁户明细表!$G$2:$H$553,2,0)</f>
        <v>#REF!</v>
      </c>
    </row>
    <row r="14" s="147" customFormat="1" customHeight="1" spans="1:21">
      <c r="A14" s="149" t="str">
        <f t="shared" si="1"/>
        <v>白若村</v>
      </c>
      <c r="B14" s="149" t="e">
        <f>VLOOKUP(#REF!,'[4]2017年度'!$C$3:$D$258,2,0)</f>
        <v>#REF!</v>
      </c>
      <c r="C14" s="149" t="s">
        <v>452</v>
      </c>
      <c r="D14" s="150" t="s">
        <v>454</v>
      </c>
      <c r="E14" s="149">
        <v>2</v>
      </c>
      <c r="F14" s="149" t="s">
        <v>454</v>
      </c>
      <c r="G14" s="149"/>
      <c r="H14" s="149"/>
      <c r="I14" s="149"/>
      <c r="J14" s="148">
        <f t="shared" si="5"/>
        <v>20000</v>
      </c>
      <c r="K14" s="148">
        <f>VLOOKUP(F14,[1]第一批拨钱!$G$3:$H$147,2,0)</f>
        <v>8000</v>
      </c>
      <c r="L14" s="148"/>
      <c r="M14" s="148"/>
      <c r="N14" s="148"/>
      <c r="O14" s="148">
        <v>12000</v>
      </c>
      <c r="P14" s="148"/>
      <c r="Q14" s="148">
        <f t="shared" si="2"/>
        <v>40000</v>
      </c>
      <c r="R14" s="148">
        <f t="shared" si="3"/>
        <v>4</v>
      </c>
      <c r="S14" s="148"/>
      <c r="T14" s="147">
        <f t="shared" si="4"/>
        <v>0</v>
      </c>
      <c r="U14" s="147" t="e">
        <f>VLOOKUP(#REF!,[6]搬迁户明细表!$G$2:$H$553,2,0)</f>
        <v>#REF!</v>
      </c>
    </row>
    <row r="15" s="147" customFormat="1" customHeight="1" spans="1:21">
      <c r="A15" s="149" t="str">
        <f t="shared" si="1"/>
        <v>白若村</v>
      </c>
      <c r="B15" s="149" t="e">
        <f>VLOOKUP(#REF!,'[4]2017年度'!$C$3:$D$258,2,0)</f>
        <v>#REF!</v>
      </c>
      <c r="C15" s="149" t="s">
        <v>452</v>
      </c>
      <c r="D15" s="150" t="s">
        <v>455</v>
      </c>
      <c r="E15" s="149">
        <v>6</v>
      </c>
      <c r="F15" s="149" t="s">
        <v>455</v>
      </c>
      <c r="G15" s="149"/>
      <c r="H15" s="149"/>
      <c r="I15" s="149"/>
      <c r="J15" s="148">
        <f t="shared" si="5"/>
        <v>60000</v>
      </c>
      <c r="K15" s="148">
        <f>VLOOKUP(F15,[1]第一批拨钱!$G$3:$H$147,2,0)</f>
        <v>24000</v>
      </c>
      <c r="L15" s="148"/>
      <c r="M15" s="148"/>
      <c r="N15" s="148"/>
      <c r="O15" s="148">
        <v>36000</v>
      </c>
      <c r="P15" s="148"/>
      <c r="Q15" s="148">
        <f t="shared" si="2"/>
        <v>120000</v>
      </c>
      <c r="R15" s="148">
        <f t="shared" si="3"/>
        <v>12</v>
      </c>
      <c r="S15" s="148"/>
      <c r="T15" s="147">
        <f t="shared" si="4"/>
        <v>0</v>
      </c>
      <c r="U15" s="147" t="e">
        <f>VLOOKUP(#REF!,[6]搬迁户明细表!$G$2:$H$553,2,0)</f>
        <v>#REF!</v>
      </c>
    </row>
    <row r="16" s="147" customFormat="1" customHeight="1" spans="1:21">
      <c r="A16" s="149" t="str">
        <f t="shared" si="1"/>
        <v>白若村</v>
      </c>
      <c r="B16" s="149" t="e">
        <f>VLOOKUP(#REF!,'[4]2017年度'!$C$3:$D$258,2,0)</f>
        <v>#REF!</v>
      </c>
      <c r="C16" s="149" t="s">
        <v>456</v>
      </c>
      <c r="D16" s="150" t="s">
        <v>457</v>
      </c>
      <c r="E16" s="149">
        <v>5</v>
      </c>
      <c r="F16" s="149" t="s">
        <v>457</v>
      </c>
      <c r="G16" s="149"/>
      <c r="H16" s="149"/>
      <c r="I16" s="149"/>
      <c r="J16" s="148">
        <f t="shared" si="5"/>
        <v>50000</v>
      </c>
      <c r="K16" s="148">
        <f>VLOOKUP(F16,[1]第一批拨钱!$G$3:$H$147,2,0)</f>
        <v>20000</v>
      </c>
      <c r="L16" s="148"/>
      <c r="M16" s="148"/>
      <c r="N16" s="148"/>
      <c r="O16" s="148">
        <v>30000</v>
      </c>
      <c r="P16" s="148"/>
      <c r="Q16" s="148">
        <f t="shared" si="2"/>
        <v>100000</v>
      </c>
      <c r="R16" s="148">
        <f t="shared" si="3"/>
        <v>10</v>
      </c>
      <c r="S16" s="148"/>
      <c r="T16" s="147">
        <f t="shared" si="4"/>
        <v>0</v>
      </c>
      <c r="U16" s="147" t="e">
        <f>VLOOKUP(#REF!,[6]搬迁户明细表!$G$2:$H$553,2,0)</f>
        <v>#REF!</v>
      </c>
    </row>
    <row r="17" s="147" customFormat="1" customHeight="1" spans="1:21">
      <c r="A17" s="149" t="str">
        <f t="shared" si="1"/>
        <v>白若村</v>
      </c>
      <c r="B17" s="149" t="e">
        <f>VLOOKUP(#REF!,'[4]2017年度'!$C$3:$D$258,2,0)</f>
        <v>#REF!</v>
      </c>
      <c r="C17" s="149" t="s">
        <v>456</v>
      </c>
      <c r="D17" s="149" t="s">
        <v>458</v>
      </c>
      <c r="E17" s="149">
        <v>4</v>
      </c>
      <c r="F17" s="149" t="s">
        <v>458</v>
      </c>
      <c r="G17" s="149"/>
      <c r="H17" s="149"/>
      <c r="I17" s="149"/>
      <c r="J17" s="148">
        <f t="shared" si="5"/>
        <v>40000</v>
      </c>
      <c r="K17" s="148">
        <f>VLOOKUP(F17,[1]第一批拨钱!$G$3:$H$147,2,0)</f>
        <v>16000</v>
      </c>
      <c r="L17" s="148"/>
      <c r="M17" s="148"/>
      <c r="N17" s="148"/>
      <c r="O17" s="148">
        <v>24000</v>
      </c>
      <c r="P17" s="148"/>
      <c r="Q17" s="148">
        <f t="shared" si="2"/>
        <v>80000</v>
      </c>
      <c r="R17" s="148">
        <f t="shared" si="3"/>
        <v>8</v>
      </c>
      <c r="S17" s="148"/>
      <c r="T17" s="147">
        <f t="shared" si="4"/>
        <v>0</v>
      </c>
      <c r="U17" s="147" t="e">
        <f>VLOOKUP(#REF!,[6]搬迁户明细表!$G$2:$H$553,2,0)</f>
        <v>#REF!</v>
      </c>
    </row>
    <row r="18" s="147" customFormat="1" customHeight="1" spans="1:21">
      <c r="A18" s="149" t="str">
        <f t="shared" si="1"/>
        <v>白若村</v>
      </c>
      <c r="B18" s="149" t="e">
        <f>VLOOKUP(#REF!,'[4]2017年度'!$C$3:$D$258,2,0)</f>
        <v>#REF!</v>
      </c>
      <c r="C18" s="149" t="s">
        <v>459</v>
      </c>
      <c r="D18" s="150" t="s">
        <v>460</v>
      </c>
      <c r="E18" s="149">
        <v>2</v>
      </c>
      <c r="F18" s="149" t="s">
        <v>460</v>
      </c>
      <c r="G18" s="149"/>
      <c r="H18" s="149"/>
      <c r="I18" s="149"/>
      <c r="J18" s="148">
        <f t="shared" si="5"/>
        <v>20000</v>
      </c>
      <c r="K18" s="148">
        <f>VLOOKUP(F18,[1]第一批拨钱!$G$3:$H$147,2,0)</f>
        <v>8000</v>
      </c>
      <c r="L18" s="148"/>
      <c r="M18" s="148"/>
      <c r="N18" s="148"/>
      <c r="O18" s="148">
        <v>12000</v>
      </c>
      <c r="P18" s="148"/>
      <c r="Q18" s="148">
        <f t="shared" si="2"/>
        <v>40000</v>
      </c>
      <c r="R18" s="148">
        <f t="shared" si="3"/>
        <v>4</v>
      </c>
      <c r="S18" s="148"/>
      <c r="T18" s="147">
        <f t="shared" si="4"/>
        <v>0</v>
      </c>
      <c r="U18" s="147" t="e">
        <f>VLOOKUP(#REF!,[6]搬迁户明细表!$G$2:$H$553,2,0)</f>
        <v>#REF!</v>
      </c>
    </row>
    <row r="19" s="147" customFormat="1" customHeight="1" spans="1:21">
      <c r="A19" s="149" t="str">
        <f t="shared" si="1"/>
        <v>白若村</v>
      </c>
      <c r="B19" s="149" t="e">
        <f>VLOOKUP(#REF!,'[5]2016年度'!$C$3:$D$172,2,0)</f>
        <v>#REF!</v>
      </c>
      <c r="C19" s="148" t="s">
        <v>459</v>
      </c>
      <c r="D19" s="148" t="s">
        <v>461</v>
      </c>
      <c r="E19" s="148">
        <v>3</v>
      </c>
      <c r="F19" s="148" t="s">
        <v>461</v>
      </c>
      <c r="G19" s="148">
        <v>30000</v>
      </c>
      <c r="H19" s="149">
        <f>VLOOKUP(F19,[2]Sheet1!$C$3:$G$38,5,0)</f>
        <v>12000</v>
      </c>
      <c r="I19" s="149"/>
      <c r="J19" s="151"/>
      <c r="K19" s="151"/>
      <c r="L19" s="151"/>
      <c r="M19" s="151"/>
      <c r="N19" s="148"/>
      <c r="O19" s="148">
        <v>18000</v>
      </c>
      <c r="P19" s="148"/>
      <c r="Q19" s="148">
        <f t="shared" si="2"/>
        <v>60000</v>
      </c>
      <c r="R19" s="148">
        <f t="shared" si="3"/>
        <v>6</v>
      </c>
      <c r="S19" s="148"/>
      <c r="T19" s="147">
        <f t="shared" si="4"/>
        <v>0</v>
      </c>
      <c r="U19" s="147" t="e">
        <f>VLOOKUP(#REF!,[6]搬迁户明细表!$G$2:$H$553,2,0)</f>
        <v>#REF!</v>
      </c>
    </row>
    <row r="20" s="147" customFormat="1" customHeight="1" spans="1:21">
      <c r="A20" s="149" t="str">
        <f t="shared" si="1"/>
        <v>白若村</v>
      </c>
      <c r="B20" s="149" t="e">
        <f>VLOOKUP(#REF!,'[4]2017年度'!$C$3:$D$258,2,0)</f>
        <v>#REF!</v>
      </c>
      <c r="C20" s="149" t="s">
        <v>462</v>
      </c>
      <c r="D20" s="150" t="s">
        <v>463</v>
      </c>
      <c r="E20" s="149">
        <v>2</v>
      </c>
      <c r="F20" s="149" t="s">
        <v>463</v>
      </c>
      <c r="G20" s="149"/>
      <c r="H20" s="149"/>
      <c r="I20" s="149"/>
      <c r="J20" s="148">
        <f t="shared" ref="J20:J32" si="6">E20*10000</f>
        <v>20000</v>
      </c>
      <c r="K20" s="148">
        <f>VLOOKUP(F20,[1]第一批拨钱!$G$3:$H$147,2,0)</f>
        <v>8000</v>
      </c>
      <c r="L20" s="148"/>
      <c r="M20" s="148"/>
      <c r="N20" s="148"/>
      <c r="O20" s="148">
        <v>12000</v>
      </c>
      <c r="P20" s="148"/>
      <c r="Q20" s="148">
        <f t="shared" si="2"/>
        <v>40000</v>
      </c>
      <c r="R20" s="148">
        <f t="shared" si="3"/>
        <v>4</v>
      </c>
      <c r="S20" s="148"/>
      <c r="T20" s="147">
        <f t="shared" si="4"/>
        <v>0</v>
      </c>
      <c r="U20" s="147" t="e">
        <f>VLOOKUP(#REF!,[6]搬迁户明细表!$G$2:$H$553,2,0)</f>
        <v>#REF!</v>
      </c>
    </row>
    <row r="21" s="147" customFormat="1" customHeight="1" spans="1:21">
      <c r="A21" s="149" t="str">
        <f t="shared" si="1"/>
        <v>白若村</v>
      </c>
      <c r="B21" s="149" t="e">
        <f>VLOOKUP(#REF!,'[4]2017年度'!$C$3:$D$258,2,0)</f>
        <v>#REF!</v>
      </c>
      <c r="C21" s="149" t="s">
        <v>462</v>
      </c>
      <c r="D21" s="149" t="s">
        <v>464</v>
      </c>
      <c r="E21" s="149">
        <v>5</v>
      </c>
      <c r="F21" s="149" t="s">
        <v>464</v>
      </c>
      <c r="G21" s="149"/>
      <c r="H21" s="149"/>
      <c r="I21" s="149"/>
      <c r="J21" s="148">
        <f t="shared" si="6"/>
        <v>50000</v>
      </c>
      <c r="K21" s="148">
        <f>VLOOKUP(F21,[1]第一批拨钱!$G$3:$H$147,2,0)</f>
        <v>20000</v>
      </c>
      <c r="L21" s="148"/>
      <c r="M21" s="148"/>
      <c r="N21" s="148"/>
      <c r="O21" s="148">
        <v>30000</v>
      </c>
      <c r="P21" s="148"/>
      <c r="Q21" s="148">
        <f t="shared" si="2"/>
        <v>100000</v>
      </c>
      <c r="R21" s="148">
        <f t="shared" si="3"/>
        <v>10</v>
      </c>
      <c r="S21" s="148"/>
      <c r="T21" s="147">
        <f t="shared" si="4"/>
        <v>0</v>
      </c>
      <c r="U21" s="147" t="e">
        <f>VLOOKUP(#REF!,[6]搬迁户明细表!$G$2:$H$553,2,0)</f>
        <v>#REF!</v>
      </c>
    </row>
    <row r="22" s="147" customFormat="1" customHeight="1" spans="1:21">
      <c r="A22" s="149" t="str">
        <f t="shared" si="1"/>
        <v>白若村</v>
      </c>
      <c r="B22" s="149" t="e">
        <f>VLOOKUP(#REF!,'[4]2017年度'!$C$3:$D$258,2,0)</f>
        <v>#REF!</v>
      </c>
      <c r="C22" s="149" t="s">
        <v>462</v>
      </c>
      <c r="D22" s="150" t="s">
        <v>465</v>
      </c>
      <c r="E22" s="149">
        <v>6</v>
      </c>
      <c r="F22" s="149" t="s">
        <v>465</v>
      </c>
      <c r="G22" s="149"/>
      <c r="H22" s="149"/>
      <c r="I22" s="149"/>
      <c r="J22" s="148">
        <f t="shared" si="6"/>
        <v>60000</v>
      </c>
      <c r="K22" s="148">
        <f>VLOOKUP(F22,[1]第一批拨钱!$G$3:$H$147,2,0)</f>
        <v>24000</v>
      </c>
      <c r="L22" s="148"/>
      <c r="M22" s="148"/>
      <c r="N22" s="148"/>
      <c r="O22" s="148">
        <v>36000</v>
      </c>
      <c r="P22" s="148"/>
      <c r="Q22" s="148">
        <f t="shared" si="2"/>
        <v>120000</v>
      </c>
      <c r="R22" s="148">
        <f t="shared" si="3"/>
        <v>12</v>
      </c>
      <c r="S22" s="148"/>
      <c r="T22" s="147">
        <f t="shared" si="4"/>
        <v>0</v>
      </c>
      <c r="U22" s="147" t="e">
        <f>VLOOKUP(#REF!,[6]搬迁户明细表!$G$2:$H$553,2,0)</f>
        <v>#REF!</v>
      </c>
    </row>
    <row r="23" s="147" customFormat="1" customHeight="1" spans="1:21">
      <c r="A23" s="149" t="str">
        <f t="shared" si="1"/>
        <v>白若村</v>
      </c>
      <c r="B23" s="149" t="e">
        <f>VLOOKUP(#REF!,'[4]2017年度'!$C$3:$D$258,2,0)</f>
        <v>#REF!</v>
      </c>
      <c r="C23" s="149" t="s">
        <v>462</v>
      </c>
      <c r="D23" s="150" t="s">
        <v>466</v>
      </c>
      <c r="E23" s="149">
        <v>2</v>
      </c>
      <c r="F23" s="149" t="s">
        <v>466</v>
      </c>
      <c r="G23" s="149"/>
      <c r="H23" s="149"/>
      <c r="I23" s="149"/>
      <c r="J23" s="148">
        <f t="shared" si="6"/>
        <v>20000</v>
      </c>
      <c r="K23" s="148">
        <f>VLOOKUP(F23,[1]第一批拨钱!$G$3:$H$147,2,0)</f>
        <v>8000</v>
      </c>
      <c r="L23" s="148"/>
      <c r="M23" s="148"/>
      <c r="N23" s="148"/>
      <c r="O23" s="148">
        <v>12000</v>
      </c>
      <c r="P23" s="148"/>
      <c r="Q23" s="148">
        <f t="shared" si="2"/>
        <v>40000</v>
      </c>
      <c r="R23" s="148">
        <f t="shared" si="3"/>
        <v>4</v>
      </c>
      <c r="S23" s="148"/>
      <c r="T23" s="147">
        <f t="shared" si="4"/>
        <v>0</v>
      </c>
      <c r="U23" s="147" t="e">
        <f>VLOOKUP(#REF!,[6]搬迁户明细表!$G$2:$H$553,2,0)</f>
        <v>#REF!</v>
      </c>
    </row>
    <row r="24" s="147" customFormat="1" customHeight="1" spans="1:21">
      <c r="A24" s="149" t="str">
        <f t="shared" si="1"/>
        <v>白若村</v>
      </c>
      <c r="B24" s="149" t="s">
        <v>155</v>
      </c>
      <c r="C24" s="149" t="s">
        <v>462</v>
      </c>
      <c r="D24" s="150" t="s">
        <v>467</v>
      </c>
      <c r="E24" s="149">
        <v>3</v>
      </c>
      <c r="F24" s="149" t="s">
        <v>467</v>
      </c>
      <c r="G24" s="149"/>
      <c r="H24" s="149"/>
      <c r="I24" s="149"/>
      <c r="J24" s="148">
        <f t="shared" si="6"/>
        <v>30000</v>
      </c>
      <c r="K24" s="148">
        <f>VLOOKUP(F24,[1]第一批拨钱!$G$3:$H$147,2,0)</f>
        <v>12000</v>
      </c>
      <c r="L24" s="148"/>
      <c r="M24" s="148"/>
      <c r="N24" s="148"/>
      <c r="O24" s="148">
        <v>18000</v>
      </c>
      <c r="P24" s="148"/>
      <c r="Q24" s="148">
        <f t="shared" si="2"/>
        <v>60000</v>
      </c>
      <c r="R24" s="148">
        <f t="shared" si="3"/>
        <v>6</v>
      </c>
      <c r="S24" s="148" t="s">
        <v>468</v>
      </c>
      <c r="T24" s="147">
        <f t="shared" si="4"/>
        <v>0</v>
      </c>
      <c r="U24" s="147" t="e">
        <f>VLOOKUP(#REF!,[6]搬迁户明细表!$G$2:$H$553,2,0)</f>
        <v>#REF!</v>
      </c>
    </row>
    <row r="25" s="147" customFormat="1" customHeight="1" spans="1:21">
      <c r="A25" s="149" t="str">
        <f t="shared" si="1"/>
        <v>白若村</v>
      </c>
      <c r="B25" s="149" t="e">
        <f>VLOOKUP(#REF!,'[4]2017年度'!$C$3:$D$258,2,0)</f>
        <v>#REF!</v>
      </c>
      <c r="C25" s="149" t="s">
        <v>469</v>
      </c>
      <c r="D25" s="150" t="s">
        <v>470</v>
      </c>
      <c r="E25" s="149">
        <v>4</v>
      </c>
      <c r="F25" s="149" t="s">
        <v>470</v>
      </c>
      <c r="G25" s="149"/>
      <c r="H25" s="149"/>
      <c r="I25" s="149"/>
      <c r="J25" s="148">
        <f t="shared" si="6"/>
        <v>40000</v>
      </c>
      <c r="K25" s="148">
        <f>VLOOKUP(F25,[1]第一批拨钱!$G$3:$H$147,2,0)</f>
        <v>16000</v>
      </c>
      <c r="L25" s="148"/>
      <c r="M25" s="148"/>
      <c r="N25" s="148"/>
      <c r="O25" s="148">
        <v>24000</v>
      </c>
      <c r="P25" s="148"/>
      <c r="Q25" s="148">
        <f t="shared" si="2"/>
        <v>80000</v>
      </c>
      <c r="R25" s="148">
        <f t="shared" si="3"/>
        <v>8</v>
      </c>
      <c r="S25" s="148"/>
      <c r="T25" s="147">
        <f t="shared" si="4"/>
        <v>0</v>
      </c>
      <c r="U25" s="147" t="e">
        <f>VLOOKUP(#REF!,[6]搬迁户明细表!$G$2:$H$553,2,0)</f>
        <v>#REF!</v>
      </c>
    </row>
    <row r="26" s="147" customFormat="1" customHeight="1" spans="1:21">
      <c r="A26" s="149" t="str">
        <f t="shared" si="1"/>
        <v>白若村</v>
      </c>
      <c r="B26" s="149" t="e">
        <f>VLOOKUP(#REF!,'[4]2017年度'!$C$3:$D$258,2,0)</f>
        <v>#REF!</v>
      </c>
      <c r="C26" s="149" t="s">
        <v>469</v>
      </c>
      <c r="D26" s="150" t="s">
        <v>471</v>
      </c>
      <c r="E26" s="149">
        <v>4</v>
      </c>
      <c r="F26" s="149" t="s">
        <v>471</v>
      </c>
      <c r="G26" s="149"/>
      <c r="H26" s="149"/>
      <c r="I26" s="149"/>
      <c r="J26" s="148">
        <f t="shared" si="6"/>
        <v>40000</v>
      </c>
      <c r="K26" s="148">
        <f>VLOOKUP(F26,[1]第一批拨钱!$G$3:$H$147,2,0)</f>
        <v>16000</v>
      </c>
      <c r="L26" s="148"/>
      <c r="M26" s="148"/>
      <c r="N26" s="148"/>
      <c r="O26" s="148">
        <v>24000</v>
      </c>
      <c r="P26" s="148"/>
      <c r="Q26" s="148">
        <f t="shared" si="2"/>
        <v>80000</v>
      </c>
      <c r="R26" s="148">
        <f t="shared" si="3"/>
        <v>8</v>
      </c>
      <c r="S26" s="148"/>
      <c r="T26" s="147">
        <f t="shared" si="4"/>
        <v>0</v>
      </c>
      <c r="U26" s="147" t="e">
        <f>VLOOKUP(#REF!,[6]搬迁户明细表!$G$2:$H$553,2,0)</f>
        <v>#REF!</v>
      </c>
    </row>
    <row r="27" s="147" customFormat="1" customHeight="1" spans="1:21">
      <c r="A27" s="149" t="str">
        <f t="shared" si="1"/>
        <v>白若村</v>
      </c>
      <c r="B27" s="149" t="e">
        <f>VLOOKUP(#REF!,'[4]2017年度'!$C$3:$D$258,2,0)</f>
        <v>#REF!</v>
      </c>
      <c r="C27" s="149" t="s">
        <v>469</v>
      </c>
      <c r="D27" s="150" t="s">
        <v>472</v>
      </c>
      <c r="E27" s="149">
        <v>4</v>
      </c>
      <c r="F27" s="149" t="s">
        <v>472</v>
      </c>
      <c r="G27" s="149"/>
      <c r="H27" s="149"/>
      <c r="I27" s="149"/>
      <c r="J27" s="148">
        <f t="shared" si="6"/>
        <v>40000</v>
      </c>
      <c r="K27" s="148">
        <f>VLOOKUP(F27,[1]第一批拨钱!$G$3:$H$147,2,0)</f>
        <v>16000</v>
      </c>
      <c r="L27" s="148"/>
      <c r="M27" s="148"/>
      <c r="N27" s="148"/>
      <c r="O27" s="148">
        <v>24000</v>
      </c>
      <c r="P27" s="148"/>
      <c r="Q27" s="148">
        <f t="shared" si="2"/>
        <v>80000</v>
      </c>
      <c r="R27" s="148">
        <f t="shared" si="3"/>
        <v>8</v>
      </c>
      <c r="S27" s="148"/>
      <c r="T27" s="147">
        <f t="shared" si="4"/>
        <v>0</v>
      </c>
      <c r="U27" s="147" t="e">
        <f>VLOOKUP(#REF!,[6]搬迁户明细表!$G$2:$H$553,2,0)</f>
        <v>#REF!</v>
      </c>
    </row>
    <row r="28" s="147" customFormat="1" customHeight="1" spans="1:21">
      <c r="A28" s="149" t="str">
        <f t="shared" si="1"/>
        <v>白若村</v>
      </c>
      <c r="B28" s="149" t="e">
        <f>VLOOKUP(#REF!,'[4]2017年度'!$C$3:$D$258,2,0)</f>
        <v>#REF!</v>
      </c>
      <c r="C28" s="149" t="s">
        <v>469</v>
      </c>
      <c r="D28" s="150" t="s">
        <v>473</v>
      </c>
      <c r="E28" s="149">
        <v>5</v>
      </c>
      <c r="F28" s="149" t="s">
        <v>473</v>
      </c>
      <c r="G28" s="149"/>
      <c r="H28" s="149"/>
      <c r="I28" s="149"/>
      <c r="J28" s="148">
        <f t="shared" si="6"/>
        <v>50000</v>
      </c>
      <c r="K28" s="148">
        <f>VLOOKUP(F28,[1]第一批拨钱!$G$3:$H$147,2,0)</f>
        <v>20000</v>
      </c>
      <c r="L28" s="148"/>
      <c r="M28" s="148"/>
      <c r="N28" s="148"/>
      <c r="O28" s="148">
        <v>30000</v>
      </c>
      <c r="P28" s="148"/>
      <c r="Q28" s="148">
        <f t="shared" si="2"/>
        <v>100000</v>
      </c>
      <c r="R28" s="148">
        <f t="shared" si="3"/>
        <v>10</v>
      </c>
      <c r="S28" s="148"/>
      <c r="T28" s="147">
        <f t="shared" si="4"/>
        <v>0</v>
      </c>
      <c r="U28" s="147" t="e">
        <f>VLOOKUP(#REF!,[6]搬迁户明细表!$G$2:$H$553,2,0)</f>
        <v>#REF!</v>
      </c>
    </row>
    <row r="29" s="147" customFormat="1" customHeight="1" spans="1:21">
      <c r="A29" s="149" t="str">
        <f t="shared" si="1"/>
        <v>白若村</v>
      </c>
      <c r="B29" s="149" t="e">
        <f>VLOOKUP(#REF!,'[4]2017年度'!$C$3:$D$258,2,0)</f>
        <v>#REF!</v>
      </c>
      <c r="C29" s="149" t="s">
        <v>469</v>
      </c>
      <c r="D29" s="149" t="s">
        <v>474</v>
      </c>
      <c r="E29" s="149">
        <v>4</v>
      </c>
      <c r="F29" s="149" t="s">
        <v>474</v>
      </c>
      <c r="G29" s="149"/>
      <c r="H29" s="149"/>
      <c r="I29" s="149"/>
      <c r="J29" s="148">
        <f t="shared" si="6"/>
        <v>40000</v>
      </c>
      <c r="K29" s="148">
        <f>VLOOKUP(F29,[1]第一批拨钱!$G$3:$H$147,2,0)</f>
        <v>16000</v>
      </c>
      <c r="L29" s="148"/>
      <c r="M29" s="148"/>
      <c r="N29" s="148"/>
      <c r="O29" s="148">
        <v>24000</v>
      </c>
      <c r="P29" s="148"/>
      <c r="Q29" s="148">
        <f t="shared" si="2"/>
        <v>80000</v>
      </c>
      <c r="R29" s="148">
        <f t="shared" si="3"/>
        <v>8</v>
      </c>
      <c r="S29" s="148"/>
      <c r="T29" s="147">
        <f t="shared" si="4"/>
        <v>0</v>
      </c>
      <c r="U29" s="147" t="e">
        <f>VLOOKUP(#REF!,[6]搬迁户明细表!$G$2:$H$553,2,0)</f>
        <v>#REF!</v>
      </c>
    </row>
    <row r="30" s="147" customFormat="1" customHeight="1" spans="1:21">
      <c r="A30" s="149" t="str">
        <f t="shared" si="1"/>
        <v>白若村</v>
      </c>
      <c r="B30" s="149" t="e">
        <f>VLOOKUP(#REF!,'[4]2017年度'!$C$3:$D$258,2,0)</f>
        <v>#REF!</v>
      </c>
      <c r="C30" s="149" t="s">
        <v>469</v>
      </c>
      <c r="D30" s="150" t="s">
        <v>475</v>
      </c>
      <c r="E30" s="149">
        <v>6</v>
      </c>
      <c r="F30" s="149" t="s">
        <v>475</v>
      </c>
      <c r="G30" s="149"/>
      <c r="H30" s="149"/>
      <c r="I30" s="149"/>
      <c r="J30" s="148">
        <f t="shared" si="6"/>
        <v>60000</v>
      </c>
      <c r="K30" s="148">
        <f>VLOOKUP(F30,[1]第一批拨钱!$G$3:$H$147,2,0)</f>
        <v>24000</v>
      </c>
      <c r="L30" s="148"/>
      <c r="M30" s="148"/>
      <c r="N30" s="148"/>
      <c r="O30" s="148">
        <v>36000</v>
      </c>
      <c r="P30" s="148"/>
      <c r="Q30" s="148">
        <f t="shared" si="2"/>
        <v>120000</v>
      </c>
      <c r="R30" s="148">
        <f t="shared" si="3"/>
        <v>12</v>
      </c>
      <c r="S30" s="148"/>
      <c r="T30" s="147">
        <f t="shared" si="4"/>
        <v>0</v>
      </c>
      <c r="U30" s="147" t="e">
        <f>VLOOKUP(#REF!,[6]搬迁户明细表!$G$2:$H$553,2,0)</f>
        <v>#REF!</v>
      </c>
    </row>
    <row r="31" s="147" customFormat="1" customHeight="1" spans="1:21">
      <c r="A31" s="149" t="str">
        <f t="shared" si="1"/>
        <v>白若村</v>
      </c>
      <c r="B31" s="149" t="e">
        <f>VLOOKUP(#REF!,'[4]2017年度'!$C$3:$D$258,2,0)</f>
        <v>#REF!</v>
      </c>
      <c r="C31" s="149" t="s">
        <v>476</v>
      </c>
      <c r="D31" s="150" t="s">
        <v>477</v>
      </c>
      <c r="E31" s="149">
        <v>2</v>
      </c>
      <c r="F31" s="149" t="s">
        <v>477</v>
      </c>
      <c r="G31" s="149"/>
      <c r="H31" s="149"/>
      <c r="I31" s="149"/>
      <c r="J31" s="148">
        <f t="shared" si="6"/>
        <v>20000</v>
      </c>
      <c r="K31" s="148">
        <f>VLOOKUP(F31,[1]第一批拨钱!$G$3:$H$147,2,0)</f>
        <v>8000</v>
      </c>
      <c r="L31" s="148"/>
      <c r="M31" s="148"/>
      <c r="N31" s="151"/>
      <c r="O31" s="151">
        <v>12000</v>
      </c>
      <c r="P31" s="151"/>
      <c r="Q31" s="148">
        <f t="shared" si="2"/>
        <v>40000</v>
      </c>
      <c r="R31" s="148">
        <f t="shared" si="3"/>
        <v>4</v>
      </c>
      <c r="S31" s="148"/>
      <c r="T31" s="147">
        <f t="shared" si="4"/>
        <v>0</v>
      </c>
      <c r="U31" s="147" t="e">
        <f>VLOOKUP(#REF!,[6]搬迁户明细表!$G$2:$H$553,2,0)</f>
        <v>#REF!</v>
      </c>
    </row>
    <row r="32" s="147" customFormat="1" customHeight="1" spans="1:21">
      <c r="A32" s="149" t="str">
        <f t="shared" si="1"/>
        <v>白若村</v>
      </c>
      <c r="B32" s="149" t="e">
        <f>VLOOKUP(#REF!,'[4]2017年度'!$C$3:$D$258,2,0)</f>
        <v>#REF!</v>
      </c>
      <c r="C32" s="149" t="s">
        <v>476</v>
      </c>
      <c r="D32" s="150" t="s">
        <v>478</v>
      </c>
      <c r="E32" s="149">
        <v>5</v>
      </c>
      <c r="F32" s="149" t="s">
        <v>478</v>
      </c>
      <c r="G32" s="149"/>
      <c r="H32" s="149"/>
      <c r="I32" s="149"/>
      <c r="J32" s="148">
        <f t="shared" si="6"/>
        <v>50000</v>
      </c>
      <c r="K32" s="148">
        <f>VLOOKUP(F32,[1]第一批拨钱!$G$3:$H$147,2,0)</f>
        <v>20000</v>
      </c>
      <c r="L32" s="148"/>
      <c r="M32" s="148"/>
      <c r="N32" s="148"/>
      <c r="O32" s="148">
        <v>30000</v>
      </c>
      <c r="P32" s="148"/>
      <c r="Q32" s="148">
        <f t="shared" si="2"/>
        <v>100000</v>
      </c>
      <c r="R32" s="148">
        <f t="shared" si="3"/>
        <v>10</v>
      </c>
      <c r="S32" s="148"/>
      <c r="T32" s="147">
        <f t="shared" si="4"/>
        <v>0</v>
      </c>
      <c r="U32" s="147" t="e">
        <f>VLOOKUP(#REF!,[6]搬迁户明细表!$G$2:$H$553,2,0)</f>
        <v>#REF!</v>
      </c>
    </row>
    <row r="33" s="147" customFormat="1" customHeight="1" spans="1:21">
      <c r="A33" s="149" t="str">
        <f t="shared" si="1"/>
        <v>白若村</v>
      </c>
      <c r="B33" s="149" t="e">
        <f>VLOOKUP(#REF!,'[5]2016年度'!$C$3:$D$172,2,0)</f>
        <v>#REF!</v>
      </c>
      <c r="C33" s="148" t="s">
        <v>476</v>
      </c>
      <c r="D33" s="148" t="s">
        <v>479</v>
      </c>
      <c r="E33" s="148">
        <v>7</v>
      </c>
      <c r="F33" s="148" t="s">
        <v>479</v>
      </c>
      <c r="G33" s="148">
        <v>70000</v>
      </c>
      <c r="H33" s="149">
        <f>VLOOKUP(F33,[2]Sheet1!$C$3:$G$38,5,0)</f>
        <v>28000</v>
      </c>
      <c r="I33" s="149"/>
      <c r="J33" s="151"/>
      <c r="K33" s="151"/>
      <c r="L33" s="151"/>
      <c r="M33" s="151"/>
      <c r="N33" s="148"/>
      <c r="O33" s="148">
        <v>42000</v>
      </c>
      <c r="P33" s="148"/>
      <c r="Q33" s="148">
        <f t="shared" si="2"/>
        <v>140000</v>
      </c>
      <c r="R33" s="148">
        <f t="shared" si="3"/>
        <v>14</v>
      </c>
      <c r="S33" s="148"/>
      <c r="T33" s="147">
        <f t="shared" si="4"/>
        <v>0</v>
      </c>
      <c r="U33" s="147" t="e">
        <f>VLOOKUP(#REF!,[6]搬迁户明细表!$G$2:$H$553,2,0)</f>
        <v>#REF!</v>
      </c>
    </row>
    <row r="34" s="147" customFormat="1" customHeight="1" spans="1:21">
      <c r="A34" s="149" t="str">
        <f t="shared" si="1"/>
        <v>道仁村</v>
      </c>
      <c r="B34" s="149" t="e">
        <f>VLOOKUP(#REF!,'[4]2017年度'!$C$3:$D$258,2,0)</f>
        <v>#REF!</v>
      </c>
      <c r="C34" s="149" t="s">
        <v>480</v>
      </c>
      <c r="D34" s="150" t="s">
        <v>481</v>
      </c>
      <c r="E34" s="149">
        <v>4</v>
      </c>
      <c r="F34" s="149" t="s">
        <v>481</v>
      </c>
      <c r="G34" s="149"/>
      <c r="H34" s="149"/>
      <c r="I34" s="149"/>
      <c r="J34" s="148">
        <f>E34*10000</f>
        <v>40000</v>
      </c>
      <c r="K34" s="148">
        <f>VLOOKUP(F34,[1]第一批拨钱!$G$3:$H$147,2,0)</f>
        <v>16000</v>
      </c>
      <c r="L34" s="148"/>
      <c r="M34" s="148"/>
      <c r="N34" s="148"/>
      <c r="O34" s="148">
        <v>24000</v>
      </c>
      <c r="P34" s="148"/>
      <c r="Q34" s="148">
        <f t="shared" si="2"/>
        <v>80000</v>
      </c>
      <c r="R34" s="148">
        <f t="shared" si="3"/>
        <v>8</v>
      </c>
      <c r="S34" s="162"/>
      <c r="T34" s="147">
        <f t="shared" si="4"/>
        <v>0</v>
      </c>
      <c r="U34" s="147" t="e">
        <f>VLOOKUP(#REF!,[6]搬迁户明细表!$G$2:$H$553,2,0)</f>
        <v>#REF!</v>
      </c>
    </row>
    <row r="35" s="147" customFormat="1" customHeight="1" spans="1:21">
      <c r="A35" s="149" t="str">
        <f t="shared" si="1"/>
        <v>道仁村</v>
      </c>
      <c r="B35" s="149" t="e">
        <f>VLOOKUP(#REF!,'[4]2017年度'!$C$3:$D$258,2,0)</f>
        <v>#REF!</v>
      </c>
      <c r="C35" s="149" t="s">
        <v>480</v>
      </c>
      <c r="D35" s="152" t="s">
        <v>482</v>
      </c>
      <c r="E35" s="153">
        <v>4</v>
      </c>
      <c r="F35" s="154" t="s">
        <v>482</v>
      </c>
      <c r="G35" s="149"/>
      <c r="H35" s="149"/>
      <c r="I35" s="149"/>
      <c r="J35" s="160"/>
      <c r="K35" s="151"/>
      <c r="L35" s="151"/>
      <c r="M35" s="160">
        <v>40000</v>
      </c>
      <c r="N35" s="160"/>
      <c r="O35" s="160">
        <v>40000</v>
      </c>
      <c r="P35" s="160"/>
      <c r="Q35" s="148">
        <f t="shared" si="2"/>
        <v>80000</v>
      </c>
      <c r="R35" s="148">
        <f t="shared" si="3"/>
        <v>8</v>
      </c>
      <c r="S35" s="148"/>
      <c r="T35" s="147">
        <f t="shared" si="4"/>
        <v>0</v>
      </c>
      <c r="U35" s="147" t="e">
        <f>VLOOKUP(#REF!,[6]搬迁户明细表!$G$2:$H$553,2,0)</f>
        <v>#REF!</v>
      </c>
    </row>
    <row r="36" s="147" customFormat="1" customHeight="1" spans="1:21">
      <c r="A36" s="149" t="str">
        <f t="shared" si="1"/>
        <v>道仁村</v>
      </c>
      <c r="B36" s="149" t="e">
        <f>VLOOKUP(#REF!,'[5]2016年度'!$C$3:$D$172,2,0)</f>
        <v>#REF!</v>
      </c>
      <c r="C36" s="148" t="s">
        <v>480</v>
      </c>
      <c r="D36" s="148" t="s">
        <v>483</v>
      </c>
      <c r="E36" s="148">
        <v>5</v>
      </c>
      <c r="F36" s="148" t="s">
        <v>483</v>
      </c>
      <c r="G36" s="148">
        <v>50000</v>
      </c>
      <c r="H36" s="149">
        <f>VLOOKUP(F36,[2]Sheet1!$C$3:$G$38,5,0)</f>
        <v>20000</v>
      </c>
      <c r="I36" s="149"/>
      <c r="J36" s="151"/>
      <c r="K36" s="151"/>
      <c r="L36" s="151"/>
      <c r="M36" s="151"/>
      <c r="N36" s="148"/>
      <c r="O36" s="148"/>
      <c r="P36" s="148">
        <v>30000</v>
      </c>
      <c r="Q36" s="148">
        <f t="shared" si="2"/>
        <v>100000</v>
      </c>
      <c r="R36" s="148">
        <f t="shared" si="3"/>
        <v>10</v>
      </c>
      <c r="S36" s="161" t="s">
        <v>484</v>
      </c>
      <c r="T36" s="147">
        <f t="shared" si="4"/>
        <v>0</v>
      </c>
      <c r="U36" s="147" t="e">
        <f>VLOOKUP(#REF!,[6]搬迁户明细表!$G$2:$H$553,2,0)</f>
        <v>#REF!</v>
      </c>
    </row>
    <row r="37" s="147" customFormat="1" customHeight="1" spans="1:21">
      <c r="A37" s="149" t="str">
        <f t="shared" si="1"/>
        <v>道仁村</v>
      </c>
      <c r="B37" s="149" t="e">
        <f>VLOOKUP(#REF!,'[5]2016年度'!$C$3:$D$172,2,0)</f>
        <v>#REF!</v>
      </c>
      <c r="C37" s="151" t="s">
        <v>480</v>
      </c>
      <c r="D37" s="151" t="s">
        <v>485</v>
      </c>
      <c r="E37" s="151">
        <v>3</v>
      </c>
      <c r="F37" s="151" t="s">
        <v>485</v>
      </c>
      <c r="G37" s="151">
        <v>30000</v>
      </c>
      <c r="H37" s="149">
        <f>VLOOKUP(F37,[2]Sheet1!$C$3:$G$38,5,0)</f>
        <v>12000</v>
      </c>
      <c r="I37" s="149"/>
      <c r="J37" s="151"/>
      <c r="K37" s="151"/>
      <c r="L37" s="151"/>
      <c r="M37" s="151"/>
      <c r="N37" s="148"/>
      <c r="O37" s="148">
        <v>18000</v>
      </c>
      <c r="P37" s="148"/>
      <c r="Q37" s="148">
        <f t="shared" si="2"/>
        <v>60000</v>
      </c>
      <c r="R37" s="148">
        <f t="shared" si="3"/>
        <v>6</v>
      </c>
      <c r="S37" s="148"/>
      <c r="T37" s="147">
        <f t="shared" si="4"/>
        <v>0</v>
      </c>
      <c r="U37" s="147" t="e">
        <f>VLOOKUP(#REF!,[6]搬迁户明细表!$G$2:$H$553,2,0)</f>
        <v>#REF!</v>
      </c>
    </row>
    <row r="38" s="147" customFormat="1" customHeight="1" spans="1:21">
      <c r="A38" s="149" t="str">
        <f t="shared" si="1"/>
        <v>道仁村</v>
      </c>
      <c r="B38" s="149" t="e">
        <f>VLOOKUP(#REF!,'[4]2017年度'!$C$3:$D$258,2,0)</f>
        <v>#REF!</v>
      </c>
      <c r="C38" s="148" t="s">
        <v>486</v>
      </c>
      <c r="D38" s="148" t="s">
        <v>487</v>
      </c>
      <c r="E38" s="148">
        <v>4</v>
      </c>
      <c r="F38" s="149" t="s">
        <v>487</v>
      </c>
      <c r="G38" s="149"/>
      <c r="H38" s="149"/>
      <c r="I38" s="149"/>
      <c r="J38" s="148"/>
      <c r="K38" s="151"/>
      <c r="L38" s="148">
        <v>56000</v>
      </c>
      <c r="M38" s="148"/>
      <c r="N38" s="148"/>
      <c r="O38" s="148"/>
      <c r="P38" s="148">
        <v>24000</v>
      </c>
      <c r="Q38" s="148">
        <f t="shared" si="2"/>
        <v>80000</v>
      </c>
      <c r="R38" s="148">
        <f t="shared" si="3"/>
        <v>8</v>
      </c>
      <c r="S38" s="161" t="s">
        <v>484</v>
      </c>
      <c r="T38" s="147">
        <f t="shared" si="4"/>
        <v>0</v>
      </c>
      <c r="U38" s="147" t="e">
        <f>VLOOKUP(#REF!,[6]搬迁户明细表!$G$2:$H$553,2,0)</f>
        <v>#REF!</v>
      </c>
    </row>
    <row r="39" s="147" customFormat="1" customHeight="1" spans="1:21">
      <c r="A39" s="149" t="s">
        <v>43</v>
      </c>
      <c r="B39" s="149" t="e">
        <f>VLOOKUP(#REF!,'[5]2016年度'!$C$3:$D$172,2,0)</f>
        <v>#REF!</v>
      </c>
      <c r="C39" s="155" t="s">
        <v>486</v>
      </c>
      <c r="D39" s="156" t="s">
        <v>488</v>
      </c>
      <c r="E39" s="148">
        <v>2</v>
      </c>
      <c r="F39" s="156" t="s">
        <v>488</v>
      </c>
      <c r="G39" s="148">
        <v>40000</v>
      </c>
      <c r="H39" s="149"/>
      <c r="I39" s="149"/>
      <c r="J39" s="151"/>
      <c r="K39" s="151"/>
      <c r="L39" s="151"/>
      <c r="M39" s="151"/>
      <c r="N39" s="148"/>
      <c r="O39" s="148"/>
      <c r="P39" s="148"/>
      <c r="Q39" s="148">
        <f t="shared" si="2"/>
        <v>40000</v>
      </c>
      <c r="R39" s="148">
        <f t="shared" ref="R39:R70" si="7">Q39/10000</f>
        <v>4</v>
      </c>
      <c r="S39" s="148" t="s">
        <v>489</v>
      </c>
      <c r="T39" s="147">
        <f t="shared" si="4"/>
        <v>0</v>
      </c>
      <c r="U39" s="147" t="e">
        <f>VLOOKUP(#REF!,[6]搬迁户明细表!$G$2:$H$553,2,0)</f>
        <v>#REF!</v>
      </c>
    </row>
    <row r="40" s="147" customFormat="1" customHeight="1" spans="1:21">
      <c r="A40" s="149" t="str">
        <f t="shared" si="1"/>
        <v>白若村</v>
      </c>
      <c r="B40" s="149" t="e">
        <f>VLOOKUP(#REF!,'[5]2016年度'!$C$3:$D$172,2,0)</f>
        <v>#REF!</v>
      </c>
      <c r="C40" s="148" t="s">
        <v>452</v>
      </c>
      <c r="D40" s="148" t="s">
        <v>490</v>
      </c>
      <c r="E40" s="148">
        <v>2</v>
      </c>
      <c r="F40" s="148" t="s">
        <v>490</v>
      </c>
      <c r="G40" s="148">
        <v>20000</v>
      </c>
      <c r="H40" s="149">
        <f>VLOOKUP(F40,[2]Sheet1!$C$3:$G$38,5,0)</f>
        <v>8000</v>
      </c>
      <c r="I40" s="149"/>
      <c r="J40" s="151"/>
      <c r="K40" s="151"/>
      <c r="L40" s="151"/>
      <c r="M40" s="151"/>
      <c r="N40" s="148"/>
      <c r="O40" s="148">
        <v>12000</v>
      </c>
      <c r="P40" s="148"/>
      <c r="Q40" s="148">
        <f t="shared" si="2"/>
        <v>40000</v>
      </c>
      <c r="R40" s="148">
        <f t="shared" si="7"/>
        <v>4</v>
      </c>
      <c r="S40" s="163"/>
      <c r="T40" s="147">
        <f t="shared" si="4"/>
        <v>0</v>
      </c>
      <c r="U40" s="147" t="e">
        <f>VLOOKUP(#REF!,[6]搬迁户明细表!$G$2:$H$553,2,0)</f>
        <v>#REF!</v>
      </c>
    </row>
    <row r="41" s="147" customFormat="1" customHeight="1" spans="1:21">
      <c r="A41" s="157" t="s">
        <v>491</v>
      </c>
      <c r="B41" s="157" t="s">
        <v>155</v>
      </c>
      <c r="C41" s="158" t="s">
        <v>492</v>
      </c>
      <c r="D41" s="158" t="s">
        <v>493</v>
      </c>
      <c r="E41" s="158">
        <v>4</v>
      </c>
      <c r="F41" s="158" t="s">
        <v>493</v>
      </c>
      <c r="G41" s="148">
        <v>40000</v>
      </c>
      <c r="H41" s="149"/>
      <c r="I41" s="149"/>
      <c r="J41" s="151"/>
      <c r="K41" s="151"/>
      <c r="L41" s="151"/>
      <c r="M41" s="151"/>
      <c r="N41" s="148"/>
      <c r="O41" s="148"/>
      <c r="P41" s="148"/>
      <c r="Q41" s="148">
        <f t="shared" si="2"/>
        <v>40000</v>
      </c>
      <c r="R41" s="148">
        <f t="shared" si="7"/>
        <v>4</v>
      </c>
      <c r="S41" s="148" t="s">
        <v>494</v>
      </c>
      <c r="T41" s="147">
        <f t="shared" si="4"/>
        <v>40000</v>
      </c>
      <c r="U41" s="147" t="e">
        <f>VLOOKUP(D41,[6]搬迁户明细表!$F$2:$H$554,3,0)</f>
        <v>#N/A</v>
      </c>
    </row>
    <row r="42" s="147" customFormat="1" customHeight="1" spans="1:21">
      <c r="A42" s="149" t="str">
        <f t="shared" si="1"/>
        <v>黄道村</v>
      </c>
      <c r="B42" s="149" t="e">
        <f>VLOOKUP(#REF!,'[4]2017年度'!$C$3:$D$258,2,0)</f>
        <v>#REF!</v>
      </c>
      <c r="C42" s="149" t="s">
        <v>495</v>
      </c>
      <c r="D42" s="150" t="s">
        <v>496</v>
      </c>
      <c r="E42" s="149">
        <v>3</v>
      </c>
      <c r="F42" s="149" t="s">
        <v>496</v>
      </c>
      <c r="G42" s="149"/>
      <c r="H42" s="149"/>
      <c r="I42" s="149"/>
      <c r="J42" s="148">
        <f t="shared" ref="J42:J51" si="8">E42*10000</f>
        <v>30000</v>
      </c>
      <c r="K42" s="148">
        <f>VLOOKUP(F42,[1]第一批拨钱!$G$3:$H$147,2,0)</f>
        <v>12000</v>
      </c>
      <c r="L42" s="148"/>
      <c r="M42" s="148"/>
      <c r="N42" s="148"/>
      <c r="O42" s="148">
        <v>18000</v>
      </c>
      <c r="P42" s="148"/>
      <c r="Q42" s="148">
        <f t="shared" si="2"/>
        <v>60000</v>
      </c>
      <c r="R42" s="148">
        <f t="shared" si="7"/>
        <v>6</v>
      </c>
      <c r="S42" s="161"/>
      <c r="T42" s="147">
        <f t="shared" si="4"/>
        <v>0</v>
      </c>
      <c r="U42" s="147" t="e">
        <f>VLOOKUP(#REF!,[6]搬迁户明细表!$G$2:$H$553,2,0)</f>
        <v>#REF!</v>
      </c>
    </row>
    <row r="43" s="147" customFormat="1" customHeight="1" spans="1:21">
      <c r="A43" s="149" t="str">
        <f t="shared" si="1"/>
        <v>黄道村</v>
      </c>
      <c r="B43" s="149" t="e">
        <f>VLOOKUP(#REF!,'[4]2017年度'!$C$3:$D$258,2,0)</f>
        <v>#REF!</v>
      </c>
      <c r="C43" s="149" t="s">
        <v>495</v>
      </c>
      <c r="D43" s="149" t="s">
        <v>497</v>
      </c>
      <c r="E43" s="149">
        <v>4</v>
      </c>
      <c r="F43" s="149" t="s">
        <v>497</v>
      </c>
      <c r="G43" s="149"/>
      <c r="H43" s="149"/>
      <c r="I43" s="149"/>
      <c r="J43" s="148">
        <f t="shared" si="8"/>
        <v>40000</v>
      </c>
      <c r="K43" s="148">
        <f>VLOOKUP(F43,[1]第一批拨钱!$G$3:$H$147,2,0)</f>
        <v>16000</v>
      </c>
      <c r="L43" s="148"/>
      <c r="M43" s="148"/>
      <c r="N43" s="148"/>
      <c r="O43" s="148">
        <v>24000</v>
      </c>
      <c r="P43" s="148"/>
      <c r="Q43" s="148">
        <f t="shared" si="2"/>
        <v>80000</v>
      </c>
      <c r="R43" s="148">
        <f t="shared" si="7"/>
        <v>8</v>
      </c>
      <c r="S43" s="162"/>
      <c r="T43" s="147">
        <f t="shared" si="4"/>
        <v>0</v>
      </c>
      <c r="U43" s="147" t="e">
        <f>VLOOKUP(#REF!,[6]搬迁户明细表!$G$2:$H$553,2,0)</f>
        <v>#REF!</v>
      </c>
    </row>
    <row r="44" s="147" customFormat="1" customHeight="1" spans="1:21">
      <c r="A44" s="157" t="str">
        <f t="shared" si="1"/>
        <v>黄道村</v>
      </c>
      <c r="B44" s="157" t="e">
        <f>VLOOKUP(#REF!,'[5]2016年度'!$C$3:$D$172,2,0)</f>
        <v>#REF!</v>
      </c>
      <c r="C44" s="159" t="s">
        <v>495</v>
      </c>
      <c r="D44" s="159" t="s">
        <v>498</v>
      </c>
      <c r="E44" s="159">
        <v>3</v>
      </c>
      <c r="F44" s="159" t="s">
        <v>498</v>
      </c>
      <c r="G44" s="151">
        <v>40000</v>
      </c>
      <c r="H44" s="149">
        <f>VLOOKUP(F44,[2]Sheet1!$C$3:$G$38,5,0)</f>
        <v>2000</v>
      </c>
      <c r="I44" s="149"/>
      <c r="J44" s="151"/>
      <c r="K44" s="151"/>
      <c r="L44" s="151"/>
      <c r="M44" s="151"/>
      <c r="N44" s="148"/>
      <c r="O44" s="148">
        <v>18000</v>
      </c>
      <c r="P44" s="148"/>
      <c r="Q44" s="148">
        <f t="shared" si="2"/>
        <v>60000</v>
      </c>
      <c r="R44" s="148">
        <f t="shared" si="7"/>
        <v>6</v>
      </c>
      <c r="S44" s="148" t="s">
        <v>499</v>
      </c>
      <c r="T44" s="147">
        <f t="shared" si="4"/>
        <v>0</v>
      </c>
      <c r="U44" s="147" t="e">
        <f>VLOOKUP(#REF!,[6]搬迁户明细表!$G$2:$H$553,2,0)</f>
        <v>#REF!</v>
      </c>
    </row>
    <row r="45" s="147" customFormat="1" customHeight="1" spans="1:21">
      <c r="A45" s="149" t="str">
        <f t="shared" si="1"/>
        <v>黄道村</v>
      </c>
      <c r="B45" s="149" t="e">
        <f>VLOOKUP(#REF!,'[5]2016年度'!$C$3:$D$172,2,0)</f>
        <v>#REF!</v>
      </c>
      <c r="C45" s="151" t="s">
        <v>495</v>
      </c>
      <c r="D45" s="151" t="s">
        <v>500</v>
      </c>
      <c r="E45" s="151">
        <v>3</v>
      </c>
      <c r="F45" s="151" t="s">
        <v>500</v>
      </c>
      <c r="G45" s="151">
        <v>30000</v>
      </c>
      <c r="H45" s="149">
        <f>VLOOKUP(F45,[2]Sheet1!$C$3:$G$38,5,0)</f>
        <v>12000</v>
      </c>
      <c r="I45" s="149"/>
      <c r="J45" s="151"/>
      <c r="K45" s="151"/>
      <c r="L45" s="151"/>
      <c r="M45" s="151"/>
      <c r="N45" s="148"/>
      <c r="O45" s="148">
        <v>18000</v>
      </c>
      <c r="P45" s="148"/>
      <c r="Q45" s="148">
        <f t="shared" si="2"/>
        <v>60000</v>
      </c>
      <c r="R45" s="148">
        <f t="shared" si="7"/>
        <v>6</v>
      </c>
      <c r="S45" s="161"/>
      <c r="T45" s="147">
        <f t="shared" si="4"/>
        <v>0</v>
      </c>
      <c r="U45" s="147" t="e">
        <f>VLOOKUP(#REF!,[6]搬迁户明细表!$G$2:$H$553,2,0)</f>
        <v>#REF!</v>
      </c>
    </row>
    <row r="46" s="147" customFormat="1" customHeight="1" spans="1:21">
      <c r="A46" s="149" t="str">
        <f t="shared" si="1"/>
        <v>黄道村</v>
      </c>
      <c r="B46" s="149" t="e">
        <f>VLOOKUP(#REF!,'[4]2017年度'!$C$3:$D$258,2,0)</f>
        <v>#REF!</v>
      </c>
      <c r="C46" s="149" t="s">
        <v>501</v>
      </c>
      <c r="D46" s="150" t="s">
        <v>502</v>
      </c>
      <c r="E46" s="149">
        <v>3</v>
      </c>
      <c r="F46" s="149" t="s">
        <v>502</v>
      </c>
      <c r="G46" s="149"/>
      <c r="H46" s="149"/>
      <c r="I46" s="149"/>
      <c r="J46" s="148">
        <f t="shared" si="8"/>
        <v>30000</v>
      </c>
      <c r="K46" s="148">
        <f>VLOOKUP(F46,[1]第一批拨钱!$G$3:$H$147,2,0)</f>
        <v>12000</v>
      </c>
      <c r="L46" s="148"/>
      <c r="M46" s="148"/>
      <c r="N46" s="148"/>
      <c r="O46" s="148">
        <v>18000</v>
      </c>
      <c r="P46" s="148"/>
      <c r="Q46" s="148">
        <f t="shared" si="2"/>
        <v>60000</v>
      </c>
      <c r="R46" s="148">
        <f t="shared" si="7"/>
        <v>6</v>
      </c>
      <c r="S46" s="148"/>
      <c r="T46" s="147">
        <f t="shared" si="4"/>
        <v>0</v>
      </c>
      <c r="U46" s="147" t="e">
        <f>VLOOKUP(#REF!,[6]搬迁户明细表!$G$2:$H$553,2,0)</f>
        <v>#REF!</v>
      </c>
    </row>
    <row r="47" s="147" customFormat="1" customHeight="1" spans="1:21">
      <c r="A47" s="149" t="str">
        <f t="shared" si="1"/>
        <v>黄道村</v>
      </c>
      <c r="B47" s="149" t="e">
        <f>VLOOKUP(#REF!,'[4]2017年度'!$C$3:$D$258,2,0)</f>
        <v>#REF!</v>
      </c>
      <c r="C47" s="149" t="s">
        <v>501</v>
      </c>
      <c r="D47" s="149" t="s">
        <v>503</v>
      </c>
      <c r="E47" s="149">
        <v>3</v>
      </c>
      <c r="F47" s="149" t="s">
        <v>503</v>
      </c>
      <c r="G47" s="149"/>
      <c r="H47" s="149"/>
      <c r="I47" s="149"/>
      <c r="J47" s="148">
        <f t="shared" si="8"/>
        <v>30000</v>
      </c>
      <c r="K47" s="148">
        <f>VLOOKUP(F47,[1]第一批拨钱!$G$3:$H$147,2,0)</f>
        <v>12000</v>
      </c>
      <c r="L47" s="148"/>
      <c r="M47" s="148"/>
      <c r="N47" s="148"/>
      <c r="O47" s="148">
        <v>18000</v>
      </c>
      <c r="P47" s="148"/>
      <c r="Q47" s="148">
        <f t="shared" si="2"/>
        <v>60000</v>
      </c>
      <c r="R47" s="148">
        <f t="shared" si="7"/>
        <v>6</v>
      </c>
      <c r="S47" s="148"/>
      <c r="T47" s="147">
        <f t="shared" si="4"/>
        <v>0</v>
      </c>
      <c r="U47" s="147" t="e">
        <f>VLOOKUP(#REF!,[6]搬迁户明细表!$G$2:$H$553,2,0)</f>
        <v>#REF!</v>
      </c>
    </row>
    <row r="48" s="147" customFormat="1" customHeight="1" spans="1:21">
      <c r="A48" s="149" t="str">
        <f t="shared" si="1"/>
        <v>黄道村</v>
      </c>
      <c r="B48" s="149" t="e">
        <f>VLOOKUP(#REF!,'[4]2017年度'!$C$3:$D$258,2,0)</f>
        <v>#REF!</v>
      </c>
      <c r="C48" s="149" t="s">
        <v>504</v>
      </c>
      <c r="D48" s="149" t="s">
        <v>505</v>
      </c>
      <c r="E48" s="149">
        <v>5</v>
      </c>
      <c r="F48" s="149" t="s">
        <v>505</v>
      </c>
      <c r="G48" s="149"/>
      <c r="H48" s="149"/>
      <c r="I48" s="149"/>
      <c r="J48" s="148">
        <f t="shared" si="8"/>
        <v>50000</v>
      </c>
      <c r="K48" s="148">
        <f>VLOOKUP(F48,[1]第一批拨钱!$G$3:$H$147,2,0)</f>
        <v>20000</v>
      </c>
      <c r="L48" s="148"/>
      <c r="M48" s="148"/>
      <c r="N48" s="148"/>
      <c r="O48" s="148">
        <v>30000</v>
      </c>
      <c r="P48" s="148"/>
      <c r="Q48" s="148">
        <f t="shared" si="2"/>
        <v>100000</v>
      </c>
      <c r="R48" s="148">
        <f t="shared" si="7"/>
        <v>10</v>
      </c>
      <c r="S48" s="148"/>
      <c r="T48" s="147">
        <f t="shared" si="4"/>
        <v>0</v>
      </c>
      <c r="U48" s="147" t="e">
        <f>VLOOKUP(#REF!,[6]搬迁户明细表!$G$2:$H$553,2,0)</f>
        <v>#REF!</v>
      </c>
    </row>
    <row r="49" s="147" customFormat="1" customHeight="1" spans="1:21">
      <c r="A49" s="149" t="str">
        <f t="shared" si="1"/>
        <v>黄道村</v>
      </c>
      <c r="B49" s="149" t="e">
        <f>VLOOKUP(#REF!,'[4]2017年度'!$C$3:$D$258,2,0)</f>
        <v>#REF!</v>
      </c>
      <c r="C49" s="149" t="s">
        <v>504</v>
      </c>
      <c r="D49" s="149" t="s">
        <v>506</v>
      </c>
      <c r="E49" s="149">
        <v>2</v>
      </c>
      <c r="F49" s="149" t="s">
        <v>506</v>
      </c>
      <c r="G49" s="149"/>
      <c r="H49" s="149"/>
      <c r="I49" s="149"/>
      <c r="J49" s="148">
        <f t="shared" si="8"/>
        <v>20000</v>
      </c>
      <c r="K49" s="148">
        <f>VLOOKUP(F49,[1]第一批拨钱!$G$3:$H$147,2,0)</f>
        <v>8000</v>
      </c>
      <c r="L49" s="148"/>
      <c r="M49" s="148"/>
      <c r="N49" s="148"/>
      <c r="O49" s="148">
        <v>12000</v>
      </c>
      <c r="P49" s="148"/>
      <c r="Q49" s="148">
        <f t="shared" si="2"/>
        <v>40000</v>
      </c>
      <c r="R49" s="148">
        <f t="shared" si="7"/>
        <v>4</v>
      </c>
      <c r="S49" s="162"/>
      <c r="T49" s="147">
        <f t="shared" si="4"/>
        <v>0</v>
      </c>
      <c r="U49" s="147" t="e">
        <f>VLOOKUP(#REF!,[6]搬迁户明细表!$G$2:$H$553,2,0)</f>
        <v>#REF!</v>
      </c>
    </row>
    <row r="50" s="147" customFormat="1" customHeight="1" spans="1:21">
      <c r="A50" s="149" t="str">
        <f t="shared" si="1"/>
        <v>黄道村</v>
      </c>
      <c r="B50" s="149" t="e">
        <f>VLOOKUP(#REF!,'[4]2017年度'!$C$3:$D$258,2,0)</f>
        <v>#REF!</v>
      </c>
      <c r="C50" s="149" t="s">
        <v>504</v>
      </c>
      <c r="D50" s="149" t="s">
        <v>507</v>
      </c>
      <c r="E50" s="149">
        <v>3</v>
      </c>
      <c r="F50" s="149" t="s">
        <v>508</v>
      </c>
      <c r="G50" s="149"/>
      <c r="H50" s="149"/>
      <c r="I50" s="149"/>
      <c r="J50" s="148">
        <f t="shared" si="8"/>
        <v>30000</v>
      </c>
      <c r="K50" s="148">
        <f>VLOOKUP(F50,[1]第一批拨钱!$G$3:$H$147,2,0)</f>
        <v>12000</v>
      </c>
      <c r="L50" s="148"/>
      <c r="M50" s="148"/>
      <c r="N50" s="148"/>
      <c r="O50" s="148">
        <v>18000</v>
      </c>
      <c r="P50" s="148"/>
      <c r="Q50" s="148">
        <f t="shared" si="2"/>
        <v>60000</v>
      </c>
      <c r="R50" s="148">
        <f t="shared" si="7"/>
        <v>6</v>
      </c>
      <c r="S50" s="148"/>
      <c r="T50" s="147">
        <f t="shared" si="4"/>
        <v>0</v>
      </c>
      <c r="U50" s="147" t="e">
        <f>VLOOKUP(#REF!,[6]搬迁户明细表!$G$2:$H$553,2,0)</f>
        <v>#REF!</v>
      </c>
    </row>
    <row r="51" s="147" customFormat="1" customHeight="1" spans="1:21">
      <c r="A51" s="149" t="str">
        <f t="shared" si="1"/>
        <v>黄道村</v>
      </c>
      <c r="B51" s="149" t="e">
        <f>VLOOKUP(#REF!,'[4]2017年度'!$C$3:$D$258,2,0)</f>
        <v>#REF!</v>
      </c>
      <c r="C51" s="149" t="s">
        <v>504</v>
      </c>
      <c r="D51" s="149" t="s">
        <v>509</v>
      </c>
      <c r="E51" s="149">
        <v>3</v>
      </c>
      <c r="F51" s="149" t="s">
        <v>509</v>
      </c>
      <c r="G51" s="149"/>
      <c r="H51" s="149"/>
      <c r="I51" s="149"/>
      <c r="J51" s="148">
        <f t="shared" si="8"/>
        <v>30000</v>
      </c>
      <c r="K51" s="148">
        <f>VLOOKUP(F51,[1]第一批拨钱!$G$3:$H$147,2,0)</f>
        <v>12000</v>
      </c>
      <c r="L51" s="148"/>
      <c r="M51" s="148"/>
      <c r="N51" s="148"/>
      <c r="O51" s="148">
        <v>18000</v>
      </c>
      <c r="P51" s="148"/>
      <c r="Q51" s="148">
        <f t="shared" si="2"/>
        <v>60000</v>
      </c>
      <c r="R51" s="148">
        <f t="shared" si="7"/>
        <v>6</v>
      </c>
      <c r="S51" s="161"/>
      <c r="T51" s="147">
        <f t="shared" si="4"/>
        <v>0</v>
      </c>
      <c r="U51" s="147" t="e">
        <f>VLOOKUP(#REF!,[6]搬迁户明细表!$G$2:$H$553,2,0)</f>
        <v>#REF!</v>
      </c>
    </row>
    <row r="52" s="147" customFormat="1" customHeight="1" spans="1:21">
      <c r="A52" s="149" t="str">
        <f t="shared" si="1"/>
        <v>黄道村</v>
      </c>
      <c r="B52" s="149" t="e">
        <f>VLOOKUP(#REF!,'[5]2016年度'!$C$3:$D$172,2,0)</f>
        <v>#REF!</v>
      </c>
      <c r="C52" s="151" t="s">
        <v>504</v>
      </c>
      <c r="D52" s="151" t="s">
        <v>510</v>
      </c>
      <c r="E52" s="151">
        <v>4</v>
      </c>
      <c r="F52" s="151" t="s">
        <v>510</v>
      </c>
      <c r="G52" s="151">
        <v>40000</v>
      </c>
      <c r="H52" s="149">
        <f>VLOOKUP(F52,[2]Sheet1!$C$3:$G$38,5,0)</f>
        <v>16000</v>
      </c>
      <c r="I52" s="149"/>
      <c r="J52" s="151"/>
      <c r="K52" s="151"/>
      <c r="L52" s="151"/>
      <c r="M52" s="151"/>
      <c r="N52" s="148"/>
      <c r="O52" s="148"/>
      <c r="P52" s="148">
        <v>24000</v>
      </c>
      <c r="Q52" s="148">
        <f t="shared" si="2"/>
        <v>80000</v>
      </c>
      <c r="R52" s="148">
        <f t="shared" si="7"/>
        <v>8</v>
      </c>
      <c r="S52" s="161" t="s">
        <v>484</v>
      </c>
      <c r="T52" s="147">
        <f t="shared" si="4"/>
        <v>0</v>
      </c>
      <c r="U52" s="147" t="e">
        <f>VLOOKUP(#REF!,[6]搬迁户明细表!$G$2:$H$553,2,0)</f>
        <v>#REF!</v>
      </c>
    </row>
    <row r="53" s="147" customFormat="1" customHeight="1" spans="1:21">
      <c r="A53" s="149" t="str">
        <f t="shared" si="1"/>
        <v>黄道村</v>
      </c>
      <c r="B53" s="149" t="e">
        <f>VLOOKUP(#REF!,'[4]2017年度'!$C$3:$D$258,2,0)</f>
        <v>#REF!</v>
      </c>
      <c r="C53" s="151" t="s">
        <v>504</v>
      </c>
      <c r="D53" s="151" t="s">
        <v>511</v>
      </c>
      <c r="E53" s="151">
        <v>2</v>
      </c>
      <c r="F53" s="151" t="s">
        <v>511</v>
      </c>
      <c r="G53" s="148"/>
      <c r="H53" s="148">
        <v>28000</v>
      </c>
      <c r="I53" s="148"/>
      <c r="J53" s="148"/>
      <c r="K53" s="148"/>
      <c r="L53" s="148"/>
      <c r="M53" s="148"/>
      <c r="N53" s="148"/>
      <c r="O53" s="148">
        <v>12000</v>
      </c>
      <c r="P53" s="148"/>
      <c r="Q53" s="148">
        <f t="shared" si="2"/>
        <v>40000</v>
      </c>
      <c r="R53" s="148">
        <f t="shared" si="7"/>
        <v>4</v>
      </c>
      <c r="S53" s="148"/>
      <c r="T53" s="147">
        <f t="shared" si="4"/>
        <v>0</v>
      </c>
      <c r="U53" s="147" t="e">
        <f>VLOOKUP(#REF!,[6]搬迁户明细表!$G$2:$H$553,2,0)</f>
        <v>#REF!</v>
      </c>
    </row>
    <row r="54" s="147" customFormat="1" customHeight="1" spans="1:21">
      <c r="A54" s="149" t="str">
        <f t="shared" si="1"/>
        <v>黄道村</v>
      </c>
      <c r="B54" s="149" t="e">
        <f>VLOOKUP(#REF!,'[4]2017年度'!$C$3:$D$258,2,0)</f>
        <v>#REF!</v>
      </c>
      <c r="C54" s="149" t="s">
        <v>512</v>
      </c>
      <c r="D54" s="149" t="s">
        <v>513</v>
      </c>
      <c r="E54" s="149">
        <v>2</v>
      </c>
      <c r="F54" s="149" t="s">
        <v>513</v>
      </c>
      <c r="G54" s="149"/>
      <c r="H54" s="149"/>
      <c r="I54" s="149"/>
      <c r="J54" s="148">
        <f t="shared" ref="J54:J60" si="9">E54*10000</f>
        <v>20000</v>
      </c>
      <c r="K54" s="148">
        <f>VLOOKUP(F54,[1]第一批拨钱!$G$3:$H$147,2,0)</f>
        <v>8000</v>
      </c>
      <c r="L54" s="148"/>
      <c r="M54" s="148"/>
      <c r="N54" s="148"/>
      <c r="O54" s="148">
        <v>12000</v>
      </c>
      <c r="P54" s="148"/>
      <c r="Q54" s="148">
        <f t="shared" si="2"/>
        <v>40000</v>
      </c>
      <c r="R54" s="148">
        <f t="shared" si="7"/>
        <v>4</v>
      </c>
      <c r="S54" s="148"/>
      <c r="T54" s="147">
        <f t="shared" si="4"/>
        <v>0</v>
      </c>
      <c r="U54" s="147" t="e">
        <f>VLOOKUP(#REF!,[6]搬迁户明细表!$G$2:$H$553,2,0)</f>
        <v>#REF!</v>
      </c>
    </row>
    <row r="55" s="147" customFormat="1" customHeight="1" spans="1:21">
      <c r="A55" s="149" t="str">
        <f t="shared" si="1"/>
        <v>黄道村</v>
      </c>
      <c r="B55" s="149" t="e">
        <f>VLOOKUP(#REF!,'[5]2016年度'!$C$3:$D$172,2,0)</f>
        <v>#REF!</v>
      </c>
      <c r="C55" s="151" t="s">
        <v>512</v>
      </c>
      <c r="D55" s="151" t="s">
        <v>514</v>
      </c>
      <c r="E55" s="151">
        <v>2</v>
      </c>
      <c r="F55" s="151" t="s">
        <v>514</v>
      </c>
      <c r="G55" s="151">
        <v>20000</v>
      </c>
      <c r="H55" s="149">
        <f>VLOOKUP(F55,[2]Sheet1!$C$3:$G$38,5,0)</f>
        <v>8000</v>
      </c>
      <c r="I55" s="149"/>
      <c r="J55" s="151"/>
      <c r="K55" s="151"/>
      <c r="L55" s="151"/>
      <c r="M55" s="151"/>
      <c r="N55" s="148"/>
      <c r="O55" s="148">
        <v>12000</v>
      </c>
      <c r="P55" s="148"/>
      <c r="Q55" s="148">
        <f t="shared" si="2"/>
        <v>40000</v>
      </c>
      <c r="R55" s="148">
        <f t="shared" si="7"/>
        <v>4</v>
      </c>
      <c r="S55" s="148"/>
      <c r="T55" s="147">
        <f t="shared" si="4"/>
        <v>0</v>
      </c>
      <c r="U55" s="147" t="e">
        <f>VLOOKUP(#REF!,[6]搬迁户明细表!$G$2:$H$553,2,0)</f>
        <v>#REF!</v>
      </c>
    </row>
    <row r="56" s="147" customFormat="1" customHeight="1" spans="1:21">
      <c r="A56" s="149" t="str">
        <f t="shared" si="1"/>
        <v>黄道村</v>
      </c>
      <c r="B56" s="149" t="e">
        <f>VLOOKUP(#REF!,'[5]2016年度'!$C$3:$D$172,2,0)</f>
        <v>#REF!</v>
      </c>
      <c r="C56" s="151" t="s">
        <v>512</v>
      </c>
      <c r="D56" s="151" t="s">
        <v>515</v>
      </c>
      <c r="E56" s="151">
        <v>4</v>
      </c>
      <c r="F56" s="151" t="s">
        <v>515</v>
      </c>
      <c r="G56" s="151">
        <v>40000</v>
      </c>
      <c r="H56" s="149">
        <f>VLOOKUP(F56,[2]Sheet1!$C$3:$G$38,5,0)</f>
        <v>16000</v>
      </c>
      <c r="I56" s="149"/>
      <c r="J56" s="151"/>
      <c r="K56" s="151"/>
      <c r="L56" s="151"/>
      <c r="M56" s="151"/>
      <c r="N56" s="148"/>
      <c r="O56" s="148">
        <v>24000</v>
      </c>
      <c r="P56" s="148"/>
      <c r="Q56" s="148">
        <f t="shared" si="2"/>
        <v>80000</v>
      </c>
      <c r="R56" s="148">
        <f t="shared" si="7"/>
        <v>8</v>
      </c>
      <c r="S56" s="148"/>
      <c r="T56" s="147">
        <f t="shared" si="4"/>
        <v>0</v>
      </c>
      <c r="U56" s="147" t="e">
        <f>VLOOKUP(#REF!,[6]搬迁户明细表!$G$2:$H$553,2,0)</f>
        <v>#REF!</v>
      </c>
    </row>
    <row r="57" s="147" customFormat="1" customHeight="1" spans="1:21">
      <c r="A57" s="149" t="str">
        <f t="shared" si="1"/>
        <v>李塅村</v>
      </c>
      <c r="B57" s="149" t="str">
        <f>VLOOKUP(D57,'[4]2017年度'!$B$3:$D$259,3,0)</f>
        <v>分散安置</v>
      </c>
      <c r="C57" s="149" t="s">
        <v>516</v>
      </c>
      <c r="D57" s="150" t="s">
        <v>517</v>
      </c>
      <c r="E57" s="149">
        <v>4</v>
      </c>
      <c r="F57" s="149" t="s">
        <v>517</v>
      </c>
      <c r="G57" s="149"/>
      <c r="H57" s="149"/>
      <c r="I57" s="149"/>
      <c r="J57" s="148">
        <f t="shared" si="9"/>
        <v>40000</v>
      </c>
      <c r="K57" s="148">
        <f>VLOOKUP(F57,[1]第一批拨钱!$G$3:$H$147,2,0)</f>
        <v>16000</v>
      </c>
      <c r="L57" s="148"/>
      <c r="M57" s="148"/>
      <c r="N57" s="148"/>
      <c r="O57" s="148">
        <v>24000</v>
      </c>
      <c r="P57" s="148"/>
      <c r="Q57" s="148">
        <f t="shared" si="2"/>
        <v>80000</v>
      </c>
      <c r="R57" s="148">
        <f t="shared" si="7"/>
        <v>8</v>
      </c>
      <c r="S57" s="148" t="s">
        <v>518</v>
      </c>
      <c r="T57" s="147">
        <f t="shared" si="4"/>
        <v>0</v>
      </c>
      <c r="U57" s="147" t="s">
        <v>17</v>
      </c>
    </row>
    <row r="58" s="147" customFormat="1" customHeight="1" spans="1:21">
      <c r="A58" s="149" t="str">
        <f t="shared" si="1"/>
        <v>李塅村</v>
      </c>
      <c r="B58" s="149" t="e">
        <f>VLOOKUP(#REF!,'[4]2017年度'!$C$3:$D$258,2,0)</f>
        <v>#REF!</v>
      </c>
      <c r="C58" s="148" t="s">
        <v>519</v>
      </c>
      <c r="D58" s="148" t="s">
        <v>520</v>
      </c>
      <c r="E58" s="148">
        <v>3</v>
      </c>
      <c r="F58" s="149" t="s">
        <v>520</v>
      </c>
      <c r="G58" s="149"/>
      <c r="H58" s="149"/>
      <c r="I58" s="149"/>
      <c r="J58" s="148"/>
      <c r="K58" s="151"/>
      <c r="L58" s="148">
        <v>42000</v>
      </c>
      <c r="M58" s="148"/>
      <c r="N58" s="148"/>
      <c r="O58" s="148">
        <v>18000</v>
      </c>
      <c r="P58" s="148"/>
      <c r="Q58" s="148">
        <f t="shared" si="2"/>
        <v>60000</v>
      </c>
      <c r="R58" s="148">
        <f t="shared" si="7"/>
        <v>6</v>
      </c>
      <c r="S58" s="148"/>
      <c r="T58" s="147">
        <f t="shared" si="4"/>
        <v>0</v>
      </c>
      <c r="U58" s="147" t="e">
        <f>VLOOKUP(#REF!,[6]搬迁户明细表!$G$2:$H$553,2,0)</f>
        <v>#REF!</v>
      </c>
    </row>
    <row r="59" s="147" customFormat="1" customHeight="1" spans="1:21">
      <c r="A59" s="149" t="str">
        <f t="shared" si="1"/>
        <v>李塅村</v>
      </c>
      <c r="B59" s="149" t="e">
        <f>VLOOKUP(#REF!,'[4]2017年度'!$C$3:$D$258,2,0)</f>
        <v>#REF!</v>
      </c>
      <c r="C59" s="149" t="s">
        <v>521</v>
      </c>
      <c r="D59" s="150" t="s">
        <v>522</v>
      </c>
      <c r="E59" s="149">
        <v>5</v>
      </c>
      <c r="F59" s="149" t="s">
        <v>522</v>
      </c>
      <c r="G59" s="149"/>
      <c r="H59" s="149"/>
      <c r="I59" s="149"/>
      <c r="J59" s="148">
        <f t="shared" si="9"/>
        <v>50000</v>
      </c>
      <c r="K59" s="148">
        <f>VLOOKUP(F59,[1]第一批拨钱!$G$3:$H$147,2,0)</f>
        <v>20000</v>
      </c>
      <c r="L59" s="148"/>
      <c r="M59" s="148"/>
      <c r="N59" s="148"/>
      <c r="O59" s="148">
        <v>30000</v>
      </c>
      <c r="P59" s="148"/>
      <c r="Q59" s="148">
        <f t="shared" si="2"/>
        <v>100000</v>
      </c>
      <c r="R59" s="148">
        <f t="shared" si="7"/>
        <v>10</v>
      </c>
      <c r="S59" s="148"/>
      <c r="T59" s="147">
        <f t="shared" si="4"/>
        <v>0</v>
      </c>
      <c r="U59" s="147" t="e">
        <f>VLOOKUP(#REF!,[6]搬迁户明细表!$G$2:$H$553,2,0)</f>
        <v>#REF!</v>
      </c>
    </row>
    <row r="60" s="147" customFormat="1" customHeight="1" spans="1:21">
      <c r="A60" s="149" t="str">
        <f t="shared" si="1"/>
        <v>卢塅村</v>
      </c>
      <c r="B60" s="149" t="e">
        <f>VLOOKUP(#REF!,'[4]2017年度'!$C$3:$D$258,2,0)</f>
        <v>#REF!</v>
      </c>
      <c r="C60" s="149" t="s">
        <v>523</v>
      </c>
      <c r="D60" s="149" t="s">
        <v>524</v>
      </c>
      <c r="E60" s="149">
        <v>6</v>
      </c>
      <c r="F60" s="149" t="s">
        <v>524</v>
      </c>
      <c r="G60" s="149"/>
      <c r="H60" s="149"/>
      <c r="I60" s="149"/>
      <c r="J60" s="148">
        <f t="shared" si="9"/>
        <v>60000</v>
      </c>
      <c r="K60" s="148">
        <f>VLOOKUP(F60,[1]第一批拨钱!$G$3:$H$147,2,0)</f>
        <v>24000</v>
      </c>
      <c r="L60" s="148"/>
      <c r="M60" s="148"/>
      <c r="N60" s="148"/>
      <c r="O60" s="148">
        <v>36000</v>
      </c>
      <c r="P60" s="148"/>
      <c r="Q60" s="148">
        <f t="shared" si="2"/>
        <v>120000</v>
      </c>
      <c r="R60" s="148">
        <f t="shared" si="7"/>
        <v>12</v>
      </c>
      <c r="S60" s="148"/>
      <c r="T60" s="147">
        <f t="shared" si="4"/>
        <v>0</v>
      </c>
      <c r="U60" s="147" t="e">
        <f>VLOOKUP(#REF!,[6]搬迁户明细表!$G$2:$H$553,2,0)</f>
        <v>#REF!</v>
      </c>
    </row>
    <row r="61" s="147" customFormat="1" customHeight="1" spans="1:21">
      <c r="A61" s="149" t="str">
        <f t="shared" si="1"/>
        <v>卢塅村</v>
      </c>
      <c r="B61" s="149" t="e">
        <f>VLOOKUP(#REF!,'[5]2016年度'!$C$3:$D$172,2,0)</f>
        <v>#REF!</v>
      </c>
      <c r="C61" s="148" t="s">
        <v>523</v>
      </c>
      <c r="D61" s="148" t="s">
        <v>525</v>
      </c>
      <c r="E61" s="148">
        <v>3</v>
      </c>
      <c r="F61" s="148" t="s">
        <v>525</v>
      </c>
      <c r="G61" s="148">
        <v>30000</v>
      </c>
      <c r="H61" s="149">
        <f>VLOOKUP(F61,[2]Sheet1!$C$3:$G$38,5,0)</f>
        <v>12000</v>
      </c>
      <c r="I61" s="149"/>
      <c r="J61" s="151"/>
      <c r="K61" s="151"/>
      <c r="L61" s="151"/>
      <c r="M61" s="151"/>
      <c r="N61" s="148"/>
      <c r="O61" s="148">
        <v>18000</v>
      </c>
      <c r="P61" s="148"/>
      <c r="Q61" s="148">
        <f t="shared" si="2"/>
        <v>60000</v>
      </c>
      <c r="R61" s="148">
        <f t="shared" si="7"/>
        <v>6</v>
      </c>
      <c r="S61" s="148"/>
      <c r="T61" s="147">
        <f t="shared" si="4"/>
        <v>0</v>
      </c>
      <c r="U61" s="147" t="e">
        <f>VLOOKUP(#REF!,[6]搬迁户明细表!$G$2:$H$553,2,0)</f>
        <v>#REF!</v>
      </c>
    </row>
    <row r="62" s="147" customFormat="1" customHeight="1" spans="1:21">
      <c r="A62" s="149" t="str">
        <f t="shared" si="1"/>
        <v>卢塅村</v>
      </c>
      <c r="B62" s="149" t="e">
        <f>VLOOKUP(#REF!,'[4]2017年度'!$C$3:$D$258,2,0)</f>
        <v>#REF!</v>
      </c>
      <c r="C62" s="149" t="s">
        <v>526</v>
      </c>
      <c r="D62" s="150" t="s">
        <v>527</v>
      </c>
      <c r="E62" s="149">
        <v>5</v>
      </c>
      <c r="F62" s="149" t="s">
        <v>527</v>
      </c>
      <c r="G62" s="149"/>
      <c r="H62" s="149"/>
      <c r="I62" s="149"/>
      <c r="J62" s="148">
        <f t="shared" ref="J62:J65" si="10">E62*10000</f>
        <v>50000</v>
      </c>
      <c r="K62" s="148">
        <f>VLOOKUP(F62,[1]第一批拨钱!$G$3:$H$147,2,0)</f>
        <v>20000</v>
      </c>
      <c r="L62" s="148"/>
      <c r="M62" s="148"/>
      <c r="N62" s="148"/>
      <c r="O62" s="148">
        <v>30000</v>
      </c>
      <c r="P62" s="148"/>
      <c r="Q62" s="148">
        <f t="shared" si="2"/>
        <v>100000</v>
      </c>
      <c r="R62" s="148">
        <f t="shared" si="7"/>
        <v>10</v>
      </c>
      <c r="S62" s="148"/>
      <c r="T62" s="147">
        <f t="shared" si="4"/>
        <v>0</v>
      </c>
      <c r="U62" s="147" t="e">
        <f>VLOOKUP(#REF!,[6]搬迁户明细表!$G$2:$H$553,2,0)</f>
        <v>#REF!</v>
      </c>
    </row>
    <row r="63" s="147" customFormat="1" customHeight="1" spans="1:21">
      <c r="A63" s="149" t="str">
        <f t="shared" si="1"/>
        <v>卢塅村</v>
      </c>
      <c r="B63" s="149" t="e">
        <f>VLOOKUP(#REF!,'[4]2017年度'!$C$3:$D$258,2,0)</f>
        <v>#REF!</v>
      </c>
      <c r="C63" s="149" t="s">
        <v>526</v>
      </c>
      <c r="D63" s="150" t="s">
        <v>528</v>
      </c>
      <c r="E63" s="149">
        <v>4</v>
      </c>
      <c r="F63" s="149" t="s">
        <v>528</v>
      </c>
      <c r="G63" s="149"/>
      <c r="H63" s="149"/>
      <c r="I63" s="149"/>
      <c r="J63" s="148">
        <f t="shared" si="10"/>
        <v>40000</v>
      </c>
      <c r="K63" s="148">
        <f>VLOOKUP(F63,[1]第一批拨钱!$G$3:$H$147,2,0)</f>
        <v>16000</v>
      </c>
      <c r="L63" s="148"/>
      <c r="M63" s="148"/>
      <c r="N63" s="148"/>
      <c r="O63" s="148">
        <v>24000</v>
      </c>
      <c r="P63" s="148"/>
      <c r="Q63" s="148">
        <f t="shared" si="2"/>
        <v>80000</v>
      </c>
      <c r="R63" s="148">
        <f t="shared" si="7"/>
        <v>8</v>
      </c>
      <c r="S63" s="148"/>
      <c r="T63" s="147">
        <f t="shared" si="4"/>
        <v>0</v>
      </c>
      <c r="U63" s="147" t="e">
        <f>VLOOKUP(#REF!,[6]搬迁户明细表!$G$2:$H$553,2,0)</f>
        <v>#REF!</v>
      </c>
    </row>
    <row r="64" s="147" customFormat="1" customHeight="1" spans="1:21">
      <c r="A64" s="149" t="str">
        <f t="shared" si="1"/>
        <v>卢塅村</v>
      </c>
      <c r="B64" s="149" t="e">
        <f>VLOOKUP(#REF!,'[4]2017年度'!$C$3:$D$258,2,0)</f>
        <v>#REF!</v>
      </c>
      <c r="C64" s="149" t="s">
        <v>526</v>
      </c>
      <c r="D64" s="149" t="s">
        <v>529</v>
      </c>
      <c r="E64" s="149">
        <v>3</v>
      </c>
      <c r="F64" s="149" t="s">
        <v>529</v>
      </c>
      <c r="G64" s="149"/>
      <c r="H64" s="149"/>
      <c r="I64" s="149"/>
      <c r="J64" s="148">
        <f t="shared" si="10"/>
        <v>30000</v>
      </c>
      <c r="K64" s="148">
        <f>VLOOKUP(F64,[1]第一批拨钱!$G$3:$H$147,2,0)</f>
        <v>12000</v>
      </c>
      <c r="L64" s="148"/>
      <c r="M64" s="148"/>
      <c r="N64" s="148"/>
      <c r="O64" s="148">
        <v>18000</v>
      </c>
      <c r="P64" s="148"/>
      <c r="Q64" s="148">
        <f t="shared" si="2"/>
        <v>60000</v>
      </c>
      <c r="R64" s="148">
        <f t="shared" si="7"/>
        <v>6</v>
      </c>
      <c r="S64" s="148"/>
      <c r="T64" s="147">
        <f t="shared" si="4"/>
        <v>0</v>
      </c>
      <c r="U64" s="147" t="e">
        <f>VLOOKUP(#REF!,[6]搬迁户明细表!$G$2:$H$553,2,0)</f>
        <v>#REF!</v>
      </c>
    </row>
    <row r="65" s="147" customFormat="1" customHeight="1" spans="1:21">
      <c r="A65" s="149" t="str">
        <f t="shared" si="1"/>
        <v>卢塅村</v>
      </c>
      <c r="B65" s="149" t="e">
        <f>VLOOKUP(#REF!,'[4]2017年度'!$C$3:$D$258,2,0)</f>
        <v>#REF!</v>
      </c>
      <c r="C65" s="149" t="s">
        <v>526</v>
      </c>
      <c r="D65" s="150" t="s">
        <v>530</v>
      </c>
      <c r="E65" s="149">
        <v>1</v>
      </c>
      <c r="F65" s="149" t="s">
        <v>530</v>
      </c>
      <c r="G65" s="149"/>
      <c r="H65" s="149"/>
      <c r="I65" s="149"/>
      <c r="J65" s="148">
        <f t="shared" si="10"/>
        <v>10000</v>
      </c>
      <c r="K65" s="148">
        <f>VLOOKUP(F65,[1]第一批拨钱!$G$3:$H$147,2,0)</f>
        <v>4000</v>
      </c>
      <c r="L65" s="148"/>
      <c r="M65" s="148"/>
      <c r="N65" s="148"/>
      <c r="O65" s="148">
        <v>6000</v>
      </c>
      <c r="P65" s="148"/>
      <c r="Q65" s="148">
        <f t="shared" si="2"/>
        <v>20000</v>
      </c>
      <c r="R65" s="148">
        <f t="shared" si="7"/>
        <v>2</v>
      </c>
      <c r="S65" s="162"/>
      <c r="T65" s="147">
        <f t="shared" si="4"/>
        <v>0</v>
      </c>
      <c r="U65" s="147" t="e">
        <f>VLOOKUP(#REF!,[6]搬迁户明细表!$G$2:$H$553,2,0)</f>
        <v>#REF!</v>
      </c>
    </row>
    <row r="66" s="147" customFormat="1" customHeight="1" spans="1:21">
      <c r="A66" s="149" t="str">
        <f t="shared" si="1"/>
        <v>卢塅村</v>
      </c>
      <c r="B66" s="149" t="e">
        <f>VLOOKUP(#REF!,'[4]2017年度'!$C$3:$D$258,2,0)</f>
        <v>#REF!</v>
      </c>
      <c r="C66" s="148" t="s">
        <v>526</v>
      </c>
      <c r="D66" s="148" t="s">
        <v>531</v>
      </c>
      <c r="E66" s="148">
        <v>5</v>
      </c>
      <c r="F66" s="149" t="s">
        <v>532</v>
      </c>
      <c r="G66" s="149"/>
      <c r="H66" s="149"/>
      <c r="I66" s="149"/>
      <c r="J66" s="148"/>
      <c r="K66" s="151"/>
      <c r="L66" s="148">
        <v>70000</v>
      </c>
      <c r="M66" s="148"/>
      <c r="N66" s="148"/>
      <c r="O66" s="148">
        <v>30000</v>
      </c>
      <c r="P66" s="148"/>
      <c r="Q66" s="148">
        <f t="shared" si="2"/>
        <v>100000</v>
      </c>
      <c r="R66" s="148">
        <f t="shared" si="7"/>
        <v>10</v>
      </c>
      <c r="S66" s="148"/>
      <c r="T66" s="147">
        <f t="shared" si="4"/>
        <v>0</v>
      </c>
      <c r="U66" s="147" t="e">
        <f>VLOOKUP(#REF!,[6]搬迁户明细表!$G$2:$H$553,2,0)</f>
        <v>#REF!</v>
      </c>
    </row>
    <row r="67" s="147" customFormat="1" customHeight="1" spans="1:21">
      <c r="A67" s="149" t="str">
        <f t="shared" si="1"/>
        <v>卢塅村</v>
      </c>
      <c r="B67" s="149" t="e">
        <f>VLOOKUP(#REF!,'[4]2017年度'!$C$3:$D$258,2,0)</f>
        <v>#REF!</v>
      </c>
      <c r="C67" s="149" t="s">
        <v>533</v>
      </c>
      <c r="D67" s="150" t="s">
        <v>534</v>
      </c>
      <c r="E67" s="149">
        <v>6</v>
      </c>
      <c r="F67" s="149" t="s">
        <v>534</v>
      </c>
      <c r="G67" s="149"/>
      <c r="H67" s="149"/>
      <c r="I67" s="149"/>
      <c r="J67" s="148">
        <f t="shared" ref="J67:J80" si="11">E67*10000</f>
        <v>60000</v>
      </c>
      <c r="K67" s="148">
        <f>VLOOKUP(F67,[1]第一批拨钱!$G$3:$H$147,2,0)</f>
        <v>24000</v>
      </c>
      <c r="L67" s="148"/>
      <c r="M67" s="148"/>
      <c r="N67" s="148"/>
      <c r="O67" s="148">
        <v>36000</v>
      </c>
      <c r="P67" s="148"/>
      <c r="Q67" s="148">
        <f t="shared" si="2"/>
        <v>120000</v>
      </c>
      <c r="R67" s="148">
        <f t="shared" si="7"/>
        <v>12</v>
      </c>
      <c r="S67" s="161"/>
      <c r="T67" s="147">
        <f t="shared" si="4"/>
        <v>0</v>
      </c>
      <c r="U67" s="147" t="e">
        <f>VLOOKUP(#REF!,[6]搬迁户明细表!$G$2:$H$553,2,0)</f>
        <v>#REF!</v>
      </c>
    </row>
    <row r="68" s="147" customFormat="1" customHeight="1" spans="1:21">
      <c r="A68" s="149" t="str">
        <f t="shared" ref="A68:A131" si="12">LEFT(C68,3)</f>
        <v>卢塅村</v>
      </c>
      <c r="B68" s="149" t="e">
        <f>VLOOKUP(#REF!,'[4]2017年度'!$C$3:$D$258,2,0)</f>
        <v>#REF!</v>
      </c>
      <c r="C68" s="149" t="s">
        <v>533</v>
      </c>
      <c r="D68" s="150" t="s">
        <v>535</v>
      </c>
      <c r="E68" s="149">
        <v>4</v>
      </c>
      <c r="F68" s="149" t="s">
        <v>535</v>
      </c>
      <c r="G68" s="149"/>
      <c r="H68" s="149"/>
      <c r="I68" s="149"/>
      <c r="J68" s="148">
        <f t="shared" si="11"/>
        <v>40000</v>
      </c>
      <c r="K68" s="148">
        <f>VLOOKUP(F68,[1]第一批拨钱!$G$3:$H$147,2,0)</f>
        <v>16000</v>
      </c>
      <c r="L68" s="148"/>
      <c r="M68" s="148"/>
      <c r="N68" s="148"/>
      <c r="O68" s="148">
        <v>24000</v>
      </c>
      <c r="P68" s="148"/>
      <c r="Q68" s="148">
        <f t="shared" ref="Q68:Q131" si="13">SUM(G68:P68)</f>
        <v>80000</v>
      </c>
      <c r="R68" s="148">
        <f t="shared" si="7"/>
        <v>8</v>
      </c>
      <c r="S68" s="148"/>
      <c r="T68" s="147">
        <f t="shared" ref="T68:T131" si="14">E68*20000-Q68</f>
        <v>0</v>
      </c>
      <c r="U68" s="147" t="e">
        <f>VLOOKUP(#REF!,[6]搬迁户明细表!$G$2:$H$553,2,0)</f>
        <v>#REF!</v>
      </c>
    </row>
    <row r="69" s="147" customFormat="1" customHeight="1" spans="1:21">
      <c r="A69" s="149" t="str">
        <f t="shared" si="12"/>
        <v>卢塅村</v>
      </c>
      <c r="B69" s="149" t="e">
        <f>VLOOKUP(#REF!,'[4]2017年度'!$C$3:$D$258,2,0)</f>
        <v>#REF!</v>
      </c>
      <c r="C69" s="149" t="s">
        <v>536</v>
      </c>
      <c r="D69" s="150" t="s">
        <v>537</v>
      </c>
      <c r="E69" s="149">
        <v>2</v>
      </c>
      <c r="F69" s="149" t="s">
        <v>537</v>
      </c>
      <c r="G69" s="149"/>
      <c r="H69" s="149"/>
      <c r="I69" s="149"/>
      <c r="J69" s="148">
        <f t="shared" si="11"/>
        <v>20000</v>
      </c>
      <c r="K69" s="148">
        <f>VLOOKUP(F69,[1]第一批拨钱!$G$3:$H$147,2,0)</f>
        <v>8000</v>
      </c>
      <c r="L69" s="148"/>
      <c r="M69" s="148"/>
      <c r="N69" s="148"/>
      <c r="O69" s="148">
        <v>12000</v>
      </c>
      <c r="P69" s="148"/>
      <c r="Q69" s="148">
        <f t="shared" si="13"/>
        <v>40000</v>
      </c>
      <c r="R69" s="148">
        <f t="shared" si="7"/>
        <v>4</v>
      </c>
      <c r="S69" s="148"/>
      <c r="T69" s="147">
        <f t="shared" si="14"/>
        <v>0</v>
      </c>
      <c r="U69" s="147" t="e">
        <f>VLOOKUP(#REF!,[6]搬迁户明细表!$G$2:$H$553,2,0)</f>
        <v>#REF!</v>
      </c>
    </row>
    <row r="70" s="147" customFormat="1" customHeight="1" spans="1:21">
      <c r="A70" s="149" t="str">
        <f t="shared" si="12"/>
        <v>卢塅村</v>
      </c>
      <c r="B70" s="149" t="e">
        <f>VLOOKUP(#REF!,'[4]2017年度'!$C$3:$D$258,2,0)</f>
        <v>#REF!</v>
      </c>
      <c r="C70" s="149" t="s">
        <v>536</v>
      </c>
      <c r="D70" s="150" t="s">
        <v>538</v>
      </c>
      <c r="E70" s="149">
        <v>2</v>
      </c>
      <c r="F70" s="149" t="s">
        <v>538</v>
      </c>
      <c r="G70" s="149"/>
      <c r="H70" s="149"/>
      <c r="I70" s="149"/>
      <c r="J70" s="148">
        <f t="shared" si="11"/>
        <v>20000</v>
      </c>
      <c r="K70" s="148">
        <f>VLOOKUP(F70,[1]第一批拨钱!$G$3:$H$147,2,0)</f>
        <v>8000</v>
      </c>
      <c r="L70" s="148"/>
      <c r="M70" s="148"/>
      <c r="N70" s="148"/>
      <c r="O70" s="148">
        <v>12000</v>
      </c>
      <c r="P70" s="148"/>
      <c r="Q70" s="148">
        <f t="shared" si="13"/>
        <v>40000</v>
      </c>
      <c r="R70" s="148">
        <f t="shared" si="7"/>
        <v>4</v>
      </c>
      <c r="S70" s="162"/>
      <c r="T70" s="147">
        <f t="shared" si="14"/>
        <v>0</v>
      </c>
      <c r="U70" s="147" t="e">
        <f>VLOOKUP(#REF!,[6]搬迁户明细表!$G$2:$H$553,2,0)</f>
        <v>#REF!</v>
      </c>
    </row>
    <row r="71" s="147" customFormat="1" customHeight="1" spans="1:21">
      <c r="A71" s="149" t="s">
        <v>539</v>
      </c>
      <c r="B71" s="149" t="s">
        <v>155</v>
      </c>
      <c r="C71" s="149" t="s">
        <v>536</v>
      </c>
      <c r="D71" s="150" t="s">
        <v>540</v>
      </c>
      <c r="E71" s="149">
        <v>4</v>
      </c>
      <c r="F71" s="149" t="s">
        <v>540</v>
      </c>
      <c r="G71" s="149"/>
      <c r="H71" s="149"/>
      <c r="I71" s="149"/>
      <c r="J71" s="148">
        <f t="shared" si="11"/>
        <v>40000</v>
      </c>
      <c r="K71" s="148">
        <f>VLOOKUP(F71,[1]第一批拨钱!$G$3:$H$147,2,0)</f>
        <v>16000</v>
      </c>
      <c r="L71" s="148"/>
      <c r="M71" s="148"/>
      <c r="N71" s="148"/>
      <c r="O71" s="148"/>
      <c r="P71" s="148"/>
      <c r="Q71" s="148">
        <f t="shared" si="13"/>
        <v>56000</v>
      </c>
      <c r="R71" s="148">
        <f t="shared" ref="R71:R102" si="15">Q71/10000</f>
        <v>5.6</v>
      </c>
      <c r="S71" s="148" t="s">
        <v>541</v>
      </c>
      <c r="T71" s="147">
        <f t="shared" si="14"/>
        <v>24000</v>
      </c>
      <c r="U71" s="9" t="s">
        <v>542</v>
      </c>
    </row>
    <row r="72" s="147" customFormat="1" customHeight="1" spans="1:21">
      <c r="A72" s="149" t="str">
        <f t="shared" si="12"/>
        <v>卢塅村</v>
      </c>
      <c r="B72" s="149" t="e">
        <f>VLOOKUP(#REF!,'[4]2017年度'!$C$3:$D$258,2,0)</f>
        <v>#REF!</v>
      </c>
      <c r="C72" s="149" t="s">
        <v>536</v>
      </c>
      <c r="D72" s="150" t="s">
        <v>543</v>
      </c>
      <c r="E72" s="149">
        <v>2</v>
      </c>
      <c r="F72" s="149" t="s">
        <v>543</v>
      </c>
      <c r="G72" s="149"/>
      <c r="H72" s="149"/>
      <c r="I72" s="149"/>
      <c r="J72" s="148">
        <f t="shared" si="11"/>
        <v>20000</v>
      </c>
      <c r="K72" s="148">
        <f>VLOOKUP(F72,[1]第一批拨钱!$G$3:$H$147,2,0)</f>
        <v>8000</v>
      </c>
      <c r="L72" s="148"/>
      <c r="M72" s="148"/>
      <c r="N72" s="151"/>
      <c r="O72" s="151">
        <v>12000</v>
      </c>
      <c r="P72" s="151"/>
      <c r="Q72" s="148">
        <f t="shared" si="13"/>
        <v>40000</v>
      </c>
      <c r="R72" s="148">
        <f t="shared" si="15"/>
        <v>4</v>
      </c>
      <c r="S72" s="161"/>
      <c r="T72" s="147">
        <f t="shared" si="14"/>
        <v>0</v>
      </c>
      <c r="U72" s="147" t="e">
        <f>VLOOKUP(#REF!,[6]搬迁户明细表!$G$2:$H$553,2,0)</f>
        <v>#REF!</v>
      </c>
    </row>
    <row r="73" s="147" customFormat="1" customHeight="1" spans="1:21">
      <c r="A73" s="149" t="str">
        <f t="shared" si="12"/>
        <v>卢塅村</v>
      </c>
      <c r="B73" s="149" t="e">
        <f>VLOOKUP(#REF!,'[4]2017年度'!$C$3:$D$258,2,0)</f>
        <v>#REF!</v>
      </c>
      <c r="C73" s="149" t="s">
        <v>536</v>
      </c>
      <c r="D73" s="150" t="s">
        <v>544</v>
      </c>
      <c r="E73" s="149">
        <v>2</v>
      </c>
      <c r="F73" s="149" t="s">
        <v>544</v>
      </c>
      <c r="G73" s="149"/>
      <c r="H73" s="149"/>
      <c r="I73" s="149"/>
      <c r="J73" s="148">
        <f t="shared" si="11"/>
        <v>20000</v>
      </c>
      <c r="K73" s="148">
        <f>VLOOKUP(F73,[1]第一批拨钱!$G$3:$H$147,2,0)</f>
        <v>8000</v>
      </c>
      <c r="L73" s="148"/>
      <c r="M73" s="148"/>
      <c r="N73" s="148"/>
      <c r="O73" s="148">
        <v>12000</v>
      </c>
      <c r="P73" s="148"/>
      <c r="Q73" s="148">
        <f t="shared" si="13"/>
        <v>40000</v>
      </c>
      <c r="R73" s="148">
        <f t="shared" si="15"/>
        <v>4</v>
      </c>
      <c r="S73" s="148"/>
      <c r="T73" s="147">
        <f t="shared" si="14"/>
        <v>0</v>
      </c>
      <c r="U73" s="147" t="e">
        <f>VLOOKUP(#REF!,[6]搬迁户明细表!$G$2:$H$553,2,0)</f>
        <v>#REF!</v>
      </c>
    </row>
    <row r="74" s="147" customFormat="1" customHeight="1" spans="1:21">
      <c r="A74" s="149" t="str">
        <f t="shared" si="12"/>
        <v>卢塅村</v>
      </c>
      <c r="B74" s="149" t="e">
        <f>VLOOKUP(#REF!,'[4]2017年度'!$C$3:$D$258,2,0)</f>
        <v>#REF!</v>
      </c>
      <c r="C74" s="149" t="s">
        <v>536</v>
      </c>
      <c r="D74" s="150" t="s">
        <v>545</v>
      </c>
      <c r="E74" s="149">
        <v>4</v>
      </c>
      <c r="F74" s="149" t="s">
        <v>545</v>
      </c>
      <c r="G74" s="149"/>
      <c r="H74" s="149"/>
      <c r="I74" s="149"/>
      <c r="J74" s="148">
        <f t="shared" si="11"/>
        <v>40000</v>
      </c>
      <c r="K74" s="148">
        <f>VLOOKUP(F74,[1]第一批拨钱!$G$3:$H$147,2,0)</f>
        <v>16000</v>
      </c>
      <c r="L74" s="148"/>
      <c r="M74" s="148"/>
      <c r="N74" s="148"/>
      <c r="O74" s="148">
        <v>24000</v>
      </c>
      <c r="P74" s="148"/>
      <c r="Q74" s="148">
        <f t="shared" si="13"/>
        <v>80000</v>
      </c>
      <c r="R74" s="148">
        <f t="shared" si="15"/>
        <v>8</v>
      </c>
      <c r="S74" s="148"/>
      <c r="T74" s="147">
        <f t="shared" si="14"/>
        <v>0</v>
      </c>
      <c r="U74" s="147" t="e">
        <f>VLOOKUP(#REF!,[6]搬迁户明细表!$G$2:$H$553,2,0)</f>
        <v>#REF!</v>
      </c>
    </row>
    <row r="75" s="147" customFormat="1" customHeight="1" spans="1:21">
      <c r="A75" s="149" t="str">
        <f t="shared" si="12"/>
        <v>卢塅村</v>
      </c>
      <c r="B75" s="149" t="e">
        <f>VLOOKUP(#REF!,'[4]2017年度'!$C$3:$D$258,2,0)</f>
        <v>#REF!</v>
      </c>
      <c r="C75" s="149" t="s">
        <v>536</v>
      </c>
      <c r="D75" s="150" t="s">
        <v>546</v>
      </c>
      <c r="E75" s="149">
        <v>4</v>
      </c>
      <c r="F75" s="149" t="s">
        <v>546</v>
      </c>
      <c r="G75" s="149"/>
      <c r="H75" s="149"/>
      <c r="I75" s="149"/>
      <c r="J75" s="148">
        <f t="shared" si="11"/>
        <v>40000</v>
      </c>
      <c r="K75" s="148">
        <f>VLOOKUP(F75,[1]第一批拨钱!$G$3:$H$147,2,0)</f>
        <v>16000</v>
      </c>
      <c r="L75" s="148"/>
      <c r="M75" s="148"/>
      <c r="N75" s="148"/>
      <c r="O75" s="148">
        <v>24000</v>
      </c>
      <c r="P75" s="148"/>
      <c r="Q75" s="148">
        <f t="shared" si="13"/>
        <v>80000</v>
      </c>
      <c r="R75" s="148">
        <f t="shared" si="15"/>
        <v>8</v>
      </c>
      <c r="S75" s="162"/>
      <c r="T75" s="147">
        <f t="shared" si="14"/>
        <v>0</v>
      </c>
      <c r="U75" s="147" t="e">
        <f>VLOOKUP(#REF!,[6]搬迁户明细表!$G$2:$H$553,2,0)</f>
        <v>#REF!</v>
      </c>
    </row>
    <row r="76" s="147" customFormat="1" customHeight="1" spans="1:21">
      <c r="A76" s="149" t="str">
        <f t="shared" si="12"/>
        <v>卢塅村</v>
      </c>
      <c r="B76" s="149" t="e">
        <f>VLOOKUP(#REF!,'[4]2017年度'!$C$3:$D$258,2,0)</f>
        <v>#REF!</v>
      </c>
      <c r="C76" s="149" t="s">
        <v>536</v>
      </c>
      <c r="D76" s="150" t="s">
        <v>547</v>
      </c>
      <c r="E76" s="149">
        <v>4</v>
      </c>
      <c r="F76" s="149" t="s">
        <v>548</v>
      </c>
      <c r="G76" s="149"/>
      <c r="H76" s="149"/>
      <c r="I76" s="149"/>
      <c r="J76" s="148">
        <f t="shared" si="11"/>
        <v>40000</v>
      </c>
      <c r="K76" s="148">
        <f>VLOOKUP(F76,[1]第一批拨钱!$G$3:$H$147,2,0)</f>
        <v>16000</v>
      </c>
      <c r="L76" s="148"/>
      <c r="M76" s="148"/>
      <c r="N76" s="148"/>
      <c r="O76" s="148">
        <v>24000</v>
      </c>
      <c r="P76" s="148"/>
      <c r="Q76" s="148">
        <f t="shared" si="13"/>
        <v>80000</v>
      </c>
      <c r="R76" s="148">
        <f t="shared" si="15"/>
        <v>8</v>
      </c>
      <c r="S76" s="148"/>
      <c r="T76" s="147">
        <f t="shared" si="14"/>
        <v>0</v>
      </c>
      <c r="U76" s="147" t="e">
        <f>VLOOKUP(#REF!,[6]搬迁户明细表!$G$2:$H$553,2,0)</f>
        <v>#REF!</v>
      </c>
    </row>
    <row r="77" s="147" customFormat="1" customHeight="1" spans="1:21">
      <c r="A77" s="149" t="str">
        <f t="shared" si="12"/>
        <v>卢塅村</v>
      </c>
      <c r="B77" s="149" t="e">
        <f>VLOOKUP(#REF!,'[4]2017年度'!$C$3:$D$258,2,0)</f>
        <v>#REF!</v>
      </c>
      <c r="C77" s="149" t="s">
        <v>536</v>
      </c>
      <c r="D77" s="150" t="s">
        <v>549</v>
      </c>
      <c r="E77" s="149">
        <v>4</v>
      </c>
      <c r="F77" s="149" t="s">
        <v>549</v>
      </c>
      <c r="G77" s="149"/>
      <c r="H77" s="149"/>
      <c r="I77" s="149"/>
      <c r="J77" s="148">
        <f t="shared" si="11"/>
        <v>40000</v>
      </c>
      <c r="K77" s="148">
        <f>VLOOKUP(F77,[1]第一批拨钱!$G$3:$H$147,2,0)</f>
        <v>16000</v>
      </c>
      <c r="L77" s="148"/>
      <c r="M77" s="148"/>
      <c r="N77" s="148"/>
      <c r="O77" s="148">
        <v>24000</v>
      </c>
      <c r="P77" s="148"/>
      <c r="Q77" s="148">
        <f t="shared" si="13"/>
        <v>80000</v>
      </c>
      <c r="R77" s="148">
        <f t="shared" si="15"/>
        <v>8</v>
      </c>
      <c r="S77" s="161"/>
      <c r="T77" s="147">
        <f t="shared" si="14"/>
        <v>0</v>
      </c>
      <c r="U77" s="147" t="e">
        <f>VLOOKUP(#REF!,[6]搬迁户明细表!$G$2:$H$553,2,0)</f>
        <v>#REF!</v>
      </c>
    </row>
    <row r="78" s="147" customFormat="1" customHeight="1" spans="1:21">
      <c r="A78" s="149" t="str">
        <f t="shared" si="12"/>
        <v>卢塅村</v>
      </c>
      <c r="B78" s="149" t="e">
        <f>VLOOKUP(#REF!,'[4]2017年度'!$C$3:$D$258,2,0)</f>
        <v>#REF!</v>
      </c>
      <c r="C78" s="149" t="s">
        <v>536</v>
      </c>
      <c r="D78" s="150" t="s">
        <v>550</v>
      </c>
      <c r="E78" s="149">
        <v>4</v>
      </c>
      <c r="F78" s="149" t="s">
        <v>550</v>
      </c>
      <c r="G78" s="149"/>
      <c r="H78" s="149"/>
      <c r="I78" s="149"/>
      <c r="J78" s="148">
        <f t="shared" si="11"/>
        <v>40000</v>
      </c>
      <c r="K78" s="148">
        <f>VLOOKUP(F78,[1]第一批拨钱!$G$3:$H$147,2,0)</f>
        <v>16000</v>
      </c>
      <c r="L78" s="148"/>
      <c r="M78" s="148"/>
      <c r="N78" s="148"/>
      <c r="O78" s="148">
        <v>24000</v>
      </c>
      <c r="P78" s="148"/>
      <c r="Q78" s="148">
        <f t="shared" si="13"/>
        <v>80000</v>
      </c>
      <c r="R78" s="148">
        <f t="shared" si="15"/>
        <v>8</v>
      </c>
      <c r="S78" s="148"/>
      <c r="T78" s="147">
        <f t="shared" si="14"/>
        <v>0</v>
      </c>
      <c r="U78" s="147" t="e">
        <f>VLOOKUP(#REF!,[6]搬迁户明细表!$G$2:$H$553,2,0)</f>
        <v>#REF!</v>
      </c>
    </row>
    <row r="79" s="147" customFormat="1" customHeight="1" spans="1:21">
      <c r="A79" s="149" t="str">
        <f t="shared" si="12"/>
        <v>卢塅村</v>
      </c>
      <c r="B79" s="149" t="e">
        <f>VLOOKUP(#REF!,'[4]2017年度'!$C$3:$D$258,2,0)</f>
        <v>#REF!</v>
      </c>
      <c r="C79" s="149" t="s">
        <v>536</v>
      </c>
      <c r="D79" s="150" t="s">
        <v>551</v>
      </c>
      <c r="E79" s="149">
        <v>4</v>
      </c>
      <c r="F79" s="149" t="s">
        <v>551</v>
      </c>
      <c r="G79" s="149"/>
      <c r="H79" s="149"/>
      <c r="I79" s="149"/>
      <c r="J79" s="148">
        <f t="shared" si="11"/>
        <v>40000</v>
      </c>
      <c r="K79" s="148">
        <f>VLOOKUP(F79,[1]第一批拨钱!$G$3:$H$147,2,0)</f>
        <v>16000</v>
      </c>
      <c r="L79" s="148"/>
      <c r="M79" s="148"/>
      <c r="N79" s="148"/>
      <c r="O79" s="148">
        <v>24000</v>
      </c>
      <c r="P79" s="148"/>
      <c r="Q79" s="148">
        <f t="shared" si="13"/>
        <v>80000</v>
      </c>
      <c r="R79" s="148">
        <f t="shared" si="15"/>
        <v>8</v>
      </c>
      <c r="S79" s="148"/>
      <c r="T79" s="147">
        <f t="shared" si="14"/>
        <v>0</v>
      </c>
      <c r="U79" s="147" t="e">
        <f>VLOOKUP(#REF!,[6]搬迁户明细表!$G$2:$H$553,2,0)</f>
        <v>#REF!</v>
      </c>
    </row>
    <row r="80" s="147" customFormat="1" customHeight="1" spans="1:21">
      <c r="A80" s="149" t="str">
        <f t="shared" si="12"/>
        <v>卢塅村</v>
      </c>
      <c r="B80" s="149" t="e">
        <f>VLOOKUP(#REF!,'[4]2017年度'!$C$3:$D$258,2,0)</f>
        <v>#REF!</v>
      </c>
      <c r="C80" s="149" t="s">
        <v>536</v>
      </c>
      <c r="D80" s="150" t="s">
        <v>552</v>
      </c>
      <c r="E80" s="149">
        <v>2</v>
      </c>
      <c r="F80" s="149" t="s">
        <v>552</v>
      </c>
      <c r="G80" s="149"/>
      <c r="H80" s="149"/>
      <c r="I80" s="149"/>
      <c r="J80" s="148">
        <f t="shared" si="11"/>
        <v>20000</v>
      </c>
      <c r="K80" s="148">
        <f>VLOOKUP(F80,[1]第一批拨钱!$G$3:$H$147,2,0)</f>
        <v>8000</v>
      </c>
      <c r="L80" s="148"/>
      <c r="M80" s="148"/>
      <c r="N80" s="148"/>
      <c r="O80" s="148">
        <v>12000</v>
      </c>
      <c r="P80" s="148"/>
      <c r="Q80" s="148">
        <f t="shared" si="13"/>
        <v>40000</v>
      </c>
      <c r="R80" s="148">
        <f t="shared" si="15"/>
        <v>4</v>
      </c>
      <c r="S80" s="148"/>
      <c r="T80" s="147">
        <f t="shared" si="14"/>
        <v>0</v>
      </c>
      <c r="U80" s="147" t="e">
        <f>VLOOKUP(#REF!,[6]搬迁户明细表!$G$2:$H$553,2,0)</f>
        <v>#REF!</v>
      </c>
    </row>
    <row r="81" s="147" customFormat="1" customHeight="1" spans="1:21">
      <c r="A81" s="149" t="str">
        <f t="shared" si="12"/>
        <v>卢塅村</v>
      </c>
      <c r="B81" s="149" t="e">
        <f>VLOOKUP(#REF!,'[4]2017年度'!$C$3:$D$258,2,0)</f>
        <v>#REF!</v>
      </c>
      <c r="C81" s="148" t="s">
        <v>536</v>
      </c>
      <c r="D81" s="148" t="s">
        <v>553</v>
      </c>
      <c r="E81" s="148">
        <v>4</v>
      </c>
      <c r="F81" s="148" t="s">
        <v>553</v>
      </c>
      <c r="G81" s="149"/>
      <c r="H81" s="149"/>
      <c r="I81" s="149"/>
      <c r="J81" s="148"/>
      <c r="K81" s="151"/>
      <c r="L81" s="148">
        <v>56000</v>
      </c>
      <c r="M81" s="148"/>
      <c r="N81" s="148"/>
      <c r="O81" s="148">
        <v>24000</v>
      </c>
      <c r="P81" s="148"/>
      <c r="Q81" s="148">
        <f t="shared" si="13"/>
        <v>80000</v>
      </c>
      <c r="R81" s="148">
        <f t="shared" si="15"/>
        <v>8</v>
      </c>
      <c r="S81" s="148"/>
      <c r="T81" s="147">
        <f t="shared" si="14"/>
        <v>0</v>
      </c>
      <c r="U81" s="147" t="e">
        <f>VLOOKUP(#REF!,[6]搬迁户明细表!$G$2:$H$553,2,0)</f>
        <v>#REF!</v>
      </c>
    </row>
    <row r="82" s="147" customFormat="1" customHeight="1" spans="1:21">
      <c r="A82" s="149" t="str">
        <f t="shared" si="12"/>
        <v>卢塅村</v>
      </c>
      <c r="B82" s="149" t="e">
        <f>VLOOKUP(#REF!,'[4]2017年度'!$C$3:$D$258,2,0)</f>
        <v>#REF!</v>
      </c>
      <c r="C82" s="148" t="s">
        <v>536</v>
      </c>
      <c r="D82" s="148" t="s">
        <v>554</v>
      </c>
      <c r="E82" s="148">
        <v>2</v>
      </c>
      <c r="F82" s="149" t="s">
        <v>554</v>
      </c>
      <c r="G82" s="149"/>
      <c r="H82" s="149"/>
      <c r="I82" s="149"/>
      <c r="J82" s="148"/>
      <c r="K82" s="151"/>
      <c r="L82" s="148">
        <v>28000</v>
      </c>
      <c r="M82" s="148"/>
      <c r="N82" s="148"/>
      <c r="O82" s="148">
        <v>12000</v>
      </c>
      <c r="P82" s="148"/>
      <c r="Q82" s="148">
        <f t="shared" si="13"/>
        <v>40000</v>
      </c>
      <c r="R82" s="148">
        <f t="shared" si="15"/>
        <v>4</v>
      </c>
      <c r="S82" s="162"/>
      <c r="T82" s="147">
        <f t="shared" si="14"/>
        <v>0</v>
      </c>
      <c r="U82" s="147" t="e">
        <f>VLOOKUP(#REF!,[6]搬迁户明细表!$G$2:$H$553,2,0)</f>
        <v>#REF!</v>
      </c>
    </row>
    <row r="83" s="147" customFormat="1" customHeight="1" spans="1:21">
      <c r="A83" s="149" t="str">
        <f t="shared" si="12"/>
        <v>卢塅村</v>
      </c>
      <c r="B83" s="149" t="e">
        <f>VLOOKUP(#REF!,'[5]2016年度'!$C$3:$D$172,2,0)</f>
        <v>#REF!</v>
      </c>
      <c r="C83" s="148" t="s">
        <v>536</v>
      </c>
      <c r="D83" s="148" t="s">
        <v>555</v>
      </c>
      <c r="E83" s="148">
        <v>4</v>
      </c>
      <c r="F83" s="148" t="s">
        <v>555</v>
      </c>
      <c r="G83" s="148">
        <v>40000</v>
      </c>
      <c r="H83" s="149">
        <f>VLOOKUP(F83,[2]Sheet1!$C$3:$G$38,5,0)</f>
        <v>16000</v>
      </c>
      <c r="I83" s="149">
        <f>VLOOKUP(F83,[3]Sheet1!$C$3:$G$5,5,0)</f>
        <v>24000</v>
      </c>
      <c r="J83" s="151"/>
      <c r="K83" s="151"/>
      <c r="L83" s="151"/>
      <c r="M83" s="151"/>
      <c r="N83" s="148"/>
      <c r="O83" s="148"/>
      <c r="P83" s="148"/>
      <c r="Q83" s="148">
        <f t="shared" si="13"/>
        <v>80000</v>
      </c>
      <c r="R83" s="148">
        <f t="shared" si="15"/>
        <v>8</v>
      </c>
      <c r="S83" s="148" t="s">
        <v>556</v>
      </c>
      <c r="T83" s="147">
        <f t="shared" si="14"/>
        <v>0</v>
      </c>
      <c r="U83" s="147" t="e">
        <f>VLOOKUP(#REF!,[6]搬迁户明细表!$G$2:$H$553,2,0)</f>
        <v>#REF!</v>
      </c>
    </row>
    <row r="84" s="147" customFormat="1" customHeight="1" spans="1:21">
      <c r="A84" s="149" t="str">
        <f t="shared" si="12"/>
        <v>卢塅村</v>
      </c>
      <c r="B84" s="149" t="e">
        <f>VLOOKUP(#REF!,'[5]2016年度'!$C$3:$D$172,2,0)</f>
        <v>#REF!</v>
      </c>
      <c r="C84" s="148" t="s">
        <v>536</v>
      </c>
      <c r="D84" s="148" t="s">
        <v>557</v>
      </c>
      <c r="E84" s="148">
        <v>5</v>
      </c>
      <c r="F84" s="148" t="s">
        <v>557</v>
      </c>
      <c r="G84" s="148">
        <v>50000</v>
      </c>
      <c r="H84" s="149">
        <f>VLOOKUP(F84,[2]Sheet1!$C$3:$G$38,5,0)</f>
        <v>20000</v>
      </c>
      <c r="I84" s="149">
        <f>VLOOKUP(F84,[3]Sheet1!$C$3:$G$5,5,0)</f>
        <v>30000</v>
      </c>
      <c r="J84" s="151"/>
      <c r="K84" s="151"/>
      <c r="L84" s="151"/>
      <c r="M84" s="151"/>
      <c r="N84" s="148"/>
      <c r="O84" s="148"/>
      <c r="P84" s="148"/>
      <c r="Q84" s="148">
        <f t="shared" si="13"/>
        <v>100000</v>
      </c>
      <c r="R84" s="148">
        <f t="shared" si="15"/>
        <v>10</v>
      </c>
      <c r="S84" s="148" t="s">
        <v>556</v>
      </c>
      <c r="T84" s="147">
        <f t="shared" si="14"/>
        <v>0</v>
      </c>
      <c r="U84" s="147" t="e">
        <f>VLOOKUP(#REF!,[6]搬迁户明细表!$G$2:$H$553,2,0)</f>
        <v>#REF!</v>
      </c>
    </row>
    <row r="85" s="147" customFormat="1" customHeight="1" spans="1:21">
      <c r="A85" s="149" t="str">
        <f t="shared" si="12"/>
        <v>卢塅村</v>
      </c>
      <c r="B85" s="149" t="e">
        <f>VLOOKUP(#REF!,'[5]2016年度'!$C$3:$D$172,2,0)</f>
        <v>#REF!</v>
      </c>
      <c r="C85" s="148" t="s">
        <v>536</v>
      </c>
      <c r="D85" s="148" t="s">
        <v>558</v>
      </c>
      <c r="E85" s="148">
        <v>3</v>
      </c>
      <c r="F85" s="148" t="s">
        <v>558</v>
      </c>
      <c r="G85" s="148">
        <v>30000</v>
      </c>
      <c r="H85" s="149">
        <f>VLOOKUP(F85,[2]Sheet1!$C$3:$G$38,5,0)</f>
        <v>12000</v>
      </c>
      <c r="I85" s="149">
        <f>VLOOKUP(F85,[3]Sheet1!$C$3:$G$5,5,0)</f>
        <v>18000</v>
      </c>
      <c r="J85" s="151"/>
      <c r="K85" s="151"/>
      <c r="L85" s="151"/>
      <c r="M85" s="151"/>
      <c r="N85" s="148"/>
      <c r="O85" s="148"/>
      <c r="P85" s="148"/>
      <c r="Q85" s="148">
        <f t="shared" si="13"/>
        <v>60000</v>
      </c>
      <c r="R85" s="148">
        <f t="shared" si="15"/>
        <v>6</v>
      </c>
      <c r="S85" s="148" t="s">
        <v>556</v>
      </c>
      <c r="T85" s="147">
        <f t="shared" si="14"/>
        <v>0</v>
      </c>
      <c r="U85" s="147" t="e">
        <f>VLOOKUP(#REF!,[6]搬迁户明细表!$G$2:$H$553,2,0)</f>
        <v>#REF!</v>
      </c>
    </row>
    <row r="86" s="147" customFormat="1" customHeight="1" spans="1:21">
      <c r="A86" s="149" t="str">
        <f t="shared" si="12"/>
        <v>卢塅村</v>
      </c>
      <c r="B86" s="149" t="e">
        <f>VLOOKUP(#REF!,'[4]2017年度'!$C$3:$D$258,2,0)</f>
        <v>#REF!</v>
      </c>
      <c r="C86" s="149" t="s">
        <v>559</v>
      </c>
      <c r="D86" s="150" t="s">
        <v>560</v>
      </c>
      <c r="E86" s="149">
        <v>4</v>
      </c>
      <c r="F86" s="149" t="s">
        <v>560</v>
      </c>
      <c r="G86" s="149"/>
      <c r="H86" s="149"/>
      <c r="I86" s="149"/>
      <c r="J86" s="148">
        <f t="shared" ref="J86:J89" si="16">E86*10000</f>
        <v>40000</v>
      </c>
      <c r="K86" s="148">
        <f>VLOOKUP(F86,[1]第一批拨钱!$G$3:$H$147,2,0)</f>
        <v>16000</v>
      </c>
      <c r="L86" s="148"/>
      <c r="M86" s="148"/>
      <c r="N86" s="148"/>
      <c r="O86" s="148">
        <v>24000</v>
      </c>
      <c r="P86" s="148"/>
      <c r="Q86" s="148">
        <f t="shared" si="13"/>
        <v>80000</v>
      </c>
      <c r="R86" s="148">
        <f t="shared" si="15"/>
        <v>8</v>
      </c>
      <c r="S86" s="161"/>
      <c r="T86" s="147">
        <f t="shared" si="14"/>
        <v>0</v>
      </c>
      <c r="U86" s="147" t="e">
        <f>VLOOKUP(#REF!,[6]搬迁户明细表!$G$2:$H$553,2,0)</f>
        <v>#REF!</v>
      </c>
    </row>
    <row r="87" s="147" customFormat="1" customHeight="1" spans="1:21">
      <c r="A87" s="149" t="str">
        <f t="shared" si="12"/>
        <v>卢塅村</v>
      </c>
      <c r="B87" s="149" t="e">
        <f>VLOOKUP(#REF!,'[4]2017年度'!$C$3:$D$258,2,0)</f>
        <v>#REF!</v>
      </c>
      <c r="C87" s="149" t="s">
        <v>559</v>
      </c>
      <c r="D87" s="149" t="s">
        <v>561</v>
      </c>
      <c r="E87" s="149">
        <v>4</v>
      </c>
      <c r="F87" s="149" t="s">
        <v>561</v>
      </c>
      <c r="G87" s="149"/>
      <c r="H87" s="149"/>
      <c r="I87" s="149"/>
      <c r="J87" s="148">
        <f t="shared" si="16"/>
        <v>40000</v>
      </c>
      <c r="K87" s="148">
        <f>VLOOKUP(F87,[1]第一批拨钱!$G$3:$H$147,2,0)</f>
        <v>16000</v>
      </c>
      <c r="L87" s="148"/>
      <c r="M87" s="148"/>
      <c r="N87" s="148"/>
      <c r="O87" s="148">
        <v>24000</v>
      </c>
      <c r="P87" s="148"/>
      <c r="Q87" s="148">
        <f t="shared" si="13"/>
        <v>80000</v>
      </c>
      <c r="R87" s="148">
        <f t="shared" si="15"/>
        <v>8</v>
      </c>
      <c r="S87" s="148"/>
      <c r="T87" s="147">
        <f t="shared" si="14"/>
        <v>0</v>
      </c>
      <c r="U87" s="147" t="e">
        <f>VLOOKUP(#REF!,[6]搬迁户明细表!$G$2:$H$553,2,0)</f>
        <v>#REF!</v>
      </c>
    </row>
    <row r="88" s="147" customFormat="1" customHeight="1" spans="1:21">
      <c r="A88" s="149" t="str">
        <f t="shared" si="12"/>
        <v>卢塅村</v>
      </c>
      <c r="B88" s="149" t="e">
        <f>VLOOKUP(#REF!,'[4]2017年度'!$C$3:$D$258,2,0)</f>
        <v>#REF!</v>
      </c>
      <c r="C88" s="149" t="s">
        <v>559</v>
      </c>
      <c r="D88" s="149" t="s">
        <v>562</v>
      </c>
      <c r="E88" s="149">
        <v>5</v>
      </c>
      <c r="F88" s="149" t="s">
        <v>562</v>
      </c>
      <c r="G88" s="149"/>
      <c r="H88" s="149"/>
      <c r="I88" s="149"/>
      <c r="J88" s="148">
        <f t="shared" si="16"/>
        <v>50000</v>
      </c>
      <c r="K88" s="148">
        <f>VLOOKUP(F88,[1]第一批拨钱!$G$3:$H$147,2,0)</f>
        <v>20000</v>
      </c>
      <c r="L88" s="148"/>
      <c r="M88" s="148"/>
      <c r="N88" s="148"/>
      <c r="O88" s="148">
        <v>30000</v>
      </c>
      <c r="P88" s="148"/>
      <c r="Q88" s="148">
        <f t="shared" si="13"/>
        <v>100000</v>
      </c>
      <c r="R88" s="148">
        <f t="shared" si="15"/>
        <v>10</v>
      </c>
      <c r="S88" s="148"/>
      <c r="T88" s="147">
        <f t="shared" si="14"/>
        <v>0</v>
      </c>
      <c r="U88" s="147" t="e">
        <f>VLOOKUP(#REF!,[6]搬迁户明细表!$G$2:$H$553,2,0)</f>
        <v>#REF!</v>
      </c>
    </row>
    <row r="89" s="147" customFormat="1" customHeight="1" spans="1:21">
      <c r="A89" s="149" t="str">
        <f t="shared" si="12"/>
        <v>毛田村</v>
      </c>
      <c r="B89" s="149" t="e">
        <f>VLOOKUP(#REF!,'[4]2017年度'!$C$3:$D$258,2,0)</f>
        <v>#REF!</v>
      </c>
      <c r="C89" s="149" t="s">
        <v>563</v>
      </c>
      <c r="D89" s="150" t="s">
        <v>564</v>
      </c>
      <c r="E89" s="150">
        <v>3</v>
      </c>
      <c r="F89" s="149" t="s">
        <v>564</v>
      </c>
      <c r="G89" s="149"/>
      <c r="H89" s="149"/>
      <c r="I89" s="149"/>
      <c r="J89" s="148">
        <f t="shared" si="16"/>
        <v>30000</v>
      </c>
      <c r="K89" s="148">
        <f>VLOOKUP(F89,[1]第一批拨钱!$G$3:$H$147,2,0)</f>
        <v>12000</v>
      </c>
      <c r="L89" s="148"/>
      <c r="M89" s="148"/>
      <c r="N89" s="148"/>
      <c r="O89" s="148">
        <v>18000</v>
      </c>
      <c r="P89" s="148"/>
      <c r="Q89" s="148">
        <f t="shared" si="13"/>
        <v>60000</v>
      </c>
      <c r="R89" s="148">
        <f t="shared" si="15"/>
        <v>6</v>
      </c>
      <c r="S89" s="148"/>
      <c r="T89" s="147">
        <f t="shared" si="14"/>
        <v>0</v>
      </c>
      <c r="U89" s="147" t="e">
        <f>VLOOKUP(#REF!,[6]搬迁户明细表!$G$2:$H$553,2,0)</f>
        <v>#REF!</v>
      </c>
    </row>
    <row r="90" s="147" customFormat="1" customHeight="1" spans="1:21">
      <c r="A90" s="149" t="str">
        <f t="shared" si="12"/>
        <v>毛田村</v>
      </c>
      <c r="B90" s="149" t="e">
        <f>VLOOKUP(#REF!,'[4]2017年度'!$C$3:$D$258,2,0)</f>
        <v>#REF!</v>
      </c>
      <c r="C90" s="148" t="s">
        <v>565</v>
      </c>
      <c r="D90" s="148" t="s">
        <v>566</v>
      </c>
      <c r="E90" s="148">
        <v>5</v>
      </c>
      <c r="F90" s="149" t="s">
        <v>566</v>
      </c>
      <c r="G90" s="149"/>
      <c r="H90" s="149"/>
      <c r="I90" s="149"/>
      <c r="J90" s="148"/>
      <c r="K90" s="151"/>
      <c r="L90" s="148">
        <v>70000</v>
      </c>
      <c r="M90" s="148"/>
      <c r="N90" s="148"/>
      <c r="O90" s="148">
        <v>30000</v>
      </c>
      <c r="P90" s="148"/>
      <c r="Q90" s="148">
        <f t="shared" si="13"/>
        <v>100000</v>
      </c>
      <c r="R90" s="148">
        <f t="shared" si="15"/>
        <v>10</v>
      </c>
      <c r="S90" s="162"/>
      <c r="T90" s="147">
        <f t="shared" si="14"/>
        <v>0</v>
      </c>
      <c r="U90" s="147" t="e">
        <f>VLOOKUP(#REF!,[6]搬迁户明细表!$G$2:$H$553,2,0)</f>
        <v>#REF!</v>
      </c>
    </row>
    <row r="91" s="147" customFormat="1" customHeight="1" spans="1:21">
      <c r="A91" s="149" t="str">
        <f t="shared" si="12"/>
        <v>毛田村</v>
      </c>
      <c r="B91" s="149" t="s">
        <v>155</v>
      </c>
      <c r="C91" s="149" t="s">
        <v>567</v>
      </c>
      <c r="D91" s="152" t="s">
        <v>568</v>
      </c>
      <c r="E91" s="164">
        <v>3</v>
      </c>
      <c r="F91" s="154" t="s">
        <v>568</v>
      </c>
      <c r="G91" s="149"/>
      <c r="H91" s="149"/>
      <c r="I91" s="149"/>
      <c r="J91" s="160"/>
      <c r="K91" s="151"/>
      <c r="L91" s="151"/>
      <c r="M91" s="160">
        <v>30000</v>
      </c>
      <c r="N91" s="160"/>
      <c r="O91" s="160">
        <v>30000</v>
      </c>
      <c r="P91" s="160"/>
      <c r="Q91" s="148">
        <f t="shared" si="13"/>
        <v>60000</v>
      </c>
      <c r="R91" s="148">
        <f t="shared" si="15"/>
        <v>6</v>
      </c>
      <c r="S91" s="148" t="s">
        <v>468</v>
      </c>
      <c r="T91" s="147">
        <f t="shared" si="14"/>
        <v>0</v>
      </c>
      <c r="U91" s="147" t="e">
        <f>VLOOKUP(#REF!,[6]搬迁户明细表!$G$2:$H$553,2,0)</f>
        <v>#REF!</v>
      </c>
    </row>
    <row r="92" s="147" customFormat="1" customHeight="1" spans="1:21">
      <c r="A92" s="149" t="str">
        <f t="shared" si="12"/>
        <v>毛田村</v>
      </c>
      <c r="B92" s="149" t="e">
        <f>VLOOKUP(#REF!,'[4]2017年度'!$C$3:$D$258,2,0)</f>
        <v>#REF!</v>
      </c>
      <c r="C92" s="149" t="s">
        <v>569</v>
      </c>
      <c r="D92" s="150" t="s">
        <v>570</v>
      </c>
      <c r="E92" s="150">
        <v>3</v>
      </c>
      <c r="F92" s="149" t="s">
        <v>570</v>
      </c>
      <c r="G92" s="149"/>
      <c r="H92" s="149"/>
      <c r="I92" s="149"/>
      <c r="J92" s="148">
        <f t="shared" ref="J92:J97" si="17">E92*10000</f>
        <v>30000</v>
      </c>
      <c r="K92" s="148">
        <f>VLOOKUP(F92,[1]第一批拨钱!$G$3:$H$147,2,0)</f>
        <v>12000</v>
      </c>
      <c r="L92" s="148"/>
      <c r="M92" s="148"/>
      <c r="N92" s="148"/>
      <c r="O92" s="148">
        <v>18000</v>
      </c>
      <c r="P92" s="148"/>
      <c r="Q92" s="148">
        <f t="shared" si="13"/>
        <v>60000</v>
      </c>
      <c r="R92" s="148">
        <f t="shared" si="15"/>
        <v>6</v>
      </c>
      <c r="S92" s="161"/>
      <c r="T92" s="147">
        <f t="shared" si="14"/>
        <v>0</v>
      </c>
      <c r="U92" s="147" t="e">
        <f>VLOOKUP(#REF!,[6]搬迁户明细表!$G$2:$H$553,2,0)</f>
        <v>#REF!</v>
      </c>
    </row>
    <row r="93" s="147" customFormat="1" customHeight="1" spans="1:21">
      <c r="A93" s="149" t="str">
        <f t="shared" si="12"/>
        <v>毛田村</v>
      </c>
      <c r="B93" s="149" t="e">
        <f>VLOOKUP(#REF!,'[4]2017年度'!$C$3:$D$258,2,0)</f>
        <v>#REF!</v>
      </c>
      <c r="C93" s="149" t="s">
        <v>571</v>
      </c>
      <c r="D93" s="150" t="s">
        <v>572</v>
      </c>
      <c r="E93" s="150">
        <v>4</v>
      </c>
      <c r="F93" s="149" t="s">
        <v>572</v>
      </c>
      <c r="G93" s="149"/>
      <c r="H93" s="149"/>
      <c r="I93" s="149"/>
      <c r="J93" s="148">
        <f t="shared" si="17"/>
        <v>40000</v>
      </c>
      <c r="K93" s="148">
        <f>VLOOKUP(F93,[1]第一批拨钱!$G$3:$H$147,2,0)</f>
        <v>16000</v>
      </c>
      <c r="L93" s="148"/>
      <c r="M93" s="148"/>
      <c r="N93" s="148"/>
      <c r="O93" s="148"/>
      <c r="P93" s="148">
        <v>24000</v>
      </c>
      <c r="Q93" s="148">
        <f t="shared" si="13"/>
        <v>80000</v>
      </c>
      <c r="R93" s="148">
        <f t="shared" si="15"/>
        <v>8</v>
      </c>
      <c r="S93" s="161" t="s">
        <v>484</v>
      </c>
      <c r="T93" s="147">
        <f t="shared" si="14"/>
        <v>0</v>
      </c>
      <c r="U93" s="147" t="e">
        <f>VLOOKUP(#REF!,[6]搬迁户明细表!$G$2:$H$553,2,0)</f>
        <v>#REF!</v>
      </c>
    </row>
    <row r="94" s="147" customFormat="1" customHeight="1" spans="1:21">
      <c r="A94" s="149" t="str">
        <f t="shared" si="12"/>
        <v>毛田村</v>
      </c>
      <c r="B94" s="149" t="e">
        <f>VLOOKUP(#REF!,'[4]2017年度'!$C$3:$D$258,2,0)</f>
        <v>#REF!</v>
      </c>
      <c r="C94" s="149" t="s">
        <v>573</v>
      </c>
      <c r="D94" s="150" t="s">
        <v>574</v>
      </c>
      <c r="E94" s="150">
        <v>4</v>
      </c>
      <c r="F94" s="149" t="s">
        <v>574</v>
      </c>
      <c r="G94" s="149"/>
      <c r="H94" s="149"/>
      <c r="I94" s="149"/>
      <c r="J94" s="148">
        <f t="shared" si="17"/>
        <v>40000</v>
      </c>
      <c r="K94" s="148">
        <f>VLOOKUP(F94,[1]第一批拨钱!$G$3:$H$147,2,0)</f>
        <v>16000</v>
      </c>
      <c r="L94" s="148"/>
      <c r="M94" s="148"/>
      <c r="N94" s="148"/>
      <c r="O94" s="148">
        <v>24000</v>
      </c>
      <c r="P94" s="148"/>
      <c r="Q94" s="148">
        <f t="shared" si="13"/>
        <v>80000</v>
      </c>
      <c r="R94" s="148">
        <f t="shared" si="15"/>
        <v>8</v>
      </c>
      <c r="S94" s="148"/>
      <c r="T94" s="147">
        <f t="shared" si="14"/>
        <v>0</v>
      </c>
      <c r="U94" s="147" t="e">
        <f>VLOOKUP(#REF!,[6]搬迁户明细表!$G$2:$H$553,2,0)</f>
        <v>#REF!</v>
      </c>
    </row>
    <row r="95" s="147" customFormat="1" customHeight="1" spans="1:21">
      <c r="A95" s="149" t="str">
        <f t="shared" si="12"/>
        <v>毛田村</v>
      </c>
      <c r="B95" s="149" t="e">
        <f>VLOOKUP(#REF!,'[4]2017年度'!$C$3:$D$258,2,0)</f>
        <v>#REF!</v>
      </c>
      <c r="C95" s="149" t="s">
        <v>573</v>
      </c>
      <c r="D95" s="150" t="s">
        <v>575</v>
      </c>
      <c r="E95" s="150">
        <v>6</v>
      </c>
      <c r="F95" s="149" t="s">
        <v>575</v>
      </c>
      <c r="G95" s="149"/>
      <c r="H95" s="149"/>
      <c r="I95" s="149"/>
      <c r="J95" s="148">
        <f t="shared" si="17"/>
        <v>60000</v>
      </c>
      <c r="K95" s="148">
        <f>VLOOKUP(F95,[1]第一批拨钱!$G$3:$H$147,2,0)</f>
        <v>24000</v>
      </c>
      <c r="L95" s="148"/>
      <c r="M95" s="148"/>
      <c r="N95" s="148"/>
      <c r="O95" s="148"/>
      <c r="P95" s="148">
        <v>36000</v>
      </c>
      <c r="Q95" s="148">
        <f t="shared" si="13"/>
        <v>120000</v>
      </c>
      <c r="R95" s="148">
        <f t="shared" si="15"/>
        <v>12</v>
      </c>
      <c r="S95" s="161" t="s">
        <v>484</v>
      </c>
      <c r="T95" s="147">
        <f t="shared" si="14"/>
        <v>0</v>
      </c>
      <c r="U95" s="147" t="e">
        <f>VLOOKUP(#REF!,[6]搬迁户明细表!$G$2:$H$553,2,0)</f>
        <v>#REF!</v>
      </c>
    </row>
    <row r="96" s="147" customFormat="1" customHeight="1" spans="1:21">
      <c r="A96" s="149" t="str">
        <f t="shared" si="12"/>
        <v>毛田村</v>
      </c>
      <c r="B96" s="149" t="e">
        <f>VLOOKUP(#REF!,'[4]2017年度'!$C$3:$D$258,2,0)</f>
        <v>#REF!</v>
      </c>
      <c r="C96" s="149" t="s">
        <v>573</v>
      </c>
      <c r="D96" s="150" t="s">
        <v>576</v>
      </c>
      <c r="E96" s="150">
        <v>3</v>
      </c>
      <c r="F96" s="149" t="s">
        <v>576</v>
      </c>
      <c r="G96" s="149"/>
      <c r="H96" s="149"/>
      <c r="I96" s="149"/>
      <c r="J96" s="148">
        <f t="shared" si="17"/>
        <v>30000</v>
      </c>
      <c r="K96" s="148">
        <f>VLOOKUP(F96,[1]第一批拨钱!$G$3:$H$147,2,0)</f>
        <v>12000</v>
      </c>
      <c r="L96" s="148"/>
      <c r="M96" s="148"/>
      <c r="N96" s="148"/>
      <c r="O96" s="148">
        <v>18000</v>
      </c>
      <c r="P96" s="148"/>
      <c r="Q96" s="148">
        <f t="shared" si="13"/>
        <v>60000</v>
      </c>
      <c r="R96" s="148">
        <f t="shared" si="15"/>
        <v>6</v>
      </c>
      <c r="S96" s="148"/>
      <c r="T96" s="147">
        <f t="shared" si="14"/>
        <v>0</v>
      </c>
      <c r="U96" s="147" t="e">
        <f>VLOOKUP(#REF!,[6]搬迁户明细表!$G$2:$H$553,2,0)</f>
        <v>#REF!</v>
      </c>
    </row>
    <row r="97" s="147" customFormat="1" customHeight="1" spans="1:21">
      <c r="A97" s="149" t="str">
        <f t="shared" si="12"/>
        <v>毛田村</v>
      </c>
      <c r="B97" s="149" t="e">
        <f>VLOOKUP(#REF!,'[4]2017年度'!$C$3:$D$258,2,0)</f>
        <v>#REF!</v>
      </c>
      <c r="C97" s="149" t="s">
        <v>573</v>
      </c>
      <c r="D97" s="150" t="s">
        <v>577</v>
      </c>
      <c r="E97" s="150">
        <v>4</v>
      </c>
      <c r="F97" s="149" t="s">
        <v>577</v>
      </c>
      <c r="G97" s="149"/>
      <c r="H97" s="149"/>
      <c r="I97" s="149"/>
      <c r="J97" s="148">
        <f t="shared" si="17"/>
        <v>40000</v>
      </c>
      <c r="K97" s="148">
        <f>VLOOKUP(F97,[1]第一批拨钱!$G$3:$H$147,2,0)</f>
        <v>16000</v>
      </c>
      <c r="L97" s="148"/>
      <c r="M97" s="148"/>
      <c r="N97" s="151"/>
      <c r="O97" s="151">
        <v>24000</v>
      </c>
      <c r="P97" s="151"/>
      <c r="Q97" s="148">
        <f t="shared" si="13"/>
        <v>80000</v>
      </c>
      <c r="R97" s="148">
        <f t="shared" si="15"/>
        <v>8</v>
      </c>
      <c r="S97" s="148"/>
      <c r="T97" s="147">
        <f t="shared" si="14"/>
        <v>0</v>
      </c>
      <c r="U97" s="147" t="e">
        <f>VLOOKUP(#REF!,[6]搬迁户明细表!$G$2:$H$553,2,0)</f>
        <v>#REF!</v>
      </c>
    </row>
    <row r="98" s="147" customFormat="1" customHeight="1" spans="1:21">
      <c r="A98" s="149" t="str">
        <f t="shared" si="12"/>
        <v>毛田村</v>
      </c>
      <c r="B98" s="149" t="str">
        <f>VLOOKUP(D98,'[4]2017年度'!$B$3:$D$259,3,0)</f>
        <v>分散安置</v>
      </c>
      <c r="C98" s="148" t="s">
        <v>573</v>
      </c>
      <c r="D98" s="149" t="s">
        <v>578</v>
      </c>
      <c r="E98" s="148">
        <v>4</v>
      </c>
      <c r="F98" s="149" t="s">
        <v>578</v>
      </c>
      <c r="G98" s="149"/>
      <c r="H98" s="149"/>
      <c r="I98" s="149"/>
      <c r="J98" s="148"/>
      <c r="K98" s="151"/>
      <c r="L98" s="148">
        <v>56000</v>
      </c>
      <c r="M98" s="148"/>
      <c r="N98" s="148"/>
      <c r="O98" s="148">
        <v>24000</v>
      </c>
      <c r="P98" s="148"/>
      <c r="Q98" s="148">
        <f t="shared" si="13"/>
        <v>80000</v>
      </c>
      <c r="R98" s="148">
        <f t="shared" si="15"/>
        <v>8</v>
      </c>
      <c r="S98" s="148" t="s">
        <v>579</v>
      </c>
      <c r="T98" s="147">
        <f t="shared" si="14"/>
        <v>0</v>
      </c>
      <c r="U98" s="147" t="e">
        <f>VLOOKUP(D98,[6]搬迁户明细表!$F$2:$H$554,3,0)</f>
        <v>#N/A</v>
      </c>
    </row>
    <row r="99" s="147" customFormat="1" customHeight="1" spans="1:21">
      <c r="A99" s="149" t="str">
        <f t="shared" si="12"/>
        <v>孟城村</v>
      </c>
      <c r="B99" s="149" t="e">
        <f>VLOOKUP(#REF!,'[4]2017年度'!$C$3:$D$258,2,0)</f>
        <v>#REF!</v>
      </c>
      <c r="C99" s="149" t="s">
        <v>580</v>
      </c>
      <c r="D99" s="150" t="s">
        <v>581</v>
      </c>
      <c r="E99" s="149">
        <v>2</v>
      </c>
      <c r="F99" s="149" t="s">
        <v>581</v>
      </c>
      <c r="G99" s="149"/>
      <c r="H99" s="149"/>
      <c r="I99" s="149"/>
      <c r="J99" s="148">
        <f t="shared" ref="J99:J106" si="18">E99*10000</f>
        <v>20000</v>
      </c>
      <c r="K99" s="148">
        <f>VLOOKUP(F99,[1]第一批拨钱!$G$3:$H$147,2,0)</f>
        <v>8000</v>
      </c>
      <c r="L99" s="148"/>
      <c r="M99" s="148"/>
      <c r="N99" s="148"/>
      <c r="O99" s="148">
        <v>12000</v>
      </c>
      <c r="P99" s="148"/>
      <c r="Q99" s="148">
        <f t="shared" si="13"/>
        <v>40000</v>
      </c>
      <c r="R99" s="148">
        <f t="shared" si="15"/>
        <v>4</v>
      </c>
      <c r="S99" s="148"/>
      <c r="T99" s="147">
        <f t="shared" si="14"/>
        <v>0</v>
      </c>
      <c r="U99" s="147" t="e">
        <f>VLOOKUP(#REF!,[6]搬迁户明细表!$G$2:$H$553,2,0)</f>
        <v>#REF!</v>
      </c>
    </row>
    <row r="100" s="147" customFormat="1" customHeight="1" spans="1:21">
      <c r="A100" s="149" t="str">
        <f t="shared" si="12"/>
        <v>孟城村</v>
      </c>
      <c r="B100" s="149" t="e">
        <f>VLOOKUP(#REF!,'[4]2017年度'!$C$3:$D$258,2,0)</f>
        <v>#REF!</v>
      </c>
      <c r="C100" s="150" t="s">
        <v>580</v>
      </c>
      <c r="D100" s="149" t="s">
        <v>582</v>
      </c>
      <c r="E100" s="150">
        <v>4</v>
      </c>
      <c r="F100" s="149" t="s">
        <v>582</v>
      </c>
      <c r="G100" s="149"/>
      <c r="H100" s="149"/>
      <c r="I100" s="149"/>
      <c r="J100" s="148">
        <f t="shared" si="18"/>
        <v>40000</v>
      </c>
      <c r="K100" s="148">
        <f>VLOOKUP(F100,[1]第一批拨钱!$G$3:$H$147,2,0)</f>
        <v>16000</v>
      </c>
      <c r="L100" s="148"/>
      <c r="M100" s="148"/>
      <c r="N100" s="148"/>
      <c r="O100" s="148">
        <v>24000</v>
      </c>
      <c r="P100" s="148"/>
      <c r="Q100" s="148">
        <f t="shared" si="13"/>
        <v>80000</v>
      </c>
      <c r="R100" s="148">
        <f t="shared" si="15"/>
        <v>8</v>
      </c>
      <c r="S100" s="148"/>
      <c r="T100" s="147">
        <f t="shared" si="14"/>
        <v>0</v>
      </c>
      <c r="U100" s="147" t="e">
        <f>VLOOKUP(#REF!,[6]搬迁户明细表!$G$2:$H$553,2,0)</f>
        <v>#REF!</v>
      </c>
    </row>
    <row r="101" s="147" customFormat="1" customHeight="1" spans="1:21">
      <c r="A101" s="149" t="str">
        <f t="shared" si="12"/>
        <v>孟城村</v>
      </c>
      <c r="B101" s="149" t="e">
        <f>VLOOKUP(#REF!,'[4]2017年度'!$C$3:$D$258,2,0)</f>
        <v>#REF!</v>
      </c>
      <c r="C101" s="149" t="s">
        <v>583</v>
      </c>
      <c r="D101" s="150" t="s">
        <v>584</v>
      </c>
      <c r="E101" s="150">
        <v>4</v>
      </c>
      <c r="F101" s="149" t="s">
        <v>584</v>
      </c>
      <c r="G101" s="149"/>
      <c r="H101" s="149"/>
      <c r="I101" s="149"/>
      <c r="J101" s="148">
        <f t="shared" si="18"/>
        <v>40000</v>
      </c>
      <c r="K101" s="148">
        <f>VLOOKUP(F101,[1]第一批拨钱!$G$3:$H$147,2,0)</f>
        <v>16000</v>
      </c>
      <c r="L101" s="148"/>
      <c r="M101" s="148"/>
      <c r="N101" s="151"/>
      <c r="O101" s="151">
        <v>24000</v>
      </c>
      <c r="P101" s="151"/>
      <c r="Q101" s="148">
        <f t="shared" si="13"/>
        <v>80000</v>
      </c>
      <c r="R101" s="148">
        <f t="shared" si="15"/>
        <v>8</v>
      </c>
      <c r="S101" s="148"/>
      <c r="T101" s="147">
        <f t="shared" si="14"/>
        <v>0</v>
      </c>
      <c r="U101" s="147" t="e">
        <f>VLOOKUP(#REF!,[6]搬迁户明细表!$G$2:$H$553,2,0)</f>
        <v>#REF!</v>
      </c>
    </row>
    <row r="102" s="147" customFormat="1" customHeight="1" spans="1:21">
      <c r="A102" s="149" t="str">
        <f t="shared" si="12"/>
        <v>孟城村</v>
      </c>
      <c r="B102" s="149" t="e">
        <f>VLOOKUP(#REF!,'[4]2017年度'!$C$3:$D$258,2,0)</f>
        <v>#REF!</v>
      </c>
      <c r="C102" s="149" t="s">
        <v>583</v>
      </c>
      <c r="D102" s="150" t="s">
        <v>585</v>
      </c>
      <c r="E102" s="150">
        <v>3</v>
      </c>
      <c r="F102" s="149" t="s">
        <v>585</v>
      </c>
      <c r="G102" s="149"/>
      <c r="H102" s="149"/>
      <c r="I102" s="149"/>
      <c r="J102" s="148">
        <f t="shared" si="18"/>
        <v>30000</v>
      </c>
      <c r="K102" s="148">
        <f>VLOOKUP(F102,[1]第一批拨钱!$G$3:$H$147,2,0)</f>
        <v>12000</v>
      </c>
      <c r="L102" s="148"/>
      <c r="M102" s="148"/>
      <c r="N102" s="151"/>
      <c r="O102" s="151">
        <v>18000</v>
      </c>
      <c r="P102" s="151"/>
      <c r="Q102" s="148">
        <f t="shared" si="13"/>
        <v>60000</v>
      </c>
      <c r="R102" s="148">
        <f t="shared" si="15"/>
        <v>6</v>
      </c>
      <c r="S102" s="148"/>
      <c r="T102" s="147">
        <f t="shared" si="14"/>
        <v>0</v>
      </c>
      <c r="U102" s="147" t="e">
        <f>VLOOKUP(#REF!,[6]搬迁户明细表!$G$2:$H$553,2,0)</f>
        <v>#REF!</v>
      </c>
    </row>
    <row r="103" s="147" customFormat="1" customHeight="1" spans="1:21">
      <c r="A103" s="149" t="str">
        <f t="shared" si="12"/>
        <v>孟城村</v>
      </c>
      <c r="B103" s="149" t="e">
        <f>VLOOKUP(#REF!,'[4]2017年度'!$C$3:$D$258,2,0)</f>
        <v>#REF!</v>
      </c>
      <c r="C103" s="149" t="s">
        <v>586</v>
      </c>
      <c r="D103" s="149" t="s">
        <v>587</v>
      </c>
      <c r="E103" s="149">
        <v>4</v>
      </c>
      <c r="F103" s="149" t="s">
        <v>587</v>
      </c>
      <c r="G103" s="149"/>
      <c r="H103" s="149"/>
      <c r="I103" s="149"/>
      <c r="J103" s="148">
        <f t="shared" si="18"/>
        <v>40000</v>
      </c>
      <c r="K103" s="148">
        <f>VLOOKUP(F103,[1]第一批拨钱!$G$3:$H$147,2,0)</f>
        <v>16000</v>
      </c>
      <c r="L103" s="148"/>
      <c r="M103" s="148"/>
      <c r="N103" s="148"/>
      <c r="O103" s="148">
        <v>24000</v>
      </c>
      <c r="P103" s="148"/>
      <c r="Q103" s="148">
        <f t="shared" si="13"/>
        <v>80000</v>
      </c>
      <c r="R103" s="148">
        <f t="shared" ref="R103:R134" si="19">Q103/10000</f>
        <v>8</v>
      </c>
      <c r="S103" s="148"/>
      <c r="T103" s="147">
        <f t="shared" si="14"/>
        <v>0</v>
      </c>
      <c r="U103" s="147" t="e">
        <f>VLOOKUP(#REF!,[6]搬迁户明细表!$G$2:$H$553,2,0)</f>
        <v>#REF!</v>
      </c>
    </row>
    <row r="104" s="147" customFormat="1" customHeight="1" spans="1:21">
      <c r="A104" s="149" t="str">
        <f t="shared" si="12"/>
        <v>孟城村</v>
      </c>
      <c r="B104" s="149" t="e">
        <f>VLOOKUP(#REF!,'[4]2017年度'!$C$3:$D$258,2,0)</f>
        <v>#REF!</v>
      </c>
      <c r="C104" s="149" t="s">
        <v>586</v>
      </c>
      <c r="D104" s="149" t="s">
        <v>588</v>
      </c>
      <c r="E104" s="149">
        <v>2</v>
      </c>
      <c r="F104" s="149" t="s">
        <v>588</v>
      </c>
      <c r="G104" s="149"/>
      <c r="H104" s="149"/>
      <c r="I104" s="149"/>
      <c r="J104" s="148">
        <f t="shared" si="18"/>
        <v>20000</v>
      </c>
      <c r="K104" s="148">
        <f>VLOOKUP(F104,[1]第一批拨钱!$G$3:$H$147,2,0)</f>
        <v>8000</v>
      </c>
      <c r="L104" s="148"/>
      <c r="M104" s="148"/>
      <c r="N104" s="148"/>
      <c r="O104" s="148">
        <v>12000</v>
      </c>
      <c r="P104" s="148"/>
      <c r="Q104" s="148">
        <f t="shared" si="13"/>
        <v>40000</v>
      </c>
      <c r="R104" s="148">
        <f t="shared" si="19"/>
        <v>4</v>
      </c>
      <c r="S104" s="148"/>
      <c r="T104" s="147">
        <f t="shared" si="14"/>
        <v>0</v>
      </c>
      <c r="U104" s="147" t="e">
        <f>VLOOKUP(#REF!,[6]搬迁户明细表!$G$2:$H$553,2,0)</f>
        <v>#REF!</v>
      </c>
    </row>
    <row r="105" s="147" customFormat="1" customHeight="1" spans="1:21">
      <c r="A105" s="149" t="str">
        <f t="shared" si="12"/>
        <v>孟城村</v>
      </c>
      <c r="B105" s="149" t="e">
        <f>VLOOKUP(#REF!,'[4]2017年度'!$C$3:$D$258,2,0)</f>
        <v>#REF!</v>
      </c>
      <c r="C105" s="149" t="s">
        <v>586</v>
      </c>
      <c r="D105" s="149" t="s">
        <v>589</v>
      </c>
      <c r="E105" s="149">
        <v>2</v>
      </c>
      <c r="F105" s="149" t="s">
        <v>589</v>
      </c>
      <c r="G105" s="149"/>
      <c r="H105" s="149"/>
      <c r="I105" s="149"/>
      <c r="J105" s="148">
        <f t="shared" si="18"/>
        <v>20000</v>
      </c>
      <c r="K105" s="148">
        <f>VLOOKUP(F105,[1]第一批拨钱!$G$3:$H$147,2,0)</f>
        <v>8000</v>
      </c>
      <c r="L105" s="148"/>
      <c r="M105" s="148"/>
      <c r="N105" s="148"/>
      <c r="O105" s="148">
        <v>12000</v>
      </c>
      <c r="P105" s="148"/>
      <c r="Q105" s="148">
        <f t="shared" si="13"/>
        <v>40000</v>
      </c>
      <c r="R105" s="148">
        <f t="shared" si="19"/>
        <v>4</v>
      </c>
      <c r="S105" s="148"/>
      <c r="T105" s="147">
        <f t="shared" si="14"/>
        <v>0</v>
      </c>
      <c r="U105" s="147" t="e">
        <f>VLOOKUP(#REF!,[6]搬迁户明细表!$G$2:$H$553,2,0)</f>
        <v>#REF!</v>
      </c>
    </row>
    <row r="106" s="147" customFormat="1" customHeight="1" spans="1:21">
      <c r="A106" s="149" t="str">
        <f t="shared" si="12"/>
        <v>孟城村</v>
      </c>
      <c r="B106" s="149" t="e">
        <f>VLOOKUP(#REF!,'[4]2017年度'!$C$3:$D$258,2,0)</f>
        <v>#REF!</v>
      </c>
      <c r="C106" s="149" t="s">
        <v>590</v>
      </c>
      <c r="D106" s="149" t="s">
        <v>591</v>
      </c>
      <c r="E106" s="149">
        <v>3</v>
      </c>
      <c r="F106" s="149" t="s">
        <v>591</v>
      </c>
      <c r="G106" s="149"/>
      <c r="H106" s="149"/>
      <c r="I106" s="149"/>
      <c r="J106" s="148">
        <f t="shared" si="18"/>
        <v>30000</v>
      </c>
      <c r="K106" s="148">
        <f>VLOOKUP(F106,[1]第一批拨钱!$G$3:$H$147,2,0)</f>
        <v>12000</v>
      </c>
      <c r="L106" s="148"/>
      <c r="M106" s="148"/>
      <c r="N106" s="148"/>
      <c r="O106" s="148">
        <v>18000</v>
      </c>
      <c r="P106" s="148"/>
      <c r="Q106" s="148">
        <f t="shared" si="13"/>
        <v>60000</v>
      </c>
      <c r="R106" s="148">
        <f t="shared" si="19"/>
        <v>6</v>
      </c>
      <c r="S106" s="148"/>
      <c r="T106" s="147">
        <f t="shared" si="14"/>
        <v>0</v>
      </c>
      <c r="U106" s="147" t="e">
        <f>VLOOKUP(#REF!,[6]搬迁户明细表!$G$2:$H$553,2,0)</f>
        <v>#REF!</v>
      </c>
    </row>
    <row r="107" s="147" customFormat="1" customHeight="1" spans="1:21">
      <c r="A107" s="149" t="str">
        <f t="shared" si="12"/>
        <v>孟城村</v>
      </c>
      <c r="B107" s="149" t="e">
        <f>VLOOKUP(#REF!,'[5]2016年度'!$C$3:$D$172,2,0)</f>
        <v>#REF!</v>
      </c>
      <c r="C107" s="151" t="s">
        <v>590</v>
      </c>
      <c r="D107" s="151" t="s">
        <v>592</v>
      </c>
      <c r="E107" s="151">
        <v>2</v>
      </c>
      <c r="F107" s="151" t="s">
        <v>592</v>
      </c>
      <c r="G107" s="151">
        <v>20000</v>
      </c>
      <c r="H107" s="149">
        <f>VLOOKUP(F107,[2]Sheet1!$C$3:$G$38,5,0)</f>
        <v>8000</v>
      </c>
      <c r="I107" s="149"/>
      <c r="J107" s="151"/>
      <c r="K107" s="151"/>
      <c r="L107" s="151"/>
      <c r="M107" s="151"/>
      <c r="N107" s="148"/>
      <c r="O107" s="148">
        <v>12000</v>
      </c>
      <c r="P107" s="148"/>
      <c r="Q107" s="148">
        <f t="shared" si="13"/>
        <v>40000</v>
      </c>
      <c r="R107" s="148">
        <f t="shared" si="19"/>
        <v>4</v>
      </c>
      <c r="S107" s="148"/>
      <c r="T107" s="147">
        <f t="shared" si="14"/>
        <v>0</v>
      </c>
      <c r="U107" s="147" t="e">
        <f>VLOOKUP(#REF!,[6]搬迁户明细表!$G$2:$H$553,2,0)</f>
        <v>#REF!</v>
      </c>
    </row>
    <row r="108" s="147" customFormat="1" customHeight="1" spans="1:21">
      <c r="A108" s="149" t="str">
        <f t="shared" si="12"/>
        <v>鸣山村</v>
      </c>
      <c r="B108" s="149" t="e">
        <f>VLOOKUP(#REF!,'[4]2017年度'!$C$3:$D$258,2,0)</f>
        <v>#REF!</v>
      </c>
      <c r="C108" s="150" t="s">
        <v>593</v>
      </c>
      <c r="D108" s="150" t="s">
        <v>594</v>
      </c>
      <c r="E108" s="150">
        <v>3</v>
      </c>
      <c r="F108" s="149" t="s">
        <v>594</v>
      </c>
      <c r="G108" s="149"/>
      <c r="H108" s="149"/>
      <c r="I108" s="149"/>
      <c r="J108" s="148">
        <f t="shared" ref="J108:J115" si="20">E108*10000</f>
        <v>30000</v>
      </c>
      <c r="K108" s="148">
        <f>VLOOKUP(F108,[1]第一批拨钱!$G$3:$H$147,2,0)</f>
        <v>12000</v>
      </c>
      <c r="L108" s="148"/>
      <c r="M108" s="148"/>
      <c r="N108" s="148"/>
      <c r="O108" s="148">
        <v>18000</v>
      </c>
      <c r="P108" s="148"/>
      <c r="Q108" s="148">
        <f t="shared" si="13"/>
        <v>60000</v>
      </c>
      <c r="R108" s="148">
        <f t="shared" si="19"/>
        <v>6</v>
      </c>
      <c r="S108" s="148"/>
      <c r="T108" s="147">
        <f t="shared" si="14"/>
        <v>0</v>
      </c>
      <c r="U108" s="147" t="e">
        <f>VLOOKUP(#REF!,[6]搬迁户明细表!$G$2:$H$553,2,0)</f>
        <v>#REF!</v>
      </c>
    </row>
    <row r="109" s="147" customFormat="1" customHeight="1" spans="1:21">
      <c r="A109" s="149" t="str">
        <f t="shared" si="12"/>
        <v>鸣山村</v>
      </c>
      <c r="B109" s="149" t="e">
        <f>VLOOKUP(#REF!,'[4]2017年度'!$C$3:$D$258,2,0)</f>
        <v>#REF!</v>
      </c>
      <c r="C109" s="150" t="s">
        <v>593</v>
      </c>
      <c r="D109" s="150" t="s">
        <v>595</v>
      </c>
      <c r="E109" s="150">
        <v>3</v>
      </c>
      <c r="F109" s="149" t="s">
        <v>595</v>
      </c>
      <c r="G109" s="149"/>
      <c r="H109" s="149"/>
      <c r="I109" s="149"/>
      <c r="J109" s="148">
        <f t="shared" si="20"/>
        <v>30000</v>
      </c>
      <c r="K109" s="148">
        <f>VLOOKUP(F109,[1]第一批拨钱!$G$3:$H$147,2,0)</f>
        <v>12000</v>
      </c>
      <c r="L109" s="148"/>
      <c r="M109" s="148"/>
      <c r="N109" s="148"/>
      <c r="O109" s="148">
        <v>18000</v>
      </c>
      <c r="P109" s="148"/>
      <c r="Q109" s="148">
        <f t="shared" si="13"/>
        <v>60000</v>
      </c>
      <c r="R109" s="148">
        <f t="shared" si="19"/>
        <v>6</v>
      </c>
      <c r="S109" s="148"/>
      <c r="T109" s="147">
        <f t="shared" si="14"/>
        <v>0</v>
      </c>
      <c r="U109" s="147" t="e">
        <f>VLOOKUP(#REF!,[6]搬迁户明细表!$G$2:$H$553,2,0)</f>
        <v>#REF!</v>
      </c>
    </row>
    <row r="110" s="147" customFormat="1" customHeight="1" spans="1:21">
      <c r="A110" s="149" t="str">
        <f t="shared" si="12"/>
        <v>鸣山村</v>
      </c>
      <c r="B110" s="149" t="e">
        <f>VLOOKUP(#REF!,'[4]2017年度'!$C$3:$D$258,2,0)</f>
        <v>#REF!</v>
      </c>
      <c r="C110" s="150" t="s">
        <v>593</v>
      </c>
      <c r="D110" s="150" t="s">
        <v>596</v>
      </c>
      <c r="E110" s="150">
        <v>4</v>
      </c>
      <c r="F110" s="149" t="s">
        <v>596</v>
      </c>
      <c r="G110" s="149"/>
      <c r="H110" s="149"/>
      <c r="I110" s="149"/>
      <c r="J110" s="148">
        <f t="shared" si="20"/>
        <v>40000</v>
      </c>
      <c r="K110" s="148">
        <f>VLOOKUP(F110,[1]第一批拨钱!$G$3:$H$147,2,0)</f>
        <v>16000</v>
      </c>
      <c r="L110" s="148"/>
      <c r="M110" s="148"/>
      <c r="N110" s="148"/>
      <c r="O110" s="148">
        <v>24000</v>
      </c>
      <c r="P110" s="148"/>
      <c r="Q110" s="148">
        <f t="shared" si="13"/>
        <v>80000</v>
      </c>
      <c r="R110" s="148">
        <f t="shared" si="19"/>
        <v>8</v>
      </c>
      <c r="S110" s="148"/>
      <c r="T110" s="147">
        <f t="shared" si="14"/>
        <v>0</v>
      </c>
      <c r="U110" s="147" t="e">
        <f>VLOOKUP(#REF!,[6]搬迁户明细表!$G$2:$H$553,2,0)</f>
        <v>#REF!</v>
      </c>
    </row>
    <row r="111" s="147" customFormat="1" customHeight="1" spans="1:21">
      <c r="A111" s="149" t="str">
        <f t="shared" si="12"/>
        <v>鸣山村</v>
      </c>
      <c r="B111" s="149" t="e">
        <f>VLOOKUP(#REF!,'[4]2017年度'!$C$3:$D$258,2,0)</f>
        <v>#REF!</v>
      </c>
      <c r="C111" s="150" t="s">
        <v>593</v>
      </c>
      <c r="D111" s="150" t="s">
        <v>597</v>
      </c>
      <c r="E111" s="150">
        <v>2</v>
      </c>
      <c r="F111" s="149" t="s">
        <v>597</v>
      </c>
      <c r="G111" s="149"/>
      <c r="H111" s="149"/>
      <c r="I111" s="149"/>
      <c r="J111" s="148">
        <f t="shared" si="20"/>
        <v>20000</v>
      </c>
      <c r="K111" s="148">
        <f>VLOOKUP(F111,[1]第一批拨钱!$G$3:$H$147,2,0)</f>
        <v>8000</v>
      </c>
      <c r="L111" s="148"/>
      <c r="M111" s="148"/>
      <c r="N111" s="148"/>
      <c r="O111" s="148">
        <v>12000</v>
      </c>
      <c r="P111" s="148"/>
      <c r="Q111" s="148">
        <f t="shared" si="13"/>
        <v>40000</v>
      </c>
      <c r="R111" s="148">
        <f t="shared" si="19"/>
        <v>4</v>
      </c>
      <c r="S111" s="148"/>
      <c r="T111" s="147">
        <f t="shared" si="14"/>
        <v>0</v>
      </c>
      <c r="U111" s="147" t="e">
        <f>VLOOKUP(#REF!,[6]搬迁户明细表!$G$2:$H$553,2,0)</f>
        <v>#REF!</v>
      </c>
    </row>
    <row r="112" s="147" customFormat="1" customHeight="1" spans="1:21">
      <c r="A112" s="149" t="str">
        <f t="shared" si="12"/>
        <v>鸣山村</v>
      </c>
      <c r="B112" s="149" t="e">
        <f>VLOOKUP(#REF!,'[4]2017年度'!$C$3:$D$258,2,0)</f>
        <v>#REF!</v>
      </c>
      <c r="C112" s="150" t="s">
        <v>598</v>
      </c>
      <c r="D112" s="150" t="s">
        <v>599</v>
      </c>
      <c r="E112" s="150">
        <v>2</v>
      </c>
      <c r="F112" s="149" t="s">
        <v>599</v>
      </c>
      <c r="G112" s="149"/>
      <c r="H112" s="149"/>
      <c r="I112" s="149"/>
      <c r="J112" s="148">
        <f t="shared" si="20"/>
        <v>20000</v>
      </c>
      <c r="K112" s="148">
        <f>VLOOKUP(F112,[1]第一批拨钱!$G$3:$H$147,2,0)</f>
        <v>8000</v>
      </c>
      <c r="L112" s="148"/>
      <c r="M112" s="148"/>
      <c r="N112" s="148"/>
      <c r="O112" s="148">
        <v>12000</v>
      </c>
      <c r="P112" s="148"/>
      <c r="Q112" s="148">
        <f t="shared" si="13"/>
        <v>40000</v>
      </c>
      <c r="R112" s="148">
        <f t="shared" si="19"/>
        <v>4</v>
      </c>
      <c r="S112" s="148"/>
      <c r="T112" s="147">
        <f t="shared" si="14"/>
        <v>0</v>
      </c>
      <c r="U112" s="147" t="e">
        <f>VLOOKUP(#REF!,[6]搬迁户明细表!$G$2:$H$553,2,0)</f>
        <v>#REF!</v>
      </c>
    </row>
    <row r="113" s="147" customFormat="1" customHeight="1" spans="1:21">
      <c r="A113" s="149" t="str">
        <f t="shared" si="12"/>
        <v>鸣山村</v>
      </c>
      <c r="B113" s="149" t="e">
        <f>VLOOKUP(#REF!,'[4]2017年度'!$C$3:$D$258,2,0)</f>
        <v>#REF!</v>
      </c>
      <c r="C113" s="150" t="s">
        <v>598</v>
      </c>
      <c r="D113" s="150" t="s">
        <v>600</v>
      </c>
      <c r="E113" s="150">
        <v>3</v>
      </c>
      <c r="F113" s="149" t="s">
        <v>600</v>
      </c>
      <c r="G113" s="149"/>
      <c r="H113" s="149"/>
      <c r="I113" s="149"/>
      <c r="J113" s="148">
        <f t="shared" si="20"/>
        <v>30000</v>
      </c>
      <c r="K113" s="148">
        <f>VLOOKUP(F113,[1]第一批拨钱!$G$3:$H$147,2,0)</f>
        <v>12000</v>
      </c>
      <c r="L113" s="148"/>
      <c r="M113" s="148"/>
      <c r="N113" s="148"/>
      <c r="O113" s="148">
        <v>18000</v>
      </c>
      <c r="P113" s="148"/>
      <c r="Q113" s="148">
        <f t="shared" si="13"/>
        <v>60000</v>
      </c>
      <c r="R113" s="148">
        <f t="shared" si="19"/>
        <v>6</v>
      </c>
      <c r="S113" s="148"/>
      <c r="T113" s="147">
        <f t="shared" si="14"/>
        <v>0</v>
      </c>
      <c r="U113" s="147" t="e">
        <f>VLOOKUP(#REF!,[6]搬迁户明细表!$G$2:$H$553,2,0)</f>
        <v>#REF!</v>
      </c>
    </row>
    <row r="114" s="147" customFormat="1" customHeight="1" spans="1:21">
      <c r="A114" s="149" t="str">
        <f t="shared" si="12"/>
        <v>鸣山村</v>
      </c>
      <c r="B114" s="149" t="e">
        <f>VLOOKUP(#REF!,'[4]2017年度'!$C$3:$D$258,2,0)</f>
        <v>#REF!</v>
      </c>
      <c r="C114" s="150" t="s">
        <v>598</v>
      </c>
      <c r="D114" s="150" t="s">
        <v>601</v>
      </c>
      <c r="E114" s="150">
        <v>3</v>
      </c>
      <c r="F114" s="149" t="s">
        <v>601</v>
      </c>
      <c r="G114" s="149"/>
      <c r="H114" s="149"/>
      <c r="I114" s="149"/>
      <c r="J114" s="148">
        <f t="shared" si="20"/>
        <v>30000</v>
      </c>
      <c r="K114" s="148">
        <f>VLOOKUP(F114,[1]第一批拨钱!$G$3:$H$147,2,0)</f>
        <v>12000</v>
      </c>
      <c r="L114" s="148"/>
      <c r="M114" s="148"/>
      <c r="N114" s="148"/>
      <c r="O114" s="148">
        <v>18000</v>
      </c>
      <c r="P114" s="148"/>
      <c r="Q114" s="148">
        <f t="shared" si="13"/>
        <v>60000</v>
      </c>
      <c r="R114" s="148">
        <f t="shared" si="19"/>
        <v>6</v>
      </c>
      <c r="S114" s="148"/>
      <c r="T114" s="147">
        <f t="shared" si="14"/>
        <v>0</v>
      </c>
      <c r="U114" s="147" t="e">
        <f>VLOOKUP(#REF!,[6]搬迁户明细表!$G$2:$H$553,2,0)</f>
        <v>#REF!</v>
      </c>
    </row>
    <row r="115" s="147" customFormat="1" customHeight="1" spans="1:21">
      <c r="A115" s="149" t="str">
        <f t="shared" si="12"/>
        <v>鸣山村</v>
      </c>
      <c r="B115" s="149" t="e">
        <f>VLOOKUP(#REF!,'[4]2017年度'!$C$3:$D$258,2,0)</f>
        <v>#REF!</v>
      </c>
      <c r="C115" s="150" t="s">
        <v>598</v>
      </c>
      <c r="D115" s="149" t="s">
        <v>602</v>
      </c>
      <c r="E115" s="150">
        <v>4</v>
      </c>
      <c r="F115" s="149" t="s">
        <v>602</v>
      </c>
      <c r="G115" s="149"/>
      <c r="H115" s="149"/>
      <c r="I115" s="149"/>
      <c r="J115" s="148">
        <f t="shared" si="20"/>
        <v>40000</v>
      </c>
      <c r="K115" s="148">
        <f>VLOOKUP(F115,[1]第一批拨钱!$G$3:$H$147,2,0)</f>
        <v>16000</v>
      </c>
      <c r="L115" s="148"/>
      <c r="M115" s="148"/>
      <c r="N115" s="148"/>
      <c r="O115" s="148">
        <v>24000</v>
      </c>
      <c r="P115" s="148"/>
      <c r="Q115" s="148">
        <f t="shared" si="13"/>
        <v>80000</v>
      </c>
      <c r="R115" s="148">
        <f t="shared" si="19"/>
        <v>8</v>
      </c>
      <c r="S115" s="148"/>
      <c r="T115" s="147">
        <f t="shared" si="14"/>
        <v>0</v>
      </c>
      <c r="U115" s="147" t="e">
        <f>VLOOKUP(#REF!,[6]搬迁户明细表!$G$2:$H$553,2,0)</f>
        <v>#REF!</v>
      </c>
    </row>
    <row r="116" s="147" customFormat="1" customHeight="1" spans="1:21">
      <c r="A116" s="149" t="str">
        <f t="shared" si="12"/>
        <v>鸣山村</v>
      </c>
      <c r="B116" s="149" t="e">
        <f>VLOOKUP(#REF!,'[4]2017年度'!$C$3:$D$258,2,0)</f>
        <v>#REF!</v>
      </c>
      <c r="C116" s="148" t="s">
        <v>598</v>
      </c>
      <c r="D116" s="148" t="s">
        <v>603</v>
      </c>
      <c r="E116" s="148">
        <v>4</v>
      </c>
      <c r="F116" s="148" t="s">
        <v>603</v>
      </c>
      <c r="G116" s="149"/>
      <c r="H116" s="149"/>
      <c r="I116" s="149"/>
      <c r="J116" s="148"/>
      <c r="K116" s="151"/>
      <c r="L116" s="148">
        <v>56000</v>
      </c>
      <c r="M116" s="148"/>
      <c r="N116" s="151"/>
      <c r="O116" s="151">
        <v>24000</v>
      </c>
      <c r="P116" s="151"/>
      <c r="Q116" s="148">
        <f t="shared" si="13"/>
        <v>80000</v>
      </c>
      <c r="R116" s="148">
        <f t="shared" si="19"/>
        <v>8</v>
      </c>
      <c r="S116" s="162"/>
      <c r="T116" s="147">
        <f t="shared" si="14"/>
        <v>0</v>
      </c>
      <c r="U116" s="147" t="e">
        <f>VLOOKUP(#REF!,[6]搬迁户明细表!$G$2:$H$553,2,0)</f>
        <v>#REF!</v>
      </c>
    </row>
    <row r="117" s="147" customFormat="1" customHeight="1" spans="1:21">
      <c r="A117" s="149" t="str">
        <f t="shared" si="12"/>
        <v>鸣山村</v>
      </c>
      <c r="B117" s="149" t="e">
        <f>VLOOKUP(#REF!,'[4]2017年度'!$C$3:$D$258,2,0)</f>
        <v>#REF!</v>
      </c>
      <c r="C117" s="150" t="s">
        <v>598</v>
      </c>
      <c r="D117" s="152" t="s">
        <v>604</v>
      </c>
      <c r="E117" s="164">
        <v>4</v>
      </c>
      <c r="F117" s="152" t="s">
        <v>604</v>
      </c>
      <c r="G117" s="149"/>
      <c r="H117" s="149"/>
      <c r="I117" s="149"/>
      <c r="J117" s="151"/>
      <c r="K117" s="151"/>
      <c r="L117" s="151"/>
      <c r="M117" s="151">
        <v>40000</v>
      </c>
      <c r="N117" s="151"/>
      <c r="O117" s="151">
        <v>40000</v>
      </c>
      <c r="P117" s="151"/>
      <c r="Q117" s="148">
        <f t="shared" si="13"/>
        <v>80000</v>
      </c>
      <c r="R117" s="148">
        <f t="shared" si="19"/>
        <v>8</v>
      </c>
      <c r="S117" s="148"/>
      <c r="T117" s="147">
        <f t="shared" si="14"/>
        <v>0</v>
      </c>
      <c r="U117" s="147" t="e">
        <f>VLOOKUP(#REF!,[6]搬迁户明细表!$G$2:$H$553,2,0)</f>
        <v>#REF!</v>
      </c>
    </row>
    <row r="118" s="147" customFormat="1" customHeight="1" spans="1:21">
      <c r="A118" s="149" t="str">
        <f t="shared" si="12"/>
        <v>鸣山村</v>
      </c>
      <c r="B118" s="149" t="e">
        <f>VLOOKUP(#REF!,'[4]2017年度'!$C$3:$D$258,2,0)</f>
        <v>#REF!</v>
      </c>
      <c r="C118" s="150" t="s">
        <v>605</v>
      </c>
      <c r="D118" s="150" t="s">
        <v>606</v>
      </c>
      <c r="E118" s="150">
        <v>4</v>
      </c>
      <c r="F118" s="149" t="s">
        <v>606</v>
      </c>
      <c r="G118" s="149"/>
      <c r="H118" s="149"/>
      <c r="I118" s="149"/>
      <c r="J118" s="148">
        <f t="shared" ref="J118:J126" si="21">E118*10000</f>
        <v>40000</v>
      </c>
      <c r="K118" s="148">
        <f>VLOOKUP(F118,[1]第一批拨钱!$G$3:$H$147,2,0)</f>
        <v>16000</v>
      </c>
      <c r="L118" s="148"/>
      <c r="M118" s="148"/>
      <c r="N118" s="148"/>
      <c r="O118" s="148">
        <v>24000</v>
      </c>
      <c r="P118" s="148"/>
      <c r="Q118" s="148">
        <f t="shared" si="13"/>
        <v>80000</v>
      </c>
      <c r="R118" s="148">
        <f t="shared" si="19"/>
        <v>8</v>
      </c>
      <c r="S118" s="163"/>
      <c r="T118" s="147">
        <f t="shared" si="14"/>
        <v>0</v>
      </c>
      <c r="U118" s="147" t="e">
        <f>VLOOKUP(#REF!,[6]搬迁户明细表!$G$2:$H$553,2,0)</f>
        <v>#REF!</v>
      </c>
    </row>
    <row r="119" s="147" customFormat="1" customHeight="1" spans="1:21">
      <c r="A119" s="149" t="str">
        <f t="shared" si="12"/>
        <v>鸣山村</v>
      </c>
      <c r="B119" s="149" t="str">
        <f>VLOOKUP(D119,'[4]2017年度'!$B$3:$D$259,3,0)</f>
        <v>分散安置</v>
      </c>
      <c r="C119" s="148" t="s">
        <v>605</v>
      </c>
      <c r="D119" s="148" t="s">
        <v>607</v>
      </c>
      <c r="E119" s="148">
        <v>2</v>
      </c>
      <c r="F119" s="148" t="s">
        <v>608</v>
      </c>
      <c r="G119" s="149"/>
      <c r="H119" s="149"/>
      <c r="I119" s="149"/>
      <c r="J119" s="148"/>
      <c r="K119" s="151"/>
      <c r="L119" s="148">
        <v>28000</v>
      </c>
      <c r="M119" s="148"/>
      <c r="N119" s="148"/>
      <c r="O119" s="148">
        <v>12000</v>
      </c>
      <c r="P119" s="148"/>
      <c r="Q119" s="148">
        <f t="shared" si="13"/>
        <v>40000</v>
      </c>
      <c r="R119" s="148">
        <f t="shared" si="19"/>
        <v>4</v>
      </c>
      <c r="S119" s="148" t="s">
        <v>608</v>
      </c>
      <c r="T119" s="147">
        <f t="shared" si="14"/>
        <v>0</v>
      </c>
      <c r="U119" s="147" t="e">
        <f>VLOOKUP(D119,[6]搬迁户明细表!$F$2:$H$554,3,0)</f>
        <v>#N/A</v>
      </c>
    </row>
    <row r="120" s="147" customFormat="1" customHeight="1" spans="1:21">
      <c r="A120" s="149" t="str">
        <f t="shared" si="12"/>
        <v>鸣山村</v>
      </c>
      <c r="B120" s="149" t="e">
        <f>VLOOKUP(#REF!,'[5]2016年度'!$C$3:$D$172,2,0)</f>
        <v>#REF!</v>
      </c>
      <c r="C120" s="151" t="s">
        <v>605</v>
      </c>
      <c r="D120" s="151" t="s">
        <v>609</v>
      </c>
      <c r="E120" s="151">
        <v>5</v>
      </c>
      <c r="F120" s="151" t="s">
        <v>609</v>
      </c>
      <c r="G120" s="151">
        <v>50000</v>
      </c>
      <c r="H120" s="149">
        <f>VLOOKUP(F120,[2]Sheet1!$C$3:$G$38,5,0)</f>
        <v>20000</v>
      </c>
      <c r="I120" s="149"/>
      <c r="J120" s="151"/>
      <c r="K120" s="151"/>
      <c r="L120" s="151"/>
      <c r="M120" s="151"/>
      <c r="N120" s="148"/>
      <c r="O120" s="148">
        <v>30000</v>
      </c>
      <c r="P120" s="148"/>
      <c r="Q120" s="148">
        <f t="shared" si="13"/>
        <v>100000</v>
      </c>
      <c r="R120" s="148">
        <f t="shared" si="19"/>
        <v>10</v>
      </c>
      <c r="S120" s="161"/>
      <c r="T120" s="147">
        <f t="shared" si="14"/>
        <v>0</v>
      </c>
      <c r="U120" s="147" t="e">
        <f>VLOOKUP(#REF!,[6]搬迁户明细表!$G$2:$H$553,2,0)</f>
        <v>#REF!</v>
      </c>
    </row>
    <row r="121" s="147" customFormat="1" customHeight="1" spans="1:21">
      <c r="A121" s="149" t="str">
        <f t="shared" si="12"/>
        <v>鸣山村</v>
      </c>
      <c r="B121" s="149" t="e">
        <f>VLOOKUP(#REF!,'[5]2016年度'!$C$3:$D$172,2,0)</f>
        <v>#REF!</v>
      </c>
      <c r="C121" s="151" t="s">
        <v>605</v>
      </c>
      <c r="D121" s="151" t="s">
        <v>610</v>
      </c>
      <c r="E121" s="151">
        <v>4</v>
      </c>
      <c r="F121" s="151" t="s">
        <v>610</v>
      </c>
      <c r="G121" s="151">
        <v>40000</v>
      </c>
      <c r="H121" s="149">
        <f>VLOOKUP(F121,[2]Sheet1!$C$3:$G$38,5,0)</f>
        <v>16000</v>
      </c>
      <c r="I121" s="149"/>
      <c r="J121" s="151"/>
      <c r="K121" s="151"/>
      <c r="L121" s="151"/>
      <c r="M121" s="151"/>
      <c r="N121" s="148"/>
      <c r="O121" s="148">
        <v>24000</v>
      </c>
      <c r="P121" s="148"/>
      <c r="Q121" s="148">
        <f t="shared" si="13"/>
        <v>80000</v>
      </c>
      <c r="R121" s="148">
        <f t="shared" si="19"/>
        <v>8</v>
      </c>
      <c r="S121" s="162"/>
      <c r="T121" s="147">
        <f t="shared" si="14"/>
        <v>0</v>
      </c>
      <c r="U121" s="147" t="e">
        <f>VLOOKUP(#REF!,[6]搬迁户明细表!$G$2:$H$553,2,0)</f>
        <v>#REF!</v>
      </c>
    </row>
    <row r="122" s="147" customFormat="1" customHeight="1" spans="1:21">
      <c r="A122" s="149" t="s">
        <v>611</v>
      </c>
      <c r="B122" s="149" t="s">
        <v>155</v>
      </c>
      <c r="C122" s="149" t="s">
        <v>612</v>
      </c>
      <c r="D122" s="150" t="s">
        <v>613</v>
      </c>
      <c r="E122" s="150">
        <v>4</v>
      </c>
      <c r="F122" s="149" t="s">
        <v>613</v>
      </c>
      <c r="G122" s="149"/>
      <c r="H122" s="149"/>
      <c r="I122" s="149"/>
      <c r="J122" s="148">
        <f t="shared" si="21"/>
        <v>40000</v>
      </c>
      <c r="K122" s="148">
        <f>VLOOKUP(F122,[1]第一批拨钱!$G$3:$H$147,2,0)</f>
        <v>16000</v>
      </c>
      <c r="L122" s="148"/>
      <c r="M122" s="148"/>
      <c r="N122" s="148"/>
      <c r="O122" s="148"/>
      <c r="P122" s="148"/>
      <c r="Q122" s="148">
        <f t="shared" si="13"/>
        <v>56000</v>
      </c>
      <c r="R122" s="148">
        <f t="shared" si="19"/>
        <v>5.6</v>
      </c>
      <c r="S122" s="148" t="s">
        <v>541</v>
      </c>
      <c r="T122" s="147">
        <f t="shared" si="14"/>
        <v>24000</v>
      </c>
      <c r="U122" s="147" t="e">
        <f>VLOOKUP(D122,[6]搬迁户明细表!$F$2:$H$554,3,0)</f>
        <v>#N/A</v>
      </c>
    </row>
    <row r="123" s="147" customFormat="1" customHeight="1" spans="1:21">
      <c r="A123" s="149" t="str">
        <f t="shared" si="12"/>
        <v>南冲村</v>
      </c>
      <c r="B123" s="149" t="e">
        <f>VLOOKUP(#REF!,'[4]2017年度'!$C$3:$D$258,2,0)</f>
        <v>#REF!</v>
      </c>
      <c r="C123" s="149" t="s">
        <v>614</v>
      </c>
      <c r="D123" s="150" t="s">
        <v>615</v>
      </c>
      <c r="E123" s="149">
        <v>1</v>
      </c>
      <c r="F123" s="148" t="s">
        <v>615</v>
      </c>
      <c r="G123" s="149"/>
      <c r="H123" s="149"/>
      <c r="I123" s="149"/>
      <c r="J123" s="148">
        <f t="shared" si="21"/>
        <v>10000</v>
      </c>
      <c r="K123" s="148">
        <f>VLOOKUP(F123,[1]第一批拨钱!$G$3:$H$147,2,0)</f>
        <v>4000</v>
      </c>
      <c r="L123" s="148"/>
      <c r="M123" s="148"/>
      <c r="N123" s="148">
        <f>4000+2000</f>
        <v>6000</v>
      </c>
      <c r="O123" s="148"/>
      <c r="P123" s="148"/>
      <c r="Q123" s="148">
        <f t="shared" si="13"/>
        <v>20000</v>
      </c>
      <c r="R123" s="148">
        <f t="shared" si="19"/>
        <v>2</v>
      </c>
      <c r="S123" s="148" t="s">
        <v>541</v>
      </c>
      <c r="T123" s="147">
        <f t="shared" si="14"/>
        <v>0</v>
      </c>
      <c r="U123" s="147" t="e">
        <f>VLOOKUP(D123,[6]搬迁户明细表!$F$2:$H$554,3,0)</f>
        <v>#N/A</v>
      </c>
    </row>
    <row r="124" s="147" customFormat="1" customHeight="1" spans="1:21">
      <c r="A124" s="149" t="str">
        <f t="shared" si="12"/>
        <v>南冲村</v>
      </c>
      <c r="B124" s="149" t="e">
        <f>VLOOKUP(#REF!,'[4]2017年度'!$C$3:$D$258,2,0)</f>
        <v>#REF!</v>
      </c>
      <c r="C124" s="149" t="s">
        <v>614</v>
      </c>
      <c r="D124" s="150" t="s">
        <v>616</v>
      </c>
      <c r="E124" s="149">
        <v>3</v>
      </c>
      <c r="F124" s="149" t="s">
        <v>616</v>
      </c>
      <c r="G124" s="149"/>
      <c r="H124" s="149"/>
      <c r="I124" s="149"/>
      <c r="J124" s="148">
        <f t="shared" si="21"/>
        <v>30000</v>
      </c>
      <c r="K124" s="148">
        <f>VLOOKUP(F124,[1]第一批拨钱!$G$3:$H$147,2,0)</f>
        <v>12000</v>
      </c>
      <c r="L124" s="148"/>
      <c r="M124" s="148"/>
      <c r="N124" s="148">
        <v>18000</v>
      </c>
      <c r="O124" s="148"/>
      <c r="P124" s="148"/>
      <c r="Q124" s="148">
        <f t="shared" si="13"/>
        <v>60000</v>
      </c>
      <c r="R124" s="148">
        <f t="shared" si="19"/>
        <v>6</v>
      </c>
      <c r="S124" s="148" t="s">
        <v>541</v>
      </c>
      <c r="T124" s="147">
        <f t="shared" si="14"/>
        <v>0</v>
      </c>
      <c r="U124" s="147" t="e">
        <f>VLOOKUP(D124,[6]搬迁户明细表!$F$2:$H$554,3,0)</f>
        <v>#N/A</v>
      </c>
    </row>
    <row r="125" s="147" customFormat="1" customHeight="1" spans="1:21">
      <c r="A125" s="149" t="str">
        <f t="shared" si="12"/>
        <v>南冲村</v>
      </c>
      <c r="B125" s="149" t="e">
        <f>VLOOKUP(#REF!,'[4]2017年度'!$C$3:$D$258,2,0)</f>
        <v>#REF!</v>
      </c>
      <c r="C125" s="149" t="s">
        <v>617</v>
      </c>
      <c r="D125" s="150" t="s">
        <v>618</v>
      </c>
      <c r="E125" s="150">
        <v>4</v>
      </c>
      <c r="F125" s="149" t="s">
        <v>618</v>
      </c>
      <c r="G125" s="149"/>
      <c r="H125" s="149"/>
      <c r="I125" s="149"/>
      <c r="J125" s="148">
        <f t="shared" si="21"/>
        <v>40000</v>
      </c>
      <c r="K125" s="148">
        <f>VLOOKUP(F125,[1]第一批拨钱!$G$3:$H$147,2,0)</f>
        <v>16000</v>
      </c>
      <c r="L125" s="148"/>
      <c r="M125" s="148"/>
      <c r="N125" s="148"/>
      <c r="O125" s="148">
        <v>24000</v>
      </c>
      <c r="P125" s="148"/>
      <c r="Q125" s="148">
        <f t="shared" si="13"/>
        <v>80000</v>
      </c>
      <c r="R125" s="148">
        <f t="shared" si="19"/>
        <v>8</v>
      </c>
      <c r="S125" s="161"/>
      <c r="T125" s="147">
        <f t="shared" si="14"/>
        <v>0</v>
      </c>
      <c r="U125" s="147" t="e">
        <f>VLOOKUP(#REF!,[6]搬迁户明细表!$G$2:$H$553,2,0)</f>
        <v>#REF!</v>
      </c>
    </row>
    <row r="126" s="147" customFormat="1" customHeight="1" spans="1:21">
      <c r="A126" s="149" t="str">
        <f t="shared" si="12"/>
        <v>南冲村</v>
      </c>
      <c r="B126" s="149" t="e">
        <f>VLOOKUP(#REF!,'[4]2017年度'!$C$3:$D$258,2,0)</f>
        <v>#REF!</v>
      </c>
      <c r="C126" s="149" t="s">
        <v>617</v>
      </c>
      <c r="D126" s="150" t="s">
        <v>619</v>
      </c>
      <c r="E126" s="150">
        <v>3</v>
      </c>
      <c r="F126" s="149" t="s">
        <v>619</v>
      </c>
      <c r="G126" s="149"/>
      <c r="H126" s="149"/>
      <c r="I126" s="149"/>
      <c r="J126" s="148">
        <f t="shared" si="21"/>
        <v>30000</v>
      </c>
      <c r="K126" s="148">
        <f>VLOOKUP(F126,[1]第一批拨钱!$G$3:$H$147,2,0)</f>
        <v>12000</v>
      </c>
      <c r="L126" s="148"/>
      <c r="M126" s="148"/>
      <c r="N126" s="148"/>
      <c r="O126" s="148">
        <v>18000</v>
      </c>
      <c r="P126" s="148"/>
      <c r="Q126" s="148">
        <f t="shared" si="13"/>
        <v>60000</v>
      </c>
      <c r="R126" s="148">
        <f t="shared" si="19"/>
        <v>6</v>
      </c>
      <c r="S126" s="148"/>
      <c r="T126" s="147">
        <f t="shared" si="14"/>
        <v>0</v>
      </c>
      <c r="U126" s="147" t="e">
        <f>VLOOKUP(#REF!,[6]搬迁户明细表!$G$2:$H$553,2,0)</f>
        <v>#REF!</v>
      </c>
    </row>
    <row r="127" s="147" customFormat="1" customHeight="1" spans="1:21">
      <c r="A127" s="149" t="str">
        <f t="shared" si="12"/>
        <v>中兴村</v>
      </c>
      <c r="B127" s="149" t="e">
        <f>VLOOKUP(#REF!,'[5]2016年度'!$C$3:$D$172,2,0)</f>
        <v>#REF!</v>
      </c>
      <c r="C127" s="151" t="s">
        <v>620</v>
      </c>
      <c r="D127" s="151" t="s">
        <v>621</v>
      </c>
      <c r="E127" s="151">
        <v>3</v>
      </c>
      <c r="F127" s="151" t="s">
        <v>621</v>
      </c>
      <c r="G127" s="151">
        <v>30000</v>
      </c>
      <c r="H127" s="149">
        <f>VLOOKUP(F127,[2]Sheet1!$C$3:$G$38,5,0)</f>
        <v>12000</v>
      </c>
      <c r="I127" s="149"/>
      <c r="J127" s="151"/>
      <c r="K127" s="151"/>
      <c r="L127" s="151"/>
      <c r="M127" s="151"/>
      <c r="N127" s="148"/>
      <c r="O127" s="148">
        <v>18000</v>
      </c>
      <c r="P127" s="148"/>
      <c r="Q127" s="148">
        <f t="shared" si="13"/>
        <v>60000</v>
      </c>
      <c r="R127" s="148">
        <f t="shared" si="19"/>
        <v>6</v>
      </c>
      <c r="S127" s="148"/>
      <c r="T127" s="147">
        <f t="shared" si="14"/>
        <v>0</v>
      </c>
      <c r="U127" s="147" t="e">
        <f>VLOOKUP(#REF!,[6]搬迁户明细表!$G$2:$H$553,2,0)</f>
        <v>#REF!</v>
      </c>
    </row>
    <row r="128" s="147" customFormat="1" customHeight="1" spans="1:21">
      <c r="A128" s="149" t="str">
        <f t="shared" si="12"/>
        <v>道仁村</v>
      </c>
      <c r="B128" s="149" t="s">
        <v>155</v>
      </c>
      <c r="C128" s="148" t="s">
        <v>622</v>
      </c>
      <c r="D128" s="148" t="s">
        <v>623</v>
      </c>
      <c r="E128" s="148">
        <v>3</v>
      </c>
      <c r="F128" s="148" t="s">
        <v>623</v>
      </c>
      <c r="G128" s="148">
        <v>30000</v>
      </c>
      <c r="H128" s="149">
        <f>VLOOKUP(F128,[2]Sheet1!$C$3:$G$38,5,0)</f>
        <v>12000</v>
      </c>
      <c r="I128" s="149"/>
      <c r="J128" s="151"/>
      <c r="K128" s="151"/>
      <c r="L128" s="151"/>
      <c r="M128" s="151"/>
      <c r="N128" s="148"/>
      <c r="O128" s="148">
        <v>18000</v>
      </c>
      <c r="P128" s="148"/>
      <c r="Q128" s="148">
        <f t="shared" si="13"/>
        <v>60000</v>
      </c>
      <c r="R128" s="148">
        <f t="shared" si="19"/>
        <v>6</v>
      </c>
      <c r="S128" s="148" t="s">
        <v>468</v>
      </c>
      <c r="T128" s="147">
        <f t="shared" si="14"/>
        <v>0</v>
      </c>
      <c r="U128" s="147" t="e">
        <f>VLOOKUP(#REF!,[6]搬迁户明细表!$G$2:$H$553,2,0)</f>
        <v>#REF!</v>
      </c>
    </row>
    <row r="129" s="147" customFormat="1" customHeight="1" spans="1:21">
      <c r="A129" s="149" t="str">
        <f t="shared" si="12"/>
        <v>西台村</v>
      </c>
      <c r="B129" s="149" t="e">
        <f>VLOOKUP(#REF!,'[4]2017年度'!$C$3:$D$258,2,0)</f>
        <v>#REF!</v>
      </c>
      <c r="C129" s="150" t="s">
        <v>624</v>
      </c>
      <c r="D129" s="149" t="s">
        <v>625</v>
      </c>
      <c r="E129" s="150">
        <v>5</v>
      </c>
      <c r="F129" s="149" t="s">
        <v>625</v>
      </c>
      <c r="G129" s="149"/>
      <c r="H129" s="149"/>
      <c r="I129" s="149"/>
      <c r="J129" s="148">
        <f t="shared" ref="J129:J135" si="22">E129*10000</f>
        <v>50000</v>
      </c>
      <c r="K129" s="148">
        <f>VLOOKUP(F129,[1]第一批拨钱!$G$3:$H$147,2,0)</f>
        <v>20000</v>
      </c>
      <c r="L129" s="148"/>
      <c r="M129" s="148"/>
      <c r="N129" s="148"/>
      <c r="O129" s="148">
        <v>30000</v>
      </c>
      <c r="P129" s="148"/>
      <c r="Q129" s="148">
        <f t="shared" si="13"/>
        <v>100000</v>
      </c>
      <c r="R129" s="148">
        <f t="shared" si="19"/>
        <v>10</v>
      </c>
      <c r="S129" s="148"/>
      <c r="T129" s="147">
        <f t="shared" si="14"/>
        <v>0</v>
      </c>
      <c r="U129" s="147" t="e">
        <f>VLOOKUP(#REF!,[6]搬迁户明细表!$G$2:$H$553,2,0)</f>
        <v>#REF!</v>
      </c>
    </row>
    <row r="130" s="147" customFormat="1" customHeight="1" spans="1:21">
      <c r="A130" s="149" t="str">
        <f t="shared" si="12"/>
        <v>西台村</v>
      </c>
      <c r="B130" s="149" t="e">
        <f>VLOOKUP(#REF!,'[4]2017年度'!$C$3:$D$258,2,0)</f>
        <v>#REF!</v>
      </c>
      <c r="C130" s="150" t="s">
        <v>624</v>
      </c>
      <c r="D130" s="149" t="s">
        <v>626</v>
      </c>
      <c r="E130" s="150">
        <v>3</v>
      </c>
      <c r="F130" s="149" t="s">
        <v>626</v>
      </c>
      <c r="G130" s="149"/>
      <c r="H130" s="149"/>
      <c r="I130" s="149"/>
      <c r="J130" s="148">
        <f t="shared" si="22"/>
        <v>30000</v>
      </c>
      <c r="K130" s="148">
        <f>VLOOKUP(F130,[1]第一批拨钱!$G$3:$H$147,2,0)</f>
        <v>12000</v>
      </c>
      <c r="L130" s="148"/>
      <c r="M130" s="148"/>
      <c r="N130" s="151"/>
      <c r="O130" s="151">
        <v>18000</v>
      </c>
      <c r="P130" s="151"/>
      <c r="Q130" s="148">
        <f t="shared" si="13"/>
        <v>60000</v>
      </c>
      <c r="R130" s="148">
        <f t="shared" si="19"/>
        <v>6</v>
      </c>
      <c r="S130" s="162"/>
      <c r="T130" s="147">
        <f t="shared" si="14"/>
        <v>0</v>
      </c>
      <c r="U130" s="147" t="e">
        <f>VLOOKUP(#REF!,[6]搬迁户明细表!$G$2:$H$553,2,0)</f>
        <v>#REF!</v>
      </c>
    </row>
    <row r="131" s="147" customFormat="1" customHeight="1" spans="1:21">
      <c r="A131" s="149" t="str">
        <f t="shared" si="12"/>
        <v>西台村</v>
      </c>
      <c r="B131" s="149" t="e">
        <f>VLOOKUP(#REF!,'[5]2016年度'!$C$3:$D$172,2,0)</f>
        <v>#REF!</v>
      </c>
      <c r="C131" s="151" t="s">
        <v>624</v>
      </c>
      <c r="D131" s="151" t="s">
        <v>627</v>
      </c>
      <c r="E131" s="151">
        <v>4</v>
      </c>
      <c r="F131" s="151" t="s">
        <v>627</v>
      </c>
      <c r="G131" s="151">
        <v>40000</v>
      </c>
      <c r="H131" s="149">
        <f>VLOOKUP(F131,[2]Sheet1!$C$3:$G$38,5,0)</f>
        <v>16000</v>
      </c>
      <c r="I131" s="149"/>
      <c r="J131" s="151"/>
      <c r="K131" s="151"/>
      <c r="L131" s="151"/>
      <c r="M131" s="151"/>
      <c r="N131" s="148">
        <v>24000</v>
      </c>
      <c r="O131" s="148"/>
      <c r="P131" s="148"/>
      <c r="Q131" s="148">
        <f t="shared" si="13"/>
        <v>80000</v>
      </c>
      <c r="R131" s="148">
        <f t="shared" si="19"/>
        <v>8</v>
      </c>
      <c r="S131" s="148" t="s">
        <v>556</v>
      </c>
      <c r="T131" s="147">
        <f t="shared" si="14"/>
        <v>0</v>
      </c>
      <c r="U131" s="147" t="e">
        <f>VLOOKUP(#REF!,[6]搬迁户明细表!$G$2:$H$553,2,0)</f>
        <v>#REF!</v>
      </c>
    </row>
    <row r="132" s="147" customFormat="1" customHeight="1" spans="1:21">
      <c r="A132" s="149" t="str">
        <f t="shared" ref="A132:A195" si="23">LEFT(C132,3)</f>
        <v>西台村</v>
      </c>
      <c r="B132" s="149" t="e">
        <f>VLOOKUP(#REF!,'[4]2017年度'!$C$3:$D$258,2,0)</f>
        <v>#REF!</v>
      </c>
      <c r="C132" s="150" t="s">
        <v>628</v>
      </c>
      <c r="D132" s="150" t="s">
        <v>629</v>
      </c>
      <c r="E132" s="150">
        <v>4</v>
      </c>
      <c r="F132" s="149" t="s">
        <v>629</v>
      </c>
      <c r="G132" s="149"/>
      <c r="H132" s="149"/>
      <c r="I132" s="149"/>
      <c r="J132" s="148">
        <f t="shared" si="22"/>
        <v>40000</v>
      </c>
      <c r="K132" s="148">
        <f>VLOOKUP(F132,[1]第一批拨钱!$G$3:$H$147,2,0)</f>
        <v>16000</v>
      </c>
      <c r="L132" s="148"/>
      <c r="M132" s="148"/>
      <c r="N132" s="148"/>
      <c r="O132" s="148">
        <v>24000</v>
      </c>
      <c r="P132" s="148"/>
      <c r="Q132" s="148">
        <f t="shared" ref="Q132:Q195" si="24">SUM(G132:P132)</f>
        <v>80000</v>
      </c>
      <c r="R132" s="148">
        <f t="shared" si="19"/>
        <v>8</v>
      </c>
      <c r="S132" s="161"/>
      <c r="T132" s="147">
        <f t="shared" ref="T132:T195" si="25">E132*20000-Q132</f>
        <v>0</v>
      </c>
      <c r="U132" s="147" t="e">
        <f>VLOOKUP(#REF!,[6]搬迁户明细表!$G$2:$H$553,2,0)</f>
        <v>#REF!</v>
      </c>
    </row>
    <row r="133" s="147" customFormat="1" customHeight="1" spans="1:21">
      <c r="A133" s="149" t="str">
        <f t="shared" si="23"/>
        <v>西台村</v>
      </c>
      <c r="B133" s="149" t="e">
        <f>VLOOKUP(#REF!,'[4]2017年度'!$C$3:$D$258,2,0)</f>
        <v>#REF!</v>
      </c>
      <c r="C133" s="150" t="s">
        <v>628</v>
      </c>
      <c r="D133" s="150" t="s">
        <v>630</v>
      </c>
      <c r="E133" s="150">
        <v>4</v>
      </c>
      <c r="F133" s="149" t="s">
        <v>630</v>
      </c>
      <c r="G133" s="149"/>
      <c r="H133" s="149"/>
      <c r="I133" s="149"/>
      <c r="J133" s="148">
        <f t="shared" si="22"/>
        <v>40000</v>
      </c>
      <c r="K133" s="148">
        <f>VLOOKUP(F133,[1]第一批拨钱!$G$3:$H$147,2,0)</f>
        <v>16000</v>
      </c>
      <c r="L133" s="148"/>
      <c r="M133" s="148"/>
      <c r="N133" s="151"/>
      <c r="O133" s="151">
        <v>24000</v>
      </c>
      <c r="P133" s="151"/>
      <c r="Q133" s="148">
        <f t="shared" si="24"/>
        <v>80000</v>
      </c>
      <c r="R133" s="148">
        <f t="shared" si="19"/>
        <v>8</v>
      </c>
      <c r="S133" s="148"/>
      <c r="T133" s="147">
        <f t="shared" si="25"/>
        <v>0</v>
      </c>
      <c r="U133" s="147" t="e">
        <f>VLOOKUP(#REF!,[6]搬迁户明细表!$G$2:$H$553,2,0)</f>
        <v>#REF!</v>
      </c>
    </row>
    <row r="134" s="147" customFormat="1" customHeight="1" spans="1:21">
      <c r="A134" s="149" t="str">
        <f t="shared" si="23"/>
        <v>西台村</v>
      </c>
      <c r="B134" s="149" t="e">
        <f>VLOOKUP(#REF!,'[4]2017年度'!$C$3:$D$258,2,0)</f>
        <v>#REF!</v>
      </c>
      <c r="C134" s="150" t="s">
        <v>628</v>
      </c>
      <c r="D134" s="150" t="s">
        <v>631</v>
      </c>
      <c r="E134" s="150">
        <v>4</v>
      </c>
      <c r="F134" s="149" t="s">
        <v>631</v>
      </c>
      <c r="G134" s="149"/>
      <c r="H134" s="149"/>
      <c r="I134" s="149"/>
      <c r="J134" s="148">
        <f t="shared" si="22"/>
        <v>40000</v>
      </c>
      <c r="K134" s="148">
        <f>VLOOKUP(F134,[1]第一批拨钱!$G$3:$H$147,2,0)</f>
        <v>16000</v>
      </c>
      <c r="L134" s="148"/>
      <c r="M134" s="148"/>
      <c r="N134" s="148"/>
      <c r="O134" s="148">
        <v>24000</v>
      </c>
      <c r="P134" s="148"/>
      <c r="Q134" s="148">
        <f t="shared" si="24"/>
        <v>80000</v>
      </c>
      <c r="R134" s="148">
        <f t="shared" si="19"/>
        <v>8</v>
      </c>
      <c r="S134" s="148"/>
      <c r="T134" s="147">
        <f t="shared" si="25"/>
        <v>0</v>
      </c>
      <c r="U134" s="147" t="e">
        <f>VLOOKUP(#REF!,[6]搬迁户明细表!$G$2:$H$553,2,0)</f>
        <v>#REF!</v>
      </c>
    </row>
    <row r="135" s="147" customFormat="1" customHeight="1" spans="1:21">
      <c r="A135" s="149" t="str">
        <f t="shared" si="23"/>
        <v>西台村</v>
      </c>
      <c r="B135" s="149" t="e">
        <f>VLOOKUP(#REF!,'[4]2017年度'!$C$3:$D$258,2,0)</f>
        <v>#REF!</v>
      </c>
      <c r="C135" s="150" t="s">
        <v>628</v>
      </c>
      <c r="D135" s="149" t="s">
        <v>632</v>
      </c>
      <c r="E135" s="150">
        <v>4</v>
      </c>
      <c r="F135" s="149" t="s">
        <v>632</v>
      </c>
      <c r="G135" s="149"/>
      <c r="H135" s="149"/>
      <c r="I135" s="149"/>
      <c r="J135" s="148">
        <f t="shared" si="22"/>
        <v>40000</v>
      </c>
      <c r="K135" s="148">
        <f>VLOOKUP(F135,[1]第一批拨钱!$G$3:$H$147,2,0)</f>
        <v>16000</v>
      </c>
      <c r="L135" s="148"/>
      <c r="M135" s="148"/>
      <c r="N135" s="151"/>
      <c r="O135" s="151">
        <v>24000</v>
      </c>
      <c r="P135" s="151"/>
      <c r="Q135" s="148">
        <f t="shared" si="24"/>
        <v>80000</v>
      </c>
      <c r="R135" s="148">
        <f t="shared" ref="R135:R166" si="26">Q135/10000</f>
        <v>8</v>
      </c>
      <c r="S135" s="148"/>
      <c r="T135" s="147">
        <f t="shared" si="25"/>
        <v>0</v>
      </c>
      <c r="U135" s="147" t="e">
        <f>VLOOKUP(#REF!,[6]搬迁户明细表!$G$2:$H$553,2,0)</f>
        <v>#REF!</v>
      </c>
    </row>
    <row r="136" s="147" customFormat="1" customHeight="1" spans="1:21">
      <c r="A136" s="149" t="str">
        <f t="shared" si="23"/>
        <v>西台村</v>
      </c>
      <c r="B136" s="149" t="e">
        <f>VLOOKUP(#REF!,'[5]2016年度'!$C$3:$D$172,2,0)</f>
        <v>#REF!</v>
      </c>
      <c r="C136" s="151" t="s">
        <v>628</v>
      </c>
      <c r="D136" s="151" t="s">
        <v>633</v>
      </c>
      <c r="E136" s="151">
        <v>3</v>
      </c>
      <c r="F136" s="151" t="s">
        <v>633</v>
      </c>
      <c r="G136" s="151">
        <v>30000</v>
      </c>
      <c r="H136" s="149">
        <f>VLOOKUP(F136,[2]Sheet1!$C$3:$G$38,5,0)</f>
        <v>12000</v>
      </c>
      <c r="I136" s="149"/>
      <c r="J136" s="151"/>
      <c r="K136" s="151"/>
      <c r="L136" s="151"/>
      <c r="M136" s="151"/>
      <c r="N136" s="148"/>
      <c r="O136" s="148">
        <v>18000</v>
      </c>
      <c r="P136" s="148"/>
      <c r="Q136" s="148">
        <f t="shared" si="24"/>
        <v>60000</v>
      </c>
      <c r="R136" s="148">
        <f t="shared" si="26"/>
        <v>6</v>
      </c>
      <c r="S136" s="148"/>
      <c r="T136" s="147">
        <f t="shared" si="25"/>
        <v>0</v>
      </c>
      <c r="U136" s="147" t="e">
        <f>VLOOKUP(#REF!,[6]搬迁户明细表!$G$2:$H$553,2,0)</f>
        <v>#REF!</v>
      </c>
    </row>
    <row r="137" s="147" customFormat="1" customHeight="1" spans="1:21">
      <c r="A137" s="149" t="str">
        <f t="shared" si="23"/>
        <v>西台村</v>
      </c>
      <c r="B137" s="149" t="str">
        <f>VLOOKUP(D137,'[4]2017年度'!$B$3:$D$259,3,0)</f>
        <v>分散安置</v>
      </c>
      <c r="C137" s="150" t="s">
        <v>634</v>
      </c>
      <c r="D137" s="150" t="s">
        <v>635</v>
      </c>
      <c r="E137" s="150">
        <v>2</v>
      </c>
      <c r="F137" s="149" t="s">
        <v>635</v>
      </c>
      <c r="G137" s="149"/>
      <c r="H137" s="149"/>
      <c r="I137" s="149"/>
      <c r="J137" s="148">
        <f t="shared" ref="J137:J141" si="27">E137*10000</f>
        <v>20000</v>
      </c>
      <c r="K137" s="148">
        <f>VLOOKUP(F137,[1]第一批拨钱!$G$3:$H$147,2,0)</f>
        <v>8000</v>
      </c>
      <c r="L137" s="148"/>
      <c r="M137" s="148"/>
      <c r="N137" s="148"/>
      <c r="O137" s="148">
        <v>12000</v>
      </c>
      <c r="P137" s="148"/>
      <c r="Q137" s="148">
        <f t="shared" si="24"/>
        <v>40000</v>
      </c>
      <c r="R137" s="148">
        <f t="shared" si="26"/>
        <v>4</v>
      </c>
      <c r="S137" s="148"/>
      <c r="T137" s="147">
        <f t="shared" si="25"/>
        <v>0</v>
      </c>
      <c r="U137" s="147" t="e">
        <f>VLOOKUP(D137,[6]搬迁户明细表!$F$2:$H$554,3,0)</f>
        <v>#N/A</v>
      </c>
    </row>
    <row r="138" s="147" customFormat="1" customHeight="1" spans="1:21">
      <c r="A138" s="149" t="str">
        <f t="shared" si="23"/>
        <v>西台村</v>
      </c>
      <c r="B138" s="149" t="e">
        <f>VLOOKUP(#REF!,'[4]2017年度'!$C$3:$D$258,2,0)</f>
        <v>#REF!</v>
      </c>
      <c r="C138" s="150" t="s">
        <v>634</v>
      </c>
      <c r="D138" s="150" t="s">
        <v>636</v>
      </c>
      <c r="E138" s="150">
        <v>4</v>
      </c>
      <c r="F138" s="149" t="s">
        <v>636</v>
      </c>
      <c r="G138" s="149"/>
      <c r="H138" s="149"/>
      <c r="I138" s="149"/>
      <c r="J138" s="148">
        <f t="shared" si="27"/>
        <v>40000</v>
      </c>
      <c r="K138" s="148">
        <f>VLOOKUP(F138,[1]第一批拨钱!$G$3:$H$147,2,0)</f>
        <v>16000</v>
      </c>
      <c r="L138" s="148"/>
      <c r="M138" s="148"/>
      <c r="N138" s="148"/>
      <c r="O138" s="148">
        <v>24000</v>
      </c>
      <c r="P138" s="148"/>
      <c r="Q138" s="148">
        <f t="shared" si="24"/>
        <v>80000</v>
      </c>
      <c r="R138" s="148">
        <f t="shared" si="26"/>
        <v>8</v>
      </c>
      <c r="S138" s="148"/>
      <c r="T138" s="147">
        <f t="shared" si="25"/>
        <v>0</v>
      </c>
      <c r="U138" s="147" t="e">
        <f>VLOOKUP(#REF!,[6]搬迁户明细表!$G$2:$H$553,2,0)</f>
        <v>#REF!</v>
      </c>
    </row>
    <row r="139" s="147" customFormat="1" customHeight="1" spans="1:21">
      <c r="A139" s="149" t="str">
        <f t="shared" si="23"/>
        <v>西台村</v>
      </c>
      <c r="B139" s="149" t="e">
        <f>VLOOKUP(#REF!,'[4]2017年度'!$C$3:$D$258,2,0)</f>
        <v>#REF!</v>
      </c>
      <c r="C139" s="150" t="s">
        <v>637</v>
      </c>
      <c r="D139" s="150" t="s">
        <v>638</v>
      </c>
      <c r="E139" s="150">
        <v>2</v>
      </c>
      <c r="F139" s="149" t="s">
        <v>638</v>
      </c>
      <c r="G139" s="149"/>
      <c r="H139" s="149"/>
      <c r="I139" s="149"/>
      <c r="J139" s="148">
        <f t="shared" si="27"/>
        <v>20000</v>
      </c>
      <c r="K139" s="148">
        <f>VLOOKUP(F139,[1]第一批拨钱!$G$3:$H$147,2,0)</f>
        <v>8000</v>
      </c>
      <c r="L139" s="148"/>
      <c r="M139" s="148"/>
      <c r="N139" s="148"/>
      <c r="O139" s="148">
        <v>12000</v>
      </c>
      <c r="P139" s="148"/>
      <c r="Q139" s="148">
        <f t="shared" si="24"/>
        <v>40000</v>
      </c>
      <c r="R139" s="148">
        <f t="shared" si="26"/>
        <v>4</v>
      </c>
      <c r="S139" s="148"/>
      <c r="T139" s="147">
        <f t="shared" si="25"/>
        <v>0</v>
      </c>
      <c r="U139" s="147" t="e">
        <f>VLOOKUP(#REF!,[6]搬迁户明细表!$G$2:$H$553,2,0)</f>
        <v>#REF!</v>
      </c>
    </row>
    <row r="140" s="147" customFormat="1" customHeight="1" spans="1:21">
      <c r="A140" s="149" t="str">
        <f t="shared" si="23"/>
        <v>西台村</v>
      </c>
      <c r="B140" s="149" t="e">
        <f>VLOOKUP(#REF!,'[4]2017年度'!$C$3:$D$258,2,0)</f>
        <v>#REF!</v>
      </c>
      <c r="C140" s="150" t="s">
        <v>637</v>
      </c>
      <c r="D140" s="150" t="s">
        <v>639</v>
      </c>
      <c r="E140" s="150">
        <v>3</v>
      </c>
      <c r="F140" s="149" t="s">
        <v>639</v>
      </c>
      <c r="G140" s="149"/>
      <c r="H140" s="149"/>
      <c r="I140" s="149"/>
      <c r="J140" s="148">
        <f t="shared" si="27"/>
        <v>30000</v>
      </c>
      <c r="K140" s="148">
        <f>VLOOKUP(F140,[1]第一批拨钱!$G$3:$H$147,2,0)</f>
        <v>12000</v>
      </c>
      <c r="L140" s="148"/>
      <c r="M140" s="148"/>
      <c r="N140" s="148"/>
      <c r="O140" s="148">
        <v>18000</v>
      </c>
      <c r="P140" s="148"/>
      <c r="Q140" s="148">
        <f t="shared" si="24"/>
        <v>60000</v>
      </c>
      <c r="R140" s="148">
        <f t="shared" si="26"/>
        <v>6</v>
      </c>
      <c r="S140" s="148"/>
      <c r="T140" s="147">
        <f t="shared" si="25"/>
        <v>0</v>
      </c>
      <c r="U140" s="147" t="e">
        <f>VLOOKUP(#REF!,[6]搬迁户明细表!$G$2:$H$553,2,0)</f>
        <v>#REF!</v>
      </c>
    </row>
    <row r="141" s="147" customFormat="1" customHeight="1" spans="1:21">
      <c r="A141" s="149" t="str">
        <f t="shared" si="23"/>
        <v>西台村</v>
      </c>
      <c r="B141" s="149" t="e">
        <f>VLOOKUP(#REF!,'[4]2017年度'!$C$3:$D$258,2,0)</f>
        <v>#REF!</v>
      </c>
      <c r="C141" s="150" t="s">
        <v>637</v>
      </c>
      <c r="D141" s="150" t="s">
        <v>640</v>
      </c>
      <c r="E141" s="150">
        <v>2</v>
      </c>
      <c r="F141" s="149" t="s">
        <v>640</v>
      </c>
      <c r="G141" s="149"/>
      <c r="H141" s="149"/>
      <c r="I141" s="149"/>
      <c r="J141" s="148">
        <f t="shared" si="27"/>
        <v>20000</v>
      </c>
      <c r="K141" s="148">
        <f>VLOOKUP(F141,[1]第一批拨钱!$G$3:$H$147,2,0)</f>
        <v>8000</v>
      </c>
      <c r="L141" s="148"/>
      <c r="M141" s="148"/>
      <c r="N141" s="148"/>
      <c r="O141" s="148">
        <v>12000</v>
      </c>
      <c r="P141" s="148"/>
      <c r="Q141" s="148">
        <f t="shared" si="24"/>
        <v>40000</v>
      </c>
      <c r="R141" s="148">
        <f t="shared" si="26"/>
        <v>4</v>
      </c>
      <c r="S141" s="162"/>
      <c r="T141" s="147">
        <f t="shared" si="25"/>
        <v>0</v>
      </c>
      <c r="U141" s="147" t="e">
        <f>VLOOKUP(#REF!,[6]搬迁户明细表!$G$2:$H$553,2,0)</f>
        <v>#REF!</v>
      </c>
    </row>
    <row r="142" s="147" customFormat="1" customHeight="1" spans="1:21">
      <c r="A142" s="149" t="str">
        <f t="shared" si="23"/>
        <v>西台村</v>
      </c>
      <c r="B142" s="149" t="e">
        <f>VLOOKUP(#REF!,'[4]2017年度'!$C$3:$D$258,2,0)</f>
        <v>#REF!</v>
      </c>
      <c r="C142" s="150" t="s">
        <v>637</v>
      </c>
      <c r="D142" s="152" t="s">
        <v>641</v>
      </c>
      <c r="E142" s="164">
        <v>2</v>
      </c>
      <c r="F142" s="154" t="s">
        <v>641</v>
      </c>
      <c r="G142" s="149"/>
      <c r="H142" s="149"/>
      <c r="I142" s="149"/>
      <c r="J142" s="160"/>
      <c r="K142" s="151"/>
      <c r="L142" s="151"/>
      <c r="M142" s="160">
        <v>20000</v>
      </c>
      <c r="N142" s="160"/>
      <c r="O142" s="160">
        <v>20000</v>
      </c>
      <c r="P142" s="160"/>
      <c r="Q142" s="148">
        <f t="shared" si="24"/>
        <v>40000</v>
      </c>
      <c r="R142" s="148">
        <f t="shared" si="26"/>
        <v>4</v>
      </c>
      <c r="S142" s="148"/>
      <c r="T142" s="147">
        <f t="shared" si="25"/>
        <v>0</v>
      </c>
      <c r="U142" s="147" t="e">
        <f>VLOOKUP(#REF!,[6]搬迁户明细表!$G$2:$H$553,2,0)</f>
        <v>#REF!</v>
      </c>
    </row>
    <row r="143" s="147" customFormat="1" customHeight="1" spans="1:21">
      <c r="A143" s="149" t="str">
        <f t="shared" si="23"/>
        <v>相思村</v>
      </c>
      <c r="B143" s="149" t="e">
        <f>VLOOKUP(#REF!,'[4]2017年度'!$C$3:$D$258,2,0)</f>
        <v>#REF!</v>
      </c>
      <c r="C143" s="149" t="s">
        <v>642</v>
      </c>
      <c r="D143" s="149" t="s">
        <v>643</v>
      </c>
      <c r="E143" s="149">
        <v>3</v>
      </c>
      <c r="F143" s="149" t="s">
        <v>643</v>
      </c>
      <c r="G143" s="149"/>
      <c r="H143" s="149"/>
      <c r="I143" s="149"/>
      <c r="J143" s="148">
        <f t="shared" ref="J143:J148" si="28">E143*10000</f>
        <v>30000</v>
      </c>
      <c r="K143" s="148">
        <f>VLOOKUP(F143,[1]第一批拨钱!$G$3:$H$147,2,0)</f>
        <v>12000</v>
      </c>
      <c r="L143" s="148"/>
      <c r="M143" s="148"/>
      <c r="N143" s="148"/>
      <c r="O143" s="148">
        <v>18000</v>
      </c>
      <c r="P143" s="148"/>
      <c r="Q143" s="148">
        <f t="shared" si="24"/>
        <v>60000</v>
      </c>
      <c r="R143" s="148">
        <f t="shared" si="26"/>
        <v>6</v>
      </c>
      <c r="S143" s="161"/>
      <c r="T143" s="147">
        <f t="shared" si="25"/>
        <v>0</v>
      </c>
      <c r="U143" s="147" t="e">
        <f>VLOOKUP(#REF!,[6]搬迁户明细表!$G$2:$H$553,2,0)</f>
        <v>#REF!</v>
      </c>
    </row>
    <row r="144" s="147" customFormat="1" customHeight="1" spans="1:21">
      <c r="A144" s="149" t="str">
        <f t="shared" si="23"/>
        <v>相思村</v>
      </c>
      <c r="B144" s="149" t="e">
        <f>VLOOKUP(#REF!,'[5]2016年度'!$C$3:$D$172,2,0)</f>
        <v>#REF!</v>
      </c>
      <c r="C144" s="148" t="s">
        <v>642</v>
      </c>
      <c r="D144" s="148" t="s">
        <v>644</v>
      </c>
      <c r="E144" s="148">
        <v>4</v>
      </c>
      <c r="F144" s="148" t="s">
        <v>644</v>
      </c>
      <c r="G144" s="148">
        <v>40000</v>
      </c>
      <c r="H144" s="149">
        <f>VLOOKUP(F144,[2]Sheet1!$C$3:$G$38,5,0)</f>
        <v>16000</v>
      </c>
      <c r="I144" s="149"/>
      <c r="J144" s="151"/>
      <c r="K144" s="151"/>
      <c r="L144" s="151"/>
      <c r="M144" s="151"/>
      <c r="N144" s="148"/>
      <c r="O144" s="148">
        <v>24000</v>
      </c>
      <c r="P144" s="148"/>
      <c r="Q144" s="148">
        <f t="shared" si="24"/>
        <v>80000</v>
      </c>
      <c r="R144" s="148">
        <f t="shared" si="26"/>
        <v>8</v>
      </c>
      <c r="S144" s="148"/>
      <c r="T144" s="147">
        <f t="shared" si="25"/>
        <v>0</v>
      </c>
      <c r="U144" s="147" t="e">
        <f>VLOOKUP(#REF!,[6]搬迁户明细表!$G$2:$H$553,2,0)</f>
        <v>#REF!</v>
      </c>
    </row>
    <row r="145" s="147" customFormat="1" customHeight="1" spans="1:21">
      <c r="A145" s="149" t="str">
        <f t="shared" si="23"/>
        <v>相思村</v>
      </c>
      <c r="B145" s="149" t="e">
        <f>VLOOKUP(#REF!,'[4]2017年度'!$C$3:$D$258,2,0)</f>
        <v>#REF!</v>
      </c>
      <c r="C145" s="149" t="s">
        <v>645</v>
      </c>
      <c r="D145" s="150" t="s">
        <v>646</v>
      </c>
      <c r="E145" s="149">
        <v>2</v>
      </c>
      <c r="F145" s="149" t="s">
        <v>646</v>
      </c>
      <c r="G145" s="149"/>
      <c r="H145" s="149"/>
      <c r="I145" s="149"/>
      <c r="J145" s="148">
        <f t="shared" si="28"/>
        <v>20000</v>
      </c>
      <c r="K145" s="148">
        <f>VLOOKUP(F145,[1]第一批拨钱!$G$3:$H$147,2,0)</f>
        <v>8000</v>
      </c>
      <c r="L145" s="148"/>
      <c r="M145" s="148"/>
      <c r="N145" s="148"/>
      <c r="O145" s="148">
        <v>12000</v>
      </c>
      <c r="P145" s="148"/>
      <c r="Q145" s="148">
        <f t="shared" si="24"/>
        <v>40000</v>
      </c>
      <c r="R145" s="148">
        <f t="shared" si="26"/>
        <v>4</v>
      </c>
      <c r="S145" s="148"/>
      <c r="T145" s="147">
        <f t="shared" si="25"/>
        <v>0</v>
      </c>
      <c r="U145" s="147" t="e">
        <f>VLOOKUP(#REF!,[6]搬迁户明细表!$G$2:$H$553,2,0)</f>
        <v>#REF!</v>
      </c>
    </row>
    <row r="146" s="147" customFormat="1" customHeight="1" spans="1:21">
      <c r="A146" s="149" t="str">
        <f t="shared" si="23"/>
        <v>相思村</v>
      </c>
      <c r="B146" s="149" t="e">
        <f>VLOOKUP(#REF!,'[4]2017年度'!$C$3:$D$258,2,0)</f>
        <v>#REF!</v>
      </c>
      <c r="C146" s="149" t="s">
        <v>645</v>
      </c>
      <c r="D146" s="149" t="s">
        <v>647</v>
      </c>
      <c r="E146" s="149">
        <v>2</v>
      </c>
      <c r="F146" s="149" t="s">
        <v>647</v>
      </c>
      <c r="G146" s="149"/>
      <c r="H146" s="149"/>
      <c r="I146" s="149"/>
      <c r="J146" s="148">
        <f t="shared" si="28"/>
        <v>20000</v>
      </c>
      <c r="K146" s="148">
        <f>VLOOKUP(F146,[1]第一批拨钱!$G$3:$H$147,2,0)</f>
        <v>8000</v>
      </c>
      <c r="L146" s="148"/>
      <c r="M146" s="148"/>
      <c r="N146" s="148"/>
      <c r="O146" s="148">
        <v>12000</v>
      </c>
      <c r="P146" s="148"/>
      <c r="Q146" s="148">
        <f t="shared" si="24"/>
        <v>40000</v>
      </c>
      <c r="R146" s="148">
        <f t="shared" si="26"/>
        <v>4</v>
      </c>
      <c r="S146" s="148"/>
      <c r="T146" s="147">
        <f t="shared" si="25"/>
        <v>0</v>
      </c>
      <c r="U146" s="147" t="e">
        <f>VLOOKUP(#REF!,[6]搬迁户明细表!$G$2:$H$553,2,0)</f>
        <v>#REF!</v>
      </c>
    </row>
    <row r="147" s="147" customFormat="1" customHeight="1" spans="1:21">
      <c r="A147" s="149" t="str">
        <f t="shared" si="23"/>
        <v>相思村</v>
      </c>
      <c r="B147" s="149" t="e">
        <f>VLOOKUP(#REF!,'[4]2017年度'!$C$3:$D$258,2,0)</f>
        <v>#REF!</v>
      </c>
      <c r="C147" s="149" t="s">
        <v>645</v>
      </c>
      <c r="D147" s="150" t="s">
        <v>648</v>
      </c>
      <c r="E147" s="149">
        <v>2</v>
      </c>
      <c r="F147" s="149" t="s">
        <v>648</v>
      </c>
      <c r="G147" s="149"/>
      <c r="H147" s="149"/>
      <c r="I147" s="149"/>
      <c r="J147" s="148">
        <f t="shared" si="28"/>
        <v>20000</v>
      </c>
      <c r="K147" s="148">
        <f>VLOOKUP(F147,[1]第一批拨钱!$G$3:$H$147,2,0)</f>
        <v>8000</v>
      </c>
      <c r="L147" s="148"/>
      <c r="M147" s="148"/>
      <c r="N147" s="148"/>
      <c r="O147" s="148">
        <v>12000</v>
      </c>
      <c r="P147" s="148"/>
      <c r="Q147" s="148">
        <f t="shared" si="24"/>
        <v>40000</v>
      </c>
      <c r="R147" s="148">
        <f t="shared" si="26"/>
        <v>4</v>
      </c>
      <c r="S147" s="148"/>
      <c r="T147" s="147">
        <f t="shared" si="25"/>
        <v>0</v>
      </c>
      <c r="U147" s="147" t="e">
        <f>VLOOKUP(#REF!,[6]搬迁户明细表!$G$2:$H$553,2,0)</f>
        <v>#REF!</v>
      </c>
    </row>
    <row r="148" s="147" customFormat="1" customHeight="1" spans="1:21">
      <c r="A148" s="149" t="str">
        <f t="shared" si="23"/>
        <v>相思村</v>
      </c>
      <c r="B148" s="149" t="e">
        <f>VLOOKUP(#REF!,'[4]2017年度'!$C$3:$D$258,2,0)</f>
        <v>#REF!</v>
      </c>
      <c r="C148" s="149" t="s">
        <v>645</v>
      </c>
      <c r="D148" s="150" t="s">
        <v>649</v>
      </c>
      <c r="E148" s="149">
        <v>4</v>
      </c>
      <c r="F148" s="149" t="s">
        <v>649</v>
      </c>
      <c r="G148" s="149"/>
      <c r="H148" s="149"/>
      <c r="I148" s="149"/>
      <c r="J148" s="148">
        <f t="shared" si="28"/>
        <v>40000</v>
      </c>
      <c r="K148" s="148">
        <f>VLOOKUP(F148,[1]第一批拨钱!$G$3:$H$147,2,0)</f>
        <v>16000</v>
      </c>
      <c r="L148" s="148"/>
      <c r="M148" s="148"/>
      <c r="N148" s="148"/>
      <c r="O148" s="148">
        <v>24000</v>
      </c>
      <c r="P148" s="148"/>
      <c r="Q148" s="148">
        <f t="shared" si="24"/>
        <v>80000</v>
      </c>
      <c r="R148" s="148">
        <f t="shared" si="26"/>
        <v>8</v>
      </c>
      <c r="S148" s="162"/>
      <c r="T148" s="147">
        <f t="shared" si="25"/>
        <v>0</v>
      </c>
      <c r="U148" s="147" t="e">
        <f>VLOOKUP(#REF!,[6]搬迁户明细表!$G$2:$H$553,2,0)</f>
        <v>#REF!</v>
      </c>
    </row>
    <row r="149" s="147" customFormat="1" customHeight="1" spans="1:21">
      <c r="A149" s="149" t="str">
        <f t="shared" si="23"/>
        <v>相思村</v>
      </c>
      <c r="B149" s="149" t="e">
        <f>VLOOKUP(#REF!,'[5]2016年度'!$C$3:$D$172,2,0)</f>
        <v>#REF!</v>
      </c>
      <c r="C149" s="148" t="s">
        <v>645</v>
      </c>
      <c r="D149" s="148" t="s">
        <v>650</v>
      </c>
      <c r="E149" s="148">
        <v>5</v>
      </c>
      <c r="F149" s="148" t="s">
        <v>650</v>
      </c>
      <c r="G149" s="148">
        <v>30000</v>
      </c>
      <c r="H149" s="149">
        <f>VLOOKUP(F149,[2]Sheet1!$C$3:$G$38,5,0)</f>
        <v>40000</v>
      </c>
      <c r="I149" s="149"/>
      <c r="J149" s="151"/>
      <c r="K149" s="148"/>
      <c r="L149" s="151"/>
      <c r="M149" s="151"/>
      <c r="N149" s="148"/>
      <c r="O149" s="148">
        <v>30000</v>
      </c>
      <c r="P149" s="148"/>
      <c r="Q149" s="148">
        <f t="shared" si="24"/>
        <v>100000</v>
      </c>
      <c r="R149" s="148">
        <f t="shared" si="26"/>
        <v>10</v>
      </c>
      <c r="S149" s="148" t="s">
        <v>651</v>
      </c>
      <c r="T149" s="147">
        <f t="shared" si="25"/>
        <v>0</v>
      </c>
      <c r="U149" s="147" t="e">
        <f>VLOOKUP(#REF!,[6]搬迁户明细表!$G$2:$H$553,2,0)</f>
        <v>#REF!</v>
      </c>
    </row>
    <row r="150" s="147" customFormat="1" customHeight="1" spans="1:21">
      <c r="A150" s="149" t="str">
        <f t="shared" si="23"/>
        <v>相思村</v>
      </c>
      <c r="B150" s="149" t="e">
        <f>VLOOKUP(#REF!,'[4]2017年度'!$C$3:$D$258,2,0)</f>
        <v>#REF!</v>
      </c>
      <c r="C150" s="149" t="s">
        <v>652</v>
      </c>
      <c r="D150" s="150" t="s">
        <v>653</v>
      </c>
      <c r="E150" s="149">
        <v>3</v>
      </c>
      <c r="F150" s="149" t="s">
        <v>653</v>
      </c>
      <c r="G150" s="149"/>
      <c r="H150" s="149"/>
      <c r="I150" s="149"/>
      <c r="J150" s="148">
        <f t="shared" ref="J150:J154" si="29">E150*10000</f>
        <v>30000</v>
      </c>
      <c r="K150" s="148">
        <f>VLOOKUP(F150,[1]第一批拨钱!$G$3:$H$147,2,0)</f>
        <v>12000</v>
      </c>
      <c r="L150" s="148"/>
      <c r="M150" s="148"/>
      <c r="N150" s="148"/>
      <c r="O150" s="148">
        <v>18000</v>
      </c>
      <c r="P150" s="148"/>
      <c r="Q150" s="148">
        <f t="shared" si="24"/>
        <v>60000</v>
      </c>
      <c r="R150" s="148">
        <f t="shared" si="26"/>
        <v>6</v>
      </c>
      <c r="S150" s="163"/>
      <c r="T150" s="147">
        <f t="shared" si="25"/>
        <v>0</v>
      </c>
      <c r="U150" s="147" t="e">
        <f>VLOOKUP(#REF!,[6]搬迁户明细表!$G$2:$H$553,2,0)</f>
        <v>#REF!</v>
      </c>
    </row>
    <row r="151" s="147" customFormat="1" customHeight="1" spans="1:21">
      <c r="A151" s="149" t="str">
        <f t="shared" si="23"/>
        <v>相思村</v>
      </c>
      <c r="B151" s="149" t="e">
        <f>VLOOKUP(#REF!,'[4]2017年度'!$C$3:$D$258,2,0)</f>
        <v>#REF!</v>
      </c>
      <c r="C151" s="149" t="s">
        <v>652</v>
      </c>
      <c r="D151" s="150" t="s">
        <v>654</v>
      </c>
      <c r="E151" s="153">
        <v>5</v>
      </c>
      <c r="F151" s="154" t="s">
        <v>654</v>
      </c>
      <c r="G151" s="149"/>
      <c r="H151" s="149"/>
      <c r="I151" s="149"/>
      <c r="J151" s="160"/>
      <c r="K151" s="151"/>
      <c r="L151" s="151"/>
      <c r="M151" s="160">
        <v>50000</v>
      </c>
      <c r="N151" s="160"/>
      <c r="O151" s="160">
        <v>50000</v>
      </c>
      <c r="P151" s="160"/>
      <c r="Q151" s="148">
        <f t="shared" si="24"/>
        <v>100000</v>
      </c>
      <c r="R151" s="148">
        <f t="shared" si="26"/>
        <v>10</v>
      </c>
      <c r="S151" s="148"/>
      <c r="T151" s="147">
        <f t="shared" si="25"/>
        <v>0</v>
      </c>
      <c r="U151" s="147" t="e">
        <f>VLOOKUP(#REF!,[6]搬迁户明细表!$G$2:$H$553,2,0)</f>
        <v>#REF!</v>
      </c>
    </row>
    <row r="152" s="147" customFormat="1" customHeight="1" spans="1:21">
      <c r="A152" s="149" t="str">
        <f t="shared" si="23"/>
        <v>相思村</v>
      </c>
      <c r="B152" s="149" t="e">
        <f>VLOOKUP(#REF!,'[5]2016年度'!$C$3:$D$172,2,0)</f>
        <v>#REF!</v>
      </c>
      <c r="C152" s="148" t="s">
        <v>652</v>
      </c>
      <c r="D152" s="148" t="s">
        <v>655</v>
      </c>
      <c r="E152" s="148">
        <v>4</v>
      </c>
      <c r="F152" s="148" t="s">
        <v>655</v>
      </c>
      <c r="G152" s="148">
        <v>40000</v>
      </c>
      <c r="H152" s="149">
        <f>VLOOKUP(F152,[2]Sheet1!$C$3:$G$38,5,0)</f>
        <v>16000</v>
      </c>
      <c r="I152" s="149"/>
      <c r="J152" s="151"/>
      <c r="K152" s="148"/>
      <c r="L152" s="151"/>
      <c r="M152" s="151"/>
      <c r="N152" s="148"/>
      <c r="O152" s="148">
        <v>24000</v>
      </c>
      <c r="P152" s="148"/>
      <c r="Q152" s="148">
        <f t="shared" si="24"/>
        <v>80000</v>
      </c>
      <c r="R152" s="148">
        <f t="shared" si="26"/>
        <v>8</v>
      </c>
      <c r="S152" s="161"/>
      <c r="T152" s="147">
        <f t="shared" si="25"/>
        <v>0</v>
      </c>
      <c r="U152" s="147" t="e">
        <f>VLOOKUP(#REF!,[6]搬迁户明细表!$G$2:$H$553,2,0)</f>
        <v>#REF!</v>
      </c>
    </row>
    <row r="153" s="147" customFormat="1" customHeight="1" spans="1:21">
      <c r="A153" s="149" t="str">
        <f t="shared" si="23"/>
        <v>相思村</v>
      </c>
      <c r="B153" s="149" t="e">
        <f>VLOOKUP(#REF!,'[4]2017年度'!$C$3:$D$258,2,0)</f>
        <v>#REF!</v>
      </c>
      <c r="C153" s="149" t="s">
        <v>656</v>
      </c>
      <c r="D153" s="149" t="s">
        <v>657</v>
      </c>
      <c r="E153" s="149">
        <v>3</v>
      </c>
      <c r="F153" s="149" t="s">
        <v>657</v>
      </c>
      <c r="G153" s="149"/>
      <c r="H153" s="149"/>
      <c r="I153" s="149"/>
      <c r="J153" s="148">
        <f t="shared" si="29"/>
        <v>30000</v>
      </c>
      <c r="K153" s="148">
        <f>VLOOKUP(F153,[1]第一批拨钱!$G$3:$H$147,2,0)</f>
        <v>12000</v>
      </c>
      <c r="L153" s="148"/>
      <c r="M153" s="148"/>
      <c r="N153" s="148"/>
      <c r="O153" s="148">
        <v>18000</v>
      </c>
      <c r="P153" s="148"/>
      <c r="Q153" s="148">
        <f t="shared" si="24"/>
        <v>60000</v>
      </c>
      <c r="R153" s="148">
        <f t="shared" si="26"/>
        <v>6</v>
      </c>
      <c r="S153" s="148"/>
      <c r="T153" s="147">
        <f t="shared" si="25"/>
        <v>0</v>
      </c>
      <c r="U153" s="147" t="e">
        <f>VLOOKUP(#REF!,[6]搬迁户明细表!$G$2:$H$553,2,0)</f>
        <v>#REF!</v>
      </c>
    </row>
    <row r="154" s="147" customFormat="1" customHeight="1" spans="1:21">
      <c r="A154" s="149" t="str">
        <f t="shared" si="23"/>
        <v>相思村</v>
      </c>
      <c r="B154" s="149" t="e">
        <f>VLOOKUP(#REF!,'[4]2017年度'!$C$3:$D$258,2,0)</f>
        <v>#REF!</v>
      </c>
      <c r="C154" s="149" t="s">
        <v>656</v>
      </c>
      <c r="D154" s="150" t="s">
        <v>658</v>
      </c>
      <c r="E154" s="149">
        <v>4</v>
      </c>
      <c r="F154" s="149" t="s">
        <v>658</v>
      </c>
      <c r="G154" s="149"/>
      <c r="H154" s="149"/>
      <c r="I154" s="149"/>
      <c r="J154" s="148">
        <f t="shared" si="29"/>
        <v>40000</v>
      </c>
      <c r="K154" s="148">
        <f>VLOOKUP(F154,[1]第一批拨钱!$G$3:$H$147,2,0)</f>
        <v>16000</v>
      </c>
      <c r="L154" s="148"/>
      <c r="M154" s="148"/>
      <c r="N154" s="148"/>
      <c r="O154" s="148">
        <v>24000</v>
      </c>
      <c r="P154" s="148"/>
      <c r="Q154" s="148">
        <f t="shared" si="24"/>
        <v>80000</v>
      </c>
      <c r="R154" s="148">
        <f t="shared" si="26"/>
        <v>8</v>
      </c>
      <c r="S154" s="148"/>
      <c r="T154" s="147">
        <f t="shared" si="25"/>
        <v>0</v>
      </c>
      <c r="U154" s="147" t="e">
        <f>VLOOKUP(#REF!,[6]搬迁户明细表!$G$2:$H$553,2,0)</f>
        <v>#REF!</v>
      </c>
    </row>
    <row r="155" s="147" customFormat="1" customHeight="1" spans="1:21">
      <c r="A155" s="149" t="str">
        <f t="shared" si="23"/>
        <v>相思村</v>
      </c>
      <c r="B155" s="149" t="e">
        <f>VLOOKUP(#REF!,'[5]2016年度'!$C$3:$D$172,2,0)</f>
        <v>#REF!</v>
      </c>
      <c r="C155" s="151" t="s">
        <v>656</v>
      </c>
      <c r="D155" s="151" t="s">
        <v>659</v>
      </c>
      <c r="E155" s="151">
        <v>4</v>
      </c>
      <c r="F155" s="151" t="s">
        <v>659</v>
      </c>
      <c r="G155" s="151">
        <v>40000</v>
      </c>
      <c r="H155" s="149">
        <f>VLOOKUP(F155,[2]Sheet1!$C$3:$G$38,5,0)</f>
        <v>16000</v>
      </c>
      <c r="I155" s="149"/>
      <c r="J155" s="151"/>
      <c r="K155" s="148"/>
      <c r="L155" s="151"/>
      <c r="M155" s="151"/>
      <c r="N155" s="148"/>
      <c r="O155" s="148">
        <v>24000</v>
      </c>
      <c r="P155" s="148"/>
      <c r="Q155" s="148">
        <f t="shared" si="24"/>
        <v>80000</v>
      </c>
      <c r="R155" s="148">
        <f t="shared" si="26"/>
        <v>8</v>
      </c>
      <c r="S155" s="148"/>
      <c r="T155" s="147">
        <f t="shared" si="25"/>
        <v>0</v>
      </c>
      <c r="U155" s="147" t="e">
        <f>VLOOKUP(#REF!,[6]搬迁户明细表!$G$2:$H$553,2,0)</f>
        <v>#REF!</v>
      </c>
    </row>
    <row r="156" s="147" customFormat="1" customHeight="1" spans="1:21">
      <c r="A156" s="149" t="str">
        <f t="shared" si="23"/>
        <v>小港村</v>
      </c>
      <c r="B156" s="149" t="e">
        <f>VLOOKUP(#REF!,'[4]2017年度'!$C$3:$D$258,2,0)</f>
        <v>#REF!</v>
      </c>
      <c r="C156" s="149" t="s">
        <v>660</v>
      </c>
      <c r="D156" s="149" t="s">
        <v>661</v>
      </c>
      <c r="E156" s="149">
        <v>2</v>
      </c>
      <c r="F156" s="149" t="s">
        <v>661</v>
      </c>
      <c r="G156" s="149"/>
      <c r="H156" s="149"/>
      <c r="I156" s="149"/>
      <c r="J156" s="148">
        <f>E156*10000</f>
        <v>20000</v>
      </c>
      <c r="K156" s="148">
        <f>VLOOKUP(F156,[1]第一批拨钱!$G$3:$H$147,2,0)</f>
        <v>8000</v>
      </c>
      <c r="L156" s="148"/>
      <c r="M156" s="148"/>
      <c r="N156" s="148"/>
      <c r="O156" s="148">
        <v>12000</v>
      </c>
      <c r="P156" s="148"/>
      <c r="Q156" s="148">
        <f t="shared" si="24"/>
        <v>40000</v>
      </c>
      <c r="R156" s="148">
        <f t="shared" si="26"/>
        <v>4</v>
      </c>
      <c r="S156" s="148"/>
      <c r="T156" s="147">
        <f t="shared" si="25"/>
        <v>0</v>
      </c>
      <c r="U156" s="147" t="e">
        <f>VLOOKUP(#REF!,[6]搬迁户明细表!$G$2:$H$553,2,0)</f>
        <v>#REF!</v>
      </c>
    </row>
    <row r="157" s="147" customFormat="1" customHeight="1" spans="1:21">
      <c r="A157" s="149" t="str">
        <f t="shared" si="23"/>
        <v>小港村</v>
      </c>
      <c r="B157" s="149" t="e">
        <f>VLOOKUP(#REF!,'[4]2017年度'!$C$3:$D$258,2,0)</f>
        <v>#REF!</v>
      </c>
      <c r="C157" s="148" t="s">
        <v>660</v>
      </c>
      <c r="D157" s="148" t="s">
        <v>662</v>
      </c>
      <c r="E157" s="148">
        <v>3</v>
      </c>
      <c r="F157" s="148" t="s">
        <v>662</v>
      </c>
      <c r="G157" s="149"/>
      <c r="H157" s="149"/>
      <c r="I157" s="149"/>
      <c r="J157" s="148"/>
      <c r="K157" s="151"/>
      <c r="L157" s="148">
        <v>42000</v>
      </c>
      <c r="M157" s="148"/>
      <c r="N157" s="148"/>
      <c r="O157" s="148">
        <v>18000</v>
      </c>
      <c r="P157" s="148"/>
      <c r="Q157" s="148">
        <f t="shared" si="24"/>
        <v>60000</v>
      </c>
      <c r="R157" s="148">
        <f t="shared" si="26"/>
        <v>6</v>
      </c>
      <c r="S157" s="148"/>
      <c r="T157" s="147">
        <f t="shared" si="25"/>
        <v>0</v>
      </c>
      <c r="U157" s="147" t="e">
        <f>VLOOKUP(#REF!,[6]搬迁户明细表!$G$2:$H$553,2,0)</f>
        <v>#REF!</v>
      </c>
    </row>
    <row r="158" s="147" customFormat="1" customHeight="1" spans="1:21">
      <c r="A158" s="149" t="str">
        <f t="shared" si="23"/>
        <v>小港村</v>
      </c>
      <c r="B158" s="149" t="e">
        <f>VLOOKUP(#REF!,'[4]2017年度'!$C$3:$D$258,2,0)</f>
        <v>#REF!</v>
      </c>
      <c r="C158" s="149" t="s">
        <v>663</v>
      </c>
      <c r="D158" s="150" t="s">
        <v>664</v>
      </c>
      <c r="E158" s="149">
        <v>3</v>
      </c>
      <c r="F158" s="149" t="s">
        <v>664</v>
      </c>
      <c r="G158" s="149"/>
      <c r="H158" s="149"/>
      <c r="I158" s="149"/>
      <c r="J158" s="148">
        <f>E158*10000</f>
        <v>30000</v>
      </c>
      <c r="K158" s="148">
        <f>VLOOKUP(F158,[1]第一批拨钱!$G$3:$H$147,2,0)</f>
        <v>12000</v>
      </c>
      <c r="L158" s="148"/>
      <c r="M158" s="148"/>
      <c r="N158" s="151"/>
      <c r="O158" s="151"/>
      <c r="P158" s="148">
        <v>18000</v>
      </c>
      <c r="Q158" s="148">
        <f t="shared" si="24"/>
        <v>60000</v>
      </c>
      <c r="R158" s="148">
        <f t="shared" si="26"/>
        <v>6</v>
      </c>
      <c r="S158" s="161" t="s">
        <v>484</v>
      </c>
      <c r="T158" s="147">
        <f t="shared" si="25"/>
        <v>0</v>
      </c>
      <c r="U158" s="147" t="e">
        <f>VLOOKUP(#REF!,[6]搬迁户明细表!$G$2:$H$553,2,0)</f>
        <v>#REF!</v>
      </c>
    </row>
    <row r="159" s="147" customFormat="1" customHeight="1" spans="1:21">
      <c r="A159" s="149" t="str">
        <f t="shared" si="23"/>
        <v>小港村</v>
      </c>
      <c r="B159" s="149" t="e">
        <f>VLOOKUP(#REF!,'[4]2017年度'!$C$3:$D$258,2,0)</f>
        <v>#REF!</v>
      </c>
      <c r="C159" s="148" t="s">
        <v>663</v>
      </c>
      <c r="D159" s="148" t="s">
        <v>665</v>
      </c>
      <c r="E159" s="148">
        <v>3</v>
      </c>
      <c r="F159" s="148" t="s">
        <v>665</v>
      </c>
      <c r="G159" s="149"/>
      <c r="H159" s="149"/>
      <c r="I159" s="149"/>
      <c r="J159" s="148"/>
      <c r="K159" s="151"/>
      <c r="L159" s="148">
        <v>42000</v>
      </c>
      <c r="M159" s="148"/>
      <c r="N159" s="148"/>
      <c r="O159" s="148">
        <v>18000</v>
      </c>
      <c r="P159" s="148"/>
      <c r="Q159" s="148">
        <f t="shared" si="24"/>
        <v>60000</v>
      </c>
      <c r="R159" s="148">
        <f t="shared" si="26"/>
        <v>6</v>
      </c>
      <c r="S159" s="162"/>
      <c r="T159" s="147">
        <f t="shared" si="25"/>
        <v>0</v>
      </c>
      <c r="U159" s="147" t="e">
        <f>VLOOKUP(#REF!,[6]搬迁户明细表!$G$2:$H$553,2,0)</f>
        <v>#REF!</v>
      </c>
    </row>
    <row r="160" s="147" customFormat="1" customHeight="1" spans="1:21">
      <c r="A160" s="149" t="str">
        <f t="shared" si="23"/>
        <v>小港村</v>
      </c>
      <c r="B160" s="149" t="e">
        <f>VLOOKUP(#REF!,'[4]2017年度'!$C$3:$D$258,2,0)</f>
        <v>#REF!</v>
      </c>
      <c r="C160" s="148" t="s">
        <v>663</v>
      </c>
      <c r="D160" s="148" t="s">
        <v>666</v>
      </c>
      <c r="E160" s="148">
        <v>4</v>
      </c>
      <c r="F160" s="148" t="s">
        <v>667</v>
      </c>
      <c r="G160" s="149"/>
      <c r="H160" s="149"/>
      <c r="I160" s="149"/>
      <c r="J160" s="148"/>
      <c r="K160" s="151"/>
      <c r="L160" s="148">
        <v>56000</v>
      </c>
      <c r="M160" s="148"/>
      <c r="N160" s="148">
        <v>24000</v>
      </c>
      <c r="O160" s="148"/>
      <c r="P160" s="148"/>
      <c r="Q160" s="148">
        <f t="shared" si="24"/>
        <v>80000</v>
      </c>
      <c r="R160" s="148">
        <f t="shared" si="26"/>
        <v>8</v>
      </c>
      <c r="S160" s="148" t="s">
        <v>556</v>
      </c>
      <c r="T160" s="147">
        <f t="shared" si="25"/>
        <v>0</v>
      </c>
      <c r="U160" s="147" t="e">
        <f>VLOOKUP(#REF!,[6]搬迁户明细表!$G$2:$H$553,2,0)</f>
        <v>#REF!</v>
      </c>
    </row>
    <row r="161" s="147" customFormat="1" customHeight="1" spans="1:21">
      <c r="A161" s="149" t="str">
        <f t="shared" si="23"/>
        <v>小港村</v>
      </c>
      <c r="B161" s="149" t="e">
        <f>VLOOKUP(#REF!,'[4]2017年度'!$C$3:$D$258,2,0)</f>
        <v>#REF!</v>
      </c>
      <c r="C161" s="149" t="s">
        <v>663</v>
      </c>
      <c r="D161" s="154" t="s">
        <v>668</v>
      </c>
      <c r="E161" s="153">
        <v>2</v>
      </c>
      <c r="F161" s="154" t="s">
        <v>668</v>
      </c>
      <c r="G161" s="149"/>
      <c r="H161" s="149"/>
      <c r="I161" s="149"/>
      <c r="J161" s="160"/>
      <c r="K161" s="151"/>
      <c r="L161" s="151"/>
      <c r="M161" s="160">
        <v>20000</v>
      </c>
      <c r="N161" s="160"/>
      <c r="O161" s="160">
        <v>20000</v>
      </c>
      <c r="P161" s="160"/>
      <c r="Q161" s="148">
        <f t="shared" si="24"/>
        <v>40000</v>
      </c>
      <c r="R161" s="148">
        <f t="shared" si="26"/>
        <v>4</v>
      </c>
      <c r="S161" s="148"/>
      <c r="T161" s="147">
        <f t="shared" si="25"/>
        <v>0</v>
      </c>
      <c r="U161" s="147" t="e">
        <f>VLOOKUP(#REF!,[6]搬迁户明细表!$G$2:$H$553,2,0)</f>
        <v>#REF!</v>
      </c>
    </row>
    <row r="162" s="147" customFormat="1" customHeight="1" spans="1:21">
      <c r="A162" s="149" t="str">
        <f t="shared" si="23"/>
        <v>小港村</v>
      </c>
      <c r="B162" s="149" t="e">
        <f>VLOOKUP(#REF!,'[4]2017年度'!$C$3:$D$258,2,0)</f>
        <v>#REF!</v>
      </c>
      <c r="C162" s="149" t="s">
        <v>669</v>
      </c>
      <c r="D162" s="150" t="s">
        <v>670</v>
      </c>
      <c r="E162" s="150">
        <v>2</v>
      </c>
      <c r="F162" s="149" t="s">
        <v>670</v>
      </c>
      <c r="G162" s="149"/>
      <c r="H162" s="149"/>
      <c r="I162" s="149"/>
      <c r="J162" s="148">
        <f>E162*10000</f>
        <v>20000</v>
      </c>
      <c r="K162" s="148">
        <f>VLOOKUP(F162,[1]第一批拨钱!$G$3:$H$147,2,0)</f>
        <v>8000</v>
      </c>
      <c r="L162" s="148"/>
      <c r="M162" s="148"/>
      <c r="N162" s="148"/>
      <c r="O162" s="148">
        <v>12000</v>
      </c>
      <c r="P162" s="148"/>
      <c r="Q162" s="148">
        <f t="shared" si="24"/>
        <v>40000</v>
      </c>
      <c r="R162" s="148">
        <f t="shared" si="26"/>
        <v>4</v>
      </c>
      <c r="S162" s="163"/>
      <c r="T162" s="147">
        <f t="shared" si="25"/>
        <v>0</v>
      </c>
      <c r="U162" s="147" t="e">
        <f>VLOOKUP(#REF!,[6]搬迁户明细表!$G$2:$H$553,2,0)</f>
        <v>#REF!</v>
      </c>
    </row>
    <row r="163" s="147" customFormat="1" customHeight="1" spans="1:21">
      <c r="A163" s="149" t="str">
        <f t="shared" si="23"/>
        <v>小港村</v>
      </c>
      <c r="B163" s="149" t="e">
        <f>VLOOKUP(#REF!,'[5]2016年度'!$C$3:$D$172,2,0)</f>
        <v>#REF!</v>
      </c>
      <c r="C163" s="149" t="s">
        <v>669</v>
      </c>
      <c r="D163" s="152" t="s">
        <v>671</v>
      </c>
      <c r="E163" s="164">
        <v>5</v>
      </c>
      <c r="F163" s="154" t="s">
        <v>671</v>
      </c>
      <c r="G163" s="149"/>
      <c r="H163" s="149"/>
      <c r="I163" s="149"/>
      <c r="J163" s="160"/>
      <c r="K163" s="151"/>
      <c r="L163" s="151"/>
      <c r="M163" s="160">
        <v>50000</v>
      </c>
      <c r="N163" s="160"/>
      <c r="O163" s="160">
        <v>50000</v>
      </c>
      <c r="P163" s="160"/>
      <c r="Q163" s="148">
        <f t="shared" si="24"/>
        <v>100000</v>
      </c>
      <c r="R163" s="148">
        <f t="shared" si="26"/>
        <v>10</v>
      </c>
      <c r="S163" s="148"/>
      <c r="T163" s="147">
        <f t="shared" si="25"/>
        <v>0</v>
      </c>
      <c r="U163" s="147" t="e">
        <f>VLOOKUP(#REF!,[6]搬迁户明细表!$G$2:$H$553,2,0)</f>
        <v>#REF!</v>
      </c>
    </row>
    <row r="164" s="147" customFormat="1" customHeight="1" spans="1:21">
      <c r="A164" s="149" t="str">
        <f t="shared" si="23"/>
        <v>小港村</v>
      </c>
      <c r="B164" s="149" t="e">
        <f>VLOOKUP(#REF!,'[4]2017年度'!$C$3:$D$258,2,0)</f>
        <v>#REF!</v>
      </c>
      <c r="C164" s="149" t="s">
        <v>672</v>
      </c>
      <c r="D164" s="149" t="s">
        <v>673</v>
      </c>
      <c r="E164" s="150">
        <v>4</v>
      </c>
      <c r="F164" s="149" t="s">
        <v>673</v>
      </c>
      <c r="G164" s="149"/>
      <c r="H164" s="149"/>
      <c r="I164" s="149"/>
      <c r="J164" s="148">
        <f t="shared" ref="J164:J173" si="30">E164*10000</f>
        <v>40000</v>
      </c>
      <c r="K164" s="148">
        <f>VLOOKUP(F164,[1]第一批拨钱!$G$3:$H$147,2,0)</f>
        <v>16000</v>
      </c>
      <c r="L164" s="148"/>
      <c r="M164" s="148"/>
      <c r="N164" s="148"/>
      <c r="O164" s="148">
        <v>24000</v>
      </c>
      <c r="P164" s="148"/>
      <c r="Q164" s="148">
        <f t="shared" si="24"/>
        <v>80000</v>
      </c>
      <c r="R164" s="148">
        <f t="shared" si="26"/>
        <v>8</v>
      </c>
      <c r="S164" s="163"/>
      <c r="T164" s="147">
        <f t="shared" si="25"/>
        <v>0</v>
      </c>
      <c r="U164" s="147" t="e">
        <f>VLOOKUP(#REF!,[6]搬迁户明细表!$G$2:$H$553,2,0)</f>
        <v>#REF!</v>
      </c>
    </row>
    <row r="165" s="147" customFormat="1" customHeight="1" spans="1:21">
      <c r="A165" s="149" t="str">
        <f t="shared" si="23"/>
        <v>小港村</v>
      </c>
      <c r="B165" s="149" t="e">
        <f>VLOOKUP(#REF!,'[4]2017年度'!$C$3:$D$258,2,0)</f>
        <v>#REF!</v>
      </c>
      <c r="C165" s="149" t="s">
        <v>672</v>
      </c>
      <c r="D165" s="152" t="s">
        <v>674</v>
      </c>
      <c r="E165" s="153">
        <v>2</v>
      </c>
      <c r="F165" s="154" t="s">
        <v>674</v>
      </c>
      <c r="G165" s="149"/>
      <c r="H165" s="149"/>
      <c r="I165" s="149"/>
      <c r="J165" s="160"/>
      <c r="K165" s="151"/>
      <c r="L165" s="151"/>
      <c r="M165" s="160">
        <v>20000</v>
      </c>
      <c r="N165" s="160"/>
      <c r="O165" s="160">
        <v>20000</v>
      </c>
      <c r="P165" s="160"/>
      <c r="Q165" s="148">
        <f t="shared" si="24"/>
        <v>40000</v>
      </c>
      <c r="R165" s="148">
        <f t="shared" si="26"/>
        <v>4</v>
      </c>
      <c r="S165" s="148"/>
      <c r="T165" s="147">
        <f t="shared" si="25"/>
        <v>0</v>
      </c>
      <c r="U165" s="147" t="e">
        <f>VLOOKUP(#REF!,[6]搬迁户明细表!$G$2:$H$553,2,0)</f>
        <v>#REF!</v>
      </c>
    </row>
    <row r="166" s="147" customFormat="1" customHeight="1" spans="1:21">
      <c r="A166" s="149" t="str">
        <f t="shared" si="23"/>
        <v>鸣山村</v>
      </c>
      <c r="B166" s="149" t="e">
        <f>VLOOKUP(#REF!,'[5]2016年度'!$C$3:$D$172,2,0)</f>
        <v>#REF!</v>
      </c>
      <c r="C166" s="151" t="s">
        <v>675</v>
      </c>
      <c r="D166" s="151" t="s">
        <v>676</v>
      </c>
      <c r="E166" s="151">
        <v>3</v>
      </c>
      <c r="F166" s="151" t="s">
        <v>676</v>
      </c>
      <c r="G166" s="151">
        <v>30000</v>
      </c>
      <c r="H166" s="149">
        <f>VLOOKUP(F166,[2]Sheet1!$C$3:$G$38,5,0)</f>
        <v>12000</v>
      </c>
      <c r="I166" s="149"/>
      <c r="J166" s="151"/>
      <c r="K166" s="148"/>
      <c r="L166" s="148"/>
      <c r="M166" s="151"/>
      <c r="N166" s="148"/>
      <c r="O166" s="148">
        <v>18000</v>
      </c>
      <c r="P166" s="148"/>
      <c r="Q166" s="148">
        <f t="shared" si="24"/>
        <v>60000</v>
      </c>
      <c r="R166" s="148">
        <f t="shared" si="26"/>
        <v>6</v>
      </c>
      <c r="S166" s="163"/>
      <c r="T166" s="147">
        <f t="shared" si="25"/>
        <v>0</v>
      </c>
      <c r="U166" s="147" t="e">
        <f>VLOOKUP(#REF!,[6]搬迁户明细表!$G$2:$H$553,2,0)</f>
        <v>#REF!</v>
      </c>
    </row>
    <row r="167" s="147" customFormat="1" customHeight="1" spans="1:21">
      <c r="A167" s="149" t="str">
        <f t="shared" si="23"/>
        <v>鸣山村</v>
      </c>
      <c r="B167" s="149" t="e">
        <f>VLOOKUP(#REF!,'[5]2016年度'!$C$3:$D$172,2,0)</f>
        <v>#REF!</v>
      </c>
      <c r="C167" s="151" t="s">
        <v>675</v>
      </c>
      <c r="D167" s="151" t="s">
        <v>677</v>
      </c>
      <c r="E167" s="151">
        <v>2</v>
      </c>
      <c r="F167" s="151" t="s">
        <v>677</v>
      </c>
      <c r="G167" s="151">
        <v>20000</v>
      </c>
      <c r="H167" s="149">
        <f>VLOOKUP(F167,[2]Sheet1!$C$3:$G$38,5,0)</f>
        <v>22000</v>
      </c>
      <c r="I167" s="149"/>
      <c r="J167" s="151"/>
      <c r="K167" s="148"/>
      <c r="L167" s="148"/>
      <c r="M167" s="151"/>
      <c r="N167" s="148"/>
      <c r="O167" s="148">
        <v>18000</v>
      </c>
      <c r="P167" s="148"/>
      <c r="Q167" s="148">
        <f t="shared" si="24"/>
        <v>60000</v>
      </c>
      <c r="R167" s="148">
        <f t="shared" ref="R167:R212" si="31">Q167/10000</f>
        <v>6</v>
      </c>
      <c r="S167" s="148" t="s">
        <v>678</v>
      </c>
      <c r="T167" s="147">
        <f t="shared" si="25"/>
        <v>-20000</v>
      </c>
      <c r="U167" s="147" t="e">
        <f>VLOOKUP(#REF!,[6]搬迁户明细表!$G$2:$H$553,2,0)</f>
        <v>#REF!</v>
      </c>
    </row>
    <row r="168" s="147" customFormat="1" customHeight="1" spans="1:21">
      <c r="A168" s="149" t="str">
        <f t="shared" si="23"/>
        <v>英桥村</v>
      </c>
      <c r="B168" s="149" t="e">
        <f>VLOOKUP(#REF!,'[4]2017年度'!$C$3:$D$258,2,0)</f>
        <v>#REF!</v>
      </c>
      <c r="C168" s="149" t="s">
        <v>679</v>
      </c>
      <c r="D168" s="150" t="s">
        <v>680</v>
      </c>
      <c r="E168" s="150">
        <v>2</v>
      </c>
      <c r="F168" s="149" t="s">
        <v>680</v>
      </c>
      <c r="G168" s="149"/>
      <c r="H168" s="149"/>
      <c r="I168" s="149"/>
      <c r="J168" s="148">
        <f t="shared" si="30"/>
        <v>20000</v>
      </c>
      <c r="K168" s="148">
        <f>VLOOKUP(F168,[1]第一批拨钱!$G$3:$H$147,2,0)</f>
        <v>8000</v>
      </c>
      <c r="L168" s="148"/>
      <c r="M168" s="148"/>
      <c r="N168" s="148"/>
      <c r="O168" s="148">
        <v>12000</v>
      </c>
      <c r="P168" s="148"/>
      <c r="Q168" s="148">
        <f t="shared" si="24"/>
        <v>40000</v>
      </c>
      <c r="R168" s="148">
        <f t="shared" si="31"/>
        <v>4</v>
      </c>
      <c r="S168" s="161"/>
      <c r="T168" s="147">
        <f t="shared" si="25"/>
        <v>0</v>
      </c>
      <c r="U168" s="147" t="e">
        <f>VLOOKUP(#REF!,[6]搬迁户明细表!$G$2:$H$553,2,0)</f>
        <v>#REF!</v>
      </c>
    </row>
    <row r="169" s="147" customFormat="1" customHeight="1" spans="1:21">
      <c r="A169" s="149" t="str">
        <f t="shared" si="23"/>
        <v>英桥村</v>
      </c>
      <c r="B169" s="149" t="e">
        <f>VLOOKUP(#REF!,'[4]2017年度'!$C$3:$D$258,2,0)</f>
        <v>#REF!</v>
      </c>
      <c r="C169" s="149" t="s">
        <v>679</v>
      </c>
      <c r="D169" s="150" t="s">
        <v>681</v>
      </c>
      <c r="E169" s="150">
        <v>5</v>
      </c>
      <c r="F169" s="149" t="s">
        <v>681</v>
      </c>
      <c r="G169" s="149"/>
      <c r="H169" s="149"/>
      <c r="I169" s="149"/>
      <c r="J169" s="148">
        <f t="shared" si="30"/>
        <v>50000</v>
      </c>
      <c r="K169" s="148">
        <f>VLOOKUP(F169,[1]第一批拨钱!$G$3:$H$147,2,0)</f>
        <v>20000</v>
      </c>
      <c r="L169" s="148"/>
      <c r="M169" s="148"/>
      <c r="N169" s="148"/>
      <c r="O169" s="148">
        <v>30000</v>
      </c>
      <c r="P169" s="148"/>
      <c r="Q169" s="148">
        <f t="shared" si="24"/>
        <v>100000</v>
      </c>
      <c r="R169" s="148">
        <f t="shared" si="31"/>
        <v>10</v>
      </c>
      <c r="S169" s="148"/>
      <c r="T169" s="147">
        <f t="shared" si="25"/>
        <v>0</v>
      </c>
      <c r="U169" s="147" t="e">
        <f>VLOOKUP(#REF!,[6]搬迁户明细表!$G$2:$H$553,2,0)</f>
        <v>#REF!</v>
      </c>
    </row>
    <row r="170" s="147" customFormat="1" customHeight="1" spans="1:21">
      <c r="A170" s="149" t="str">
        <f t="shared" si="23"/>
        <v>英桥村</v>
      </c>
      <c r="B170" s="149" t="e">
        <f>VLOOKUP(#REF!,'[4]2017年度'!$C$3:$D$258,2,0)</f>
        <v>#REF!</v>
      </c>
      <c r="C170" s="149" t="s">
        <v>682</v>
      </c>
      <c r="D170" s="150" t="s">
        <v>683</v>
      </c>
      <c r="E170" s="150">
        <v>4</v>
      </c>
      <c r="F170" s="149" t="s">
        <v>545</v>
      </c>
      <c r="G170" s="149"/>
      <c r="H170" s="149"/>
      <c r="I170" s="149"/>
      <c r="J170" s="148">
        <f t="shared" si="30"/>
        <v>40000</v>
      </c>
      <c r="K170" s="148">
        <f>VLOOKUP(F170,[1]第一批拨钱!$G$3:$H$147,2,0)</f>
        <v>16000</v>
      </c>
      <c r="L170" s="148"/>
      <c r="M170" s="148"/>
      <c r="N170" s="148"/>
      <c r="O170" s="148">
        <v>24000</v>
      </c>
      <c r="P170" s="148"/>
      <c r="Q170" s="148">
        <f t="shared" si="24"/>
        <v>80000</v>
      </c>
      <c r="R170" s="148">
        <f t="shared" si="31"/>
        <v>8</v>
      </c>
      <c r="S170" s="148"/>
      <c r="T170" s="147">
        <f t="shared" si="25"/>
        <v>0</v>
      </c>
      <c r="U170" s="147" t="e">
        <f>VLOOKUP(#REF!,[6]搬迁户明细表!$G$2:$H$553,2,0)</f>
        <v>#REF!</v>
      </c>
    </row>
    <row r="171" s="147" customFormat="1" customHeight="1" spans="1:21">
      <c r="A171" s="149" t="str">
        <f t="shared" si="23"/>
        <v>英桥村</v>
      </c>
      <c r="B171" s="149" t="e">
        <f>VLOOKUP(#REF!,'[4]2017年度'!$C$3:$D$258,2,0)</f>
        <v>#REF!</v>
      </c>
      <c r="C171" s="149" t="s">
        <v>682</v>
      </c>
      <c r="D171" s="150" t="s">
        <v>684</v>
      </c>
      <c r="E171" s="150">
        <v>4</v>
      </c>
      <c r="F171" s="149" t="s">
        <v>684</v>
      </c>
      <c r="G171" s="149"/>
      <c r="H171" s="149"/>
      <c r="I171" s="149"/>
      <c r="J171" s="148">
        <f t="shared" si="30"/>
        <v>40000</v>
      </c>
      <c r="K171" s="148">
        <f>VLOOKUP(F171,[1]第一批拨钱!$G$3:$H$147,2,0)</f>
        <v>16000</v>
      </c>
      <c r="L171" s="148"/>
      <c r="M171" s="148"/>
      <c r="N171" s="148"/>
      <c r="O171" s="148">
        <v>24000</v>
      </c>
      <c r="P171" s="148"/>
      <c r="Q171" s="148">
        <f t="shared" si="24"/>
        <v>80000</v>
      </c>
      <c r="R171" s="148">
        <f t="shared" si="31"/>
        <v>8</v>
      </c>
      <c r="S171" s="148"/>
      <c r="T171" s="147">
        <f t="shared" si="25"/>
        <v>0</v>
      </c>
      <c r="U171" s="147" t="e">
        <f>VLOOKUP(#REF!,[6]搬迁户明细表!$G$2:$H$553,2,0)</f>
        <v>#REF!</v>
      </c>
    </row>
    <row r="172" s="147" customFormat="1" customHeight="1" spans="1:21">
      <c r="A172" s="149" t="str">
        <f t="shared" si="23"/>
        <v>英桥村</v>
      </c>
      <c r="B172" s="149" t="e">
        <f>VLOOKUP(#REF!,'[4]2017年度'!$C$3:$D$258,2,0)</f>
        <v>#REF!</v>
      </c>
      <c r="C172" s="149" t="s">
        <v>682</v>
      </c>
      <c r="D172" s="150" t="s">
        <v>685</v>
      </c>
      <c r="E172" s="150">
        <v>2</v>
      </c>
      <c r="F172" s="149" t="s">
        <v>685</v>
      </c>
      <c r="G172" s="149"/>
      <c r="H172" s="149"/>
      <c r="I172" s="149"/>
      <c r="J172" s="148">
        <f t="shared" si="30"/>
        <v>20000</v>
      </c>
      <c r="K172" s="148">
        <f>VLOOKUP(F172,[1]第一批拨钱!$G$3:$H$147,2,0)</f>
        <v>8000</v>
      </c>
      <c r="L172" s="148"/>
      <c r="M172" s="148"/>
      <c r="N172" s="148"/>
      <c r="O172" s="148">
        <v>12000</v>
      </c>
      <c r="P172" s="148"/>
      <c r="Q172" s="148">
        <f t="shared" si="24"/>
        <v>40000</v>
      </c>
      <c r="R172" s="148">
        <f t="shared" si="31"/>
        <v>4</v>
      </c>
      <c r="S172" s="162"/>
      <c r="T172" s="147">
        <f t="shared" si="25"/>
        <v>0</v>
      </c>
      <c r="U172" s="147" t="e">
        <f>VLOOKUP(#REF!,[6]搬迁户明细表!$G$2:$H$553,2,0)</f>
        <v>#REF!</v>
      </c>
    </row>
    <row r="173" s="147" customFormat="1" customHeight="1" spans="1:21">
      <c r="A173" s="149" t="str">
        <f t="shared" si="23"/>
        <v>英桥村</v>
      </c>
      <c r="B173" s="149" t="e">
        <f>VLOOKUP(#REF!,'[4]2017年度'!$C$3:$D$258,2,0)</f>
        <v>#REF!</v>
      </c>
      <c r="C173" s="149" t="s">
        <v>682</v>
      </c>
      <c r="D173" s="150" t="s">
        <v>686</v>
      </c>
      <c r="E173" s="150">
        <v>5</v>
      </c>
      <c r="F173" s="149" t="s">
        <v>687</v>
      </c>
      <c r="G173" s="149"/>
      <c r="H173" s="149"/>
      <c r="I173" s="149"/>
      <c r="J173" s="148">
        <f t="shared" si="30"/>
        <v>50000</v>
      </c>
      <c r="K173" s="148">
        <f>VLOOKUP(F173,[1]第一批拨钱!$G$3:$H$147,2,0)</f>
        <v>20000</v>
      </c>
      <c r="L173" s="148"/>
      <c r="M173" s="148"/>
      <c r="N173" s="148"/>
      <c r="O173" s="148">
        <v>30000</v>
      </c>
      <c r="P173" s="148"/>
      <c r="Q173" s="148">
        <f t="shared" si="24"/>
        <v>100000</v>
      </c>
      <c r="R173" s="148">
        <f t="shared" si="31"/>
        <v>10</v>
      </c>
      <c r="S173" s="148"/>
      <c r="T173" s="147">
        <f t="shared" si="25"/>
        <v>0</v>
      </c>
      <c r="U173" s="147" t="e">
        <f>VLOOKUP(#REF!,[6]搬迁户明细表!$G$2:$H$553,2,0)</f>
        <v>#REF!</v>
      </c>
    </row>
    <row r="174" s="147" customFormat="1" customHeight="1" spans="1:21">
      <c r="A174" s="149" t="str">
        <f t="shared" si="23"/>
        <v>西台村</v>
      </c>
      <c r="B174" s="149" t="e">
        <f>VLOOKUP(#REF!,'[5]2016年度'!$C$3:$D$172,2,0)</f>
        <v>#REF!</v>
      </c>
      <c r="C174" s="151" t="s">
        <v>688</v>
      </c>
      <c r="D174" s="151" t="s">
        <v>689</v>
      </c>
      <c r="E174" s="151">
        <v>2</v>
      </c>
      <c r="F174" s="151" t="s">
        <v>689</v>
      </c>
      <c r="G174" s="151">
        <v>20000</v>
      </c>
      <c r="H174" s="149">
        <f>VLOOKUP(F174,[2]Sheet1!$C$3:$G$38,5,0)</f>
        <v>8000</v>
      </c>
      <c r="I174" s="149"/>
      <c r="J174" s="148"/>
      <c r="K174" s="148"/>
      <c r="L174" s="148"/>
      <c r="M174" s="148"/>
      <c r="N174" s="148"/>
      <c r="O174" s="148">
        <v>12000</v>
      </c>
      <c r="P174" s="148"/>
      <c r="Q174" s="148">
        <f t="shared" si="24"/>
        <v>40000</v>
      </c>
      <c r="R174" s="148">
        <f t="shared" si="31"/>
        <v>4</v>
      </c>
      <c r="S174" s="161"/>
      <c r="T174" s="147">
        <f t="shared" si="25"/>
        <v>0</v>
      </c>
      <c r="U174" s="147" t="e">
        <f>VLOOKUP(#REF!,[6]搬迁户明细表!$G$2:$H$553,2,0)</f>
        <v>#REF!</v>
      </c>
    </row>
    <row r="175" s="147" customFormat="1" customHeight="1" spans="1:21">
      <c r="A175" s="149" t="str">
        <f t="shared" si="23"/>
        <v>云山村</v>
      </c>
      <c r="B175" s="149" t="e">
        <f>VLOOKUP(#REF!,'[4]2017年度'!$C$3:$D$258,2,0)</f>
        <v>#REF!</v>
      </c>
      <c r="C175" s="149" t="s">
        <v>690</v>
      </c>
      <c r="D175" s="150" t="s">
        <v>691</v>
      </c>
      <c r="E175" s="149">
        <v>4</v>
      </c>
      <c r="F175" s="149" t="s">
        <v>691</v>
      </c>
      <c r="G175" s="149"/>
      <c r="H175" s="149"/>
      <c r="I175" s="149"/>
      <c r="J175" s="148">
        <f t="shared" ref="J175:J183" si="32">E175*10000</f>
        <v>40000</v>
      </c>
      <c r="K175" s="148">
        <f>VLOOKUP(F175,[1]第一批拨钱!$G$3:$H$147,2,0)</f>
        <v>16000</v>
      </c>
      <c r="L175" s="148"/>
      <c r="M175" s="148"/>
      <c r="N175" s="148"/>
      <c r="O175" s="148">
        <v>24000</v>
      </c>
      <c r="P175" s="148"/>
      <c r="Q175" s="148">
        <f t="shared" si="24"/>
        <v>80000</v>
      </c>
      <c r="R175" s="148">
        <f t="shared" si="31"/>
        <v>8</v>
      </c>
      <c r="S175" s="148"/>
      <c r="T175" s="147">
        <f t="shared" si="25"/>
        <v>0</v>
      </c>
      <c r="U175" s="147" t="e">
        <f>VLOOKUP(#REF!,[6]搬迁户明细表!$G$2:$H$553,2,0)</f>
        <v>#REF!</v>
      </c>
    </row>
    <row r="176" s="147" customFormat="1" customHeight="1" spans="1:21">
      <c r="A176" s="149" t="str">
        <f t="shared" si="23"/>
        <v>云山村</v>
      </c>
      <c r="B176" s="149" t="e">
        <f>VLOOKUP(#REF!,'[4]2017年度'!$C$3:$D$258,2,0)</f>
        <v>#REF!</v>
      </c>
      <c r="C176" s="149" t="s">
        <v>690</v>
      </c>
      <c r="D176" s="150" t="s">
        <v>692</v>
      </c>
      <c r="E176" s="149">
        <v>5</v>
      </c>
      <c r="F176" s="149" t="s">
        <v>692</v>
      </c>
      <c r="G176" s="149"/>
      <c r="H176" s="149"/>
      <c r="I176" s="149"/>
      <c r="J176" s="148">
        <f t="shared" si="32"/>
        <v>50000</v>
      </c>
      <c r="K176" s="148">
        <f>VLOOKUP(F176,[1]第一批拨钱!$G$3:$H$147,2,0)</f>
        <v>20000</v>
      </c>
      <c r="L176" s="148"/>
      <c r="M176" s="148"/>
      <c r="N176" s="148"/>
      <c r="O176" s="148">
        <v>30000</v>
      </c>
      <c r="P176" s="148"/>
      <c r="Q176" s="148">
        <f t="shared" si="24"/>
        <v>100000</v>
      </c>
      <c r="R176" s="148">
        <f t="shared" si="31"/>
        <v>10</v>
      </c>
      <c r="S176" s="148"/>
      <c r="T176" s="147">
        <f t="shared" si="25"/>
        <v>0</v>
      </c>
      <c r="U176" s="147" t="e">
        <f>VLOOKUP(#REF!,[6]搬迁户明细表!$G$2:$H$553,2,0)</f>
        <v>#REF!</v>
      </c>
    </row>
    <row r="177" s="147" customFormat="1" customHeight="1" spans="1:21">
      <c r="A177" s="149" t="str">
        <f t="shared" si="23"/>
        <v>云山村</v>
      </c>
      <c r="B177" s="149" t="e">
        <f>VLOOKUP(#REF!,'[4]2017年度'!$C$3:$D$258,2,0)</f>
        <v>#REF!</v>
      </c>
      <c r="C177" s="149" t="s">
        <v>690</v>
      </c>
      <c r="D177" s="150" t="s">
        <v>693</v>
      </c>
      <c r="E177" s="149">
        <v>3</v>
      </c>
      <c r="F177" s="149" t="s">
        <v>693</v>
      </c>
      <c r="G177" s="149"/>
      <c r="H177" s="149"/>
      <c r="I177" s="149"/>
      <c r="J177" s="148">
        <f t="shared" si="32"/>
        <v>30000</v>
      </c>
      <c r="K177" s="148">
        <f>VLOOKUP(F177,[1]第一批拨钱!$G$3:$H$147,2,0)</f>
        <v>12000</v>
      </c>
      <c r="L177" s="148"/>
      <c r="M177" s="148"/>
      <c r="N177" s="148"/>
      <c r="O177" s="148">
        <v>18000</v>
      </c>
      <c r="P177" s="148"/>
      <c r="Q177" s="148">
        <f t="shared" si="24"/>
        <v>60000</v>
      </c>
      <c r="R177" s="148">
        <f t="shared" si="31"/>
        <v>6</v>
      </c>
      <c r="S177" s="148"/>
      <c r="T177" s="147">
        <f t="shared" si="25"/>
        <v>0</v>
      </c>
      <c r="U177" s="147" t="e">
        <f>VLOOKUP(#REF!,[6]搬迁户明细表!$G$2:$H$553,2,0)</f>
        <v>#REF!</v>
      </c>
    </row>
    <row r="178" s="147" customFormat="1" customHeight="1" spans="1:21">
      <c r="A178" s="149" t="str">
        <f t="shared" si="23"/>
        <v>云山村</v>
      </c>
      <c r="B178" s="149" t="e">
        <f>VLOOKUP(#REF!,'[4]2017年度'!$C$3:$D$258,2,0)</f>
        <v>#REF!</v>
      </c>
      <c r="C178" s="149" t="s">
        <v>690</v>
      </c>
      <c r="D178" s="150" t="s">
        <v>694</v>
      </c>
      <c r="E178" s="149">
        <v>4</v>
      </c>
      <c r="F178" s="149" t="s">
        <v>694</v>
      </c>
      <c r="G178" s="149"/>
      <c r="H178" s="149"/>
      <c r="I178" s="149"/>
      <c r="J178" s="148">
        <f t="shared" si="32"/>
        <v>40000</v>
      </c>
      <c r="K178" s="148">
        <f>VLOOKUP(F178,[1]第一批拨钱!$G$3:$H$147,2,0)</f>
        <v>16000</v>
      </c>
      <c r="L178" s="148"/>
      <c r="M178" s="148"/>
      <c r="N178" s="148"/>
      <c r="O178" s="148">
        <v>24000</v>
      </c>
      <c r="P178" s="148"/>
      <c r="Q178" s="148">
        <f t="shared" si="24"/>
        <v>80000</v>
      </c>
      <c r="R178" s="148">
        <f t="shared" si="31"/>
        <v>8</v>
      </c>
      <c r="S178" s="148"/>
      <c r="T178" s="147">
        <f t="shared" si="25"/>
        <v>0</v>
      </c>
      <c r="U178" s="147" t="e">
        <f>VLOOKUP(#REF!,[6]搬迁户明细表!$G$2:$H$553,2,0)</f>
        <v>#REF!</v>
      </c>
    </row>
    <row r="179" s="147" customFormat="1" customHeight="1" spans="1:21">
      <c r="A179" s="149" t="str">
        <f t="shared" si="23"/>
        <v>云山村</v>
      </c>
      <c r="B179" s="149" t="e">
        <f>VLOOKUP(#REF!,'[4]2017年度'!$C$3:$D$258,2,0)</f>
        <v>#REF!</v>
      </c>
      <c r="C179" s="149" t="s">
        <v>690</v>
      </c>
      <c r="D179" s="150" t="s">
        <v>695</v>
      </c>
      <c r="E179" s="149">
        <v>2</v>
      </c>
      <c r="F179" s="149" t="s">
        <v>695</v>
      </c>
      <c r="G179" s="149"/>
      <c r="H179" s="149"/>
      <c r="I179" s="149"/>
      <c r="J179" s="148">
        <f t="shared" si="32"/>
        <v>20000</v>
      </c>
      <c r="K179" s="148">
        <f>VLOOKUP(F179,[1]第一批拨钱!$G$3:$H$147,2,0)</f>
        <v>8000</v>
      </c>
      <c r="L179" s="148"/>
      <c r="M179" s="148"/>
      <c r="N179" s="148"/>
      <c r="O179" s="148">
        <v>12000</v>
      </c>
      <c r="P179" s="148"/>
      <c r="Q179" s="148">
        <f t="shared" si="24"/>
        <v>40000</v>
      </c>
      <c r="R179" s="148">
        <f t="shared" si="31"/>
        <v>4</v>
      </c>
      <c r="S179" s="148"/>
      <c r="T179" s="147">
        <f t="shared" si="25"/>
        <v>0</v>
      </c>
      <c r="U179" s="147" t="e">
        <f>VLOOKUP(#REF!,[6]搬迁户明细表!$G$2:$H$553,2,0)</f>
        <v>#REF!</v>
      </c>
    </row>
    <row r="180" s="147" customFormat="1" customHeight="1" spans="1:21">
      <c r="A180" s="149" t="str">
        <f t="shared" si="23"/>
        <v>云山村</v>
      </c>
      <c r="B180" s="149" t="e">
        <f>VLOOKUP(#REF!,'[4]2017年度'!$C$3:$D$258,2,0)</f>
        <v>#REF!</v>
      </c>
      <c r="C180" s="149" t="s">
        <v>690</v>
      </c>
      <c r="D180" s="150" t="s">
        <v>696</v>
      </c>
      <c r="E180" s="149">
        <v>3</v>
      </c>
      <c r="F180" s="149" t="s">
        <v>696</v>
      </c>
      <c r="G180" s="149"/>
      <c r="H180" s="149"/>
      <c r="I180" s="149"/>
      <c r="J180" s="148">
        <f t="shared" si="32"/>
        <v>30000</v>
      </c>
      <c r="K180" s="148">
        <f>VLOOKUP(F180,[1]第一批拨钱!$G$3:$H$147,2,0)</f>
        <v>12000</v>
      </c>
      <c r="L180" s="148"/>
      <c r="M180" s="148"/>
      <c r="N180" s="148"/>
      <c r="O180" s="148">
        <v>18000</v>
      </c>
      <c r="P180" s="148"/>
      <c r="Q180" s="148">
        <f t="shared" si="24"/>
        <v>60000</v>
      </c>
      <c r="R180" s="148">
        <f t="shared" si="31"/>
        <v>6</v>
      </c>
      <c r="S180" s="148"/>
      <c r="T180" s="147">
        <f t="shared" si="25"/>
        <v>0</v>
      </c>
      <c r="U180" s="147" t="e">
        <f>VLOOKUP(#REF!,[6]搬迁户明细表!$G$2:$H$553,2,0)</f>
        <v>#REF!</v>
      </c>
    </row>
    <row r="181" s="147" customFormat="1" customHeight="1" spans="1:21">
      <c r="A181" s="149" t="str">
        <f t="shared" si="23"/>
        <v>云山村</v>
      </c>
      <c r="B181" s="149" t="e">
        <f>VLOOKUP(#REF!,'[4]2017年度'!$C$3:$D$258,2,0)</f>
        <v>#REF!</v>
      </c>
      <c r="C181" s="149" t="s">
        <v>690</v>
      </c>
      <c r="D181" s="150" t="s">
        <v>697</v>
      </c>
      <c r="E181" s="149">
        <v>4</v>
      </c>
      <c r="F181" s="149" t="s">
        <v>697</v>
      </c>
      <c r="G181" s="149"/>
      <c r="H181" s="149"/>
      <c r="I181" s="149"/>
      <c r="J181" s="148">
        <f t="shared" si="32"/>
        <v>40000</v>
      </c>
      <c r="K181" s="148">
        <f>VLOOKUP(F181,[1]第一批拨钱!$G$3:$H$147,2,0)</f>
        <v>16000</v>
      </c>
      <c r="L181" s="148"/>
      <c r="M181" s="148"/>
      <c r="N181" s="148"/>
      <c r="O181" s="148">
        <v>24000</v>
      </c>
      <c r="P181" s="148"/>
      <c r="Q181" s="148">
        <f t="shared" si="24"/>
        <v>80000</v>
      </c>
      <c r="R181" s="148">
        <f t="shared" si="31"/>
        <v>8</v>
      </c>
      <c r="S181" s="148"/>
      <c r="T181" s="147">
        <f t="shared" si="25"/>
        <v>0</v>
      </c>
      <c r="U181" s="147" t="e">
        <f>VLOOKUP(#REF!,[6]搬迁户明细表!$G$2:$H$553,2,0)</f>
        <v>#REF!</v>
      </c>
    </row>
    <row r="182" s="147" customFormat="1" customHeight="1" spans="1:21">
      <c r="A182" s="149" t="str">
        <f t="shared" si="23"/>
        <v>云山村</v>
      </c>
      <c r="B182" s="149" t="e">
        <f>VLOOKUP(#REF!,'[4]2017年度'!$C$3:$D$258,2,0)</f>
        <v>#REF!</v>
      </c>
      <c r="C182" s="149" t="s">
        <v>690</v>
      </c>
      <c r="D182" s="150" t="s">
        <v>698</v>
      </c>
      <c r="E182" s="149">
        <v>2</v>
      </c>
      <c r="F182" s="149" t="s">
        <v>698</v>
      </c>
      <c r="G182" s="149"/>
      <c r="H182" s="149"/>
      <c r="I182" s="149"/>
      <c r="J182" s="148">
        <f t="shared" si="32"/>
        <v>20000</v>
      </c>
      <c r="K182" s="148">
        <f>VLOOKUP(F182,[1]第一批拨钱!$G$3:$H$147,2,0)</f>
        <v>8000</v>
      </c>
      <c r="L182" s="148"/>
      <c r="M182" s="148"/>
      <c r="N182" s="148"/>
      <c r="O182" s="148">
        <v>12000</v>
      </c>
      <c r="P182" s="148"/>
      <c r="Q182" s="148">
        <f t="shared" si="24"/>
        <v>40000</v>
      </c>
      <c r="R182" s="148">
        <f t="shared" si="31"/>
        <v>4</v>
      </c>
      <c r="S182" s="148"/>
      <c r="T182" s="147">
        <f t="shared" si="25"/>
        <v>0</v>
      </c>
      <c r="U182" s="147" t="e">
        <f>VLOOKUP(#REF!,[6]搬迁户明细表!$G$2:$H$553,2,0)</f>
        <v>#REF!</v>
      </c>
    </row>
    <row r="183" s="147" customFormat="1" customHeight="1" spans="1:21">
      <c r="A183" s="149" t="str">
        <f t="shared" si="23"/>
        <v>云山村</v>
      </c>
      <c r="B183" s="149" t="e">
        <f>VLOOKUP(#REF!,'[4]2017年度'!$C$3:$D$258,2,0)</f>
        <v>#REF!</v>
      </c>
      <c r="C183" s="149" t="s">
        <v>690</v>
      </c>
      <c r="D183" s="149" t="s">
        <v>699</v>
      </c>
      <c r="E183" s="149">
        <v>3</v>
      </c>
      <c r="F183" s="149" t="s">
        <v>699</v>
      </c>
      <c r="G183" s="149"/>
      <c r="H183" s="149"/>
      <c r="I183" s="149"/>
      <c r="J183" s="148">
        <f t="shared" si="32"/>
        <v>30000</v>
      </c>
      <c r="K183" s="148">
        <f>VLOOKUP(F183,[1]第一批拨钱!$G$3:$H$147,2,0)</f>
        <v>12000</v>
      </c>
      <c r="L183" s="148"/>
      <c r="M183" s="148"/>
      <c r="N183" s="148"/>
      <c r="O183" s="148">
        <v>18000</v>
      </c>
      <c r="P183" s="148"/>
      <c r="Q183" s="148">
        <f t="shared" si="24"/>
        <v>60000</v>
      </c>
      <c r="R183" s="148">
        <f t="shared" si="31"/>
        <v>6</v>
      </c>
      <c r="S183" s="148"/>
      <c r="T183" s="147">
        <f t="shared" si="25"/>
        <v>0</v>
      </c>
      <c r="U183" s="147" t="e">
        <f>VLOOKUP(#REF!,[6]搬迁户明细表!$G$2:$H$553,2,0)</f>
        <v>#REF!</v>
      </c>
    </row>
    <row r="184" s="147" customFormat="1" customHeight="1" spans="1:21">
      <c r="A184" s="149" t="str">
        <f t="shared" si="23"/>
        <v>云山村</v>
      </c>
      <c r="B184" s="149" t="e">
        <f>VLOOKUP(#REF!,'[4]2017年度'!$C$3:$D$258,2,0)</f>
        <v>#REF!</v>
      </c>
      <c r="C184" s="148" t="s">
        <v>690</v>
      </c>
      <c r="D184" s="148" t="s">
        <v>700</v>
      </c>
      <c r="E184" s="148">
        <v>4</v>
      </c>
      <c r="F184" s="148" t="s">
        <v>700</v>
      </c>
      <c r="G184" s="149"/>
      <c r="H184" s="149"/>
      <c r="I184" s="149"/>
      <c r="J184" s="148"/>
      <c r="K184" s="151"/>
      <c r="L184" s="148">
        <v>56000</v>
      </c>
      <c r="M184" s="148"/>
      <c r="N184" s="148"/>
      <c r="O184" s="148">
        <v>24000</v>
      </c>
      <c r="P184" s="148"/>
      <c r="Q184" s="148">
        <f t="shared" si="24"/>
        <v>80000</v>
      </c>
      <c r="R184" s="148">
        <f t="shared" si="31"/>
        <v>8</v>
      </c>
      <c r="S184" s="148"/>
      <c r="T184" s="147">
        <f t="shared" si="25"/>
        <v>0</v>
      </c>
      <c r="U184" s="147" t="e">
        <f>VLOOKUP(#REF!,[6]搬迁户明细表!$G$2:$H$553,2,0)</f>
        <v>#REF!</v>
      </c>
    </row>
    <row r="185" s="147" customFormat="1" customHeight="1" spans="1:21">
      <c r="A185" s="149" t="str">
        <f t="shared" si="23"/>
        <v>云山村</v>
      </c>
      <c r="B185" s="149" t="e">
        <f>VLOOKUP(#REF!,'[5]2016年度'!$C$3:$D$172,2,0)</f>
        <v>#REF!</v>
      </c>
      <c r="C185" s="151" t="s">
        <v>690</v>
      </c>
      <c r="D185" s="151" t="s">
        <v>701</v>
      </c>
      <c r="E185" s="151">
        <v>2</v>
      </c>
      <c r="F185" s="151" t="s">
        <v>701</v>
      </c>
      <c r="G185" s="151">
        <v>20000</v>
      </c>
      <c r="H185" s="149">
        <f>VLOOKUP(F185,[2]Sheet1!$C$3:$G$38,5,0)</f>
        <v>8000</v>
      </c>
      <c r="I185" s="149"/>
      <c r="J185" s="148"/>
      <c r="K185" s="148"/>
      <c r="L185" s="148"/>
      <c r="M185" s="148"/>
      <c r="N185" s="148"/>
      <c r="O185" s="148">
        <v>12000</v>
      </c>
      <c r="P185" s="148"/>
      <c r="Q185" s="148">
        <f t="shared" si="24"/>
        <v>40000</v>
      </c>
      <c r="R185" s="148">
        <f t="shared" si="31"/>
        <v>4</v>
      </c>
      <c r="S185" s="148"/>
      <c r="T185" s="147">
        <f t="shared" si="25"/>
        <v>0</v>
      </c>
      <c r="U185" s="147" t="e">
        <f>VLOOKUP(#REF!,[6]搬迁户明细表!$G$2:$H$553,2,0)</f>
        <v>#REF!</v>
      </c>
    </row>
    <row r="186" s="147" customFormat="1" customHeight="1" spans="1:21">
      <c r="A186" s="149" t="str">
        <f t="shared" si="23"/>
        <v>云山村</v>
      </c>
      <c r="B186" s="149" t="e">
        <f>VLOOKUP(#REF!,'[4]2017年度'!$C$3:$D$258,2,0)</f>
        <v>#REF!</v>
      </c>
      <c r="C186" s="149" t="s">
        <v>702</v>
      </c>
      <c r="D186" s="150" t="s">
        <v>703</v>
      </c>
      <c r="E186" s="149">
        <v>3</v>
      </c>
      <c r="F186" s="149" t="s">
        <v>703</v>
      </c>
      <c r="G186" s="149"/>
      <c r="H186" s="149"/>
      <c r="I186" s="149"/>
      <c r="J186" s="148">
        <f t="shared" ref="J186:J193" si="33">E186*10000</f>
        <v>30000</v>
      </c>
      <c r="K186" s="148">
        <f>VLOOKUP(F186,[1]第一批拨钱!$G$3:$H$147,2,0)</f>
        <v>12000</v>
      </c>
      <c r="L186" s="148"/>
      <c r="M186" s="148"/>
      <c r="N186" s="148"/>
      <c r="O186" s="148"/>
      <c r="P186" s="148">
        <v>18000</v>
      </c>
      <c r="Q186" s="148">
        <f t="shared" si="24"/>
        <v>60000</v>
      </c>
      <c r="R186" s="148">
        <f t="shared" si="31"/>
        <v>6</v>
      </c>
      <c r="S186" s="148" t="s">
        <v>484</v>
      </c>
      <c r="T186" s="147">
        <f t="shared" si="25"/>
        <v>0</v>
      </c>
      <c r="U186" s="147" t="e">
        <f>VLOOKUP(#REF!,[6]搬迁户明细表!$G$2:$H$553,2,0)</f>
        <v>#REF!</v>
      </c>
    </row>
    <row r="187" s="147" customFormat="1" customHeight="1" spans="1:21">
      <c r="A187" s="149" t="str">
        <f t="shared" si="23"/>
        <v>云山村</v>
      </c>
      <c r="B187" s="149" t="e">
        <f>VLOOKUP(#REF!,'[4]2017年度'!$C$3:$D$258,2,0)</f>
        <v>#REF!</v>
      </c>
      <c r="C187" s="149" t="s">
        <v>702</v>
      </c>
      <c r="D187" s="150" t="s">
        <v>704</v>
      </c>
      <c r="E187" s="149">
        <v>4</v>
      </c>
      <c r="F187" s="149" t="s">
        <v>704</v>
      </c>
      <c r="G187" s="149"/>
      <c r="H187" s="149"/>
      <c r="I187" s="149"/>
      <c r="J187" s="148">
        <f t="shared" si="33"/>
        <v>40000</v>
      </c>
      <c r="K187" s="148">
        <f>VLOOKUP(F187,[1]第一批拨钱!$G$3:$H$147,2,0)</f>
        <v>16000</v>
      </c>
      <c r="L187" s="148"/>
      <c r="M187" s="148"/>
      <c r="N187" s="148"/>
      <c r="O187" s="148">
        <v>24000</v>
      </c>
      <c r="P187" s="148"/>
      <c r="Q187" s="148">
        <f t="shared" si="24"/>
        <v>80000</v>
      </c>
      <c r="R187" s="148">
        <f t="shared" si="31"/>
        <v>8</v>
      </c>
      <c r="S187" s="148"/>
      <c r="T187" s="147">
        <f t="shared" si="25"/>
        <v>0</v>
      </c>
      <c r="U187" s="147" t="e">
        <f>VLOOKUP(#REF!,[6]搬迁户明细表!$G$2:$H$553,2,0)</f>
        <v>#REF!</v>
      </c>
    </row>
    <row r="188" s="147" customFormat="1" customHeight="1" spans="1:21">
      <c r="A188" s="149" t="str">
        <f t="shared" si="23"/>
        <v>云山村</v>
      </c>
      <c r="B188" s="149" t="e">
        <f>VLOOKUP(#REF!,'[5]2016年度'!$C$3:$D$172,2,0)</f>
        <v>#REF!</v>
      </c>
      <c r="C188" s="151" t="s">
        <v>702</v>
      </c>
      <c r="D188" s="151" t="s">
        <v>705</v>
      </c>
      <c r="E188" s="151">
        <v>4</v>
      </c>
      <c r="F188" s="151" t="s">
        <v>705</v>
      </c>
      <c r="G188" s="151">
        <v>40000</v>
      </c>
      <c r="H188" s="149">
        <f>VLOOKUP(F188,[2]Sheet1!$C$3:$G$38,5,0)</f>
        <v>16000</v>
      </c>
      <c r="I188" s="149"/>
      <c r="J188" s="148"/>
      <c r="K188" s="148"/>
      <c r="L188" s="148"/>
      <c r="M188" s="148"/>
      <c r="N188" s="148"/>
      <c r="O188" s="148">
        <v>24000</v>
      </c>
      <c r="P188" s="148"/>
      <c r="Q188" s="148">
        <f t="shared" si="24"/>
        <v>80000</v>
      </c>
      <c r="R188" s="148">
        <f t="shared" si="31"/>
        <v>8</v>
      </c>
      <c r="S188" s="148"/>
      <c r="T188" s="147">
        <f t="shared" si="25"/>
        <v>0</v>
      </c>
      <c r="U188" s="147" t="e">
        <f>VLOOKUP(#REF!,[6]搬迁户明细表!$G$2:$H$553,2,0)</f>
        <v>#REF!</v>
      </c>
    </row>
    <row r="189" s="147" customFormat="1" customHeight="1" spans="1:21">
      <c r="A189" s="149" t="str">
        <f t="shared" si="23"/>
        <v>中兴村</v>
      </c>
      <c r="B189" s="149" t="e">
        <f>VLOOKUP(#REF!,'[5]2016年度'!$C$3:$D$172,2,0)</f>
        <v>#REF!</v>
      </c>
      <c r="C189" s="151" t="s">
        <v>706</v>
      </c>
      <c r="D189" s="151" t="s">
        <v>707</v>
      </c>
      <c r="E189" s="151">
        <v>4</v>
      </c>
      <c r="F189" s="151" t="s">
        <v>707</v>
      </c>
      <c r="G189" s="151">
        <v>40000</v>
      </c>
      <c r="H189" s="149">
        <f>VLOOKUP(F189,[2]Sheet1!$C$3:$G$38,5,0)</f>
        <v>16000</v>
      </c>
      <c r="I189" s="149"/>
      <c r="J189" s="148"/>
      <c r="K189" s="148"/>
      <c r="L189" s="148"/>
      <c r="M189" s="148"/>
      <c r="N189" s="148"/>
      <c r="O189" s="148">
        <v>24000</v>
      </c>
      <c r="P189" s="148"/>
      <c r="Q189" s="148">
        <f t="shared" si="24"/>
        <v>80000</v>
      </c>
      <c r="R189" s="148">
        <f t="shared" si="31"/>
        <v>8</v>
      </c>
      <c r="S189" s="148"/>
      <c r="T189" s="147">
        <f t="shared" si="25"/>
        <v>0</v>
      </c>
      <c r="U189" s="147" t="e">
        <f>VLOOKUP(#REF!,[6]搬迁户明细表!$G$2:$H$553,2,0)</f>
        <v>#REF!</v>
      </c>
    </row>
    <row r="190" s="147" customFormat="1" customHeight="1" spans="1:21">
      <c r="A190" s="149" t="str">
        <f t="shared" si="23"/>
        <v>中兴村</v>
      </c>
      <c r="B190" s="149" t="e">
        <f>VLOOKUP(#REF!,'[4]2017年度'!$C$3:$D$258,2,0)</f>
        <v>#REF!</v>
      </c>
      <c r="C190" s="149" t="s">
        <v>708</v>
      </c>
      <c r="D190" s="150" t="s">
        <v>709</v>
      </c>
      <c r="E190" s="149">
        <v>4</v>
      </c>
      <c r="F190" s="149" t="s">
        <v>709</v>
      </c>
      <c r="G190" s="149"/>
      <c r="H190" s="149"/>
      <c r="I190" s="149"/>
      <c r="J190" s="148">
        <f t="shared" si="33"/>
        <v>40000</v>
      </c>
      <c r="K190" s="148">
        <f>VLOOKUP(F190,[1]第一批拨钱!$G$3:$H$147,2,0)</f>
        <v>16000</v>
      </c>
      <c r="L190" s="148"/>
      <c r="M190" s="148"/>
      <c r="N190" s="148"/>
      <c r="O190" s="148">
        <v>24000</v>
      </c>
      <c r="P190" s="148"/>
      <c r="Q190" s="148">
        <f t="shared" si="24"/>
        <v>80000</v>
      </c>
      <c r="R190" s="148">
        <f t="shared" si="31"/>
        <v>8</v>
      </c>
      <c r="S190" s="148"/>
      <c r="T190" s="147">
        <f t="shared" si="25"/>
        <v>0</v>
      </c>
      <c r="U190" s="147" t="e">
        <f>VLOOKUP(#REF!,[6]搬迁户明细表!$G$2:$H$553,2,0)</f>
        <v>#REF!</v>
      </c>
    </row>
    <row r="191" s="147" customFormat="1" customHeight="1" spans="1:21">
      <c r="A191" s="149" t="str">
        <f t="shared" si="23"/>
        <v>中兴村</v>
      </c>
      <c r="B191" s="149" t="e">
        <f>VLOOKUP(#REF!,'[4]2017年度'!$C$3:$D$258,2,0)</f>
        <v>#REF!</v>
      </c>
      <c r="C191" s="149" t="s">
        <v>708</v>
      </c>
      <c r="D191" s="150" t="s">
        <v>710</v>
      </c>
      <c r="E191" s="149">
        <v>5</v>
      </c>
      <c r="F191" s="149" t="s">
        <v>710</v>
      </c>
      <c r="G191" s="149"/>
      <c r="H191" s="149"/>
      <c r="I191" s="149"/>
      <c r="J191" s="148">
        <f t="shared" si="33"/>
        <v>50000</v>
      </c>
      <c r="K191" s="148">
        <f>VLOOKUP(F191,[1]第一批拨钱!$G$3:$H$147,2,0)</f>
        <v>20000</v>
      </c>
      <c r="L191" s="148"/>
      <c r="M191" s="148"/>
      <c r="N191" s="148"/>
      <c r="O191" s="148">
        <v>30000</v>
      </c>
      <c r="P191" s="148"/>
      <c r="Q191" s="148">
        <f t="shared" si="24"/>
        <v>100000</v>
      </c>
      <c r="R191" s="148">
        <f t="shared" si="31"/>
        <v>10</v>
      </c>
      <c r="S191" s="162"/>
      <c r="T191" s="147">
        <f t="shared" si="25"/>
        <v>0</v>
      </c>
      <c r="U191" s="147" t="e">
        <f>VLOOKUP(#REF!,[6]搬迁户明细表!$G$2:$H$553,2,0)</f>
        <v>#REF!</v>
      </c>
    </row>
    <row r="192" s="147" customFormat="1" customHeight="1" spans="1:21">
      <c r="A192" s="149" t="s">
        <v>711</v>
      </c>
      <c r="B192" s="149" t="s">
        <v>155</v>
      </c>
      <c r="C192" s="149" t="s">
        <v>708</v>
      </c>
      <c r="D192" s="150" t="s">
        <v>712</v>
      </c>
      <c r="E192" s="149">
        <v>2</v>
      </c>
      <c r="F192" s="149" t="s">
        <v>712</v>
      </c>
      <c r="G192" s="149"/>
      <c r="H192" s="149"/>
      <c r="I192" s="149"/>
      <c r="J192" s="148">
        <f t="shared" si="33"/>
        <v>20000</v>
      </c>
      <c r="K192" s="148">
        <f>VLOOKUP(F192,[1]第一批拨钱!$G$3:$H$147,2,0)</f>
        <v>8000</v>
      </c>
      <c r="L192" s="148"/>
      <c r="M192" s="148"/>
      <c r="N192" s="148"/>
      <c r="O192" s="148"/>
      <c r="P192" s="148"/>
      <c r="Q192" s="148">
        <f t="shared" si="24"/>
        <v>28000</v>
      </c>
      <c r="R192" s="148">
        <f t="shared" si="31"/>
        <v>2.8</v>
      </c>
      <c r="S192" s="148" t="s">
        <v>494</v>
      </c>
      <c r="T192" s="147">
        <f t="shared" si="25"/>
        <v>12000</v>
      </c>
      <c r="U192" s="147" t="e">
        <f>VLOOKUP(D192,[6]搬迁户明细表!$F$2:$H$554,3,0)</f>
        <v>#N/A</v>
      </c>
    </row>
    <row r="193" s="147" customFormat="1" customHeight="1" spans="1:21">
      <c r="A193" s="149" t="str">
        <f t="shared" si="23"/>
        <v>中兴村</v>
      </c>
      <c r="B193" s="149" t="e">
        <f>VLOOKUP(#REF!,'[4]2017年度'!$C$3:$D$258,2,0)</f>
        <v>#REF!</v>
      </c>
      <c r="C193" s="150" t="s">
        <v>708</v>
      </c>
      <c r="D193" s="149" t="s">
        <v>713</v>
      </c>
      <c r="E193" s="150">
        <v>2</v>
      </c>
      <c r="F193" s="149" t="s">
        <v>713</v>
      </c>
      <c r="G193" s="149"/>
      <c r="H193" s="149"/>
      <c r="I193" s="149"/>
      <c r="J193" s="148">
        <f t="shared" si="33"/>
        <v>20000</v>
      </c>
      <c r="K193" s="148">
        <f>VLOOKUP(F193,[1]第一批拨钱!$G$3:$H$147,2,0)</f>
        <v>8000</v>
      </c>
      <c r="L193" s="148"/>
      <c r="M193" s="148"/>
      <c r="N193" s="148"/>
      <c r="O193" s="148">
        <v>12000</v>
      </c>
      <c r="P193" s="148"/>
      <c r="Q193" s="148">
        <f t="shared" si="24"/>
        <v>40000</v>
      </c>
      <c r="R193" s="148">
        <f t="shared" si="31"/>
        <v>4</v>
      </c>
      <c r="S193" s="163"/>
      <c r="T193" s="147">
        <f t="shared" si="25"/>
        <v>0</v>
      </c>
      <c r="U193" s="147" t="e">
        <f>VLOOKUP(#REF!,[6]搬迁户明细表!$G$2:$H$553,2,0)</f>
        <v>#REF!</v>
      </c>
    </row>
    <row r="194" s="147" customFormat="1" customHeight="1" spans="1:21">
      <c r="A194" s="149" t="str">
        <f t="shared" si="23"/>
        <v>中兴村</v>
      </c>
      <c r="B194" s="149" t="e">
        <f>VLOOKUP(#REF!,'[4]2017年度'!$C$3:$D$258,2,0)</f>
        <v>#REF!</v>
      </c>
      <c r="C194" s="150" t="s">
        <v>708</v>
      </c>
      <c r="D194" s="154" t="s">
        <v>714</v>
      </c>
      <c r="E194" s="164">
        <v>4</v>
      </c>
      <c r="F194" s="154" t="s">
        <v>714</v>
      </c>
      <c r="G194" s="149"/>
      <c r="H194" s="149"/>
      <c r="I194" s="149"/>
      <c r="J194" s="160"/>
      <c r="K194" s="151"/>
      <c r="L194" s="151"/>
      <c r="M194" s="160">
        <v>40000</v>
      </c>
      <c r="N194" s="160"/>
      <c r="O194" s="160">
        <f>24000+16000</f>
        <v>40000</v>
      </c>
      <c r="P194" s="160"/>
      <c r="Q194" s="148">
        <f t="shared" si="24"/>
        <v>80000</v>
      </c>
      <c r="R194" s="148">
        <f t="shared" si="31"/>
        <v>8</v>
      </c>
      <c r="S194" s="148"/>
      <c r="T194" s="147">
        <f t="shared" si="25"/>
        <v>0</v>
      </c>
      <c r="U194" s="147" t="e">
        <f>VLOOKUP(#REF!,[6]搬迁户明细表!$G$2:$H$553,2,0)</f>
        <v>#REF!</v>
      </c>
    </row>
    <row r="195" s="147" customFormat="1" customHeight="1" spans="1:21">
      <c r="A195" s="149" t="str">
        <f t="shared" si="23"/>
        <v>珠港村</v>
      </c>
      <c r="B195" s="149" t="e">
        <f>VLOOKUP(#REF!,'[4]2017年度'!$C$3:$D$258,2,0)</f>
        <v>#REF!</v>
      </c>
      <c r="C195" s="149" t="s">
        <v>715</v>
      </c>
      <c r="D195" s="150" t="s">
        <v>716</v>
      </c>
      <c r="E195" s="149">
        <v>3</v>
      </c>
      <c r="F195" s="149" t="s">
        <v>716</v>
      </c>
      <c r="G195" s="149"/>
      <c r="H195" s="149"/>
      <c r="I195" s="149"/>
      <c r="J195" s="148">
        <f t="shared" ref="J195:J206" si="34">E195*10000</f>
        <v>30000</v>
      </c>
      <c r="K195" s="148">
        <f>VLOOKUP(F195,[1]第一批拨钱!$G$3:$H$147,2,0)</f>
        <v>12000</v>
      </c>
      <c r="L195" s="148"/>
      <c r="M195" s="148"/>
      <c r="N195" s="148"/>
      <c r="O195" s="148">
        <v>18000</v>
      </c>
      <c r="P195" s="148"/>
      <c r="Q195" s="148">
        <f t="shared" si="24"/>
        <v>60000</v>
      </c>
      <c r="R195" s="148">
        <f t="shared" si="31"/>
        <v>6</v>
      </c>
      <c r="S195" s="161"/>
      <c r="T195" s="147">
        <f t="shared" si="25"/>
        <v>0</v>
      </c>
      <c r="U195" s="147" t="e">
        <f>VLOOKUP(#REF!,[6]搬迁户明细表!$G$2:$H$553,2,0)</f>
        <v>#REF!</v>
      </c>
    </row>
    <row r="196" s="147" customFormat="1" customHeight="1" spans="1:21">
      <c r="A196" s="149" t="str">
        <f t="shared" ref="A196:A208" si="35">LEFT(C196,3)</f>
        <v>珠港村</v>
      </c>
      <c r="B196" s="149" t="e">
        <f>VLOOKUP(#REF!,'[4]2017年度'!$C$3:$D$258,2,0)</f>
        <v>#REF!</v>
      </c>
      <c r="C196" s="149" t="s">
        <v>715</v>
      </c>
      <c r="D196" s="150" t="s">
        <v>717</v>
      </c>
      <c r="E196" s="149">
        <v>3</v>
      </c>
      <c r="F196" s="149" t="s">
        <v>717</v>
      </c>
      <c r="G196" s="149"/>
      <c r="H196" s="149"/>
      <c r="I196" s="149"/>
      <c r="J196" s="148">
        <f t="shared" si="34"/>
        <v>30000</v>
      </c>
      <c r="K196" s="148">
        <f>VLOOKUP(F196,[1]第一批拨钱!$G$3:$H$147,2,0)</f>
        <v>12000</v>
      </c>
      <c r="L196" s="148"/>
      <c r="M196" s="148"/>
      <c r="N196" s="148"/>
      <c r="O196" s="148">
        <v>18000</v>
      </c>
      <c r="P196" s="148"/>
      <c r="Q196" s="148">
        <f t="shared" ref="Q196:Q212" si="36">SUM(G196:P196)</f>
        <v>60000</v>
      </c>
      <c r="R196" s="148">
        <f t="shared" si="31"/>
        <v>6</v>
      </c>
      <c r="S196" s="148"/>
      <c r="T196" s="147">
        <f t="shared" ref="T196:T213" si="37">E196*20000-Q196</f>
        <v>0</v>
      </c>
      <c r="U196" s="147" t="e">
        <f>VLOOKUP(#REF!,[6]搬迁户明细表!$G$2:$H$553,2,0)</f>
        <v>#REF!</v>
      </c>
    </row>
    <row r="197" s="147" customFormat="1" customHeight="1" spans="1:21">
      <c r="A197" s="149" t="str">
        <f t="shared" si="35"/>
        <v>珠港村</v>
      </c>
      <c r="B197" s="149" t="e">
        <f>VLOOKUP(#REF!,'[5]2016年度'!$C$3:$D$172,2,0)</f>
        <v>#REF!</v>
      </c>
      <c r="C197" s="148" t="s">
        <v>715</v>
      </c>
      <c r="D197" s="148" t="s">
        <v>718</v>
      </c>
      <c r="E197" s="148">
        <v>4</v>
      </c>
      <c r="F197" s="148" t="s">
        <v>718</v>
      </c>
      <c r="G197" s="148">
        <v>40000</v>
      </c>
      <c r="H197" s="149">
        <f>VLOOKUP(F197,[2]Sheet1!$C$3:$G$38,5,0)</f>
        <v>16000</v>
      </c>
      <c r="I197" s="149"/>
      <c r="J197" s="148"/>
      <c r="K197" s="148"/>
      <c r="L197" s="148"/>
      <c r="M197" s="148"/>
      <c r="N197" s="148"/>
      <c r="O197" s="148">
        <v>24000</v>
      </c>
      <c r="P197" s="148"/>
      <c r="Q197" s="148">
        <f t="shared" si="36"/>
        <v>80000</v>
      </c>
      <c r="R197" s="148">
        <f t="shared" si="31"/>
        <v>8</v>
      </c>
      <c r="S197" s="148"/>
      <c r="T197" s="147">
        <f t="shared" si="37"/>
        <v>0</v>
      </c>
      <c r="U197" s="147" t="e">
        <f>VLOOKUP(#REF!,[6]搬迁户明细表!$G$2:$H$553,2,0)</f>
        <v>#REF!</v>
      </c>
    </row>
    <row r="198" s="147" customFormat="1" customHeight="1" spans="1:21">
      <c r="A198" s="149" t="str">
        <f t="shared" si="35"/>
        <v>珠港村</v>
      </c>
      <c r="B198" s="149" t="e">
        <f>VLOOKUP(#REF!,'[4]2017年度'!$C$3:$D$258,2,0)</f>
        <v>#REF!</v>
      </c>
      <c r="C198" s="149" t="s">
        <v>719</v>
      </c>
      <c r="D198" s="150" t="s">
        <v>720</v>
      </c>
      <c r="E198" s="149">
        <v>3</v>
      </c>
      <c r="F198" s="149" t="s">
        <v>720</v>
      </c>
      <c r="G198" s="149"/>
      <c r="H198" s="149"/>
      <c r="I198" s="149"/>
      <c r="J198" s="148">
        <f t="shared" si="34"/>
        <v>30000</v>
      </c>
      <c r="K198" s="148">
        <f>VLOOKUP(F198,[1]第一批拨钱!$G$3:$H$147,2,0)</f>
        <v>12000</v>
      </c>
      <c r="L198" s="148"/>
      <c r="M198" s="148"/>
      <c r="N198" s="148"/>
      <c r="O198" s="148">
        <v>18000</v>
      </c>
      <c r="P198" s="148"/>
      <c r="Q198" s="148">
        <f t="shared" si="36"/>
        <v>60000</v>
      </c>
      <c r="R198" s="148">
        <f t="shared" si="31"/>
        <v>6</v>
      </c>
      <c r="S198" s="148"/>
      <c r="T198" s="147">
        <f t="shared" si="37"/>
        <v>0</v>
      </c>
      <c r="U198" s="147" t="e">
        <f>VLOOKUP(#REF!,[6]搬迁户明细表!$G$2:$H$553,2,0)</f>
        <v>#REF!</v>
      </c>
    </row>
    <row r="199" s="147" customFormat="1" customHeight="1" spans="1:21">
      <c r="A199" s="149" t="str">
        <f t="shared" si="35"/>
        <v>珠港村</v>
      </c>
      <c r="B199" s="149" t="e">
        <f>VLOOKUP(#REF!,'[4]2017年度'!$C$3:$D$258,2,0)</f>
        <v>#REF!</v>
      </c>
      <c r="C199" s="149" t="s">
        <v>719</v>
      </c>
      <c r="D199" s="150" t="s">
        <v>721</v>
      </c>
      <c r="E199" s="149">
        <v>5</v>
      </c>
      <c r="F199" s="149" t="s">
        <v>721</v>
      </c>
      <c r="G199" s="149"/>
      <c r="H199" s="149"/>
      <c r="I199" s="149"/>
      <c r="J199" s="148">
        <f t="shared" si="34"/>
        <v>50000</v>
      </c>
      <c r="K199" s="148">
        <f>VLOOKUP(F199,[1]第一批拨钱!$G$3:$H$147,2,0)</f>
        <v>20000</v>
      </c>
      <c r="L199" s="148"/>
      <c r="M199" s="148"/>
      <c r="N199" s="148"/>
      <c r="O199" s="148">
        <v>30000</v>
      </c>
      <c r="P199" s="148"/>
      <c r="Q199" s="148">
        <f t="shared" si="36"/>
        <v>100000</v>
      </c>
      <c r="R199" s="148">
        <f t="shared" si="31"/>
        <v>10</v>
      </c>
      <c r="S199" s="148"/>
      <c r="T199" s="147">
        <f t="shared" si="37"/>
        <v>0</v>
      </c>
      <c r="U199" s="147" t="e">
        <f>VLOOKUP(#REF!,[6]搬迁户明细表!$G$2:$H$553,2,0)</f>
        <v>#REF!</v>
      </c>
    </row>
    <row r="200" s="147" customFormat="1" customHeight="1" spans="1:21">
      <c r="A200" s="149" t="str">
        <f t="shared" si="35"/>
        <v>珠港村</v>
      </c>
      <c r="B200" s="149" t="e">
        <f>VLOOKUP(#REF!,'[4]2017年度'!$C$3:$D$258,2,0)</f>
        <v>#REF!</v>
      </c>
      <c r="C200" s="149" t="s">
        <v>719</v>
      </c>
      <c r="D200" s="150" t="s">
        <v>722</v>
      </c>
      <c r="E200" s="149">
        <v>4</v>
      </c>
      <c r="F200" s="149" t="s">
        <v>722</v>
      </c>
      <c r="G200" s="149"/>
      <c r="H200" s="149"/>
      <c r="I200" s="149"/>
      <c r="J200" s="148">
        <f t="shared" si="34"/>
        <v>40000</v>
      </c>
      <c r="K200" s="148">
        <f>VLOOKUP(F200,[1]第一批拨钱!$G$3:$H$147,2,0)</f>
        <v>16000</v>
      </c>
      <c r="L200" s="148"/>
      <c r="M200" s="148"/>
      <c r="N200" s="151"/>
      <c r="O200" s="151">
        <v>24000</v>
      </c>
      <c r="P200" s="151"/>
      <c r="Q200" s="148">
        <f t="shared" si="36"/>
        <v>80000</v>
      </c>
      <c r="R200" s="148">
        <f t="shared" si="31"/>
        <v>8</v>
      </c>
      <c r="S200" s="162"/>
      <c r="T200" s="147">
        <f t="shared" si="37"/>
        <v>0</v>
      </c>
      <c r="U200" s="147" t="e">
        <f>VLOOKUP(#REF!,[6]搬迁户明细表!$G$2:$H$553,2,0)</f>
        <v>#REF!</v>
      </c>
    </row>
    <row r="201" s="147" customFormat="1" customHeight="1" spans="1:21">
      <c r="A201" s="149" t="str">
        <f t="shared" si="35"/>
        <v>珠港村</v>
      </c>
      <c r="B201" s="149" t="str">
        <f>VLOOKUP(D201,'[4]2017年度'!$B$3:$D$259,3,0)</f>
        <v>分散安置</v>
      </c>
      <c r="C201" s="149" t="s">
        <v>723</v>
      </c>
      <c r="D201" s="150" t="s">
        <v>724</v>
      </c>
      <c r="E201" s="149">
        <v>5</v>
      </c>
      <c r="F201" s="149" t="s">
        <v>725</v>
      </c>
      <c r="G201" s="149"/>
      <c r="H201" s="149"/>
      <c r="I201" s="149"/>
      <c r="J201" s="148">
        <f t="shared" si="34"/>
        <v>50000</v>
      </c>
      <c r="K201" s="148">
        <f>VLOOKUP(F201,[1]第一批拨钱!$G$3:$H$147,2,0)</f>
        <v>20000</v>
      </c>
      <c r="L201" s="148"/>
      <c r="M201" s="148"/>
      <c r="N201" s="148"/>
      <c r="O201" s="148">
        <v>30000</v>
      </c>
      <c r="P201" s="148"/>
      <c r="Q201" s="148">
        <f t="shared" si="36"/>
        <v>100000</v>
      </c>
      <c r="R201" s="148">
        <f t="shared" si="31"/>
        <v>10</v>
      </c>
      <c r="S201" s="148"/>
      <c r="T201" s="147">
        <f t="shared" si="37"/>
        <v>0</v>
      </c>
      <c r="U201" s="147" t="e">
        <f>VLOOKUP(D201,[6]搬迁户明细表!$F$2:$H$554,3,0)</f>
        <v>#N/A</v>
      </c>
    </row>
    <row r="202" s="147" customFormat="1" customHeight="1" spans="1:21">
      <c r="A202" s="149" t="str">
        <f t="shared" si="35"/>
        <v>珠港村</v>
      </c>
      <c r="B202" s="149" t="e">
        <f>VLOOKUP(#REF!,'[4]2017年度'!$C$3:$D$258,2,0)</f>
        <v>#REF!</v>
      </c>
      <c r="C202" s="149" t="s">
        <v>723</v>
      </c>
      <c r="D202" s="149" t="s">
        <v>726</v>
      </c>
      <c r="E202" s="149">
        <v>4</v>
      </c>
      <c r="F202" s="149" t="s">
        <v>726</v>
      </c>
      <c r="G202" s="149"/>
      <c r="H202" s="149"/>
      <c r="I202" s="149"/>
      <c r="J202" s="148">
        <f t="shared" si="34"/>
        <v>40000</v>
      </c>
      <c r="K202" s="148">
        <f>VLOOKUP(F202,[1]第一批拨钱!$G$3:$H$147,2,0)</f>
        <v>16000</v>
      </c>
      <c r="L202" s="148"/>
      <c r="M202" s="148"/>
      <c r="N202" s="148"/>
      <c r="O202" s="148">
        <v>24000</v>
      </c>
      <c r="P202" s="148"/>
      <c r="Q202" s="148">
        <f t="shared" si="36"/>
        <v>80000</v>
      </c>
      <c r="R202" s="148">
        <f t="shared" si="31"/>
        <v>8</v>
      </c>
      <c r="S202" s="163"/>
      <c r="T202" s="147">
        <f t="shared" si="37"/>
        <v>0</v>
      </c>
      <c r="U202" s="147" t="e">
        <f>VLOOKUP(#REF!,[6]搬迁户明细表!$G$2:$H$553,2,0)</f>
        <v>#REF!</v>
      </c>
    </row>
    <row r="203" s="147" customFormat="1" customHeight="1" spans="1:21">
      <c r="A203" s="149" t="str">
        <f t="shared" si="35"/>
        <v>珠港村</v>
      </c>
      <c r="B203" s="149" t="e">
        <f>VLOOKUP(#REF!,'[4]2017年度'!$C$3:$D$258,2,0)</f>
        <v>#REF!</v>
      </c>
      <c r="C203" s="149" t="s">
        <v>727</v>
      </c>
      <c r="D203" s="150" t="s">
        <v>728</v>
      </c>
      <c r="E203" s="149">
        <v>3</v>
      </c>
      <c r="F203" s="149" t="s">
        <v>729</v>
      </c>
      <c r="G203" s="149"/>
      <c r="H203" s="149"/>
      <c r="I203" s="149"/>
      <c r="J203" s="148">
        <f t="shared" si="34"/>
        <v>30000</v>
      </c>
      <c r="K203" s="148">
        <f>VLOOKUP(F203,[1]第一批拨钱!$G$3:$H$147,2,0)</f>
        <v>12000</v>
      </c>
      <c r="L203" s="148"/>
      <c r="M203" s="148"/>
      <c r="N203" s="148"/>
      <c r="O203" s="148">
        <v>18000</v>
      </c>
      <c r="P203" s="148"/>
      <c r="Q203" s="148">
        <f t="shared" si="36"/>
        <v>60000</v>
      </c>
      <c r="R203" s="148">
        <f t="shared" si="31"/>
        <v>6</v>
      </c>
      <c r="S203" s="148"/>
      <c r="T203" s="147">
        <f t="shared" si="37"/>
        <v>0</v>
      </c>
      <c r="U203" s="147" t="e">
        <f>VLOOKUP(#REF!,[6]搬迁户明细表!$G$2:$H$553,2,0)</f>
        <v>#REF!</v>
      </c>
    </row>
    <row r="204" s="147" customFormat="1" customHeight="1" spans="1:21">
      <c r="A204" s="149" t="str">
        <f t="shared" si="35"/>
        <v>珠港村</v>
      </c>
      <c r="B204" s="149" t="str">
        <f>VLOOKUP(D204,'[4]2017年度'!$B$3:$D$259,3,0)</f>
        <v>分散安置</v>
      </c>
      <c r="C204" s="149" t="s">
        <v>727</v>
      </c>
      <c r="D204" s="150" t="s">
        <v>730</v>
      </c>
      <c r="E204" s="149">
        <v>2</v>
      </c>
      <c r="F204" s="149" t="s">
        <v>731</v>
      </c>
      <c r="G204" s="149"/>
      <c r="H204" s="149"/>
      <c r="I204" s="149"/>
      <c r="J204" s="148">
        <f t="shared" si="34"/>
        <v>20000</v>
      </c>
      <c r="K204" s="148">
        <f>VLOOKUP(F204,[1]第一批拨钱!$G$3:$H$147,2,0)</f>
        <v>8000</v>
      </c>
      <c r="L204" s="148"/>
      <c r="M204" s="148"/>
      <c r="N204" s="148"/>
      <c r="O204" s="148">
        <v>12000</v>
      </c>
      <c r="P204" s="148"/>
      <c r="Q204" s="148">
        <f t="shared" si="36"/>
        <v>40000</v>
      </c>
      <c r="R204" s="148">
        <f t="shared" si="31"/>
        <v>4</v>
      </c>
      <c r="S204" s="148"/>
      <c r="T204" s="147">
        <f t="shared" si="37"/>
        <v>0</v>
      </c>
      <c r="U204" s="147" t="e">
        <f>VLOOKUP(D204,[6]搬迁户明细表!$F$2:$H$554,3,0)</f>
        <v>#N/A</v>
      </c>
    </row>
    <row r="205" s="147" customFormat="1" customHeight="1" spans="1:21">
      <c r="A205" s="149" t="str">
        <f t="shared" si="35"/>
        <v>珠港村</v>
      </c>
      <c r="B205" s="149" t="e">
        <f>VLOOKUP(#REF!,'[4]2017年度'!$C$3:$D$258,2,0)</f>
        <v>#REF!</v>
      </c>
      <c r="C205" s="149" t="s">
        <v>727</v>
      </c>
      <c r="D205" s="150" t="s">
        <v>732</v>
      </c>
      <c r="E205" s="149">
        <v>2</v>
      </c>
      <c r="F205" s="149" t="s">
        <v>732</v>
      </c>
      <c r="G205" s="149"/>
      <c r="H205" s="149"/>
      <c r="I205" s="149"/>
      <c r="J205" s="148">
        <f t="shared" si="34"/>
        <v>20000</v>
      </c>
      <c r="K205" s="148">
        <f>VLOOKUP(F205,[1]第一批拨钱!$G$3:$H$147,2,0)</f>
        <v>8000</v>
      </c>
      <c r="L205" s="148"/>
      <c r="M205" s="148"/>
      <c r="N205" s="148"/>
      <c r="O205" s="148">
        <v>12000</v>
      </c>
      <c r="P205" s="148"/>
      <c r="Q205" s="148">
        <f t="shared" si="36"/>
        <v>40000</v>
      </c>
      <c r="R205" s="148">
        <f t="shared" si="31"/>
        <v>4</v>
      </c>
      <c r="S205" s="148"/>
      <c r="T205" s="147">
        <f t="shared" si="37"/>
        <v>0</v>
      </c>
      <c r="U205" s="147" t="e">
        <f>VLOOKUP(#REF!,[6]搬迁户明细表!$G$2:$H$553,2,0)</f>
        <v>#REF!</v>
      </c>
    </row>
    <row r="206" s="147" customFormat="1" customHeight="1" spans="1:21">
      <c r="A206" s="149" t="str">
        <f t="shared" si="35"/>
        <v>珠港村</v>
      </c>
      <c r="B206" s="149" t="e">
        <f>VLOOKUP(#REF!,'[4]2017年度'!$C$3:$D$258,2,0)</f>
        <v>#REF!</v>
      </c>
      <c r="C206" s="149" t="s">
        <v>727</v>
      </c>
      <c r="D206" s="149" t="s">
        <v>733</v>
      </c>
      <c r="E206" s="149">
        <v>3</v>
      </c>
      <c r="F206" s="149" t="s">
        <v>733</v>
      </c>
      <c r="G206" s="149"/>
      <c r="H206" s="149"/>
      <c r="I206" s="149"/>
      <c r="J206" s="148">
        <f t="shared" si="34"/>
        <v>30000</v>
      </c>
      <c r="K206" s="148">
        <f>VLOOKUP(F206,[1]第一批拨钱!$G$3:$H$147,2,0)</f>
        <v>12000</v>
      </c>
      <c r="L206" s="148"/>
      <c r="M206" s="148"/>
      <c r="N206" s="148"/>
      <c r="O206" s="148">
        <v>18000</v>
      </c>
      <c r="P206" s="148"/>
      <c r="Q206" s="148">
        <f t="shared" si="36"/>
        <v>60000</v>
      </c>
      <c r="R206" s="148">
        <f t="shared" si="31"/>
        <v>6</v>
      </c>
      <c r="S206" s="148"/>
      <c r="T206" s="147">
        <f t="shared" si="37"/>
        <v>0</v>
      </c>
      <c r="U206" s="147" t="e">
        <f>VLOOKUP(#REF!,[6]搬迁户明细表!$G$2:$H$553,2,0)</f>
        <v>#REF!</v>
      </c>
    </row>
    <row r="207" s="147" customFormat="1" customHeight="1" spans="1:21">
      <c r="A207" s="149" t="str">
        <f t="shared" si="35"/>
        <v>珠港村</v>
      </c>
      <c r="B207" s="149" t="e">
        <f>VLOOKUP(#REF!,'[5]2016年度'!$C$3:$D$172,2,0)</f>
        <v>#REF!</v>
      </c>
      <c r="C207" s="148" t="s">
        <v>727</v>
      </c>
      <c r="D207" s="148" t="s">
        <v>734</v>
      </c>
      <c r="E207" s="148">
        <v>4</v>
      </c>
      <c r="F207" s="148" t="s">
        <v>734</v>
      </c>
      <c r="G207" s="148">
        <v>40000</v>
      </c>
      <c r="H207" s="149">
        <f>VLOOKUP(F207,[2]Sheet1!$C$3:$G$38,5,0)</f>
        <v>16000</v>
      </c>
      <c r="I207" s="149"/>
      <c r="J207" s="151"/>
      <c r="K207" s="151"/>
      <c r="L207" s="151"/>
      <c r="M207" s="151"/>
      <c r="N207" s="151"/>
      <c r="O207" s="151">
        <v>24000</v>
      </c>
      <c r="P207" s="151"/>
      <c r="Q207" s="148">
        <f t="shared" si="36"/>
        <v>80000</v>
      </c>
      <c r="R207" s="148">
        <f t="shared" si="31"/>
        <v>8</v>
      </c>
      <c r="S207" s="148"/>
      <c r="T207" s="147">
        <f t="shared" si="37"/>
        <v>0</v>
      </c>
      <c r="U207" s="147" t="e">
        <f>VLOOKUP(#REF!,[6]搬迁户明细表!$G$2:$H$553,2,0)</f>
        <v>#REF!</v>
      </c>
    </row>
    <row r="208" customHeight="1" spans="1:21">
      <c r="A208" s="165" t="s">
        <v>35</v>
      </c>
      <c r="B208" s="149" t="s">
        <v>155</v>
      </c>
      <c r="C208" s="148"/>
      <c r="D208" s="165" t="s">
        <v>735</v>
      </c>
      <c r="E208" s="165">
        <v>3</v>
      </c>
      <c r="F208" s="165" t="s">
        <v>735</v>
      </c>
      <c r="G208" s="148"/>
      <c r="H208" s="148"/>
      <c r="I208" s="148"/>
      <c r="J208" s="148"/>
      <c r="K208" s="148"/>
      <c r="L208" s="148"/>
      <c r="M208" s="148"/>
      <c r="N208" s="148"/>
      <c r="O208" s="148">
        <v>60000</v>
      </c>
      <c r="P208" s="148"/>
      <c r="Q208" s="148">
        <f t="shared" si="36"/>
        <v>60000</v>
      </c>
      <c r="R208" s="148">
        <f t="shared" si="31"/>
        <v>6</v>
      </c>
      <c r="S208" s="148" t="s">
        <v>736</v>
      </c>
      <c r="T208" s="147">
        <f t="shared" si="37"/>
        <v>0</v>
      </c>
      <c r="U208" s="147" t="e">
        <f>VLOOKUP(#REF!,[6]搬迁户明细表!$G$2:$H$553,2,0)</f>
        <v>#REF!</v>
      </c>
    </row>
    <row r="209" customHeight="1" spans="1:21">
      <c r="A209" s="165" t="s">
        <v>35</v>
      </c>
      <c r="B209" s="149" t="s">
        <v>155</v>
      </c>
      <c r="C209" s="148"/>
      <c r="D209" s="165" t="s">
        <v>737</v>
      </c>
      <c r="E209" s="165">
        <v>3</v>
      </c>
      <c r="F209" s="165" t="s">
        <v>737</v>
      </c>
      <c r="G209" s="148"/>
      <c r="H209" s="148"/>
      <c r="I209" s="148"/>
      <c r="J209" s="148"/>
      <c r="K209" s="148"/>
      <c r="L209" s="148"/>
      <c r="M209" s="148"/>
      <c r="N209" s="148"/>
      <c r="O209" s="148">
        <v>60000</v>
      </c>
      <c r="P209" s="148"/>
      <c r="Q209" s="148">
        <f t="shared" si="36"/>
        <v>60000</v>
      </c>
      <c r="R209" s="148">
        <f t="shared" si="31"/>
        <v>6</v>
      </c>
      <c r="S209" s="148" t="s">
        <v>736</v>
      </c>
      <c r="T209" s="147">
        <f t="shared" si="37"/>
        <v>0</v>
      </c>
      <c r="U209" s="147" t="e">
        <f>VLOOKUP(#REF!,[6]搬迁户明细表!$G$2:$H$553,2,0)</f>
        <v>#REF!</v>
      </c>
    </row>
    <row r="210" customHeight="1" spans="1:21">
      <c r="A210" s="165" t="s">
        <v>19</v>
      </c>
      <c r="B210" s="149" t="s">
        <v>155</v>
      </c>
      <c r="C210" s="148"/>
      <c r="D210" s="165" t="s">
        <v>738</v>
      </c>
      <c r="E210" s="165">
        <v>2</v>
      </c>
      <c r="F210" s="165" t="s">
        <v>738</v>
      </c>
      <c r="G210" s="148"/>
      <c r="H210" s="148"/>
      <c r="I210" s="148"/>
      <c r="J210" s="148"/>
      <c r="K210" s="148"/>
      <c r="L210" s="148"/>
      <c r="M210" s="148"/>
      <c r="N210" s="148"/>
      <c r="O210" s="148">
        <v>40000</v>
      </c>
      <c r="P210" s="148"/>
      <c r="Q210" s="148">
        <f t="shared" si="36"/>
        <v>40000</v>
      </c>
      <c r="R210" s="148">
        <f t="shared" si="31"/>
        <v>4</v>
      </c>
      <c r="S210" s="148" t="s">
        <v>736</v>
      </c>
      <c r="T210" s="147">
        <f t="shared" si="37"/>
        <v>0</v>
      </c>
      <c r="U210" s="147" t="e">
        <f>VLOOKUP(#REF!,[6]搬迁户明细表!$G$2:$H$553,2,0)</f>
        <v>#REF!</v>
      </c>
    </row>
    <row r="211" customHeight="1" spans="1:21">
      <c r="A211" s="165" t="s">
        <v>19</v>
      </c>
      <c r="B211" s="149" t="s">
        <v>155</v>
      </c>
      <c r="C211" s="148"/>
      <c r="D211" s="165" t="s">
        <v>739</v>
      </c>
      <c r="E211" s="165">
        <v>4</v>
      </c>
      <c r="F211" s="165" t="s">
        <v>739</v>
      </c>
      <c r="G211" s="148"/>
      <c r="H211" s="148"/>
      <c r="I211" s="148"/>
      <c r="J211" s="148"/>
      <c r="K211" s="148"/>
      <c r="L211" s="148"/>
      <c r="M211" s="148"/>
      <c r="N211" s="148"/>
      <c r="O211" s="148">
        <v>80000</v>
      </c>
      <c r="P211" s="148"/>
      <c r="Q211" s="148">
        <f t="shared" si="36"/>
        <v>80000</v>
      </c>
      <c r="R211" s="148">
        <f t="shared" si="31"/>
        <v>8</v>
      </c>
      <c r="S211" s="148" t="s">
        <v>736</v>
      </c>
      <c r="T211" s="147">
        <f t="shared" si="37"/>
        <v>0</v>
      </c>
      <c r="U211" s="147" t="e">
        <f>VLOOKUP(#REF!,[6]搬迁户明细表!$G$2:$H$553,2,0)</f>
        <v>#REF!</v>
      </c>
    </row>
    <row r="212" customHeight="1" spans="1:21">
      <c r="A212" s="165" t="s">
        <v>28</v>
      </c>
      <c r="B212" s="149" t="e">
        <f>VLOOKUP(#REF!,'[5]2016年度'!$C$3:$D$172,2,0)</f>
        <v>#REF!</v>
      </c>
      <c r="C212" s="148"/>
      <c r="D212" s="165" t="s">
        <v>740</v>
      </c>
      <c r="E212" s="165">
        <v>4</v>
      </c>
      <c r="F212" s="165" t="s">
        <v>740</v>
      </c>
      <c r="G212" s="148"/>
      <c r="H212" s="148"/>
      <c r="I212" s="148"/>
      <c r="J212" s="148"/>
      <c r="K212" s="148"/>
      <c r="L212" s="148"/>
      <c r="M212" s="148"/>
      <c r="N212" s="148"/>
      <c r="O212" s="148">
        <v>80000</v>
      </c>
      <c r="P212" s="148"/>
      <c r="Q212" s="148">
        <f t="shared" si="36"/>
        <v>80000</v>
      </c>
      <c r="R212" s="148">
        <f t="shared" si="31"/>
        <v>8</v>
      </c>
      <c r="S212" s="148" t="s">
        <v>736</v>
      </c>
      <c r="T212" s="147">
        <f t="shared" si="37"/>
        <v>0</v>
      </c>
      <c r="U212" s="147" t="e">
        <f>VLOOKUP(#REF!,[6]搬迁户明细表!$G$2:$H$553,2,0)</f>
        <v>#REF!</v>
      </c>
    </row>
    <row r="213" customHeight="1" spans="1:21">
      <c r="A213" s="148"/>
      <c r="B213" s="148"/>
      <c r="C213" s="148"/>
      <c r="D213" s="148"/>
      <c r="E213" s="148"/>
      <c r="F213" s="148" t="s">
        <v>121</v>
      </c>
      <c r="G213" s="148">
        <f>SUM(G3:G212)</f>
        <v>1300000</v>
      </c>
      <c r="H213" s="148">
        <f t="shared" ref="H213:R213" si="38">SUM(H3:H212)</f>
        <v>544000</v>
      </c>
      <c r="I213" s="148">
        <f t="shared" si="38"/>
        <v>72000</v>
      </c>
      <c r="J213" s="148">
        <f t="shared" si="38"/>
        <v>4950000</v>
      </c>
      <c r="K213" s="148">
        <f t="shared" si="38"/>
        <v>1980000</v>
      </c>
      <c r="L213" s="148">
        <f t="shared" si="38"/>
        <v>658000</v>
      </c>
      <c r="M213" s="148">
        <f t="shared" si="38"/>
        <v>310000</v>
      </c>
      <c r="N213" s="148">
        <f t="shared" si="38"/>
        <v>72000</v>
      </c>
      <c r="O213" s="148">
        <f t="shared" si="38"/>
        <v>4248000</v>
      </c>
      <c r="P213" s="148">
        <f t="shared" si="38"/>
        <v>186000</v>
      </c>
      <c r="Q213" s="148">
        <f t="shared" si="38"/>
        <v>14320000</v>
      </c>
      <c r="R213" s="148">
        <f t="shared" si="38"/>
        <v>1432</v>
      </c>
      <c r="S213" s="148"/>
      <c r="T213" s="147">
        <f t="shared" si="37"/>
        <v>-14320000</v>
      </c>
      <c r="U213" s="147" t="e">
        <f>VLOOKUP(D213,[6]搬迁户明细表!$F$2:$H$554,3,0)</f>
        <v>#N/A</v>
      </c>
    </row>
  </sheetData>
  <mergeCells count="1">
    <mergeCell ref="A1:L1"/>
  </mergeCells>
  <conditionalFormatting sqref="S98">
    <cfRule type="duplicateValues" dxfId="0" priority="1"/>
  </conditionalFormatting>
  <conditionalFormatting sqref="D3:D97 D99:D207">
    <cfRule type="duplicateValues" dxfId="0" priority="3"/>
  </conditionalFormatting>
  <pageMargins left="0.313888888888889" right="0.196527777777778" top="0.55" bottom="0.313888888888889" header="0.393055555555556" footer="0.275"/>
  <pageSetup paperSize="9" orientation="landscape" horizontalDpi="600"/>
  <headerFooter>
    <oddFooter>&amp;C第 &amp;P 页，共 &amp;N 页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W2756"/>
  <sheetViews>
    <sheetView workbookViewId="0">
      <selection activeCell="L9" sqref="L9"/>
    </sheetView>
  </sheetViews>
  <sheetFormatPr defaultColWidth="9" defaultRowHeight="15" customHeight="1"/>
  <cols>
    <col min="1" max="1" width="2.89166666666667" style="29" customWidth="1"/>
    <col min="2" max="2" width="7.33333333333333" style="41" customWidth="1"/>
    <col min="3" max="3" width="19.25" style="42" hidden="1" customWidth="1"/>
    <col min="4" max="4" width="10.3333333333333" style="29" customWidth="1"/>
    <col min="5" max="5" width="8.88333333333333" style="43" hidden="1" customWidth="1"/>
    <col min="6" max="6" width="8.88333333333333" style="29" customWidth="1"/>
    <col min="7" max="7" width="12.225" style="29" customWidth="1"/>
    <col min="8" max="8" width="5" style="29" customWidth="1"/>
    <col min="9" max="9" width="5.13333333333333" style="29" customWidth="1"/>
    <col min="10" max="10" width="4.88333333333333" style="29" customWidth="1"/>
    <col min="11" max="11" width="4.13333333333333" style="29" customWidth="1"/>
    <col min="12" max="13" width="4.63333333333333" style="29" customWidth="1"/>
    <col min="14" max="14" width="5.13333333333333" style="29" customWidth="1"/>
    <col min="15" max="15" width="5.75" style="29" customWidth="1"/>
    <col min="16" max="16" width="4.75" style="29" customWidth="1"/>
    <col min="17" max="17" width="5.73333333333333" style="29" customWidth="1"/>
    <col min="18" max="18" width="5.75" style="29" customWidth="1"/>
    <col min="19" max="19" width="5.38333333333333" style="29" customWidth="1"/>
    <col min="20" max="20" width="5.13333333333333" style="29" customWidth="1"/>
    <col min="21" max="21" width="20.15" style="29" customWidth="1"/>
    <col min="22" max="22" width="13.2333333333333" style="44" hidden="1" customWidth="1"/>
    <col min="23" max="23" width="14.5583333333333" style="45" customWidth="1"/>
    <col min="24" max="16384" width="9" style="29"/>
  </cols>
  <sheetData>
    <row r="1" s="29" customFormat="1" ht="33" customHeight="1" spans="1:23">
      <c r="A1" s="46" t="s">
        <v>741</v>
      </c>
      <c r="B1" s="47"/>
      <c r="C1" s="48"/>
      <c r="D1" s="49"/>
      <c r="E1" s="50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64"/>
      <c r="W1" s="65"/>
    </row>
    <row r="2" s="29" customFormat="1" ht="87" customHeight="1" spans="1:23">
      <c r="A2" s="51" t="s">
        <v>85</v>
      </c>
      <c r="B2" s="52" t="s">
        <v>742</v>
      </c>
      <c r="C2" s="53" t="s">
        <v>743</v>
      </c>
      <c r="D2" s="54" t="s">
        <v>744</v>
      </c>
      <c r="E2" s="55" t="s">
        <v>745</v>
      </c>
      <c r="F2" s="54" t="s">
        <v>746</v>
      </c>
      <c r="G2" s="56" t="s">
        <v>747</v>
      </c>
      <c r="H2" s="54" t="s">
        <v>748</v>
      </c>
      <c r="I2" s="54" t="s">
        <v>749</v>
      </c>
      <c r="J2" s="54" t="s">
        <v>750</v>
      </c>
      <c r="K2" s="54" t="s">
        <v>751</v>
      </c>
      <c r="L2" s="54" t="s">
        <v>752</v>
      </c>
      <c r="M2" s="54" t="s">
        <v>753</v>
      </c>
      <c r="N2" s="54" t="s">
        <v>754</v>
      </c>
      <c r="O2" s="54" t="s">
        <v>755</v>
      </c>
      <c r="P2" s="54" t="s">
        <v>756</v>
      </c>
      <c r="Q2" s="54" t="s">
        <v>757</v>
      </c>
      <c r="R2" s="54" t="s">
        <v>758</v>
      </c>
      <c r="S2" s="54" t="s">
        <v>759</v>
      </c>
      <c r="T2" s="54" t="s">
        <v>760</v>
      </c>
      <c r="U2" s="54" t="s">
        <v>761</v>
      </c>
      <c r="V2" s="55" t="s">
        <v>762</v>
      </c>
      <c r="W2" s="54" t="s">
        <v>13</v>
      </c>
    </row>
    <row r="3" s="30" customFormat="1" ht="25" customHeight="1" spans="1:23">
      <c r="A3" s="57">
        <v>1</v>
      </c>
      <c r="B3" s="57" t="s">
        <v>763</v>
      </c>
      <c r="C3" s="58" t="s">
        <v>764</v>
      </c>
      <c r="D3" s="57" t="s">
        <v>765</v>
      </c>
      <c r="E3" s="22" t="s">
        <v>31</v>
      </c>
      <c r="F3" s="57" t="s">
        <v>17</v>
      </c>
      <c r="G3" s="57" t="s">
        <v>766</v>
      </c>
      <c r="H3" s="59" t="s">
        <v>767</v>
      </c>
      <c r="I3" s="57" t="s">
        <v>768</v>
      </c>
      <c r="J3" s="57" t="s">
        <v>767</v>
      </c>
      <c r="K3" s="57" t="s">
        <v>768</v>
      </c>
      <c r="L3" s="62">
        <v>3</v>
      </c>
      <c r="M3" s="62">
        <v>3</v>
      </c>
      <c r="N3" s="62">
        <v>3</v>
      </c>
      <c r="O3" s="57">
        <f t="shared" ref="O3:O66" si="0">L3*25</f>
        <v>75</v>
      </c>
      <c r="P3" s="57">
        <f>Q:Q+R:R</f>
        <v>6.75</v>
      </c>
      <c r="Q3" s="57">
        <v>6</v>
      </c>
      <c r="R3" s="57">
        <v>0.75</v>
      </c>
      <c r="S3" s="57" t="s">
        <v>768</v>
      </c>
      <c r="T3" s="66" t="s">
        <v>768</v>
      </c>
      <c r="U3" s="67" t="s">
        <v>769</v>
      </c>
      <c r="V3" s="68" t="s">
        <v>770</v>
      </c>
      <c r="W3" s="67" t="s">
        <v>771</v>
      </c>
    </row>
    <row r="4" s="30" customFormat="1" ht="25" customHeight="1" spans="1:23">
      <c r="A4" s="57">
        <v>2</v>
      </c>
      <c r="B4" s="57" t="s">
        <v>772</v>
      </c>
      <c r="C4" s="58" t="s">
        <v>773</v>
      </c>
      <c r="D4" s="57" t="s">
        <v>765</v>
      </c>
      <c r="E4" s="22" t="s">
        <v>31</v>
      </c>
      <c r="F4" s="57" t="s">
        <v>17</v>
      </c>
      <c r="G4" s="57" t="s">
        <v>766</v>
      </c>
      <c r="H4" s="59" t="s">
        <v>767</v>
      </c>
      <c r="I4" s="57" t="s">
        <v>768</v>
      </c>
      <c r="J4" s="57" t="s">
        <v>767</v>
      </c>
      <c r="K4" s="57" t="s">
        <v>768</v>
      </c>
      <c r="L4" s="62">
        <v>4</v>
      </c>
      <c r="M4" s="62">
        <v>4</v>
      </c>
      <c r="N4" s="62">
        <v>4</v>
      </c>
      <c r="O4" s="57">
        <f t="shared" si="0"/>
        <v>100</v>
      </c>
      <c r="P4" s="57">
        <f>Q:Q+R:R</f>
        <v>9</v>
      </c>
      <c r="Q4" s="57">
        <v>8</v>
      </c>
      <c r="R4" s="57">
        <v>1</v>
      </c>
      <c r="S4" s="57" t="s">
        <v>768</v>
      </c>
      <c r="T4" s="66" t="s">
        <v>768</v>
      </c>
      <c r="U4" s="67" t="s">
        <v>769</v>
      </c>
      <c r="V4" s="68" t="s">
        <v>774</v>
      </c>
      <c r="W4" s="67"/>
    </row>
    <row r="5" s="30" customFormat="1" ht="25" customHeight="1" spans="1:23">
      <c r="A5" s="57">
        <v>3</v>
      </c>
      <c r="B5" s="57" t="s">
        <v>775</v>
      </c>
      <c r="C5" s="58" t="s">
        <v>776</v>
      </c>
      <c r="D5" s="57" t="s">
        <v>765</v>
      </c>
      <c r="E5" s="22" t="s">
        <v>31</v>
      </c>
      <c r="F5" s="57" t="s">
        <v>42</v>
      </c>
      <c r="G5" s="57" t="s">
        <v>766</v>
      </c>
      <c r="H5" s="59" t="s">
        <v>767</v>
      </c>
      <c r="I5" s="57" t="s">
        <v>768</v>
      </c>
      <c r="J5" s="57" t="s">
        <v>767</v>
      </c>
      <c r="K5" s="57" t="s">
        <v>768</v>
      </c>
      <c r="L5" s="62">
        <v>4</v>
      </c>
      <c r="M5" s="62">
        <v>4</v>
      </c>
      <c r="N5" s="62">
        <v>4</v>
      </c>
      <c r="O5" s="57">
        <f t="shared" si="0"/>
        <v>100</v>
      </c>
      <c r="P5" s="57">
        <f>Q:Q+R:R</f>
        <v>9</v>
      </c>
      <c r="Q5" s="57">
        <v>8</v>
      </c>
      <c r="R5" s="57">
        <v>1</v>
      </c>
      <c r="S5" s="57" t="s">
        <v>768</v>
      </c>
      <c r="T5" s="66" t="s">
        <v>768</v>
      </c>
      <c r="U5" s="67" t="s">
        <v>777</v>
      </c>
      <c r="V5" s="68" t="s">
        <v>778</v>
      </c>
      <c r="W5" s="67"/>
    </row>
    <row r="6" s="30" customFormat="1" ht="25" customHeight="1" spans="1:23">
      <c r="A6" s="57">
        <v>4</v>
      </c>
      <c r="B6" s="57" t="s">
        <v>779</v>
      </c>
      <c r="C6" s="58" t="s">
        <v>780</v>
      </c>
      <c r="D6" s="57" t="s">
        <v>765</v>
      </c>
      <c r="E6" s="22" t="s">
        <v>31</v>
      </c>
      <c r="F6" s="57" t="s">
        <v>42</v>
      </c>
      <c r="G6" s="57" t="s">
        <v>766</v>
      </c>
      <c r="H6" s="59" t="s">
        <v>767</v>
      </c>
      <c r="I6" s="57" t="s">
        <v>768</v>
      </c>
      <c r="J6" s="57" t="s">
        <v>767</v>
      </c>
      <c r="K6" s="57" t="s">
        <v>768</v>
      </c>
      <c r="L6" s="62">
        <v>3</v>
      </c>
      <c r="M6" s="62">
        <v>3</v>
      </c>
      <c r="N6" s="62">
        <v>3</v>
      </c>
      <c r="O6" s="57">
        <f t="shared" si="0"/>
        <v>75</v>
      </c>
      <c r="P6" s="57">
        <f>Q:Q+R:R</f>
        <v>6.75</v>
      </c>
      <c r="Q6" s="57">
        <v>6</v>
      </c>
      <c r="R6" s="57">
        <v>0.75</v>
      </c>
      <c r="S6" s="57" t="s">
        <v>768</v>
      </c>
      <c r="T6" s="66" t="s">
        <v>768</v>
      </c>
      <c r="U6" s="67" t="s">
        <v>769</v>
      </c>
      <c r="V6" s="68" t="s">
        <v>781</v>
      </c>
      <c r="W6" s="67"/>
    </row>
    <row r="7" s="30" customFormat="1" ht="25" customHeight="1" spans="1:23">
      <c r="A7" s="57">
        <v>5</v>
      </c>
      <c r="B7" s="57" t="s">
        <v>782</v>
      </c>
      <c r="C7" s="58" t="s">
        <v>783</v>
      </c>
      <c r="D7" s="57" t="s">
        <v>765</v>
      </c>
      <c r="E7" s="22" t="s">
        <v>31</v>
      </c>
      <c r="F7" s="57" t="s">
        <v>42</v>
      </c>
      <c r="G7" s="57" t="s">
        <v>766</v>
      </c>
      <c r="H7" s="59" t="s">
        <v>767</v>
      </c>
      <c r="I7" s="57" t="s">
        <v>768</v>
      </c>
      <c r="J7" s="57" t="s">
        <v>767</v>
      </c>
      <c r="K7" s="57" t="s">
        <v>768</v>
      </c>
      <c r="L7" s="62">
        <v>4</v>
      </c>
      <c r="M7" s="62">
        <v>4</v>
      </c>
      <c r="N7" s="62">
        <v>4</v>
      </c>
      <c r="O7" s="57">
        <f t="shared" si="0"/>
        <v>100</v>
      </c>
      <c r="P7" s="57">
        <f>Q:Q+R:R</f>
        <v>9</v>
      </c>
      <c r="Q7" s="57">
        <v>8</v>
      </c>
      <c r="R7" s="57">
        <v>1</v>
      </c>
      <c r="S7" s="57" t="s">
        <v>768</v>
      </c>
      <c r="T7" s="66" t="s">
        <v>768</v>
      </c>
      <c r="U7" s="67" t="s">
        <v>769</v>
      </c>
      <c r="V7" s="68" t="s">
        <v>784</v>
      </c>
      <c r="W7" s="67"/>
    </row>
    <row r="8" s="30" customFormat="1" ht="25" customHeight="1" spans="1:23">
      <c r="A8" s="57">
        <v>6</v>
      </c>
      <c r="B8" s="57" t="s">
        <v>785</v>
      </c>
      <c r="C8" s="58" t="s">
        <v>786</v>
      </c>
      <c r="D8" s="57" t="s">
        <v>765</v>
      </c>
      <c r="E8" s="22" t="s">
        <v>31</v>
      </c>
      <c r="F8" s="57" t="s">
        <v>42</v>
      </c>
      <c r="G8" s="57" t="s">
        <v>766</v>
      </c>
      <c r="H8" s="59" t="s">
        <v>767</v>
      </c>
      <c r="I8" s="57" t="s">
        <v>768</v>
      </c>
      <c r="J8" s="57" t="s">
        <v>767</v>
      </c>
      <c r="K8" s="57" t="s">
        <v>768</v>
      </c>
      <c r="L8" s="62">
        <v>4</v>
      </c>
      <c r="M8" s="62">
        <v>4</v>
      </c>
      <c r="N8" s="62">
        <v>4</v>
      </c>
      <c r="O8" s="57">
        <f t="shared" si="0"/>
        <v>100</v>
      </c>
      <c r="P8" s="57">
        <f>Q:Q+R:R</f>
        <v>9</v>
      </c>
      <c r="Q8" s="57">
        <v>8</v>
      </c>
      <c r="R8" s="57">
        <v>1</v>
      </c>
      <c r="S8" s="57" t="s">
        <v>768</v>
      </c>
      <c r="T8" s="66" t="s">
        <v>768</v>
      </c>
      <c r="U8" s="67" t="s">
        <v>769</v>
      </c>
      <c r="V8" s="68" t="s">
        <v>787</v>
      </c>
      <c r="W8" s="67"/>
    </row>
    <row r="9" s="30" customFormat="1" ht="25" customHeight="1" spans="1:23">
      <c r="A9" s="57">
        <v>7</v>
      </c>
      <c r="B9" s="57" t="s">
        <v>788</v>
      </c>
      <c r="C9" s="58" t="s">
        <v>789</v>
      </c>
      <c r="D9" s="57" t="s">
        <v>765</v>
      </c>
      <c r="E9" s="22" t="s">
        <v>31</v>
      </c>
      <c r="F9" s="57" t="s">
        <v>42</v>
      </c>
      <c r="G9" s="57" t="s">
        <v>766</v>
      </c>
      <c r="H9" s="59" t="s">
        <v>767</v>
      </c>
      <c r="I9" s="57" t="s">
        <v>768</v>
      </c>
      <c r="J9" s="57" t="s">
        <v>767</v>
      </c>
      <c r="K9" s="57" t="s">
        <v>768</v>
      </c>
      <c r="L9" s="62">
        <v>4</v>
      </c>
      <c r="M9" s="62">
        <v>4</v>
      </c>
      <c r="N9" s="62">
        <v>4</v>
      </c>
      <c r="O9" s="57">
        <f t="shared" si="0"/>
        <v>100</v>
      </c>
      <c r="P9" s="57">
        <f>Q:Q+R:R</f>
        <v>9</v>
      </c>
      <c r="Q9" s="57">
        <v>8</v>
      </c>
      <c r="R9" s="57">
        <v>1</v>
      </c>
      <c r="S9" s="57" t="s">
        <v>768</v>
      </c>
      <c r="T9" s="66" t="s">
        <v>768</v>
      </c>
      <c r="U9" s="67" t="s">
        <v>769</v>
      </c>
      <c r="V9" s="68" t="s">
        <v>790</v>
      </c>
      <c r="W9" s="67"/>
    </row>
    <row r="10" s="30" customFormat="1" ht="25" customHeight="1" spans="1:23">
      <c r="A10" s="57">
        <v>8</v>
      </c>
      <c r="B10" s="57" t="s">
        <v>791</v>
      </c>
      <c r="C10" s="58" t="s">
        <v>792</v>
      </c>
      <c r="D10" s="57" t="s">
        <v>765</v>
      </c>
      <c r="E10" s="22" t="s">
        <v>31</v>
      </c>
      <c r="F10" s="57" t="s">
        <v>42</v>
      </c>
      <c r="G10" s="57" t="s">
        <v>766</v>
      </c>
      <c r="H10" s="59" t="s">
        <v>767</v>
      </c>
      <c r="I10" s="57" t="s">
        <v>768</v>
      </c>
      <c r="J10" s="57" t="s">
        <v>767</v>
      </c>
      <c r="K10" s="57" t="s">
        <v>768</v>
      </c>
      <c r="L10" s="62">
        <v>3</v>
      </c>
      <c r="M10" s="62">
        <v>3</v>
      </c>
      <c r="N10" s="62">
        <v>3</v>
      </c>
      <c r="O10" s="57">
        <f t="shared" si="0"/>
        <v>75</v>
      </c>
      <c r="P10" s="57">
        <f>Q:Q+R:R</f>
        <v>6.75</v>
      </c>
      <c r="Q10" s="57">
        <v>6</v>
      </c>
      <c r="R10" s="57">
        <v>0.75</v>
      </c>
      <c r="S10" s="57" t="s">
        <v>768</v>
      </c>
      <c r="T10" s="66" t="s">
        <v>768</v>
      </c>
      <c r="U10" s="67" t="s">
        <v>769</v>
      </c>
      <c r="V10" s="68" t="s">
        <v>793</v>
      </c>
      <c r="W10" s="67"/>
    </row>
    <row r="11" s="30" customFormat="1" ht="25" customHeight="1" spans="1:23">
      <c r="A11" s="57">
        <v>9</v>
      </c>
      <c r="B11" s="57" t="s">
        <v>794</v>
      </c>
      <c r="C11" s="58" t="s">
        <v>795</v>
      </c>
      <c r="D11" s="57" t="s">
        <v>765</v>
      </c>
      <c r="E11" s="22" t="s">
        <v>31</v>
      </c>
      <c r="F11" s="57" t="s">
        <v>42</v>
      </c>
      <c r="G11" s="57" t="s">
        <v>766</v>
      </c>
      <c r="H11" s="59" t="s">
        <v>767</v>
      </c>
      <c r="I11" s="57" t="s">
        <v>768</v>
      </c>
      <c r="J11" s="57" t="s">
        <v>767</v>
      </c>
      <c r="K11" s="57" t="s">
        <v>768</v>
      </c>
      <c r="L11" s="62">
        <v>3</v>
      </c>
      <c r="M11" s="62">
        <v>3</v>
      </c>
      <c r="N11" s="62">
        <v>3</v>
      </c>
      <c r="O11" s="57">
        <f t="shared" si="0"/>
        <v>75</v>
      </c>
      <c r="P11" s="57">
        <f>Q:Q+R:R</f>
        <v>6.75</v>
      </c>
      <c r="Q11" s="57">
        <v>6</v>
      </c>
      <c r="R11" s="57">
        <v>0.75</v>
      </c>
      <c r="S11" s="57" t="s">
        <v>768</v>
      </c>
      <c r="T11" s="66" t="s">
        <v>768</v>
      </c>
      <c r="U11" s="67" t="s">
        <v>769</v>
      </c>
      <c r="V11" s="68" t="s">
        <v>796</v>
      </c>
      <c r="W11" s="67"/>
    </row>
    <row r="12" s="30" customFormat="1" ht="25" customHeight="1" spans="1:23">
      <c r="A12" s="57">
        <v>10</v>
      </c>
      <c r="B12" s="57" t="s">
        <v>797</v>
      </c>
      <c r="C12" s="58" t="s">
        <v>798</v>
      </c>
      <c r="D12" s="57" t="s">
        <v>765</v>
      </c>
      <c r="E12" s="22" t="s">
        <v>31</v>
      </c>
      <c r="F12" s="57" t="s">
        <v>42</v>
      </c>
      <c r="G12" s="57" t="s">
        <v>766</v>
      </c>
      <c r="H12" s="59" t="s">
        <v>767</v>
      </c>
      <c r="I12" s="57" t="s">
        <v>768</v>
      </c>
      <c r="J12" s="57" t="s">
        <v>767</v>
      </c>
      <c r="K12" s="57" t="s">
        <v>768</v>
      </c>
      <c r="L12" s="62">
        <v>3</v>
      </c>
      <c r="M12" s="62">
        <v>3</v>
      </c>
      <c r="N12" s="62">
        <v>3</v>
      </c>
      <c r="O12" s="57">
        <f t="shared" si="0"/>
        <v>75</v>
      </c>
      <c r="P12" s="57">
        <f>Q:Q+R:R</f>
        <v>6.75</v>
      </c>
      <c r="Q12" s="57">
        <v>6</v>
      </c>
      <c r="R12" s="57">
        <v>0.75</v>
      </c>
      <c r="S12" s="57" t="s">
        <v>768</v>
      </c>
      <c r="T12" s="66" t="s">
        <v>768</v>
      </c>
      <c r="U12" s="67" t="s">
        <v>777</v>
      </c>
      <c r="V12" s="68" t="s">
        <v>799</v>
      </c>
      <c r="W12" s="67"/>
    </row>
    <row r="13" s="30" customFormat="1" ht="25" customHeight="1" spans="1:23">
      <c r="A13" s="57">
        <v>11</v>
      </c>
      <c r="B13" s="57" t="s">
        <v>800</v>
      </c>
      <c r="C13" s="58" t="s">
        <v>801</v>
      </c>
      <c r="D13" s="57" t="s">
        <v>765</v>
      </c>
      <c r="E13" s="22" t="s">
        <v>31</v>
      </c>
      <c r="F13" s="57" t="s">
        <v>42</v>
      </c>
      <c r="G13" s="57" t="s">
        <v>766</v>
      </c>
      <c r="H13" s="59" t="s">
        <v>767</v>
      </c>
      <c r="I13" s="57" t="s">
        <v>768</v>
      </c>
      <c r="J13" s="57" t="s">
        <v>767</v>
      </c>
      <c r="K13" s="57" t="s">
        <v>768</v>
      </c>
      <c r="L13" s="62">
        <v>3</v>
      </c>
      <c r="M13" s="62">
        <v>3</v>
      </c>
      <c r="N13" s="62">
        <v>3</v>
      </c>
      <c r="O13" s="57">
        <f t="shared" si="0"/>
        <v>75</v>
      </c>
      <c r="P13" s="57">
        <f>Q:Q+R:R</f>
        <v>6.75</v>
      </c>
      <c r="Q13" s="57">
        <v>6</v>
      </c>
      <c r="R13" s="57">
        <v>0.75</v>
      </c>
      <c r="S13" s="57" t="s">
        <v>768</v>
      </c>
      <c r="T13" s="66" t="s">
        <v>768</v>
      </c>
      <c r="U13" s="67" t="s">
        <v>777</v>
      </c>
      <c r="V13" s="68" t="s">
        <v>802</v>
      </c>
      <c r="W13" s="67"/>
    </row>
    <row r="14" s="30" customFormat="1" ht="25" customHeight="1" spans="1:23">
      <c r="A14" s="57">
        <v>12</v>
      </c>
      <c r="B14" s="57" t="s">
        <v>803</v>
      </c>
      <c r="C14" s="58" t="s">
        <v>804</v>
      </c>
      <c r="D14" s="57" t="s">
        <v>765</v>
      </c>
      <c r="E14" s="22" t="s">
        <v>31</v>
      </c>
      <c r="F14" s="57" t="s">
        <v>42</v>
      </c>
      <c r="G14" s="57" t="s">
        <v>766</v>
      </c>
      <c r="H14" s="59" t="s">
        <v>767</v>
      </c>
      <c r="I14" s="57" t="s">
        <v>768</v>
      </c>
      <c r="J14" s="57" t="s">
        <v>767</v>
      </c>
      <c r="K14" s="57" t="s">
        <v>768</v>
      </c>
      <c r="L14" s="62">
        <v>4</v>
      </c>
      <c r="M14" s="62">
        <v>4</v>
      </c>
      <c r="N14" s="62">
        <v>4</v>
      </c>
      <c r="O14" s="57">
        <f t="shared" si="0"/>
        <v>100</v>
      </c>
      <c r="P14" s="57">
        <f>Q:Q+R:R</f>
        <v>9</v>
      </c>
      <c r="Q14" s="57">
        <v>8</v>
      </c>
      <c r="R14" s="57">
        <v>1</v>
      </c>
      <c r="S14" s="57" t="s">
        <v>768</v>
      </c>
      <c r="T14" s="66" t="s">
        <v>768</v>
      </c>
      <c r="U14" s="67" t="s">
        <v>769</v>
      </c>
      <c r="V14" s="68" t="s">
        <v>805</v>
      </c>
      <c r="W14" s="67"/>
    </row>
    <row r="15" s="30" customFormat="1" ht="25" customHeight="1" spans="1:23">
      <c r="A15" s="57">
        <v>13</v>
      </c>
      <c r="B15" s="57" t="s">
        <v>806</v>
      </c>
      <c r="C15" s="58" t="s">
        <v>807</v>
      </c>
      <c r="D15" s="57" t="s">
        <v>765</v>
      </c>
      <c r="E15" s="22" t="s">
        <v>31</v>
      </c>
      <c r="F15" s="57" t="s">
        <v>42</v>
      </c>
      <c r="G15" s="57" t="s">
        <v>808</v>
      </c>
      <c r="H15" s="59" t="s">
        <v>767</v>
      </c>
      <c r="I15" s="57" t="s">
        <v>768</v>
      </c>
      <c r="J15" s="57" t="s">
        <v>767</v>
      </c>
      <c r="K15" s="57" t="s">
        <v>768</v>
      </c>
      <c r="L15" s="62">
        <v>1</v>
      </c>
      <c r="M15" s="62">
        <v>1</v>
      </c>
      <c r="N15" s="62">
        <v>1</v>
      </c>
      <c r="O15" s="57">
        <f t="shared" si="0"/>
        <v>25</v>
      </c>
      <c r="P15" s="57">
        <f>Q:Q+R:R</f>
        <v>2.25</v>
      </c>
      <c r="Q15" s="57">
        <v>2</v>
      </c>
      <c r="R15" s="57">
        <v>0.25</v>
      </c>
      <c r="S15" s="57" t="s">
        <v>768</v>
      </c>
      <c r="T15" s="66" t="s">
        <v>768</v>
      </c>
      <c r="U15" s="67" t="s">
        <v>777</v>
      </c>
      <c r="V15" s="68" t="s">
        <v>809</v>
      </c>
      <c r="W15" s="67"/>
    </row>
    <row r="16" s="30" customFormat="1" ht="25" customHeight="1" spans="1:23">
      <c r="A16" s="57">
        <v>14</v>
      </c>
      <c r="B16" s="60" t="s">
        <v>810</v>
      </c>
      <c r="C16" s="262" t="s">
        <v>811</v>
      </c>
      <c r="D16" s="57" t="s">
        <v>765</v>
      </c>
      <c r="E16" s="22" t="s">
        <v>31</v>
      </c>
      <c r="F16" s="57" t="e">
        <v>#N/A</v>
      </c>
      <c r="G16" s="57" t="s">
        <v>766</v>
      </c>
      <c r="H16" s="59" t="s">
        <v>767</v>
      </c>
      <c r="I16" s="57" t="s">
        <v>768</v>
      </c>
      <c r="J16" s="57" t="s">
        <v>767</v>
      </c>
      <c r="K16" s="57" t="s">
        <v>768</v>
      </c>
      <c r="L16" s="62">
        <v>3</v>
      </c>
      <c r="M16" s="62">
        <v>3</v>
      </c>
      <c r="N16" s="62">
        <v>3</v>
      </c>
      <c r="O16" s="57">
        <f t="shared" si="0"/>
        <v>75</v>
      </c>
      <c r="P16" s="57">
        <f>Q:Q+R:R</f>
        <v>6.75</v>
      </c>
      <c r="Q16" s="57">
        <v>6</v>
      </c>
      <c r="R16" s="57">
        <v>0.75</v>
      </c>
      <c r="S16" s="57" t="s">
        <v>768</v>
      </c>
      <c r="T16" s="66" t="s">
        <v>768</v>
      </c>
      <c r="U16" s="67" t="s">
        <v>769</v>
      </c>
      <c r="V16" s="68" t="s">
        <v>812</v>
      </c>
      <c r="W16" s="57" t="s">
        <v>813</v>
      </c>
    </row>
    <row r="17" s="30" customFormat="1" ht="25" customHeight="1" spans="1:23">
      <c r="A17" s="57">
        <v>15</v>
      </c>
      <c r="B17" s="60" t="s">
        <v>814</v>
      </c>
      <c r="C17" s="58" t="s">
        <v>815</v>
      </c>
      <c r="D17" s="57" t="s">
        <v>765</v>
      </c>
      <c r="E17" s="22" t="s">
        <v>31</v>
      </c>
      <c r="F17" s="57" t="s">
        <v>42</v>
      </c>
      <c r="G17" s="57" t="s">
        <v>766</v>
      </c>
      <c r="H17" s="59" t="s">
        <v>767</v>
      </c>
      <c r="I17" s="57" t="s">
        <v>768</v>
      </c>
      <c r="J17" s="57" t="s">
        <v>767</v>
      </c>
      <c r="K17" s="57" t="s">
        <v>768</v>
      </c>
      <c r="L17" s="62">
        <v>5</v>
      </c>
      <c r="M17" s="62">
        <v>5</v>
      </c>
      <c r="N17" s="62">
        <v>5</v>
      </c>
      <c r="O17" s="57">
        <f t="shared" si="0"/>
        <v>125</v>
      </c>
      <c r="P17" s="57">
        <f>Q:Q+R:R</f>
        <v>11</v>
      </c>
      <c r="Q17" s="57">
        <v>10</v>
      </c>
      <c r="R17" s="57">
        <v>1</v>
      </c>
      <c r="S17" s="57" t="s">
        <v>768</v>
      </c>
      <c r="T17" s="66" t="s">
        <v>768</v>
      </c>
      <c r="U17" s="67" t="s">
        <v>769</v>
      </c>
      <c r="V17" s="68" t="s">
        <v>816</v>
      </c>
      <c r="W17" s="67"/>
    </row>
    <row r="18" s="30" customFormat="1" ht="25" customHeight="1" spans="1:23">
      <c r="A18" s="57">
        <v>16</v>
      </c>
      <c r="B18" s="60" t="s">
        <v>817</v>
      </c>
      <c r="C18" s="58" t="s">
        <v>818</v>
      </c>
      <c r="D18" s="57" t="s">
        <v>765</v>
      </c>
      <c r="E18" s="22" t="s">
        <v>31</v>
      </c>
      <c r="F18" s="57" t="s">
        <v>42</v>
      </c>
      <c r="G18" s="57" t="s">
        <v>766</v>
      </c>
      <c r="H18" s="59" t="s">
        <v>767</v>
      </c>
      <c r="I18" s="57" t="s">
        <v>768</v>
      </c>
      <c r="J18" s="57" t="s">
        <v>767</v>
      </c>
      <c r="K18" s="57" t="s">
        <v>768</v>
      </c>
      <c r="L18" s="62">
        <v>2</v>
      </c>
      <c r="M18" s="62">
        <v>2</v>
      </c>
      <c r="N18" s="62">
        <v>2</v>
      </c>
      <c r="O18" s="57">
        <f t="shared" si="0"/>
        <v>50</v>
      </c>
      <c r="P18" s="57">
        <f>Q:Q+R:R</f>
        <v>4.5</v>
      </c>
      <c r="Q18" s="57">
        <v>4</v>
      </c>
      <c r="R18" s="57">
        <v>0.5</v>
      </c>
      <c r="S18" s="57" t="s">
        <v>768</v>
      </c>
      <c r="T18" s="66" t="s">
        <v>768</v>
      </c>
      <c r="U18" s="67" t="s">
        <v>777</v>
      </c>
      <c r="V18" s="68" t="s">
        <v>819</v>
      </c>
      <c r="W18" s="67"/>
    </row>
    <row r="19" s="30" customFormat="1" ht="25" customHeight="1" spans="1:23">
      <c r="A19" s="57">
        <v>17</v>
      </c>
      <c r="B19" s="60" t="s">
        <v>820</v>
      </c>
      <c r="C19" s="58" t="s">
        <v>821</v>
      </c>
      <c r="D19" s="57" t="s">
        <v>765</v>
      </c>
      <c r="E19" s="22" t="s">
        <v>31</v>
      </c>
      <c r="F19" s="57" t="s">
        <v>28</v>
      </c>
      <c r="G19" s="57" t="s">
        <v>822</v>
      </c>
      <c r="H19" s="59" t="s">
        <v>767</v>
      </c>
      <c r="I19" s="57" t="s">
        <v>768</v>
      </c>
      <c r="J19" s="57" t="s">
        <v>767</v>
      </c>
      <c r="K19" s="57" t="s">
        <v>768</v>
      </c>
      <c r="L19" s="62">
        <v>3</v>
      </c>
      <c r="M19" s="62">
        <v>3</v>
      </c>
      <c r="N19" s="62">
        <v>3</v>
      </c>
      <c r="O19" s="57">
        <f t="shared" si="0"/>
        <v>75</v>
      </c>
      <c r="P19" s="57">
        <f>Q:Q+R:R</f>
        <v>6.75</v>
      </c>
      <c r="Q19" s="57">
        <v>6</v>
      </c>
      <c r="R19" s="57">
        <v>0.75</v>
      </c>
      <c r="S19" s="57" t="s">
        <v>768</v>
      </c>
      <c r="T19" s="66" t="s">
        <v>768</v>
      </c>
      <c r="U19" s="67" t="s">
        <v>777</v>
      </c>
      <c r="V19" s="68" t="s">
        <v>823</v>
      </c>
      <c r="W19" s="67"/>
    </row>
    <row r="20" s="30" customFormat="1" ht="25" customHeight="1" spans="1:23">
      <c r="A20" s="57">
        <v>18</v>
      </c>
      <c r="B20" s="60" t="s">
        <v>824</v>
      </c>
      <c r="C20" s="58" t="s">
        <v>825</v>
      </c>
      <c r="D20" s="57" t="s">
        <v>765</v>
      </c>
      <c r="E20" s="22" t="s">
        <v>31</v>
      </c>
      <c r="F20" s="57" t="s">
        <v>28</v>
      </c>
      <c r="G20" s="57" t="s">
        <v>822</v>
      </c>
      <c r="H20" s="59" t="s">
        <v>767</v>
      </c>
      <c r="I20" s="57" t="s">
        <v>768</v>
      </c>
      <c r="J20" s="57" t="s">
        <v>767</v>
      </c>
      <c r="K20" s="57" t="s">
        <v>768</v>
      </c>
      <c r="L20" s="62">
        <v>3</v>
      </c>
      <c r="M20" s="62">
        <v>3</v>
      </c>
      <c r="N20" s="62">
        <v>3</v>
      </c>
      <c r="O20" s="57">
        <f t="shared" si="0"/>
        <v>75</v>
      </c>
      <c r="P20" s="57">
        <f>Q:Q+R:R</f>
        <v>6.75</v>
      </c>
      <c r="Q20" s="57">
        <v>6</v>
      </c>
      <c r="R20" s="57">
        <v>0.75</v>
      </c>
      <c r="S20" s="57" t="s">
        <v>768</v>
      </c>
      <c r="T20" s="66" t="s">
        <v>768</v>
      </c>
      <c r="U20" s="67" t="s">
        <v>777</v>
      </c>
      <c r="V20" s="68" t="s">
        <v>826</v>
      </c>
      <c r="W20" s="67"/>
    </row>
    <row r="21" s="30" customFormat="1" ht="25" customHeight="1" spans="1:23">
      <c r="A21" s="57">
        <v>19</v>
      </c>
      <c r="B21" s="60" t="s">
        <v>827</v>
      </c>
      <c r="C21" s="58" t="s">
        <v>828</v>
      </c>
      <c r="D21" s="57" t="s">
        <v>765</v>
      </c>
      <c r="E21" s="22" t="s">
        <v>31</v>
      </c>
      <c r="F21" s="57" t="s">
        <v>28</v>
      </c>
      <c r="G21" s="57" t="s">
        <v>822</v>
      </c>
      <c r="H21" s="59" t="s">
        <v>767</v>
      </c>
      <c r="I21" s="57" t="s">
        <v>768</v>
      </c>
      <c r="J21" s="57" t="s">
        <v>767</v>
      </c>
      <c r="K21" s="57" t="s">
        <v>768</v>
      </c>
      <c r="L21" s="62">
        <v>3</v>
      </c>
      <c r="M21" s="62">
        <v>3</v>
      </c>
      <c r="N21" s="62">
        <v>3</v>
      </c>
      <c r="O21" s="57">
        <f t="shared" si="0"/>
        <v>75</v>
      </c>
      <c r="P21" s="57">
        <f>Q:Q+R:R</f>
        <v>6.75</v>
      </c>
      <c r="Q21" s="57">
        <v>6</v>
      </c>
      <c r="R21" s="57">
        <v>0.75</v>
      </c>
      <c r="S21" s="57" t="s">
        <v>768</v>
      </c>
      <c r="T21" s="66" t="s">
        <v>768</v>
      </c>
      <c r="U21" s="67" t="s">
        <v>777</v>
      </c>
      <c r="V21" s="68" t="s">
        <v>829</v>
      </c>
      <c r="W21" s="67"/>
    </row>
    <row r="22" s="30" customFormat="1" ht="25" customHeight="1" spans="1:23">
      <c r="A22" s="57">
        <v>20</v>
      </c>
      <c r="B22" s="60" t="s">
        <v>830</v>
      </c>
      <c r="C22" s="58" t="s">
        <v>831</v>
      </c>
      <c r="D22" s="57" t="s">
        <v>765</v>
      </c>
      <c r="E22" s="22" t="s">
        <v>31</v>
      </c>
      <c r="F22" s="57" t="s">
        <v>28</v>
      </c>
      <c r="G22" s="57" t="s">
        <v>766</v>
      </c>
      <c r="H22" s="59" t="s">
        <v>767</v>
      </c>
      <c r="I22" s="57" t="s">
        <v>768</v>
      </c>
      <c r="J22" s="57" t="s">
        <v>767</v>
      </c>
      <c r="K22" s="57" t="s">
        <v>768</v>
      </c>
      <c r="L22" s="62">
        <v>4</v>
      </c>
      <c r="M22" s="62">
        <v>4</v>
      </c>
      <c r="N22" s="62">
        <v>4</v>
      </c>
      <c r="O22" s="57">
        <f t="shared" si="0"/>
        <v>100</v>
      </c>
      <c r="P22" s="57">
        <f>Q:Q+R:R</f>
        <v>9</v>
      </c>
      <c r="Q22" s="57">
        <v>8</v>
      </c>
      <c r="R22" s="57">
        <v>1</v>
      </c>
      <c r="S22" s="57" t="s">
        <v>768</v>
      </c>
      <c r="T22" s="66" t="s">
        <v>768</v>
      </c>
      <c r="U22" s="67" t="s">
        <v>769</v>
      </c>
      <c r="V22" s="68" t="s">
        <v>832</v>
      </c>
      <c r="W22" s="67"/>
    </row>
    <row r="23" s="30" customFormat="1" ht="25" customHeight="1" spans="1:23">
      <c r="A23" s="57">
        <v>21</v>
      </c>
      <c r="B23" s="60" t="s">
        <v>833</v>
      </c>
      <c r="C23" s="58" t="s">
        <v>834</v>
      </c>
      <c r="D23" s="57" t="s">
        <v>765</v>
      </c>
      <c r="E23" s="22" t="s">
        <v>31</v>
      </c>
      <c r="F23" s="57" t="s">
        <v>28</v>
      </c>
      <c r="G23" s="57" t="s">
        <v>766</v>
      </c>
      <c r="H23" s="59" t="s">
        <v>767</v>
      </c>
      <c r="I23" s="57" t="s">
        <v>768</v>
      </c>
      <c r="J23" s="57" t="s">
        <v>767</v>
      </c>
      <c r="K23" s="57" t="s">
        <v>768</v>
      </c>
      <c r="L23" s="62">
        <v>5</v>
      </c>
      <c r="M23" s="62">
        <v>5</v>
      </c>
      <c r="N23" s="62">
        <v>5</v>
      </c>
      <c r="O23" s="57">
        <f t="shared" si="0"/>
        <v>125</v>
      </c>
      <c r="P23" s="57">
        <f>Q:Q+R:R</f>
        <v>11</v>
      </c>
      <c r="Q23" s="57">
        <v>10</v>
      </c>
      <c r="R23" s="57">
        <v>1</v>
      </c>
      <c r="S23" s="57" t="s">
        <v>768</v>
      </c>
      <c r="T23" s="66" t="s">
        <v>768</v>
      </c>
      <c r="U23" s="67" t="s">
        <v>769</v>
      </c>
      <c r="V23" s="68" t="s">
        <v>835</v>
      </c>
      <c r="W23" s="67"/>
    </row>
    <row r="24" s="30" customFormat="1" ht="25" customHeight="1" spans="1:23">
      <c r="A24" s="57">
        <v>22</v>
      </c>
      <c r="B24" s="60" t="s">
        <v>836</v>
      </c>
      <c r="C24" s="58" t="s">
        <v>837</v>
      </c>
      <c r="D24" s="57" t="s">
        <v>765</v>
      </c>
      <c r="E24" s="22" t="s">
        <v>31</v>
      </c>
      <c r="F24" s="57" t="s">
        <v>28</v>
      </c>
      <c r="G24" s="57" t="s">
        <v>766</v>
      </c>
      <c r="H24" s="59" t="s">
        <v>767</v>
      </c>
      <c r="I24" s="57" t="s">
        <v>768</v>
      </c>
      <c r="J24" s="57" t="s">
        <v>767</v>
      </c>
      <c r="K24" s="57" t="s">
        <v>768</v>
      </c>
      <c r="L24" s="62">
        <v>4</v>
      </c>
      <c r="M24" s="62">
        <v>4</v>
      </c>
      <c r="N24" s="62">
        <v>4</v>
      </c>
      <c r="O24" s="57">
        <f t="shared" si="0"/>
        <v>100</v>
      </c>
      <c r="P24" s="57">
        <f>Q:Q+R:R</f>
        <v>9</v>
      </c>
      <c r="Q24" s="57">
        <v>8</v>
      </c>
      <c r="R24" s="57">
        <v>1</v>
      </c>
      <c r="S24" s="57" t="s">
        <v>768</v>
      </c>
      <c r="T24" s="66" t="s">
        <v>768</v>
      </c>
      <c r="U24" s="67" t="s">
        <v>769</v>
      </c>
      <c r="V24" s="68" t="s">
        <v>838</v>
      </c>
      <c r="W24" s="67"/>
    </row>
    <row r="25" s="30" customFormat="1" ht="25" customHeight="1" spans="1:23">
      <c r="A25" s="57">
        <v>23</v>
      </c>
      <c r="B25" s="60" t="s">
        <v>839</v>
      </c>
      <c r="C25" s="58" t="s">
        <v>840</v>
      </c>
      <c r="D25" s="57" t="s">
        <v>765</v>
      </c>
      <c r="E25" s="22" t="s">
        <v>31</v>
      </c>
      <c r="F25" s="57" t="s">
        <v>28</v>
      </c>
      <c r="G25" s="57" t="s">
        <v>766</v>
      </c>
      <c r="H25" s="59" t="s">
        <v>767</v>
      </c>
      <c r="I25" s="57" t="s">
        <v>768</v>
      </c>
      <c r="J25" s="57" t="s">
        <v>767</v>
      </c>
      <c r="K25" s="57" t="s">
        <v>768</v>
      </c>
      <c r="L25" s="62">
        <v>4</v>
      </c>
      <c r="M25" s="62">
        <v>4</v>
      </c>
      <c r="N25" s="62">
        <v>4</v>
      </c>
      <c r="O25" s="57">
        <f t="shared" si="0"/>
        <v>100</v>
      </c>
      <c r="P25" s="57">
        <f>Q:Q+R:R</f>
        <v>9</v>
      </c>
      <c r="Q25" s="57">
        <v>8</v>
      </c>
      <c r="R25" s="57">
        <v>1</v>
      </c>
      <c r="S25" s="57" t="s">
        <v>768</v>
      </c>
      <c r="T25" s="66" t="s">
        <v>768</v>
      </c>
      <c r="U25" s="67" t="s">
        <v>777</v>
      </c>
      <c r="V25" s="68" t="s">
        <v>841</v>
      </c>
      <c r="W25" s="67"/>
    </row>
    <row r="26" s="30" customFormat="1" ht="25" customHeight="1" spans="1:23">
      <c r="A26" s="57">
        <v>24</v>
      </c>
      <c r="B26" s="60" t="s">
        <v>842</v>
      </c>
      <c r="C26" s="58" t="s">
        <v>843</v>
      </c>
      <c r="D26" s="57" t="s">
        <v>765</v>
      </c>
      <c r="E26" s="22" t="s">
        <v>31</v>
      </c>
      <c r="F26" s="57" t="s">
        <v>28</v>
      </c>
      <c r="G26" s="57" t="s">
        <v>766</v>
      </c>
      <c r="H26" s="59" t="s">
        <v>767</v>
      </c>
      <c r="I26" s="57" t="s">
        <v>768</v>
      </c>
      <c r="J26" s="57" t="s">
        <v>767</v>
      </c>
      <c r="K26" s="57" t="s">
        <v>768</v>
      </c>
      <c r="L26" s="62">
        <v>4</v>
      </c>
      <c r="M26" s="62">
        <v>4</v>
      </c>
      <c r="N26" s="62">
        <v>4</v>
      </c>
      <c r="O26" s="57">
        <f t="shared" si="0"/>
        <v>100</v>
      </c>
      <c r="P26" s="57">
        <f>Q:Q+R:R</f>
        <v>9</v>
      </c>
      <c r="Q26" s="57">
        <v>8</v>
      </c>
      <c r="R26" s="57">
        <v>1</v>
      </c>
      <c r="S26" s="57" t="s">
        <v>768</v>
      </c>
      <c r="T26" s="66" t="s">
        <v>768</v>
      </c>
      <c r="U26" s="67" t="s">
        <v>769</v>
      </c>
      <c r="V26" s="68" t="s">
        <v>844</v>
      </c>
      <c r="W26" s="67"/>
    </row>
    <row r="27" s="30" customFormat="1" ht="25" customHeight="1" spans="1:23">
      <c r="A27" s="57">
        <v>25</v>
      </c>
      <c r="B27" s="60" t="s">
        <v>845</v>
      </c>
      <c r="C27" s="58" t="s">
        <v>846</v>
      </c>
      <c r="D27" s="57" t="s">
        <v>765</v>
      </c>
      <c r="E27" s="22" t="s">
        <v>31</v>
      </c>
      <c r="F27" s="57" t="s">
        <v>28</v>
      </c>
      <c r="G27" s="57" t="s">
        <v>847</v>
      </c>
      <c r="H27" s="59" t="s">
        <v>767</v>
      </c>
      <c r="I27" s="57" t="s">
        <v>768</v>
      </c>
      <c r="J27" s="57" t="s">
        <v>767</v>
      </c>
      <c r="K27" s="57" t="s">
        <v>768</v>
      </c>
      <c r="L27" s="62">
        <v>5</v>
      </c>
      <c r="M27" s="62">
        <v>5</v>
      </c>
      <c r="N27" s="62">
        <v>5</v>
      </c>
      <c r="O27" s="57">
        <f t="shared" si="0"/>
        <v>125</v>
      </c>
      <c r="P27" s="57">
        <f>Q:Q+R:R</f>
        <v>11</v>
      </c>
      <c r="Q27" s="57">
        <v>10</v>
      </c>
      <c r="R27" s="57">
        <v>1</v>
      </c>
      <c r="S27" s="57" t="s">
        <v>768</v>
      </c>
      <c r="T27" s="66" t="s">
        <v>768</v>
      </c>
      <c r="U27" s="67" t="s">
        <v>769</v>
      </c>
      <c r="V27" s="68" t="s">
        <v>848</v>
      </c>
      <c r="W27" s="67"/>
    </row>
    <row r="28" s="30" customFormat="1" ht="25" customHeight="1" spans="1:23">
      <c r="A28" s="57">
        <v>26</v>
      </c>
      <c r="B28" s="60" t="s">
        <v>849</v>
      </c>
      <c r="C28" s="58" t="s">
        <v>850</v>
      </c>
      <c r="D28" s="57" t="s">
        <v>765</v>
      </c>
      <c r="E28" s="22" t="s">
        <v>31</v>
      </c>
      <c r="F28" s="57" t="s">
        <v>28</v>
      </c>
      <c r="G28" s="57" t="s">
        <v>822</v>
      </c>
      <c r="H28" s="59" t="s">
        <v>767</v>
      </c>
      <c r="I28" s="57" t="s">
        <v>768</v>
      </c>
      <c r="J28" s="57" t="s">
        <v>767</v>
      </c>
      <c r="K28" s="57" t="s">
        <v>768</v>
      </c>
      <c r="L28" s="62">
        <v>5</v>
      </c>
      <c r="M28" s="62">
        <v>5</v>
      </c>
      <c r="N28" s="62">
        <v>5</v>
      </c>
      <c r="O28" s="57">
        <f t="shared" si="0"/>
        <v>125</v>
      </c>
      <c r="P28" s="57">
        <f>Q:Q+R:R</f>
        <v>11</v>
      </c>
      <c r="Q28" s="57">
        <v>10</v>
      </c>
      <c r="R28" s="57">
        <v>1</v>
      </c>
      <c r="S28" s="57" t="s">
        <v>768</v>
      </c>
      <c r="T28" s="66" t="s">
        <v>768</v>
      </c>
      <c r="U28" s="67" t="s">
        <v>769</v>
      </c>
      <c r="V28" s="68" t="s">
        <v>851</v>
      </c>
      <c r="W28" s="67"/>
    </row>
    <row r="29" customFormat="1" ht="25" hidden="1" customHeight="1" spans="1:23">
      <c r="A29" s="22">
        <v>27</v>
      </c>
      <c r="B29" s="58" t="s">
        <v>566</v>
      </c>
      <c r="C29" s="58" t="s">
        <v>852</v>
      </c>
      <c r="D29" s="22" t="s">
        <v>155</v>
      </c>
      <c r="E29" s="22" t="s">
        <v>31</v>
      </c>
      <c r="F29" s="22" t="s">
        <v>25</v>
      </c>
      <c r="G29" s="22" t="s">
        <v>853</v>
      </c>
      <c r="H29" s="23" t="s">
        <v>767</v>
      </c>
      <c r="I29" s="22" t="s">
        <v>768</v>
      </c>
      <c r="J29" s="22" t="s">
        <v>767</v>
      </c>
      <c r="K29" s="22" t="s">
        <v>768</v>
      </c>
      <c r="L29" s="63">
        <v>5</v>
      </c>
      <c r="M29" s="63">
        <v>5</v>
      </c>
      <c r="N29" s="63">
        <v>5</v>
      </c>
      <c r="O29" s="22">
        <f t="shared" si="0"/>
        <v>125</v>
      </c>
      <c r="P29" s="22">
        <f>Q:Q+R:R</f>
        <v>11</v>
      </c>
      <c r="Q29" s="22">
        <v>10</v>
      </c>
      <c r="R29" s="22">
        <v>1</v>
      </c>
      <c r="S29" s="22" t="s">
        <v>768</v>
      </c>
      <c r="T29" s="26" t="s">
        <v>768</v>
      </c>
      <c r="U29" s="69" t="s">
        <v>769</v>
      </c>
      <c r="V29" s="68" t="s">
        <v>854</v>
      </c>
      <c r="W29" s="69"/>
    </row>
    <row r="30" customFormat="1" ht="25" hidden="1" customHeight="1" spans="1:23">
      <c r="A30" s="22">
        <v>28</v>
      </c>
      <c r="B30" s="58" t="s">
        <v>570</v>
      </c>
      <c r="C30" s="58" t="s">
        <v>855</v>
      </c>
      <c r="D30" s="22" t="s">
        <v>155</v>
      </c>
      <c r="E30" s="22" t="s">
        <v>31</v>
      </c>
      <c r="F30" s="22" t="s">
        <v>25</v>
      </c>
      <c r="G30" s="22" t="s">
        <v>856</v>
      </c>
      <c r="H30" s="23" t="s">
        <v>767</v>
      </c>
      <c r="I30" s="22" t="s">
        <v>768</v>
      </c>
      <c r="J30" s="22" t="s">
        <v>767</v>
      </c>
      <c r="K30" s="22" t="s">
        <v>768</v>
      </c>
      <c r="L30" s="63">
        <v>3</v>
      </c>
      <c r="M30" s="63">
        <v>3</v>
      </c>
      <c r="N30" s="63">
        <v>3</v>
      </c>
      <c r="O30" s="22">
        <f t="shared" si="0"/>
        <v>75</v>
      </c>
      <c r="P30" s="22">
        <f>Q:Q+R:R</f>
        <v>6.75</v>
      </c>
      <c r="Q30" s="22">
        <v>6</v>
      </c>
      <c r="R30" s="22">
        <v>0.75</v>
      </c>
      <c r="S30" s="22" t="s">
        <v>768</v>
      </c>
      <c r="T30" s="26" t="s">
        <v>768</v>
      </c>
      <c r="U30" s="69" t="s">
        <v>769</v>
      </c>
      <c r="V30" s="68" t="s">
        <v>857</v>
      </c>
      <c r="W30" s="69"/>
    </row>
    <row r="31" customFormat="1" ht="25" hidden="1" customHeight="1" spans="1:23">
      <c r="A31" s="22">
        <v>29</v>
      </c>
      <c r="B31" s="58" t="s">
        <v>564</v>
      </c>
      <c r="C31" s="58" t="s">
        <v>858</v>
      </c>
      <c r="D31" s="22" t="s">
        <v>155</v>
      </c>
      <c r="E31" s="22" t="s">
        <v>31</v>
      </c>
      <c r="F31" s="22" t="s">
        <v>25</v>
      </c>
      <c r="G31" s="22" t="s">
        <v>859</v>
      </c>
      <c r="H31" s="23" t="s">
        <v>767</v>
      </c>
      <c r="I31" s="22" t="s">
        <v>768</v>
      </c>
      <c r="J31" s="22" t="s">
        <v>767</v>
      </c>
      <c r="K31" s="22" t="s">
        <v>768</v>
      </c>
      <c r="L31" s="63">
        <v>3</v>
      </c>
      <c r="M31" s="63">
        <v>3</v>
      </c>
      <c r="N31" s="63">
        <v>3</v>
      </c>
      <c r="O31" s="22">
        <f t="shared" si="0"/>
        <v>75</v>
      </c>
      <c r="P31" s="22">
        <f>Q:Q+R:R</f>
        <v>6.75</v>
      </c>
      <c r="Q31" s="22">
        <v>6</v>
      </c>
      <c r="R31" s="22">
        <v>0.75</v>
      </c>
      <c r="S31" s="22" t="s">
        <v>768</v>
      </c>
      <c r="T31" s="26" t="s">
        <v>768</v>
      </c>
      <c r="U31" s="69" t="s">
        <v>769</v>
      </c>
      <c r="V31" s="68" t="s">
        <v>860</v>
      </c>
      <c r="W31" s="69"/>
    </row>
    <row r="32" customFormat="1" ht="25" hidden="1" customHeight="1" spans="1:23">
      <c r="A32" s="22">
        <v>30</v>
      </c>
      <c r="B32" s="58" t="s">
        <v>572</v>
      </c>
      <c r="C32" s="58" t="s">
        <v>861</v>
      </c>
      <c r="D32" s="22" t="s">
        <v>155</v>
      </c>
      <c r="E32" s="22" t="s">
        <v>31</v>
      </c>
      <c r="F32" s="22" t="s">
        <v>25</v>
      </c>
      <c r="G32" s="22" t="s">
        <v>862</v>
      </c>
      <c r="H32" s="23" t="s">
        <v>767</v>
      </c>
      <c r="I32" s="22" t="s">
        <v>768</v>
      </c>
      <c r="J32" s="22" t="s">
        <v>767</v>
      </c>
      <c r="K32" s="22" t="s">
        <v>768</v>
      </c>
      <c r="L32" s="63">
        <v>4</v>
      </c>
      <c r="M32" s="63">
        <v>4</v>
      </c>
      <c r="N32" s="63">
        <v>4</v>
      </c>
      <c r="O32" s="22">
        <f t="shared" si="0"/>
        <v>100</v>
      </c>
      <c r="P32" s="22">
        <f>Q:Q+R:R</f>
        <v>9</v>
      </c>
      <c r="Q32" s="22">
        <v>8</v>
      </c>
      <c r="R32" s="22">
        <v>1</v>
      </c>
      <c r="S32" s="22" t="s">
        <v>768</v>
      </c>
      <c r="T32" s="26" t="s">
        <v>768</v>
      </c>
      <c r="U32" s="69" t="s">
        <v>777</v>
      </c>
      <c r="V32" s="68" t="s">
        <v>863</v>
      </c>
      <c r="W32" s="69"/>
    </row>
    <row r="33" customFormat="1" ht="25" hidden="1" customHeight="1" spans="1:23">
      <c r="A33" s="22">
        <v>31</v>
      </c>
      <c r="B33" s="58" t="s">
        <v>574</v>
      </c>
      <c r="C33" s="58" t="s">
        <v>864</v>
      </c>
      <c r="D33" s="22" t="s">
        <v>155</v>
      </c>
      <c r="E33" s="22" t="s">
        <v>31</v>
      </c>
      <c r="F33" s="22" t="s">
        <v>25</v>
      </c>
      <c r="G33" s="22" t="s">
        <v>865</v>
      </c>
      <c r="H33" s="23" t="s">
        <v>767</v>
      </c>
      <c r="I33" s="22" t="s">
        <v>768</v>
      </c>
      <c r="J33" s="22" t="s">
        <v>767</v>
      </c>
      <c r="K33" s="22" t="s">
        <v>768</v>
      </c>
      <c r="L33" s="63">
        <v>4</v>
      </c>
      <c r="M33" s="63">
        <v>4</v>
      </c>
      <c r="N33" s="63">
        <v>4</v>
      </c>
      <c r="O33" s="22">
        <f t="shared" si="0"/>
        <v>100</v>
      </c>
      <c r="P33" s="22">
        <f>Q:Q+R:R</f>
        <v>9</v>
      </c>
      <c r="Q33" s="22">
        <v>8</v>
      </c>
      <c r="R33" s="22">
        <v>1</v>
      </c>
      <c r="S33" s="22" t="s">
        <v>768</v>
      </c>
      <c r="T33" s="26" t="s">
        <v>768</v>
      </c>
      <c r="U33" s="69" t="s">
        <v>777</v>
      </c>
      <c r="V33" s="68" t="s">
        <v>866</v>
      </c>
      <c r="W33" s="69"/>
    </row>
    <row r="34" customFormat="1" ht="25" hidden="1" customHeight="1" spans="1:23">
      <c r="A34" s="22">
        <v>32</v>
      </c>
      <c r="B34" s="58" t="s">
        <v>575</v>
      </c>
      <c r="C34" s="58" t="s">
        <v>867</v>
      </c>
      <c r="D34" s="22" t="s">
        <v>155</v>
      </c>
      <c r="E34" s="22" t="s">
        <v>31</v>
      </c>
      <c r="F34" s="22" t="s">
        <v>25</v>
      </c>
      <c r="G34" s="22" t="s">
        <v>868</v>
      </c>
      <c r="H34" s="23" t="s">
        <v>768</v>
      </c>
      <c r="I34" s="22" t="s">
        <v>768</v>
      </c>
      <c r="J34" s="22" t="s">
        <v>768</v>
      </c>
      <c r="K34" s="22" t="s">
        <v>768</v>
      </c>
      <c r="L34" s="63">
        <v>6</v>
      </c>
      <c r="M34" s="63">
        <v>6</v>
      </c>
      <c r="N34" s="63">
        <v>6</v>
      </c>
      <c r="O34" s="22">
        <f t="shared" si="0"/>
        <v>150</v>
      </c>
      <c r="P34" s="22">
        <f>Q:Q+R:R</f>
        <v>13</v>
      </c>
      <c r="Q34" s="22">
        <v>12</v>
      </c>
      <c r="R34" s="22">
        <v>1</v>
      </c>
      <c r="S34" s="22" t="s">
        <v>768</v>
      </c>
      <c r="T34" s="26" t="s">
        <v>768</v>
      </c>
      <c r="U34" s="69" t="s">
        <v>769</v>
      </c>
      <c r="V34" s="68" t="s">
        <v>869</v>
      </c>
      <c r="W34" s="69"/>
    </row>
    <row r="35" customFormat="1" ht="25" hidden="1" customHeight="1" spans="1:23">
      <c r="A35" s="22">
        <v>33</v>
      </c>
      <c r="B35" s="58" t="s">
        <v>576</v>
      </c>
      <c r="C35" s="58" t="s">
        <v>870</v>
      </c>
      <c r="D35" s="22" t="s">
        <v>155</v>
      </c>
      <c r="E35" s="22" t="s">
        <v>31</v>
      </c>
      <c r="F35" s="22" t="s">
        <v>25</v>
      </c>
      <c r="G35" s="22" t="s">
        <v>865</v>
      </c>
      <c r="H35" s="23" t="s">
        <v>767</v>
      </c>
      <c r="I35" s="22" t="s">
        <v>768</v>
      </c>
      <c r="J35" s="22" t="s">
        <v>767</v>
      </c>
      <c r="K35" s="22" t="s">
        <v>768</v>
      </c>
      <c r="L35" s="63">
        <v>3</v>
      </c>
      <c r="M35" s="63">
        <v>3</v>
      </c>
      <c r="N35" s="63">
        <v>3</v>
      </c>
      <c r="O35" s="22">
        <f t="shared" si="0"/>
        <v>75</v>
      </c>
      <c r="P35" s="22">
        <f>Q:Q+R:R</f>
        <v>6.75</v>
      </c>
      <c r="Q35" s="22">
        <v>6</v>
      </c>
      <c r="R35" s="22">
        <v>0.75</v>
      </c>
      <c r="S35" s="22" t="s">
        <v>768</v>
      </c>
      <c r="T35" s="26" t="s">
        <v>768</v>
      </c>
      <c r="U35" s="69" t="s">
        <v>777</v>
      </c>
      <c r="V35" s="68" t="s">
        <v>871</v>
      </c>
      <c r="W35" s="69"/>
    </row>
    <row r="36" customFormat="1" ht="25" hidden="1" customHeight="1" spans="1:23">
      <c r="A36" s="22">
        <v>34</v>
      </c>
      <c r="B36" s="58" t="s">
        <v>577</v>
      </c>
      <c r="C36" s="58" t="s">
        <v>872</v>
      </c>
      <c r="D36" s="22" t="s">
        <v>155</v>
      </c>
      <c r="E36" s="22" t="s">
        <v>31</v>
      </c>
      <c r="F36" s="22" t="s">
        <v>25</v>
      </c>
      <c r="G36" s="22" t="s">
        <v>873</v>
      </c>
      <c r="H36" s="61" t="s">
        <v>768</v>
      </c>
      <c r="I36" s="22" t="s">
        <v>768</v>
      </c>
      <c r="J36" s="22" t="s">
        <v>767</v>
      </c>
      <c r="K36" s="22" t="s">
        <v>768</v>
      </c>
      <c r="L36" s="63">
        <v>4</v>
      </c>
      <c r="M36" s="63">
        <v>4</v>
      </c>
      <c r="N36" s="63">
        <v>4</v>
      </c>
      <c r="O36" s="22">
        <f t="shared" si="0"/>
        <v>100</v>
      </c>
      <c r="P36" s="22">
        <f>Q:Q+R:R</f>
        <v>9</v>
      </c>
      <c r="Q36" s="22">
        <v>8</v>
      </c>
      <c r="R36" s="22">
        <v>1</v>
      </c>
      <c r="S36" s="22" t="s">
        <v>768</v>
      </c>
      <c r="T36" s="26" t="s">
        <v>768</v>
      </c>
      <c r="U36" s="69" t="s">
        <v>769</v>
      </c>
      <c r="V36" s="68" t="s">
        <v>874</v>
      </c>
      <c r="W36" s="69"/>
    </row>
    <row r="37" customFormat="1" ht="25" hidden="1" customHeight="1" spans="1:23">
      <c r="A37" s="22">
        <v>35</v>
      </c>
      <c r="B37" s="58" t="s">
        <v>578</v>
      </c>
      <c r="C37" s="58" t="s">
        <v>875</v>
      </c>
      <c r="D37" s="22" t="s">
        <v>155</v>
      </c>
      <c r="E37" s="22" t="s">
        <v>31</v>
      </c>
      <c r="F37" s="22" t="s">
        <v>25</v>
      </c>
      <c r="G37" s="22" t="s">
        <v>542</v>
      </c>
      <c r="H37" s="23" t="s">
        <v>767</v>
      </c>
      <c r="I37" s="22" t="s">
        <v>768</v>
      </c>
      <c r="J37" s="22" t="s">
        <v>767</v>
      </c>
      <c r="K37" s="22" t="s">
        <v>768</v>
      </c>
      <c r="L37" s="63">
        <v>4</v>
      </c>
      <c r="M37" s="63">
        <v>4</v>
      </c>
      <c r="N37" s="63">
        <v>4</v>
      </c>
      <c r="O37" s="22">
        <f t="shared" si="0"/>
        <v>100</v>
      </c>
      <c r="P37" s="22">
        <f>Q:Q+R:R</f>
        <v>9</v>
      </c>
      <c r="Q37" s="22">
        <v>8</v>
      </c>
      <c r="R37" s="22">
        <v>1</v>
      </c>
      <c r="S37" s="22" t="s">
        <v>768</v>
      </c>
      <c r="T37" s="26" t="s">
        <v>768</v>
      </c>
      <c r="U37" s="69" t="s">
        <v>777</v>
      </c>
      <c r="V37" s="68">
        <v>13974046453</v>
      </c>
      <c r="W37" s="69"/>
    </row>
    <row r="38" customFormat="1" ht="25" hidden="1" customHeight="1" spans="1:23">
      <c r="A38" s="22">
        <v>36</v>
      </c>
      <c r="B38" s="58" t="s">
        <v>481</v>
      </c>
      <c r="C38" s="58" t="s">
        <v>876</v>
      </c>
      <c r="D38" s="22" t="s">
        <v>155</v>
      </c>
      <c r="E38" s="22" t="s">
        <v>31</v>
      </c>
      <c r="F38" s="22" t="s">
        <v>43</v>
      </c>
      <c r="G38" s="22" t="s">
        <v>877</v>
      </c>
      <c r="H38" s="23" t="s">
        <v>767</v>
      </c>
      <c r="I38" s="22" t="s">
        <v>768</v>
      </c>
      <c r="J38" s="22" t="s">
        <v>767</v>
      </c>
      <c r="K38" s="22" t="s">
        <v>768</v>
      </c>
      <c r="L38" s="63">
        <v>4</v>
      </c>
      <c r="M38" s="63">
        <v>4</v>
      </c>
      <c r="N38" s="63">
        <v>4</v>
      </c>
      <c r="O38" s="22">
        <f t="shared" si="0"/>
        <v>100</v>
      </c>
      <c r="P38" s="22">
        <f>Q:Q+R:R</f>
        <v>9</v>
      </c>
      <c r="Q38" s="22">
        <v>8</v>
      </c>
      <c r="R38" s="22">
        <v>1</v>
      </c>
      <c r="S38" s="22" t="s">
        <v>768</v>
      </c>
      <c r="T38" s="26" t="s">
        <v>768</v>
      </c>
      <c r="U38" s="69" t="s">
        <v>769</v>
      </c>
      <c r="V38" s="68" t="s">
        <v>878</v>
      </c>
      <c r="W38" s="69"/>
    </row>
    <row r="39" customFormat="1" ht="25" hidden="1" customHeight="1" spans="1:23">
      <c r="A39" s="22">
        <v>37</v>
      </c>
      <c r="B39" s="58" t="s">
        <v>482</v>
      </c>
      <c r="C39" s="58" t="s">
        <v>879</v>
      </c>
      <c r="D39" s="22" t="s">
        <v>155</v>
      </c>
      <c r="E39" s="22" t="s">
        <v>31</v>
      </c>
      <c r="F39" s="22" t="s">
        <v>43</v>
      </c>
      <c r="G39" s="22" t="s">
        <v>880</v>
      </c>
      <c r="H39" s="23" t="s">
        <v>767</v>
      </c>
      <c r="I39" s="22" t="s">
        <v>768</v>
      </c>
      <c r="J39" s="22" t="s">
        <v>767</v>
      </c>
      <c r="K39" s="22" t="s">
        <v>768</v>
      </c>
      <c r="L39" s="63">
        <v>4</v>
      </c>
      <c r="M39" s="63">
        <v>4</v>
      </c>
      <c r="N39" s="63">
        <v>4</v>
      </c>
      <c r="O39" s="22">
        <f t="shared" si="0"/>
        <v>100</v>
      </c>
      <c r="P39" s="22">
        <f>Q:Q+R:R</f>
        <v>9</v>
      </c>
      <c r="Q39" s="22">
        <v>8</v>
      </c>
      <c r="R39" s="22">
        <v>1</v>
      </c>
      <c r="S39" s="22" t="s">
        <v>768</v>
      </c>
      <c r="T39" s="26" t="s">
        <v>768</v>
      </c>
      <c r="U39" s="69" t="s">
        <v>769</v>
      </c>
      <c r="V39" s="68" t="s">
        <v>881</v>
      </c>
      <c r="W39" s="69"/>
    </row>
    <row r="40" customFormat="1" ht="25" hidden="1" customHeight="1" spans="1:23">
      <c r="A40" s="22">
        <v>38</v>
      </c>
      <c r="B40" s="58" t="s">
        <v>487</v>
      </c>
      <c r="C40" s="58" t="s">
        <v>882</v>
      </c>
      <c r="D40" s="22" t="s">
        <v>155</v>
      </c>
      <c r="E40" s="22" t="s">
        <v>31</v>
      </c>
      <c r="F40" s="22" t="s">
        <v>43</v>
      </c>
      <c r="G40" s="22" t="s">
        <v>880</v>
      </c>
      <c r="H40" s="23" t="s">
        <v>767</v>
      </c>
      <c r="I40" s="22" t="s">
        <v>768</v>
      </c>
      <c r="J40" s="22" t="s">
        <v>767</v>
      </c>
      <c r="K40" s="22" t="s">
        <v>768</v>
      </c>
      <c r="L40" s="63">
        <v>4</v>
      </c>
      <c r="M40" s="63">
        <v>4</v>
      </c>
      <c r="N40" s="63">
        <v>4</v>
      </c>
      <c r="O40" s="22">
        <f t="shared" si="0"/>
        <v>100</v>
      </c>
      <c r="P40" s="22">
        <f>Q:Q+R:R</f>
        <v>9</v>
      </c>
      <c r="Q40" s="22">
        <v>8</v>
      </c>
      <c r="R40" s="22">
        <v>1</v>
      </c>
      <c r="S40" s="22" t="s">
        <v>768</v>
      </c>
      <c r="T40" s="26" t="s">
        <v>768</v>
      </c>
      <c r="U40" s="69" t="s">
        <v>769</v>
      </c>
      <c r="V40" s="68" t="s">
        <v>883</v>
      </c>
      <c r="W40" s="69"/>
    </row>
    <row r="41" customFormat="1" ht="25" hidden="1" customHeight="1" spans="1:23">
      <c r="A41" s="22">
        <v>39</v>
      </c>
      <c r="B41" s="58" t="s">
        <v>683</v>
      </c>
      <c r="C41" s="58" t="s">
        <v>884</v>
      </c>
      <c r="D41" s="22" t="s">
        <v>155</v>
      </c>
      <c r="E41" s="22" t="s">
        <v>31</v>
      </c>
      <c r="F41" s="22" t="s">
        <v>21</v>
      </c>
      <c r="G41" s="22" t="s">
        <v>885</v>
      </c>
      <c r="H41" s="23" t="s">
        <v>768</v>
      </c>
      <c r="I41" s="22" t="s">
        <v>768</v>
      </c>
      <c r="J41" s="22" t="s">
        <v>768</v>
      </c>
      <c r="K41" s="22" t="s">
        <v>768</v>
      </c>
      <c r="L41" s="63">
        <v>4</v>
      </c>
      <c r="M41" s="63">
        <v>4</v>
      </c>
      <c r="N41" s="63">
        <v>4</v>
      </c>
      <c r="O41" s="22">
        <f t="shared" si="0"/>
        <v>100</v>
      </c>
      <c r="P41" s="22">
        <f>Q:Q+R:R</f>
        <v>9</v>
      </c>
      <c r="Q41" s="22">
        <v>8</v>
      </c>
      <c r="R41" s="22">
        <v>1</v>
      </c>
      <c r="S41" s="22" t="s">
        <v>768</v>
      </c>
      <c r="T41" s="26" t="s">
        <v>768</v>
      </c>
      <c r="U41" s="69" t="s">
        <v>769</v>
      </c>
      <c r="V41" s="68" t="s">
        <v>886</v>
      </c>
      <c r="W41" s="69"/>
    </row>
    <row r="42" customFormat="1" ht="25" hidden="1" customHeight="1" spans="1:23">
      <c r="A42" s="22">
        <v>40</v>
      </c>
      <c r="B42" s="58" t="s">
        <v>684</v>
      </c>
      <c r="C42" s="58" t="s">
        <v>887</v>
      </c>
      <c r="D42" s="22" t="s">
        <v>155</v>
      </c>
      <c r="E42" s="22" t="s">
        <v>31</v>
      </c>
      <c r="F42" s="22" t="s">
        <v>21</v>
      </c>
      <c r="G42" s="22" t="s">
        <v>888</v>
      </c>
      <c r="H42" s="23" t="s">
        <v>767</v>
      </c>
      <c r="I42" s="22" t="s">
        <v>768</v>
      </c>
      <c r="J42" s="22" t="s">
        <v>767</v>
      </c>
      <c r="K42" s="22" t="s">
        <v>768</v>
      </c>
      <c r="L42" s="63">
        <v>4</v>
      </c>
      <c r="M42" s="63">
        <v>4</v>
      </c>
      <c r="N42" s="63">
        <v>4</v>
      </c>
      <c r="O42" s="22">
        <f t="shared" si="0"/>
        <v>100</v>
      </c>
      <c r="P42" s="22">
        <f>Q:Q+R:R</f>
        <v>9</v>
      </c>
      <c r="Q42" s="22">
        <v>8</v>
      </c>
      <c r="R42" s="22">
        <v>1</v>
      </c>
      <c r="S42" s="22" t="s">
        <v>768</v>
      </c>
      <c r="T42" s="26" t="s">
        <v>768</v>
      </c>
      <c r="U42" s="69" t="s">
        <v>769</v>
      </c>
      <c r="V42" s="68" t="s">
        <v>889</v>
      </c>
      <c r="W42" s="69"/>
    </row>
    <row r="43" customFormat="1" ht="25" hidden="1" customHeight="1" spans="1:23">
      <c r="A43" s="22">
        <v>41</v>
      </c>
      <c r="B43" s="58" t="s">
        <v>685</v>
      </c>
      <c r="C43" s="58" t="s">
        <v>890</v>
      </c>
      <c r="D43" s="22" t="s">
        <v>155</v>
      </c>
      <c r="E43" s="22" t="s">
        <v>31</v>
      </c>
      <c r="F43" s="22" t="s">
        <v>21</v>
      </c>
      <c r="G43" s="22" t="s">
        <v>888</v>
      </c>
      <c r="H43" s="23" t="s">
        <v>767</v>
      </c>
      <c r="I43" s="22" t="s">
        <v>768</v>
      </c>
      <c r="J43" s="22" t="s">
        <v>767</v>
      </c>
      <c r="K43" s="22" t="s">
        <v>768</v>
      </c>
      <c r="L43" s="63">
        <v>2</v>
      </c>
      <c r="M43" s="63">
        <v>2</v>
      </c>
      <c r="N43" s="63">
        <v>2</v>
      </c>
      <c r="O43" s="22">
        <f t="shared" si="0"/>
        <v>50</v>
      </c>
      <c r="P43" s="22">
        <f>Q:Q+R:R</f>
        <v>4.5</v>
      </c>
      <c r="Q43" s="22">
        <v>4</v>
      </c>
      <c r="R43" s="22">
        <v>0.5</v>
      </c>
      <c r="S43" s="22" t="s">
        <v>768</v>
      </c>
      <c r="T43" s="26" t="s">
        <v>768</v>
      </c>
      <c r="U43" s="69" t="s">
        <v>777</v>
      </c>
      <c r="V43" s="68" t="s">
        <v>891</v>
      </c>
      <c r="W43" s="69"/>
    </row>
    <row r="44" customFormat="1" ht="25" hidden="1" customHeight="1" spans="1:23">
      <c r="A44" s="22">
        <v>42</v>
      </c>
      <c r="B44" s="58" t="s">
        <v>686</v>
      </c>
      <c r="C44" s="58" t="s">
        <v>892</v>
      </c>
      <c r="D44" s="22" t="s">
        <v>155</v>
      </c>
      <c r="E44" s="22" t="s">
        <v>31</v>
      </c>
      <c r="F44" s="22" t="s">
        <v>21</v>
      </c>
      <c r="G44" s="22" t="s">
        <v>893</v>
      </c>
      <c r="H44" s="23" t="s">
        <v>767</v>
      </c>
      <c r="I44" s="22" t="s">
        <v>768</v>
      </c>
      <c r="J44" s="22" t="s">
        <v>767</v>
      </c>
      <c r="K44" s="22" t="s">
        <v>768</v>
      </c>
      <c r="L44" s="63">
        <v>5</v>
      </c>
      <c r="M44" s="63">
        <v>5</v>
      </c>
      <c r="N44" s="63">
        <v>5</v>
      </c>
      <c r="O44" s="22">
        <f t="shared" si="0"/>
        <v>125</v>
      </c>
      <c r="P44" s="22">
        <f>Q:Q+R:R</f>
        <v>11</v>
      </c>
      <c r="Q44" s="22">
        <v>10</v>
      </c>
      <c r="R44" s="22">
        <v>1</v>
      </c>
      <c r="S44" s="22" t="s">
        <v>768</v>
      </c>
      <c r="T44" s="26" t="s">
        <v>768</v>
      </c>
      <c r="U44" s="69" t="s">
        <v>777</v>
      </c>
      <c r="V44" s="68" t="s">
        <v>894</v>
      </c>
      <c r="W44" s="69"/>
    </row>
    <row r="45" customFormat="1" ht="25" hidden="1" customHeight="1" spans="1:23">
      <c r="A45" s="22">
        <v>43</v>
      </c>
      <c r="B45" s="58" t="s">
        <v>680</v>
      </c>
      <c r="C45" s="58" t="s">
        <v>895</v>
      </c>
      <c r="D45" s="22" t="s">
        <v>155</v>
      </c>
      <c r="E45" s="22" t="s">
        <v>31</v>
      </c>
      <c r="F45" s="22" t="s">
        <v>21</v>
      </c>
      <c r="G45" s="22" t="s">
        <v>896</v>
      </c>
      <c r="H45" s="23" t="s">
        <v>767</v>
      </c>
      <c r="I45" s="22" t="s">
        <v>768</v>
      </c>
      <c r="J45" s="22" t="s">
        <v>767</v>
      </c>
      <c r="K45" s="22" t="s">
        <v>768</v>
      </c>
      <c r="L45" s="63">
        <v>2</v>
      </c>
      <c r="M45" s="63">
        <v>2</v>
      </c>
      <c r="N45" s="63">
        <v>2</v>
      </c>
      <c r="O45" s="22">
        <f t="shared" si="0"/>
        <v>50</v>
      </c>
      <c r="P45" s="22">
        <f>Q:Q+R:R</f>
        <v>4.5</v>
      </c>
      <c r="Q45" s="22">
        <v>4</v>
      </c>
      <c r="R45" s="22">
        <v>0.5</v>
      </c>
      <c r="S45" s="22" t="s">
        <v>768</v>
      </c>
      <c r="T45" s="26" t="s">
        <v>768</v>
      </c>
      <c r="U45" s="69" t="s">
        <v>777</v>
      </c>
      <c r="V45" s="68" t="s">
        <v>897</v>
      </c>
      <c r="W45" s="69"/>
    </row>
    <row r="46" customFormat="1" ht="25" hidden="1" customHeight="1" spans="1:23">
      <c r="A46" s="22">
        <v>44</v>
      </c>
      <c r="B46" s="58" t="s">
        <v>681</v>
      </c>
      <c r="C46" s="58" t="s">
        <v>898</v>
      </c>
      <c r="D46" s="22" t="s">
        <v>155</v>
      </c>
      <c r="E46" s="22" t="s">
        <v>31</v>
      </c>
      <c r="F46" s="22" t="s">
        <v>21</v>
      </c>
      <c r="G46" s="22" t="s">
        <v>899</v>
      </c>
      <c r="H46" s="23" t="s">
        <v>767</v>
      </c>
      <c r="I46" s="22" t="s">
        <v>768</v>
      </c>
      <c r="J46" s="22" t="s">
        <v>767</v>
      </c>
      <c r="K46" s="22" t="s">
        <v>768</v>
      </c>
      <c r="L46" s="63">
        <v>5</v>
      </c>
      <c r="M46" s="63">
        <v>5</v>
      </c>
      <c r="N46" s="63">
        <v>5</v>
      </c>
      <c r="O46" s="22">
        <f t="shared" si="0"/>
        <v>125</v>
      </c>
      <c r="P46" s="22">
        <f>Q:Q+R:R</f>
        <v>11</v>
      </c>
      <c r="Q46" s="22">
        <v>10</v>
      </c>
      <c r="R46" s="22">
        <v>1</v>
      </c>
      <c r="S46" s="22" t="s">
        <v>768</v>
      </c>
      <c r="T46" s="26" t="s">
        <v>768</v>
      </c>
      <c r="U46" s="69" t="s">
        <v>777</v>
      </c>
      <c r="V46" s="68" t="s">
        <v>900</v>
      </c>
      <c r="W46" s="69"/>
    </row>
    <row r="47" customFormat="1" ht="25" hidden="1" customHeight="1" spans="1:23">
      <c r="A47" s="22">
        <v>45</v>
      </c>
      <c r="B47" s="58" t="s">
        <v>587</v>
      </c>
      <c r="C47" s="58" t="s">
        <v>901</v>
      </c>
      <c r="D47" s="22" t="s">
        <v>155</v>
      </c>
      <c r="E47" s="22" t="s">
        <v>31</v>
      </c>
      <c r="F47" s="22" t="s">
        <v>45</v>
      </c>
      <c r="G47" s="22" t="s">
        <v>902</v>
      </c>
      <c r="H47" s="23" t="s">
        <v>767</v>
      </c>
      <c r="I47" s="22" t="s">
        <v>768</v>
      </c>
      <c r="J47" s="22" t="s">
        <v>767</v>
      </c>
      <c r="K47" s="22" t="s">
        <v>768</v>
      </c>
      <c r="L47" s="63">
        <v>4</v>
      </c>
      <c r="M47" s="63">
        <v>4</v>
      </c>
      <c r="N47" s="63">
        <v>4</v>
      </c>
      <c r="O47" s="22">
        <f t="shared" si="0"/>
        <v>100</v>
      </c>
      <c r="P47" s="22">
        <f>Q:Q+R:R</f>
        <v>9</v>
      </c>
      <c r="Q47" s="22">
        <v>8</v>
      </c>
      <c r="R47" s="22">
        <v>1</v>
      </c>
      <c r="S47" s="22" t="s">
        <v>768</v>
      </c>
      <c r="T47" s="26" t="s">
        <v>768</v>
      </c>
      <c r="U47" s="69" t="s">
        <v>769</v>
      </c>
      <c r="V47" s="68" t="s">
        <v>903</v>
      </c>
      <c r="W47" s="69"/>
    </row>
    <row r="48" customFormat="1" ht="25" hidden="1" customHeight="1" spans="1:23">
      <c r="A48" s="22">
        <v>46</v>
      </c>
      <c r="B48" s="58" t="s">
        <v>588</v>
      </c>
      <c r="C48" s="58" t="s">
        <v>904</v>
      </c>
      <c r="D48" s="22" t="s">
        <v>155</v>
      </c>
      <c r="E48" s="22" t="s">
        <v>31</v>
      </c>
      <c r="F48" s="22" t="s">
        <v>45</v>
      </c>
      <c r="G48" s="22" t="s">
        <v>905</v>
      </c>
      <c r="H48" s="23" t="s">
        <v>767</v>
      </c>
      <c r="I48" s="22" t="s">
        <v>768</v>
      </c>
      <c r="J48" s="22" t="s">
        <v>767</v>
      </c>
      <c r="K48" s="22" t="s">
        <v>768</v>
      </c>
      <c r="L48" s="63">
        <v>2</v>
      </c>
      <c r="M48" s="63">
        <v>2</v>
      </c>
      <c r="N48" s="63">
        <v>2</v>
      </c>
      <c r="O48" s="22">
        <f t="shared" si="0"/>
        <v>50</v>
      </c>
      <c r="P48" s="22">
        <f>Q:Q+R:R</f>
        <v>4.5</v>
      </c>
      <c r="Q48" s="22">
        <v>4</v>
      </c>
      <c r="R48" s="22">
        <v>0.5</v>
      </c>
      <c r="S48" s="22" t="s">
        <v>768</v>
      </c>
      <c r="T48" s="26" t="s">
        <v>768</v>
      </c>
      <c r="U48" s="69" t="s">
        <v>769</v>
      </c>
      <c r="V48" s="68" t="s">
        <v>906</v>
      </c>
      <c r="W48" s="69"/>
    </row>
    <row r="49" customFormat="1" ht="25" hidden="1" customHeight="1" spans="1:23">
      <c r="A49" s="22">
        <v>47</v>
      </c>
      <c r="B49" s="58" t="s">
        <v>589</v>
      </c>
      <c r="C49" s="58" t="s">
        <v>907</v>
      </c>
      <c r="D49" s="22" t="s">
        <v>155</v>
      </c>
      <c r="E49" s="22" t="s">
        <v>31</v>
      </c>
      <c r="F49" s="22" t="s">
        <v>45</v>
      </c>
      <c r="G49" s="22" t="s">
        <v>905</v>
      </c>
      <c r="H49" s="23" t="s">
        <v>767</v>
      </c>
      <c r="I49" s="22" t="s">
        <v>768</v>
      </c>
      <c r="J49" s="22" t="s">
        <v>767</v>
      </c>
      <c r="K49" s="22" t="s">
        <v>768</v>
      </c>
      <c r="L49" s="63">
        <v>2</v>
      </c>
      <c r="M49" s="63">
        <v>2</v>
      </c>
      <c r="N49" s="63">
        <v>2</v>
      </c>
      <c r="O49" s="22">
        <f t="shared" si="0"/>
        <v>50</v>
      </c>
      <c r="P49" s="22">
        <f>Q:Q+R:R</f>
        <v>4.5</v>
      </c>
      <c r="Q49" s="22">
        <v>4</v>
      </c>
      <c r="R49" s="22">
        <v>0.5</v>
      </c>
      <c r="S49" s="22" t="s">
        <v>768</v>
      </c>
      <c r="T49" s="26" t="s">
        <v>768</v>
      </c>
      <c r="U49" s="69" t="s">
        <v>769</v>
      </c>
      <c r="V49" s="68" t="s">
        <v>908</v>
      </c>
      <c r="W49" s="69"/>
    </row>
    <row r="50" customFormat="1" ht="25" hidden="1" customHeight="1" spans="1:23">
      <c r="A50" s="22">
        <v>48</v>
      </c>
      <c r="B50" s="58" t="s">
        <v>581</v>
      </c>
      <c r="C50" s="58" t="s">
        <v>909</v>
      </c>
      <c r="D50" s="22" t="s">
        <v>155</v>
      </c>
      <c r="E50" s="22" t="s">
        <v>31</v>
      </c>
      <c r="F50" s="22" t="s">
        <v>45</v>
      </c>
      <c r="G50" s="22" t="s">
        <v>910</v>
      </c>
      <c r="H50" s="23" t="s">
        <v>768</v>
      </c>
      <c r="I50" s="22" t="s">
        <v>768</v>
      </c>
      <c r="J50" s="22" t="s">
        <v>768</v>
      </c>
      <c r="K50" s="22" t="s">
        <v>768</v>
      </c>
      <c r="L50" s="63">
        <v>2</v>
      </c>
      <c r="M50" s="63">
        <v>2</v>
      </c>
      <c r="N50" s="63">
        <v>2</v>
      </c>
      <c r="O50" s="22">
        <f t="shared" si="0"/>
        <v>50</v>
      </c>
      <c r="P50" s="22">
        <f>Q:Q+R:R</f>
        <v>4.5</v>
      </c>
      <c r="Q50" s="22">
        <v>4</v>
      </c>
      <c r="R50" s="22">
        <v>0.5</v>
      </c>
      <c r="S50" s="22" t="s">
        <v>768</v>
      </c>
      <c r="T50" s="26" t="s">
        <v>768</v>
      </c>
      <c r="U50" s="69" t="s">
        <v>777</v>
      </c>
      <c r="V50" s="68" t="s">
        <v>911</v>
      </c>
      <c r="W50" s="69"/>
    </row>
    <row r="51" customFormat="1" ht="25" hidden="1" customHeight="1" spans="1:23">
      <c r="A51" s="22">
        <v>49</v>
      </c>
      <c r="B51" s="58" t="s">
        <v>582</v>
      </c>
      <c r="C51" s="58" t="s">
        <v>912</v>
      </c>
      <c r="D51" s="22" t="s">
        <v>155</v>
      </c>
      <c r="E51" s="22" t="s">
        <v>31</v>
      </c>
      <c r="F51" s="22" t="s">
        <v>45</v>
      </c>
      <c r="G51" s="22" t="s">
        <v>913</v>
      </c>
      <c r="H51" s="23" t="s">
        <v>767</v>
      </c>
      <c r="I51" s="22" t="s">
        <v>768</v>
      </c>
      <c r="J51" s="22" t="s">
        <v>767</v>
      </c>
      <c r="K51" s="22" t="s">
        <v>768</v>
      </c>
      <c r="L51" s="63">
        <v>4</v>
      </c>
      <c r="M51" s="63">
        <v>4</v>
      </c>
      <c r="N51" s="63">
        <v>4</v>
      </c>
      <c r="O51" s="22">
        <f t="shared" si="0"/>
        <v>100</v>
      </c>
      <c r="P51" s="22">
        <f>Q:Q+R:R</f>
        <v>9</v>
      </c>
      <c r="Q51" s="22">
        <v>8</v>
      </c>
      <c r="R51" s="22">
        <v>1</v>
      </c>
      <c r="S51" s="22" t="s">
        <v>768</v>
      </c>
      <c r="T51" s="26" t="s">
        <v>768</v>
      </c>
      <c r="U51" s="69" t="s">
        <v>769</v>
      </c>
      <c r="V51" s="68" t="s">
        <v>914</v>
      </c>
      <c r="W51" s="69"/>
    </row>
    <row r="52" customFormat="1" ht="25" hidden="1" customHeight="1" spans="1:23">
      <c r="A52" s="22">
        <v>50</v>
      </c>
      <c r="B52" s="58" t="s">
        <v>591</v>
      </c>
      <c r="C52" s="58" t="s">
        <v>915</v>
      </c>
      <c r="D52" s="22" t="s">
        <v>155</v>
      </c>
      <c r="E52" s="22" t="s">
        <v>31</v>
      </c>
      <c r="F52" s="22" t="s">
        <v>45</v>
      </c>
      <c r="G52" s="22" t="s">
        <v>916</v>
      </c>
      <c r="H52" s="23" t="s">
        <v>768</v>
      </c>
      <c r="I52" s="22" t="s">
        <v>768</v>
      </c>
      <c r="J52" s="22" t="s">
        <v>768</v>
      </c>
      <c r="K52" s="22" t="s">
        <v>768</v>
      </c>
      <c r="L52" s="63">
        <v>3</v>
      </c>
      <c r="M52" s="63">
        <v>3</v>
      </c>
      <c r="N52" s="63">
        <v>3</v>
      </c>
      <c r="O52" s="22">
        <f t="shared" si="0"/>
        <v>75</v>
      </c>
      <c r="P52" s="22">
        <f>Q:Q+R:R</f>
        <v>6.75</v>
      </c>
      <c r="Q52" s="22">
        <v>6</v>
      </c>
      <c r="R52" s="22">
        <v>0.75</v>
      </c>
      <c r="S52" s="22" t="s">
        <v>768</v>
      </c>
      <c r="T52" s="26" t="s">
        <v>768</v>
      </c>
      <c r="U52" s="69" t="s">
        <v>769</v>
      </c>
      <c r="V52" s="68" t="s">
        <v>917</v>
      </c>
      <c r="W52" s="69"/>
    </row>
    <row r="53" customFormat="1" ht="25" hidden="1" customHeight="1" spans="1:23">
      <c r="A53" s="22">
        <v>51</v>
      </c>
      <c r="B53" s="58" t="s">
        <v>584</v>
      </c>
      <c r="C53" s="58" t="s">
        <v>918</v>
      </c>
      <c r="D53" s="22" t="s">
        <v>155</v>
      </c>
      <c r="E53" s="22" t="s">
        <v>31</v>
      </c>
      <c r="F53" s="22" t="s">
        <v>45</v>
      </c>
      <c r="G53" s="22" t="s">
        <v>919</v>
      </c>
      <c r="H53" s="23" t="s">
        <v>767</v>
      </c>
      <c r="I53" s="22" t="s">
        <v>768</v>
      </c>
      <c r="J53" s="22" t="s">
        <v>767</v>
      </c>
      <c r="K53" s="22" t="s">
        <v>768</v>
      </c>
      <c r="L53" s="63">
        <v>4</v>
      </c>
      <c r="M53" s="63">
        <v>4</v>
      </c>
      <c r="N53" s="63">
        <v>4</v>
      </c>
      <c r="O53" s="22">
        <f t="shared" si="0"/>
        <v>100</v>
      </c>
      <c r="P53" s="22">
        <f>Q:Q+R:R</f>
        <v>9</v>
      </c>
      <c r="Q53" s="22">
        <v>8</v>
      </c>
      <c r="R53" s="22">
        <v>1</v>
      </c>
      <c r="S53" s="22" t="s">
        <v>768</v>
      </c>
      <c r="T53" s="26" t="s">
        <v>768</v>
      </c>
      <c r="U53" s="69" t="s">
        <v>769</v>
      </c>
      <c r="V53" s="68" t="s">
        <v>920</v>
      </c>
      <c r="W53" s="69"/>
    </row>
    <row r="54" customFormat="1" ht="25" hidden="1" customHeight="1" spans="1:23">
      <c r="A54" s="22">
        <v>52</v>
      </c>
      <c r="B54" s="58" t="s">
        <v>585</v>
      </c>
      <c r="C54" s="58" t="s">
        <v>921</v>
      </c>
      <c r="D54" s="22" t="s">
        <v>155</v>
      </c>
      <c r="E54" s="22" t="s">
        <v>31</v>
      </c>
      <c r="F54" s="22" t="s">
        <v>45</v>
      </c>
      <c r="G54" s="22" t="s">
        <v>919</v>
      </c>
      <c r="H54" s="23" t="s">
        <v>767</v>
      </c>
      <c r="I54" s="22" t="s">
        <v>768</v>
      </c>
      <c r="J54" s="22" t="s">
        <v>767</v>
      </c>
      <c r="K54" s="22" t="s">
        <v>768</v>
      </c>
      <c r="L54" s="63">
        <v>3</v>
      </c>
      <c r="M54" s="63">
        <v>3</v>
      </c>
      <c r="N54" s="63">
        <v>3</v>
      </c>
      <c r="O54" s="22">
        <f t="shared" si="0"/>
        <v>75</v>
      </c>
      <c r="P54" s="22">
        <f>Q:Q+R:R</f>
        <v>6.75</v>
      </c>
      <c r="Q54" s="22">
        <v>6</v>
      </c>
      <c r="R54" s="22">
        <v>0.75</v>
      </c>
      <c r="S54" s="22" t="s">
        <v>768</v>
      </c>
      <c r="T54" s="26" t="s">
        <v>768</v>
      </c>
      <c r="U54" s="69" t="s">
        <v>777</v>
      </c>
      <c r="V54" s="68" t="s">
        <v>922</v>
      </c>
      <c r="W54" s="69"/>
    </row>
    <row r="55" customFormat="1" ht="25" hidden="1" customHeight="1" spans="1:23">
      <c r="A55" s="22">
        <v>53</v>
      </c>
      <c r="B55" s="58" t="s">
        <v>618</v>
      </c>
      <c r="C55" s="58" t="s">
        <v>923</v>
      </c>
      <c r="D55" s="22" t="s">
        <v>155</v>
      </c>
      <c r="E55" s="22" t="s">
        <v>31</v>
      </c>
      <c r="F55" s="22" t="s">
        <v>34</v>
      </c>
      <c r="G55" s="22" t="s">
        <v>924</v>
      </c>
      <c r="H55" s="23" t="s">
        <v>767</v>
      </c>
      <c r="I55" s="22" t="s">
        <v>768</v>
      </c>
      <c r="J55" s="22" t="s">
        <v>767</v>
      </c>
      <c r="K55" s="22" t="s">
        <v>768</v>
      </c>
      <c r="L55" s="63">
        <v>4</v>
      </c>
      <c r="M55" s="63">
        <v>4</v>
      </c>
      <c r="N55" s="63">
        <v>4</v>
      </c>
      <c r="O55" s="22">
        <f t="shared" si="0"/>
        <v>100</v>
      </c>
      <c r="P55" s="22">
        <f>Q:Q+R:R</f>
        <v>9</v>
      </c>
      <c r="Q55" s="22">
        <v>8</v>
      </c>
      <c r="R55" s="22">
        <v>1</v>
      </c>
      <c r="S55" s="22" t="s">
        <v>768</v>
      </c>
      <c r="T55" s="26" t="s">
        <v>768</v>
      </c>
      <c r="U55" s="69" t="s">
        <v>777</v>
      </c>
      <c r="V55" s="68" t="s">
        <v>925</v>
      </c>
      <c r="W55" s="69"/>
    </row>
    <row r="56" customFormat="1" ht="25" hidden="1" customHeight="1" spans="1:23">
      <c r="A56" s="22">
        <v>54</v>
      </c>
      <c r="B56" s="58" t="s">
        <v>619</v>
      </c>
      <c r="C56" s="58" t="s">
        <v>926</v>
      </c>
      <c r="D56" s="22" t="s">
        <v>155</v>
      </c>
      <c r="E56" s="22" t="s">
        <v>31</v>
      </c>
      <c r="F56" s="22" t="s">
        <v>34</v>
      </c>
      <c r="G56" s="22" t="s">
        <v>927</v>
      </c>
      <c r="H56" s="23" t="s">
        <v>767</v>
      </c>
      <c r="I56" s="22" t="s">
        <v>768</v>
      </c>
      <c r="J56" s="22" t="s">
        <v>767</v>
      </c>
      <c r="K56" s="22" t="s">
        <v>768</v>
      </c>
      <c r="L56" s="63">
        <v>3</v>
      </c>
      <c r="M56" s="63">
        <v>3</v>
      </c>
      <c r="N56" s="63">
        <v>3</v>
      </c>
      <c r="O56" s="22">
        <f t="shared" si="0"/>
        <v>75</v>
      </c>
      <c r="P56" s="22">
        <f>Q:Q+R:R</f>
        <v>6.75</v>
      </c>
      <c r="Q56" s="22">
        <v>6</v>
      </c>
      <c r="R56" s="22">
        <v>0.75</v>
      </c>
      <c r="S56" s="22" t="s">
        <v>768</v>
      </c>
      <c r="T56" s="26" t="s">
        <v>768</v>
      </c>
      <c r="U56" s="69" t="s">
        <v>769</v>
      </c>
      <c r="V56" s="68" t="s">
        <v>928</v>
      </c>
      <c r="W56" s="69"/>
    </row>
    <row r="57" customFormat="1" ht="25" hidden="1" customHeight="1" spans="1:23">
      <c r="A57" s="22">
        <v>55</v>
      </c>
      <c r="B57" s="58" t="s">
        <v>615</v>
      </c>
      <c r="C57" s="58" t="s">
        <v>929</v>
      </c>
      <c r="D57" s="22" t="s">
        <v>155</v>
      </c>
      <c r="E57" s="22" t="s">
        <v>31</v>
      </c>
      <c r="F57" s="22" t="s">
        <v>34</v>
      </c>
      <c r="G57" s="22" t="s">
        <v>930</v>
      </c>
      <c r="H57" s="23" t="s">
        <v>768</v>
      </c>
      <c r="I57" s="22" t="s">
        <v>768</v>
      </c>
      <c r="J57" s="22" t="s">
        <v>768</v>
      </c>
      <c r="K57" s="22" t="s">
        <v>768</v>
      </c>
      <c r="L57" s="63">
        <v>1</v>
      </c>
      <c r="M57" s="63">
        <v>1</v>
      </c>
      <c r="N57" s="63">
        <v>1</v>
      </c>
      <c r="O57" s="22">
        <f t="shared" si="0"/>
        <v>25</v>
      </c>
      <c r="P57" s="22">
        <f>Q:Q+R:R</f>
        <v>2.25</v>
      </c>
      <c r="Q57" s="22">
        <v>2</v>
      </c>
      <c r="R57" s="22">
        <v>0.25</v>
      </c>
      <c r="S57" s="22" t="s">
        <v>768</v>
      </c>
      <c r="T57" s="26" t="s">
        <v>768</v>
      </c>
      <c r="U57" s="69" t="s">
        <v>777</v>
      </c>
      <c r="V57" s="68" t="s">
        <v>931</v>
      </c>
      <c r="W57" s="69"/>
    </row>
    <row r="58" customFormat="1" ht="25" hidden="1" customHeight="1" spans="1:23">
      <c r="A58" s="22">
        <v>56</v>
      </c>
      <c r="B58" s="58" t="s">
        <v>616</v>
      </c>
      <c r="C58" s="58" t="s">
        <v>932</v>
      </c>
      <c r="D58" s="22" t="s">
        <v>155</v>
      </c>
      <c r="E58" s="22" t="s">
        <v>31</v>
      </c>
      <c r="F58" s="22" t="s">
        <v>34</v>
      </c>
      <c r="G58" s="22" t="s">
        <v>930</v>
      </c>
      <c r="H58" s="23" t="s">
        <v>768</v>
      </c>
      <c r="I58" s="22" t="s">
        <v>768</v>
      </c>
      <c r="J58" s="22" t="s">
        <v>768</v>
      </c>
      <c r="K58" s="22" t="s">
        <v>768</v>
      </c>
      <c r="L58" s="63">
        <v>3</v>
      </c>
      <c r="M58" s="63">
        <v>3</v>
      </c>
      <c r="N58" s="63">
        <v>3</v>
      </c>
      <c r="O58" s="22">
        <f t="shared" si="0"/>
        <v>75</v>
      </c>
      <c r="P58" s="22">
        <f>Q:Q+R:R</f>
        <v>6.75</v>
      </c>
      <c r="Q58" s="22">
        <v>6</v>
      </c>
      <c r="R58" s="22">
        <v>0.75</v>
      </c>
      <c r="S58" s="22" t="s">
        <v>768</v>
      </c>
      <c r="T58" s="26" t="s">
        <v>768</v>
      </c>
      <c r="U58" s="69" t="s">
        <v>769</v>
      </c>
      <c r="V58" s="68" t="s">
        <v>933</v>
      </c>
      <c r="W58" s="69"/>
    </row>
    <row r="59" customFormat="1" ht="25" hidden="1" customHeight="1" spans="1:23">
      <c r="A59" s="22">
        <v>57</v>
      </c>
      <c r="B59" s="58" t="s">
        <v>443</v>
      </c>
      <c r="C59" s="58" t="s">
        <v>934</v>
      </c>
      <c r="D59" s="22" t="s">
        <v>155</v>
      </c>
      <c r="E59" s="22" t="s">
        <v>31</v>
      </c>
      <c r="F59" s="22" t="s">
        <v>44</v>
      </c>
      <c r="G59" s="22" t="s">
        <v>935</v>
      </c>
      <c r="H59" s="23" t="s">
        <v>767</v>
      </c>
      <c r="I59" s="22" t="s">
        <v>768</v>
      </c>
      <c r="J59" s="22" t="s">
        <v>767</v>
      </c>
      <c r="K59" s="22" t="s">
        <v>768</v>
      </c>
      <c r="L59" s="63">
        <v>2</v>
      </c>
      <c r="M59" s="63">
        <v>2</v>
      </c>
      <c r="N59" s="63">
        <v>2</v>
      </c>
      <c r="O59" s="22">
        <f t="shared" si="0"/>
        <v>50</v>
      </c>
      <c r="P59" s="22">
        <f>Q:Q+R:R</f>
        <v>4.5</v>
      </c>
      <c r="Q59" s="22">
        <v>4</v>
      </c>
      <c r="R59" s="22">
        <v>0.5</v>
      </c>
      <c r="S59" s="22" t="s">
        <v>768</v>
      </c>
      <c r="T59" s="26" t="s">
        <v>768</v>
      </c>
      <c r="U59" s="69" t="s">
        <v>769</v>
      </c>
      <c r="V59" s="68" t="s">
        <v>936</v>
      </c>
      <c r="W59" s="69"/>
    </row>
    <row r="60" customFormat="1" ht="25" hidden="1" customHeight="1" spans="1:23">
      <c r="A60" s="22">
        <v>58</v>
      </c>
      <c r="B60" s="58" t="s">
        <v>444</v>
      </c>
      <c r="C60" s="58" t="s">
        <v>937</v>
      </c>
      <c r="D60" s="22" t="s">
        <v>155</v>
      </c>
      <c r="E60" s="22" t="s">
        <v>31</v>
      </c>
      <c r="F60" s="22" t="s">
        <v>44</v>
      </c>
      <c r="G60" s="22" t="s">
        <v>938</v>
      </c>
      <c r="H60" s="23" t="s">
        <v>767</v>
      </c>
      <c r="I60" s="22" t="s">
        <v>768</v>
      </c>
      <c r="J60" s="22" t="s">
        <v>767</v>
      </c>
      <c r="K60" s="22" t="s">
        <v>768</v>
      </c>
      <c r="L60" s="63">
        <v>3</v>
      </c>
      <c r="M60" s="63">
        <v>3</v>
      </c>
      <c r="N60" s="63">
        <v>3</v>
      </c>
      <c r="O60" s="22">
        <f t="shared" si="0"/>
        <v>75</v>
      </c>
      <c r="P60" s="22">
        <f>Q:Q+R:R</f>
        <v>6.75</v>
      </c>
      <c r="Q60" s="22">
        <v>6</v>
      </c>
      <c r="R60" s="22">
        <v>0.75</v>
      </c>
      <c r="S60" s="22" t="s">
        <v>768</v>
      </c>
      <c r="T60" s="26" t="s">
        <v>768</v>
      </c>
      <c r="U60" s="69" t="s">
        <v>769</v>
      </c>
      <c r="V60" s="68" t="s">
        <v>939</v>
      </c>
      <c r="W60" s="69"/>
    </row>
    <row r="61" customFormat="1" ht="25" hidden="1" customHeight="1" spans="1:23">
      <c r="A61" s="22">
        <v>59</v>
      </c>
      <c r="B61" s="58" t="s">
        <v>445</v>
      </c>
      <c r="C61" s="58" t="s">
        <v>940</v>
      </c>
      <c r="D61" s="22" t="s">
        <v>155</v>
      </c>
      <c r="E61" s="22" t="s">
        <v>31</v>
      </c>
      <c r="F61" s="22" t="s">
        <v>44</v>
      </c>
      <c r="G61" s="22" t="s">
        <v>941</v>
      </c>
      <c r="H61" s="23" t="s">
        <v>768</v>
      </c>
      <c r="I61" s="22" t="s">
        <v>768</v>
      </c>
      <c r="J61" s="22" t="s">
        <v>768</v>
      </c>
      <c r="K61" s="22" t="s">
        <v>768</v>
      </c>
      <c r="L61" s="63">
        <v>5</v>
      </c>
      <c r="M61" s="63">
        <v>5</v>
      </c>
      <c r="N61" s="63">
        <v>5</v>
      </c>
      <c r="O61" s="22">
        <f t="shared" si="0"/>
        <v>125</v>
      </c>
      <c r="P61" s="22">
        <f>Q:Q+R:R</f>
        <v>11</v>
      </c>
      <c r="Q61" s="22">
        <v>10</v>
      </c>
      <c r="R61" s="22">
        <v>1</v>
      </c>
      <c r="S61" s="22" t="s">
        <v>768</v>
      </c>
      <c r="T61" s="26" t="s">
        <v>768</v>
      </c>
      <c r="U61" s="69" t="s">
        <v>769</v>
      </c>
      <c r="V61" s="68" t="s">
        <v>942</v>
      </c>
      <c r="W61" s="69"/>
    </row>
    <row r="62" customFormat="1" ht="25" hidden="1" customHeight="1" spans="1:23">
      <c r="A62" s="22">
        <v>60</v>
      </c>
      <c r="B62" s="58" t="s">
        <v>446</v>
      </c>
      <c r="C62" s="58" t="s">
        <v>943</v>
      </c>
      <c r="D62" s="22" t="s">
        <v>155</v>
      </c>
      <c r="E62" s="22" t="s">
        <v>31</v>
      </c>
      <c r="F62" s="22" t="s">
        <v>44</v>
      </c>
      <c r="G62" s="22" t="s">
        <v>944</v>
      </c>
      <c r="H62" s="23" t="s">
        <v>767</v>
      </c>
      <c r="I62" s="22" t="s">
        <v>768</v>
      </c>
      <c r="J62" s="22" t="s">
        <v>767</v>
      </c>
      <c r="K62" s="22" t="s">
        <v>768</v>
      </c>
      <c r="L62" s="63">
        <v>2</v>
      </c>
      <c r="M62" s="63">
        <v>2</v>
      </c>
      <c r="N62" s="63">
        <v>2</v>
      </c>
      <c r="O62" s="22">
        <f t="shared" si="0"/>
        <v>50</v>
      </c>
      <c r="P62" s="22">
        <f>Q:Q+R:R</f>
        <v>4.5</v>
      </c>
      <c r="Q62" s="22">
        <v>4</v>
      </c>
      <c r="R62" s="22">
        <v>0.5</v>
      </c>
      <c r="S62" s="22" t="s">
        <v>768</v>
      </c>
      <c r="T62" s="26" t="s">
        <v>768</v>
      </c>
      <c r="U62" s="69" t="s">
        <v>769</v>
      </c>
      <c r="V62" s="68" t="s">
        <v>945</v>
      </c>
      <c r="W62" s="69"/>
    </row>
    <row r="63" customFormat="1" ht="25" hidden="1" customHeight="1" spans="1:23">
      <c r="A63" s="22">
        <v>61</v>
      </c>
      <c r="B63" s="58" t="s">
        <v>447</v>
      </c>
      <c r="C63" s="58" t="s">
        <v>946</v>
      </c>
      <c r="D63" s="22" t="s">
        <v>155</v>
      </c>
      <c r="E63" s="22" t="s">
        <v>31</v>
      </c>
      <c r="F63" s="22" t="s">
        <v>44</v>
      </c>
      <c r="G63" s="22" t="s">
        <v>947</v>
      </c>
      <c r="H63" s="23" t="s">
        <v>767</v>
      </c>
      <c r="I63" s="22" t="s">
        <v>768</v>
      </c>
      <c r="J63" s="22" t="s">
        <v>767</v>
      </c>
      <c r="K63" s="22" t="s">
        <v>768</v>
      </c>
      <c r="L63" s="63">
        <v>4</v>
      </c>
      <c r="M63" s="63">
        <v>4</v>
      </c>
      <c r="N63" s="63">
        <v>4</v>
      </c>
      <c r="O63" s="22">
        <f t="shared" si="0"/>
        <v>100</v>
      </c>
      <c r="P63" s="22">
        <f>Q:Q+R:R</f>
        <v>9</v>
      </c>
      <c r="Q63" s="22">
        <v>8</v>
      </c>
      <c r="R63" s="22">
        <v>1</v>
      </c>
      <c r="S63" s="22" t="s">
        <v>768</v>
      </c>
      <c r="T63" s="26" t="s">
        <v>768</v>
      </c>
      <c r="U63" s="69" t="s">
        <v>769</v>
      </c>
      <c r="V63" s="68" t="s">
        <v>948</v>
      </c>
      <c r="W63" s="69"/>
    </row>
    <row r="64" customFormat="1" ht="25" hidden="1" customHeight="1" spans="1:23">
      <c r="A64" s="22">
        <v>62</v>
      </c>
      <c r="B64" s="58" t="s">
        <v>448</v>
      </c>
      <c r="C64" s="58" t="s">
        <v>949</v>
      </c>
      <c r="D64" s="22" t="s">
        <v>155</v>
      </c>
      <c r="E64" s="22" t="s">
        <v>31</v>
      </c>
      <c r="F64" s="22" t="s">
        <v>44</v>
      </c>
      <c r="G64" s="22" t="s">
        <v>947</v>
      </c>
      <c r="H64" s="23" t="s">
        <v>767</v>
      </c>
      <c r="I64" s="22" t="s">
        <v>768</v>
      </c>
      <c r="J64" s="22" t="s">
        <v>767</v>
      </c>
      <c r="K64" s="22" t="s">
        <v>768</v>
      </c>
      <c r="L64" s="63">
        <v>3</v>
      </c>
      <c r="M64" s="63">
        <v>3</v>
      </c>
      <c r="N64" s="63">
        <v>3</v>
      </c>
      <c r="O64" s="22">
        <f t="shared" si="0"/>
        <v>75</v>
      </c>
      <c r="P64" s="22">
        <f>Q:Q+R:R</f>
        <v>6.75</v>
      </c>
      <c r="Q64" s="22">
        <v>6</v>
      </c>
      <c r="R64" s="22">
        <v>0.75</v>
      </c>
      <c r="S64" s="22" t="s">
        <v>768</v>
      </c>
      <c r="T64" s="26" t="s">
        <v>768</v>
      </c>
      <c r="U64" s="69" t="s">
        <v>769</v>
      </c>
      <c r="V64" s="68" t="s">
        <v>950</v>
      </c>
      <c r="W64" s="69"/>
    </row>
    <row r="65" customFormat="1" ht="25" hidden="1" customHeight="1" spans="1:23">
      <c r="A65" s="22">
        <v>63</v>
      </c>
      <c r="B65" s="58" t="s">
        <v>449</v>
      </c>
      <c r="C65" s="58" t="s">
        <v>951</v>
      </c>
      <c r="D65" s="22" t="s">
        <v>155</v>
      </c>
      <c r="E65" s="22" t="s">
        <v>31</v>
      </c>
      <c r="F65" s="22" t="s">
        <v>44</v>
      </c>
      <c r="G65" s="22" t="s">
        <v>938</v>
      </c>
      <c r="H65" s="23" t="s">
        <v>767</v>
      </c>
      <c r="I65" s="22" t="s">
        <v>768</v>
      </c>
      <c r="J65" s="22" t="s">
        <v>767</v>
      </c>
      <c r="K65" s="22" t="s">
        <v>768</v>
      </c>
      <c r="L65" s="63">
        <v>3</v>
      </c>
      <c r="M65" s="63">
        <v>3</v>
      </c>
      <c r="N65" s="63">
        <v>3</v>
      </c>
      <c r="O65" s="22">
        <f t="shared" si="0"/>
        <v>75</v>
      </c>
      <c r="P65" s="22">
        <f>Q:Q+R:R</f>
        <v>6.75</v>
      </c>
      <c r="Q65" s="22">
        <v>6</v>
      </c>
      <c r="R65" s="22">
        <v>0.75</v>
      </c>
      <c r="S65" s="22" t="s">
        <v>768</v>
      </c>
      <c r="T65" s="26" t="s">
        <v>768</v>
      </c>
      <c r="U65" s="69" t="s">
        <v>769</v>
      </c>
      <c r="V65" s="68" t="s">
        <v>952</v>
      </c>
      <c r="W65" s="69"/>
    </row>
    <row r="66" customFormat="1" ht="25" hidden="1" customHeight="1" spans="1:23">
      <c r="A66" s="22">
        <v>64</v>
      </c>
      <c r="B66" s="58" t="s">
        <v>440</v>
      </c>
      <c r="C66" s="58" t="s">
        <v>953</v>
      </c>
      <c r="D66" s="22" t="s">
        <v>155</v>
      </c>
      <c r="E66" s="22" t="s">
        <v>31</v>
      </c>
      <c r="F66" s="22" t="s">
        <v>44</v>
      </c>
      <c r="G66" s="22" t="s">
        <v>954</v>
      </c>
      <c r="H66" s="23" t="s">
        <v>767</v>
      </c>
      <c r="I66" s="22" t="s">
        <v>768</v>
      </c>
      <c r="J66" s="22" t="s">
        <v>767</v>
      </c>
      <c r="K66" s="22" t="s">
        <v>768</v>
      </c>
      <c r="L66" s="63">
        <v>2</v>
      </c>
      <c r="M66" s="63">
        <v>2</v>
      </c>
      <c r="N66" s="63">
        <v>2</v>
      </c>
      <c r="O66" s="22">
        <f t="shared" si="0"/>
        <v>50</v>
      </c>
      <c r="P66" s="22">
        <f>Q:Q+R:R</f>
        <v>4.5</v>
      </c>
      <c r="Q66" s="22">
        <v>4</v>
      </c>
      <c r="R66" s="22">
        <v>0.5</v>
      </c>
      <c r="S66" s="22" t="s">
        <v>768</v>
      </c>
      <c r="T66" s="26" t="s">
        <v>768</v>
      </c>
      <c r="U66" s="69" t="s">
        <v>769</v>
      </c>
      <c r="V66" s="68" t="s">
        <v>955</v>
      </c>
      <c r="W66" s="69"/>
    </row>
    <row r="67" customFormat="1" ht="25" hidden="1" customHeight="1" spans="1:23">
      <c r="A67" s="22">
        <v>65</v>
      </c>
      <c r="B67" s="58" t="s">
        <v>661</v>
      </c>
      <c r="C67" s="58" t="s">
        <v>956</v>
      </c>
      <c r="D67" s="22" t="s">
        <v>155</v>
      </c>
      <c r="E67" s="22" t="s">
        <v>31</v>
      </c>
      <c r="F67" s="22" t="s">
        <v>20</v>
      </c>
      <c r="G67" s="22" t="s">
        <v>957</v>
      </c>
      <c r="H67" s="23" t="s">
        <v>768</v>
      </c>
      <c r="I67" s="22" t="s">
        <v>768</v>
      </c>
      <c r="J67" s="22" t="s">
        <v>768</v>
      </c>
      <c r="K67" s="22" t="s">
        <v>768</v>
      </c>
      <c r="L67" s="63">
        <v>2</v>
      </c>
      <c r="M67" s="63">
        <v>2</v>
      </c>
      <c r="N67" s="63">
        <v>2</v>
      </c>
      <c r="O67" s="22">
        <f t="shared" ref="O67:O130" si="1">L67*25</f>
        <v>50</v>
      </c>
      <c r="P67" s="22">
        <f>Q:Q+R:R</f>
        <v>4.5</v>
      </c>
      <c r="Q67" s="22">
        <v>4</v>
      </c>
      <c r="R67" s="22">
        <v>0.5</v>
      </c>
      <c r="S67" s="22" t="s">
        <v>768</v>
      </c>
      <c r="T67" s="26" t="s">
        <v>768</v>
      </c>
      <c r="U67" s="69" t="s">
        <v>769</v>
      </c>
      <c r="V67" s="68" t="s">
        <v>958</v>
      </c>
      <c r="W67" s="69"/>
    </row>
    <row r="68" customFormat="1" ht="25" hidden="1" customHeight="1" spans="1:23">
      <c r="A68" s="22">
        <v>66</v>
      </c>
      <c r="B68" s="58" t="s">
        <v>662</v>
      </c>
      <c r="C68" s="58" t="s">
        <v>959</v>
      </c>
      <c r="D68" s="22" t="s">
        <v>155</v>
      </c>
      <c r="E68" s="22" t="s">
        <v>31</v>
      </c>
      <c r="F68" s="22" t="s">
        <v>20</v>
      </c>
      <c r="G68" s="22" t="s">
        <v>957</v>
      </c>
      <c r="H68" s="23" t="s">
        <v>767</v>
      </c>
      <c r="I68" s="22" t="s">
        <v>768</v>
      </c>
      <c r="J68" s="22" t="s">
        <v>767</v>
      </c>
      <c r="K68" s="22" t="s">
        <v>768</v>
      </c>
      <c r="L68" s="63">
        <v>3</v>
      </c>
      <c r="M68" s="63">
        <v>3</v>
      </c>
      <c r="N68" s="63">
        <v>3</v>
      </c>
      <c r="O68" s="22">
        <f t="shared" si="1"/>
        <v>75</v>
      </c>
      <c r="P68" s="22">
        <f>Q:Q+R:R</f>
        <v>6.75</v>
      </c>
      <c r="Q68" s="22">
        <v>6</v>
      </c>
      <c r="R68" s="22">
        <v>0.75</v>
      </c>
      <c r="S68" s="22" t="s">
        <v>768</v>
      </c>
      <c r="T68" s="26" t="s">
        <v>768</v>
      </c>
      <c r="U68" s="69" t="s">
        <v>777</v>
      </c>
      <c r="V68" s="68" t="s">
        <v>960</v>
      </c>
      <c r="W68" s="69"/>
    </row>
    <row r="69" customFormat="1" ht="25" hidden="1" customHeight="1" spans="1:23">
      <c r="A69" s="22">
        <v>67</v>
      </c>
      <c r="B69" s="58" t="s">
        <v>670</v>
      </c>
      <c r="C69" s="58" t="s">
        <v>961</v>
      </c>
      <c r="D69" s="22" t="s">
        <v>155</v>
      </c>
      <c r="E69" s="22" t="s">
        <v>31</v>
      </c>
      <c r="F69" s="22" t="s">
        <v>20</v>
      </c>
      <c r="G69" s="22" t="s">
        <v>962</v>
      </c>
      <c r="H69" s="23" t="s">
        <v>767</v>
      </c>
      <c r="I69" s="22" t="s">
        <v>768</v>
      </c>
      <c r="J69" s="22" t="s">
        <v>767</v>
      </c>
      <c r="K69" s="22" t="s">
        <v>768</v>
      </c>
      <c r="L69" s="63">
        <v>2</v>
      </c>
      <c r="M69" s="63">
        <v>2</v>
      </c>
      <c r="N69" s="63">
        <v>2</v>
      </c>
      <c r="O69" s="22">
        <f t="shared" si="1"/>
        <v>50</v>
      </c>
      <c r="P69" s="22">
        <f>Q:Q+R:R</f>
        <v>4.5</v>
      </c>
      <c r="Q69" s="22">
        <v>4</v>
      </c>
      <c r="R69" s="22">
        <v>0.5</v>
      </c>
      <c r="S69" s="22" t="s">
        <v>768</v>
      </c>
      <c r="T69" s="26" t="s">
        <v>768</v>
      </c>
      <c r="U69" s="69" t="s">
        <v>769</v>
      </c>
      <c r="V69" s="68" t="s">
        <v>963</v>
      </c>
      <c r="W69" s="69"/>
    </row>
    <row r="70" customFormat="1" ht="25" hidden="1" customHeight="1" spans="1:23">
      <c r="A70" s="22">
        <v>68</v>
      </c>
      <c r="B70" s="58" t="s">
        <v>673</v>
      </c>
      <c r="C70" s="58" t="s">
        <v>964</v>
      </c>
      <c r="D70" s="22" t="s">
        <v>765</v>
      </c>
      <c r="E70" s="22" t="s">
        <v>31</v>
      </c>
      <c r="F70" s="22" t="s">
        <v>20</v>
      </c>
      <c r="G70" s="22" t="s">
        <v>965</v>
      </c>
      <c r="H70" s="23" t="s">
        <v>767</v>
      </c>
      <c r="I70" s="22" t="s">
        <v>768</v>
      </c>
      <c r="J70" s="22" t="s">
        <v>767</v>
      </c>
      <c r="K70" s="22" t="s">
        <v>768</v>
      </c>
      <c r="L70" s="63">
        <v>4</v>
      </c>
      <c r="M70" s="63">
        <v>4</v>
      </c>
      <c r="N70" s="63">
        <v>4</v>
      </c>
      <c r="O70" s="22">
        <f t="shared" si="1"/>
        <v>100</v>
      </c>
      <c r="P70" s="22">
        <f>Q:Q+R:R</f>
        <v>9</v>
      </c>
      <c r="Q70" s="22">
        <v>8</v>
      </c>
      <c r="R70" s="22">
        <v>1</v>
      </c>
      <c r="S70" s="22" t="s">
        <v>768</v>
      </c>
      <c r="T70" s="26" t="s">
        <v>768</v>
      </c>
      <c r="U70" s="69" t="s">
        <v>769</v>
      </c>
      <c r="V70" s="68" t="s">
        <v>966</v>
      </c>
      <c r="W70" s="69"/>
    </row>
    <row r="71" customFormat="1" ht="25" hidden="1" customHeight="1" spans="1:23">
      <c r="A71" s="22">
        <v>69</v>
      </c>
      <c r="B71" s="58" t="s">
        <v>674</v>
      </c>
      <c r="C71" s="58" t="s">
        <v>967</v>
      </c>
      <c r="D71" s="22" t="s">
        <v>155</v>
      </c>
      <c r="E71" s="22" t="s">
        <v>31</v>
      </c>
      <c r="F71" s="22" t="s">
        <v>20</v>
      </c>
      <c r="G71" s="22" t="s">
        <v>968</v>
      </c>
      <c r="H71" s="23" t="s">
        <v>767</v>
      </c>
      <c r="I71" s="22" t="s">
        <v>768</v>
      </c>
      <c r="J71" s="22" t="s">
        <v>767</v>
      </c>
      <c r="K71" s="22" t="s">
        <v>768</v>
      </c>
      <c r="L71" s="63">
        <v>2</v>
      </c>
      <c r="M71" s="63">
        <v>2</v>
      </c>
      <c r="N71" s="63">
        <v>2</v>
      </c>
      <c r="O71" s="22">
        <f t="shared" si="1"/>
        <v>50</v>
      </c>
      <c r="P71" s="22">
        <f>Q:Q+R:R</f>
        <v>4.5</v>
      </c>
      <c r="Q71" s="22">
        <v>4</v>
      </c>
      <c r="R71" s="22">
        <v>0.5</v>
      </c>
      <c r="S71" s="22" t="s">
        <v>768</v>
      </c>
      <c r="T71" s="26" t="s">
        <v>768</v>
      </c>
      <c r="U71" s="69" t="s">
        <v>769</v>
      </c>
      <c r="V71" s="68" t="s">
        <v>969</v>
      </c>
      <c r="W71" s="69"/>
    </row>
    <row r="72" customFormat="1" ht="25" hidden="1" customHeight="1" spans="1:23">
      <c r="A72" s="22">
        <v>70</v>
      </c>
      <c r="B72" s="58" t="s">
        <v>665</v>
      </c>
      <c r="C72" s="58" t="s">
        <v>970</v>
      </c>
      <c r="D72" s="22" t="s">
        <v>155</v>
      </c>
      <c r="E72" s="22" t="s">
        <v>31</v>
      </c>
      <c r="F72" s="22" t="s">
        <v>20</v>
      </c>
      <c r="G72" s="22" t="s">
        <v>971</v>
      </c>
      <c r="H72" s="23" t="s">
        <v>768</v>
      </c>
      <c r="I72" s="22" t="s">
        <v>768</v>
      </c>
      <c r="J72" s="22" t="s">
        <v>768</v>
      </c>
      <c r="K72" s="22" t="s">
        <v>768</v>
      </c>
      <c r="L72" s="63">
        <v>3</v>
      </c>
      <c r="M72" s="63">
        <v>3</v>
      </c>
      <c r="N72" s="63">
        <v>3</v>
      </c>
      <c r="O72" s="22">
        <f t="shared" si="1"/>
        <v>75</v>
      </c>
      <c r="P72" s="22">
        <f>Q:Q+R:R</f>
        <v>6.75</v>
      </c>
      <c r="Q72" s="22">
        <v>6</v>
      </c>
      <c r="R72" s="22">
        <v>0.75</v>
      </c>
      <c r="S72" s="22" t="s">
        <v>768</v>
      </c>
      <c r="T72" s="26" t="s">
        <v>768</v>
      </c>
      <c r="U72" s="69" t="s">
        <v>769</v>
      </c>
      <c r="V72" s="68" t="s">
        <v>972</v>
      </c>
      <c r="W72" s="69"/>
    </row>
    <row r="73" customFormat="1" ht="25" hidden="1" customHeight="1" spans="1:23">
      <c r="A73" s="22">
        <v>71</v>
      </c>
      <c r="B73" s="58" t="s">
        <v>664</v>
      </c>
      <c r="C73" s="58" t="s">
        <v>973</v>
      </c>
      <c r="D73" s="22" t="s">
        <v>155</v>
      </c>
      <c r="E73" s="22" t="s">
        <v>31</v>
      </c>
      <c r="F73" s="22" t="s">
        <v>20</v>
      </c>
      <c r="G73" s="22" t="s">
        <v>947</v>
      </c>
      <c r="H73" s="23" t="s">
        <v>767</v>
      </c>
      <c r="I73" s="22" t="s">
        <v>768</v>
      </c>
      <c r="J73" s="22" t="s">
        <v>767</v>
      </c>
      <c r="K73" s="22" t="s">
        <v>768</v>
      </c>
      <c r="L73" s="63">
        <v>3</v>
      </c>
      <c r="M73" s="63">
        <v>3</v>
      </c>
      <c r="N73" s="63">
        <v>3</v>
      </c>
      <c r="O73" s="22">
        <f t="shared" si="1"/>
        <v>75</v>
      </c>
      <c r="P73" s="22">
        <f>Q:Q+R:R</f>
        <v>6.75</v>
      </c>
      <c r="Q73" s="22">
        <v>6</v>
      </c>
      <c r="R73" s="22">
        <v>0.75</v>
      </c>
      <c r="S73" s="22" t="s">
        <v>768</v>
      </c>
      <c r="T73" s="26" t="s">
        <v>768</v>
      </c>
      <c r="U73" s="69" t="s">
        <v>769</v>
      </c>
      <c r="V73" s="68" t="s">
        <v>974</v>
      </c>
      <c r="W73" s="69"/>
    </row>
    <row r="74" customFormat="1" ht="25" hidden="1" customHeight="1" spans="1:23">
      <c r="A74" s="22">
        <v>72</v>
      </c>
      <c r="B74" s="58" t="s">
        <v>666</v>
      </c>
      <c r="C74" s="58" t="s">
        <v>975</v>
      </c>
      <c r="D74" s="22" t="s">
        <v>765</v>
      </c>
      <c r="E74" s="22" t="s">
        <v>31</v>
      </c>
      <c r="F74" s="22" t="s">
        <v>20</v>
      </c>
      <c r="G74" s="22" t="s">
        <v>976</v>
      </c>
      <c r="H74" s="23" t="s">
        <v>767</v>
      </c>
      <c r="I74" s="22" t="s">
        <v>768</v>
      </c>
      <c r="J74" s="22" t="s">
        <v>767</v>
      </c>
      <c r="K74" s="22" t="s">
        <v>768</v>
      </c>
      <c r="L74" s="63">
        <v>4</v>
      </c>
      <c r="M74" s="63">
        <v>4</v>
      </c>
      <c r="N74" s="63">
        <v>4</v>
      </c>
      <c r="O74" s="22">
        <f t="shared" si="1"/>
        <v>100</v>
      </c>
      <c r="P74" s="22">
        <f>Q:Q+R:R</f>
        <v>9</v>
      </c>
      <c r="Q74" s="22">
        <v>8</v>
      </c>
      <c r="R74" s="22">
        <v>1</v>
      </c>
      <c r="S74" s="22" t="s">
        <v>768</v>
      </c>
      <c r="T74" s="26" t="s">
        <v>768</v>
      </c>
      <c r="U74" s="69" t="s">
        <v>769</v>
      </c>
      <c r="V74" s="68" t="s">
        <v>977</v>
      </c>
      <c r="W74" s="69"/>
    </row>
    <row r="75" customFormat="1" ht="25" hidden="1" customHeight="1" spans="1:23">
      <c r="A75" s="22">
        <v>73</v>
      </c>
      <c r="B75" s="58" t="s">
        <v>668</v>
      </c>
      <c r="C75" s="58" t="s">
        <v>978</v>
      </c>
      <c r="D75" s="22" t="s">
        <v>155</v>
      </c>
      <c r="E75" s="22" t="s">
        <v>31</v>
      </c>
      <c r="F75" s="22" t="s">
        <v>20</v>
      </c>
      <c r="G75" s="22" t="s">
        <v>979</v>
      </c>
      <c r="H75" s="23" t="s">
        <v>767</v>
      </c>
      <c r="I75" s="22" t="s">
        <v>768</v>
      </c>
      <c r="J75" s="22" t="s">
        <v>767</v>
      </c>
      <c r="K75" s="22" t="s">
        <v>768</v>
      </c>
      <c r="L75" s="63">
        <v>2</v>
      </c>
      <c r="M75" s="63">
        <v>2</v>
      </c>
      <c r="N75" s="63">
        <v>2</v>
      </c>
      <c r="O75" s="22">
        <f t="shared" si="1"/>
        <v>50</v>
      </c>
      <c r="P75" s="22">
        <f>Q:Q+R:R</f>
        <v>4.5</v>
      </c>
      <c r="Q75" s="22">
        <v>4</v>
      </c>
      <c r="R75" s="22">
        <v>0.5</v>
      </c>
      <c r="S75" s="22" t="s">
        <v>768</v>
      </c>
      <c r="T75" s="26" t="s">
        <v>768</v>
      </c>
      <c r="U75" s="69" t="s">
        <v>769</v>
      </c>
      <c r="V75" s="68" t="s">
        <v>980</v>
      </c>
      <c r="W75" s="69"/>
    </row>
    <row r="76" customFormat="1" ht="25" hidden="1" customHeight="1" spans="1:23">
      <c r="A76" s="22">
        <v>74</v>
      </c>
      <c r="B76" s="58" t="s">
        <v>513</v>
      </c>
      <c r="C76" s="58" t="s">
        <v>981</v>
      </c>
      <c r="D76" s="22" t="s">
        <v>155</v>
      </c>
      <c r="E76" s="22" t="s">
        <v>31</v>
      </c>
      <c r="F76" s="22" t="s">
        <v>48</v>
      </c>
      <c r="G76" s="22" t="s">
        <v>982</v>
      </c>
      <c r="H76" s="61" t="s">
        <v>768</v>
      </c>
      <c r="I76" s="22" t="s">
        <v>768</v>
      </c>
      <c r="J76" s="22" t="s">
        <v>767</v>
      </c>
      <c r="K76" s="22" t="s">
        <v>768</v>
      </c>
      <c r="L76" s="63">
        <v>2</v>
      </c>
      <c r="M76" s="63">
        <v>2</v>
      </c>
      <c r="N76" s="63">
        <v>2</v>
      </c>
      <c r="O76" s="22">
        <f t="shared" si="1"/>
        <v>50</v>
      </c>
      <c r="P76" s="22">
        <f>Q:Q+R:R</f>
        <v>4.5</v>
      </c>
      <c r="Q76" s="22">
        <v>4</v>
      </c>
      <c r="R76" s="22">
        <v>0.5</v>
      </c>
      <c r="S76" s="22" t="s">
        <v>768</v>
      </c>
      <c r="T76" s="26" t="s">
        <v>768</v>
      </c>
      <c r="U76" s="69" t="s">
        <v>769</v>
      </c>
      <c r="V76" s="68" t="s">
        <v>983</v>
      </c>
      <c r="W76" s="69"/>
    </row>
    <row r="77" customFormat="1" ht="25" hidden="1" customHeight="1" spans="1:23">
      <c r="A77" s="22">
        <v>75</v>
      </c>
      <c r="B77" s="58" t="s">
        <v>505</v>
      </c>
      <c r="C77" s="58" t="s">
        <v>984</v>
      </c>
      <c r="D77" s="22" t="s">
        <v>155</v>
      </c>
      <c r="E77" s="22" t="s">
        <v>31</v>
      </c>
      <c r="F77" s="22" t="s">
        <v>48</v>
      </c>
      <c r="G77" s="22" t="s">
        <v>985</v>
      </c>
      <c r="H77" s="23" t="s">
        <v>768</v>
      </c>
      <c r="I77" s="22" t="s">
        <v>768</v>
      </c>
      <c r="J77" s="22" t="s">
        <v>768</v>
      </c>
      <c r="K77" s="22" t="s">
        <v>768</v>
      </c>
      <c r="L77" s="63">
        <v>5</v>
      </c>
      <c r="M77" s="63">
        <v>5</v>
      </c>
      <c r="N77" s="63">
        <v>5</v>
      </c>
      <c r="O77" s="22">
        <f t="shared" si="1"/>
        <v>125</v>
      </c>
      <c r="P77" s="22">
        <f>Q:Q+R:R</f>
        <v>11</v>
      </c>
      <c r="Q77" s="22">
        <v>10</v>
      </c>
      <c r="R77" s="22">
        <v>1</v>
      </c>
      <c r="S77" s="22" t="s">
        <v>768</v>
      </c>
      <c r="T77" s="26" t="s">
        <v>768</v>
      </c>
      <c r="U77" s="69" t="s">
        <v>769</v>
      </c>
      <c r="V77" s="68" t="s">
        <v>986</v>
      </c>
      <c r="W77" s="69"/>
    </row>
    <row r="78" customFormat="1" ht="25" hidden="1" customHeight="1" spans="1:23">
      <c r="A78" s="22">
        <v>76</v>
      </c>
      <c r="B78" s="58" t="s">
        <v>507</v>
      </c>
      <c r="C78" s="58" t="s">
        <v>987</v>
      </c>
      <c r="D78" s="22" t="s">
        <v>155</v>
      </c>
      <c r="E78" s="22" t="s">
        <v>31</v>
      </c>
      <c r="F78" s="22" t="s">
        <v>48</v>
      </c>
      <c r="G78" s="22" t="s">
        <v>988</v>
      </c>
      <c r="H78" s="23" t="s">
        <v>768</v>
      </c>
      <c r="I78" s="22" t="s">
        <v>768</v>
      </c>
      <c r="J78" s="22" t="s">
        <v>768</v>
      </c>
      <c r="K78" s="22" t="s">
        <v>768</v>
      </c>
      <c r="L78" s="63">
        <v>3</v>
      </c>
      <c r="M78" s="63">
        <v>3</v>
      </c>
      <c r="N78" s="63">
        <v>3</v>
      </c>
      <c r="O78" s="22">
        <f t="shared" si="1"/>
        <v>75</v>
      </c>
      <c r="P78" s="22">
        <f>Q:Q+R:R</f>
        <v>6.75</v>
      </c>
      <c r="Q78" s="22">
        <v>6</v>
      </c>
      <c r="R78" s="22">
        <v>0.75</v>
      </c>
      <c r="S78" s="22" t="s">
        <v>768</v>
      </c>
      <c r="T78" s="26" t="s">
        <v>768</v>
      </c>
      <c r="U78" s="69" t="s">
        <v>769</v>
      </c>
      <c r="V78" s="68" t="s">
        <v>989</v>
      </c>
      <c r="W78" s="69"/>
    </row>
    <row r="79" customFormat="1" ht="25" hidden="1" customHeight="1" spans="1:23">
      <c r="A79" s="22">
        <v>77</v>
      </c>
      <c r="B79" s="58" t="s">
        <v>509</v>
      </c>
      <c r="C79" s="58" t="s">
        <v>990</v>
      </c>
      <c r="D79" s="22" t="s">
        <v>155</v>
      </c>
      <c r="E79" s="22" t="s">
        <v>31</v>
      </c>
      <c r="F79" s="22" t="s">
        <v>48</v>
      </c>
      <c r="G79" s="22" t="s">
        <v>991</v>
      </c>
      <c r="H79" s="23" t="s">
        <v>768</v>
      </c>
      <c r="I79" s="22" t="s">
        <v>768</v>
      </c>
      <c r="J79" s="22" t="s">
        <v>768</v>
      </c>
      <c r="K79" s="22" t="s">
        <v>768</v>
      </c>
      <c r="L79" s="63">
        <v>3</v>
      </c>
      <c r="M79" s="63">
        <v>3</v>
      </c>
      <c r="N79" s="63">
        <v>3</v>
      </c>
      <c r="O79" s="22">
        <f t="shared" si="1"/>
        <v>75</v>
      </c>
      <c r="P79" s="22">
        <f>Q:Q+R:R</f>
        <v>6.75</v>
      </c>
      <c r="Q79" s="22">
        <v>6</v>
      </c>
      <c r="R79" s="22">
        <v>0.75</v>
      </c>
      <c r="S79" s="22" t="s">
        <v>768</v>
      </c>
      <c r="T79" s="26" t="s">
        <v>768</v>
      </c>
      <c r="U79" s="69" t="s">
        <v>769</v>
      </c>
      <c r="V79" s="68" t="s">
        <v>992</v>
      </c>
      <c r="W79" s="69"/>
    </row>
    <row r="80" customFormat="1" ht="25" hidden="1" customHeight="1" spans="1:23">
      <c r="A80" s="22">
        <v>78</v>
      </c>
      <c r="B80" s="58" t="s">
        <v>502</v>
      </c>
      <c r="C80" s="58" t="s">
        <v>993</v>
      </c>
      <c r="D80" s="22" t="s">
        <v>155</v>
      </c>
      <c r="E80" s="22" t="s">
        <v>31</v>
      </c>
      <c r="F80" s="22" t="s">
        <v>48</v>
      </c>
      <c r="G80" s="22" t="s">
        <v>994</v>
      </c>
      <c r="H80" s="23" t="s">
        <v>768</v>
      </c>
      <c r="I80" s="22" t="s">
        <v>768</v>
      </c>
      <c r="J80" s="22" t="s">
        <v>768</v>
      </c>
      <c r="K80" s="22" t="s">
        <v>768</v>
      </c>
      <c r="L80" s="63">
        <v>3</v>
      </c>
      <c r="M80" s="63">
        <v>3</v>
      </c>
      <c r="N80" s="63">
        <v>3</v>
      </c>
      <c r="O80" s="22">
        <f t="shared" si="1"/>
        <v>75</v>
      </c>
      <c r="P80" s="22">
        <f>Q:Q+R:R</f>
        <v>6.75</v>
      </c>
      <c r="Q80" s="22">
        <v>6</v>
      </c>
      <c r="R80" s="22">
        <v>0.75</v>
      </c>
      <c r="S80" s="22" t="s">
        <v>768</v>
      </c>
      <c r="T80" s="26" t="s">
        <v>768</v>
      </c>
      <c r="U80" s="69" t="s">
        <v>769</v>
      </c>
      <c r="V80" s="68" t="s">
        <v>995</v>
      </c>
      <c r="W80" s="69"/>
    </row>
    <row r="81" customFormat="1" ht="25" hidden="1" customHeight="1" spans="1:23">
      <c r="A81" s="22">
        <v>79</v>
      </c>
      <c r="B81" s="58" t="s">
        <v>503</v>
      </c>
      <c r="C81" s="58" t="s">
        <v>996</v>
      </c>
      <c r="D81" s="22" t="s">
        <v>155</v>
      </c>
      <c r="E81" s="22" t="s">
        <v>31</v>
      </c>
      <c r="F81" s="22" t="s">
        <v>48</v>
      </c>
      <c r="G81" s="22" t="s">
        <v>997</v>
      </c>
      <c r="H81" s="23" t="s">
        <v>767</v>
      </c>
      <c r="I81" s="22" t="s">
        <v>768</v>
      </c>
      <c r="J81" s="22" t="s">
        <v>767</v>
      </c>
      <c r="K81" s="22" t="s">
        <v>768</v>
      </c>
      <c r="L81" s="63">
        <v>3</v>
      </c>
      <c r="M81" s="63">
        <v>3</v>
      </c>
      <c r="N81" s="63">
        <v>3</v>
      </c>
      <c r="O81" s="22">
        <f t="shared" si="1"/>
        <v>75</v>
      </c>
      <c r="P81" s="22">
        <f>Q:Q+R:R</f>
        <v>6.75</v>
      </c>
      <c r="Q81" s="22">
        <v>6</v>
      </c>
      <c r="R81" s="22">
        <v>0.75</v>
      </c>
      <c r="S81" s="22" t="s">
        <v>768</v>
      </c>
      <c r="T81" s="26" t="s">
        <v>768</v>
      </c>
      <c r="U81" s="69" t="s">
        <v>769</v>
      </c>
      <c r="V81" s="68" t="s">
        <v>998</v>
      </c>
      <c r="W81" s="69"/>
    </row>
    <row r="82" customFormat="1" ht="25" hidden="1" customHeight="1" spans="1:23">
      <c r="A82" s="22">
        <v>80</v>
      </c>
      <c r="B82" s="58" t="s">
        <v>496</v>
      </c>
      <c r="C82" s="58" t="s">
        <v>999</v>
      </c>
      <c r="D82" s="22" t="s">
        <v>155</v>
      </c>
      <c r="E82" s="22" t="s">
        <v>31</v>
      </c>
      <c r="F82" s="22" t="s">
        <v>48</v>
      </c>
      <c r="G82" s="22" t="s">
        <v>1000</v>
      </c>
      <c r="H82" s="23" t="s">
        <v>767</v>
      </c>
      <c r="I82" s="22" t="s">
        <v>768</v>
      </c>
      <c r="J82" s="22" t="s">
        <v>767</v>
      </c>
      <c r="K82" s="22" t="s">
        <v>768</v>
      </c>
      <c r="L82" s="63">
        <v>3</v>
      </c>
      <c r="M82" s="63">
        <v>3</v>
      </c>
      <c r="N82" s="63">
        <v>3</v>
      </c>
      <c r="O82" s="22">
        <f t="shared" si="1"/>
        <v>75</v>
      </c>
      <c r="P82" s="22">
        <f>Q:Q+R:R</f>
        <v>6.75</v>
      </c>
      <c r="Q82" s="22">
        <v>6</v>
      </c>
      <c r="R82" s="22">
        <v>0.75</v>
      </c>
      <c r="S82" s="22" t="s">
        <v>768</v>
      </c>
      <c r="T82" s="26" t="s">
        <v>768</v>
      </c>
      <c r="U82" s="69" t="s">
        <v>769</v>
      </c>
      <c r="V82" s="68" t="s">
        <v>1001</v>
      </c>
      <c r="W82" s="69"/>
    </row>
    <row r="83" customFormat="1" ht="25" hidden="1" customHeight="1" spans="1:23">
      <c r="A83" s="22">
        <v>81</v>
      </c>
      <c r="B83" s="58" t="s">
        <v>497</v>
      </c>
      <c r="C83" s="58" t="s">
        <v>1002</v>
      </c>
      <c r="D83" s="22" t="s">
        <v>155</v>
      </c>
      <c r="E83" s="22" t="s">
        <v>31</v>
      </c>
      <c r="F83" s="22" t="s">
        <v>48</v>
      </c>
      <c r="G83" s="22" t="s">
        <v>1003</v>
      </c>
      <c r="H83" s="23" t="s">
        <v>767</v>
      </c>
      <c r="I83" s="22" t="s">
        <v>768</v>
      </c>
      <c r="J83" s="22" t="s">
        <v>767</v>
      </c>
      <c r="K83" s="22" t="s">
        <v>768</v>
      </c>
      <c r="L83" s="63">
        <v>4</v>
      </c>
      <c r="M83" s="63">
        <v>4</v>
      </c>
      <c r="N83" s="63">
        <v>4</v>
      </c>
      <c r="O83" s="22">
        <f t="shared" si="1"/>
        <v>100</v>
      </c>
      <c r="P83" s="22">
        <f>Q:Q+R:R</f>
        <v>9</v>
      </c>
      <c r="Q83" s="22">
        <v>8</v>
      </c>
      <c r="R83" s="22">
        <v>1</v>
      </c>
      <c r="S83" s="22" t="s">
        <v>768</v>
      </c>
      <c r="T83" s="26" t="s">
        <v>768</v>
      </c>
      <c r="U83" s="69" t="s">
        <v>769</v>
      </c>
      <c r="V83" s="68" t="s">
        <v>1004</v>
      </c>
      <c r="W83" s="69"/>
    </row>
    <row r="84" customFormat="1" ht="25" hidden="1" customHeight="1" spans="1:23">
      <c r="A84" s="22">
        <v>82</v>
      </c>
      <c r="B84" s="58" t="s">
        <v>703</v>
      </c>
      <c r="C84" s="58" t="s">
        <v>1005</v>
      </c>
      <c r="D84" s="22" t="s">
        <v>155</v>
      </c>
      <c r="E84" s="22" t="s">
        <v>31</v>
      </c>
      <c r="F84" s="22" t="s">
        <v>27</v>
      </c>
      <c r="G84" s="22" t="s">
        <v>1006</v>
      </c>
      <c r="H84" s="23" t="s">
        <v>768</v>
      </c>
      <c r="I84" s="22" t="s">
        <v>768</v>
      </c>
      <c r="J84" s="22" t="s">
        <v>768</v>
      </c>
      <c r="K84" s="22" t="s">
        <v>768</v>
      </c>
      <c r="L84" s="63">
        <v>3</v>
      </c>
      <c r="M84" s="63">
        <v>3</v>
      </c>
      <c r="N84" s="63">
        <v>3</v>
      </c>
      <c r="O84" s="22">
        <f t="shared" si="1"/>
        <v>75</v>
      </c>
      <c r="P84" s="22">
        <f>Q:Q+R:R</f>
        <v>6.75</v>
      </c>
      <c r="Q84" s="22">
        <v>6</v>
      </c>
      <c r="R84" s="22">
        <v>0.75</v>
      </c>
      <c r="S84" s="22" t="s">
        <v>768</v>
      </c>
      <c r="T84" s="26" t="s">
        <v>768</v>
      </c>
      <c r="U84" s="69" t="s">
        <v>769</v>
      </c>
      <c r="V84" s="68" t="s">
        <v>1007</v>
      </c>
      <c r="W84" s="69"/>
    </row>
    <row r="85" customFormat="1" ht="25" hidden="1" customHeight="1" spans="1:23">
      <c r="A85" s="22">
        <v>83</v>
      </c>
      <c r="B85" s="58" t="s">
        <v>704</v>
      </c>
      <c r="C85" s="58" t="s">
        <v>1008</v>
      </c>
      <c r="D85" s="22" t="s">
        <v>155</v>
      </c>
      <c r="E85" s="22" t="s">
        <v>31</v>
      </c>
      <c r="F85" s="22" t="s">
        <v>27</v>
      </c>
      <c r="G85" s="22" t="s">
        <v>1009</v>
      </c>
      <c r="H85" s="23" t="s">
        <v>767</v>
      </c>
      <c r="I85" s="22" t="s">
        <v>768</v>
      </c>
      <c r="J85" s="22" t="s">
        <v>767</v>
      </c>
      <c r="K85" s="22" t="s">
        <v>768</v>
      </c>
      <c r="L85" s="63">
        <v>4</v>
      </c>
      <c r="M85" s="63">
        <v>4</v>
      </c>
      <c r="N85" s="63">
        <v>4</v>
      </c>
      <c r="O85" s="22">
        <f t="shared" si="1"/>
        <v>100</v>
      </c>
      <c r="P85" s="22">
        <f>Q:Q+R:R</f>
        <v>9</v>
      </c>
      <c r="Q85" s="22">
        <v>8</v>
      </c>
      <c r="R85" s="22">
        <v>1</v>
      </c>
      <c r="S85" s="22" t="s">
        <v>768</v>
      </c>
      <c r="T85" s="26" t="s">
        <v>768</v>
      </c>
      <c r="U85" s="69" t="s">
        <v>777</v>
      </c>
      <c r="V85" s="68" t="s">
        <v>1010</v>
      </c>
      <c r="W85" s="69"/>
    </row>
    <row r="86" customFormat="1" ht="25" hidden="1" customHeight="1" spans="1:23">
      <c r="A86" s="22">
        <v>84</v>
      </c>
      <c r="B86" s="58" t="s">
        <v>691</v>
      </c>
      <c r="C86" s="58" t="s">
        <v>1011</v>
      </c>
      <c r="D86" s="22" t="s">
        <v>155</v>
      </c>
      <c r="E86" s="22" t="s">
        <v>31</v>
      </c>
      <c r="F86" s="22" t="s">
        <v>27</v>
      </c>
      <c r="G86" s="22" t="s">
        <v>1012</v>
      </c>
      <c r="H86" s="23" t="s">
        <v>768</v>
      </c>
      <c r="I86" s="22" t="s">
        <v>768</v>
      </c>
      <c r="J86" s="22" t="s">
        <v>768</v>
      </c>
      <c r="K86" s="22" t="s">
        <v>768</v>
      </c>
      <c r="L86" s="63">
        <v>4</v>
      </c>
      <c r="M86" s="63">
        <v>4</v>
      </c>
      <c r="N86" s="63">
        <v>4</v>
      </c>
      <c r="O86" s="22">
        <f t="shared" si="1"/>
        <v>100</v>
      </c>
      <c r="P86" s="22">
        <f>Q:Q+R:R</f>
        <v>9</v>
      </c>
      <c r="Q86" s="22">
        <v>8</v>
      </c>
      <c r="R86" s="22">
        <v>1</v>
      </c>
      <c r="S86" s="22" t="s">
        <v>768</v>
      </c>
      <c r="T86" s="26" t="s">
        <v>768</v>
      </c>
      <c r="U86" s="69" t="s">
        <v>769</v>
      </c>
      <c r="V86" s="68" t="s">
        <v>1013</v>
      </c>
      <c r="W86" s="69"/>
    </row>
    <row r="87" customFormat="1" ht="25" hidden="1" customHeight="1" spans="1:23">
      <c r="A87" s="22">
        <v>85</v>
      </c>
      <c r="B87" s="58" t="s">
        <v>692</v>
      </c>
      <c r="C87" s="58" t="s">
        <v>1014</v>
      </c>
      <c r="D87" s="22" t="s">
        <v>155</v>
      </c>
      <c r="E87" s="22" t="s">
        <v>31</v>
      </c>
      <c r="F87" s="22" t="s">
        <v>27</v>
      </c>
      <c r="G87" s="22" t="s">
        <v>1015</v>
      </c>
      <c r="H87" s="23" t="s">
        <v>767</v>
      </c>
      <c r="I87" s="22" t="s">
        <v>768</v>
      </c>
      <c r="J87" s="22" t="s">
        <v>767</v>
      </c>
      <c r="K87" s="22" t="s">
        <v>768</v>
      </c>
      <c r="L87" s="63">
        <v>5</v>
      </c>
      <c r="M87" s="63">
        <v>5</v>
      </c>
      <c r="N87" s="63">
        <v>5</v>
      </c>
      <c r="O87" s="22">
        <f t="shared" si="1"/>
        <v>125</v>
      </c>
      <c r="P87" s="22">
        <f>Q:Q+R:R</f>
        <v>11</v>
      </c>
      <c r="Q87" s="22">
        <v>10</v>
      </c>
      <c r="R87" s="22">
        <v>1</v>
      </c>
      <c r="S87" s="22" t="s">
        <v>768</v>
      </c>
      <c r="T87" s="26" t="s">
        <v>768</v>
      </c>
      <c r="U87" s="69" t="s">
        <v>769</v>
      </c>
      <c r="V87" s="68" t="s">
        <v>1016</v>
      </c>
      <c r="W87" s="69"/>
    </row>
    <row r="88" customFormat="1" ht="25" hidden="1" customHeight="1" spans="1:23">
      <c r="A88" s="22">
        <v>86</v>
      </c>
      <c r="B88" s="58" t="s">
        <v>693</v>
      </c>
      <c r="C88" s="58" t="s">
        <v>1017</v>
      </c>
      <c r="D88" s="22" t="s">
        <v>155</v>
      </c>
      <c r="E88" s="22" t="s">
        <v>31</v>
      </c>
      <c r="F88" s="22" t="s">
        <v>27</v>
      </c>
      <c r="G88" s="22" t="s">
        <v>1018</v>
      </c>
      <c r="H88" s="23" t="s">
        <v>767</v>
      </c>
      <c r="I88" s="22" t="s">
        <v>768</v>
      </c>
      <c r="J88" s="22" t="s">
        <v>767</v>
      </c>
      <c r="K88" s="22" t="s">
        <v>768</v>
      </c>
      <c r="L88" s="63">
        <v>3</v>
      </c>
      <c r="M88" s="63">
        <v>3</v>
      </c>
      <c r="N88" s="63">
        <v>3</v>
      </c>
      <c r="O88" s="22">
        <f t="shared" si="1"/>
        <v>75</v>
      </c>
      <c r="P88" s="22">
        <f>Q:Q+R:R</f>
        <v>6.75</v>
      </c>
      <c r="Q88" s="22">
        <v>6</v>
      </c>
      <c r="R88" s="22">
        <v>0.75</v>
      </c>
      <c r="S88" s="22" t="s">
        <v>768</v>
      </c>
      <c r="T88" s="26" t="s">
        <v>768</v>
      </c>
      <c r="U88" s="69" t="s">
        <v>777</v>
      </c>
      <c r="V88" s="68" t="s">
        <v>1019</v>
      </c>
      <c r="W88" s="69"/>
    </row>
    <row r="89" customFormat="1" ht="25" hidden="1" customHeight="1" spans="1:23">
      <c r="A89" s="22">
        <v>87</v>
      </c>
      <c r="B89" s="58" t="s">
        <v>694</v>
      </c>
      <c r="C89" s="58" t="s">
        <v>1020</v>
      </c>
      <c r="D89" s="22" t="s">
        <v>155</v>
      </c>
      <c r="E89" s="22" t="s">
        <v>31</v>
      </c>
      <c r="F89" s="22" t="s">
        <v>27</v>
      </c>
      <c r="G89" s="22" t="s">
        <v>1012</v>
      </c>
      <c r="H89" s="23" t="s">
        <v>768</v>
      </c>
      <c r="I89" s="22" t="s">
        <v>768</v>
      </c>
      <c r="J89" s="22" t="s">
        <v>768</v>
      </c>
      <c r="K89" s="22" t="s">
        <v>768</v>
      </c>
      <c r="L89" s="63">
        <v>4</v>
      </c>
      <c r="M89" s="63">
        <v>4</v>
      </c>
      <c r="N89" s="63">
        <v>4</v>
      </c>
      <c r="O89" s="22">
        <f t="shared" si="1"/>
        <v>100</v>
      </c>
      <c r="P89" s="22">
        <f>Q:Q+R:R</f>
        <v>9</v>
      </c>
      <c r="Q89" s="22">
        <v>8</v>
      </c>
      <c r="R89" s="22">
        <v>1</v>
      </c>
      <c r="S89" s="22" t="s">
        <v>768</v>
      </c>
      <c r="T89" s="26" t="s">
        <v>768</v>
      </c>
      <c r="U89" s="69" t="s">
        <v>777</v>
      </c>
      <c r="V89" s="68" t="s">
        <v>1021</v>
      </c>
      <c r="W89" s="69"/>
    </row>
    <row r="90" customFormat="1" ht="25" hidden="1" customHeight="1" spans="1:23">
      <c r="A90" s="22">
        <v>88</v>
      </c>
      <c r="B90" s="58" t="s">
        <v>700</v>
      </c>
      <c r="C90" s="58" t="s">
        <v>1022</v>
      </c>
      <c r="D90" s="22" t="s">
        <v>155</v>
      </c>
      <c r="E90" s="22" t="s">
        <v>31</v>
      </c>
      <c r="F90" s="22" t="s">
        <v>27</v>
      </c>
      <c r="G90" s="22" t="s">
        <v>1023</v>
      </c>
      <c r="H90" s="23" t="s">
        <v>768</v>
      </c>
      <c r="I90" s="22" t="s">
        <v>768</v>
      </c>
      <c r="J90" s="22" t="s">
        <v>768</v>
      </c>
      <c r="K90" s="22" t="s">
        <v>768</v>
      </c>
      <c r="L90" s="63">
        <v>4</v>
      </c>
      <c r="M90" s="63">
        <v>4</v>
      </c>
      <c r="N90" s="63">
        <v>4</v>
      </c>
      <c r="O90" s="22">
        <f t="shared" si="1"/>
        <v>100</v>
      </c>
      <c r="P90" s="22">
        <f>Q:Q+R:R</f>
        <v>9</v>
      </c>
      <c r="Q90" s="22">
        <v>8</v>
      </c>
      <c r="R90" s="22">
        <v>1</v>
      </c>
      <c r="S90" s="22" t="s">
        <v>768</v>
      </c>
      <c r="T90" s="26" t="s">
        <v>768</v>
      </c>
      <c r="U90" s="69" t="s">
        <v>777</v>
      </c>
      <c r="V90" s="68" t="s">
        <v>1024</v>
      </c>
      <c r="W90" s="69"/>
    </row>
    <row r="91" customFormat="1" ht="25" hidden="1" customHeight="1" spans="1:23">
      <c r="A91" s="22">
        <v>89</v>
      </c>
      <c r="B91" s="58" t="s">
        <v>696</v>
      </c>
      <c r="C91" s="58" t="s">
        <v>1025</v>
      </c>
      <c r="D91" s="22" t="s">
        <v>155</v>
      </c>
      <c r="E91" s="22" t="s">
        <v>31</v>
      </c>
      <c r="F91" s="22" t="s">
        <v>27</v>
      </c>
      <c r="G91" s="22" t="s">
        <v>1023</v>
      </c>
      <c r="H91" s="23" t="s">
        <v>768</v>
      </c>
      <c r="I91" s="22" t="s">
        <v>768</v>
      </c>
      <c r="J91" s="22" t="s">
        <v>768</v>
      </c>
      <c r="K91" s="22" t="s">
        <v>768</v>
      </c>
      <c r="L91" s="63">
        <v>3</v>
      </c>
      <c r="M91" s="63">
        <v>3</v>
      </c>
      <c r="N91" s="63">
        <v>3</v>
      </c>
      <c r="O91" s="22">
        <f t="shared" si="1"/>
        <v>75</v>
      </c>
      <c r="P91" s="22">
        <f>Q:Q+R:R</f>
        <v>6.75</v>
      </c>
      <c r="Q91" s="22">
        <v>6</v>
      </c>
      <c r="R91" s="22">
        <v>0.75</v>
      </c>
      <c r="S91" s="22" t="s">
        <v>768</v>
      </c>
      <c r="T91" s="26" t="s">
        <v>768</v>
      </c>
      <c r="U91" s="69" t="s">
        <v>777</v>
      </c>
      <c r="V91" s="68" t="s">
        <v>1026</v>
      </c>
      <c r="W91" s="69"/>
    </row>
    <row r="92" customFormat="1" ht="25" hidden="1" customHeight="1" spans="1:23">
      <c r="A92" s="22">
        <v>90</v>
      </c>
      <c r="B92" s="58" t="s">
        <v>697</v>
      </c>
      <c r="C92" s="58" t="s">
        <v>1027</v>
      </c>
      <c r="D92" s="22" t="s">
        <v>155</v>
      </c>
      <c r="E92" s="22" t="s">
        <v>31</v>
      </c>
      <c r="F92" s="22" t="s">
        <v>27</v>
      </c>
      <c r="G92" s="22" t="s">
        <v>1023</v>
      </c>
      <c r="H92" s="23" t="s">
        <v>767</v>
      </c>
      <c r="I92" s="22" t="s">
        <v>768</v>
      </c>
      <c r="J92" s="22" t="s">
        <v>767</v>
      </c>
      <c r="K92" s="22" t="s">
        <v>768</v>
      </c>
      <c r="L92" s="63">
        <v>4</v>
      </c>
      <c r="M92" s="63">
        <v>4</v>
      </c>
      <c r="N92" s="63">
        <v>4</v>
      </c>
      <c r="O92" s="22">
        <f t="shared" si="1"/>
        <v>100</v>
      </c>
      <c r="P92" s="22">
        <f>Q:Q+R:R</f>
        <v>9</v>
      </c>
      <c r="Q92" s="22">
        <v>8</v>
      </c>
      <c r="R92" s="22">
        <v>1</v>
      </c>
      <c r="S92" s="22" t="s">
        <v>768</v>
      </c>
      <c r="T92" s="26" t="s">
        <v>768</v>
      </c>
      <c r="U92" s="69" t="s">
        <v>777</v>
      </c>
      <c r="V92" s="68" t="s">
        <v>1028</v>
      </c>
      <c r="W92" s="69"/>
    </row>
    <row r="93" customFormat="1" ht="25" hidden="1" customHeight="1" spans="1:23">
      <c r="A93" s="22">
        <v>91</v>
      </c>
      <c r="B93" s="58" t="s">
        <v>698</v>
      </c>
      <c r="C93" s="58" t="s">
        <v>1029</v>
      </c>
      <c r="D93" s="22" t="s">
        <v>155</v>
      </c>
      <c r="E93" s="22" t="s">
        <v>31</v>
      </c>
      <c r="F93" s="22" t="s">
        <v>27</v>
      </c>
      <c r="G93" s="22" t="s">
        <v>1030</v>
      </c>
      <c r="H93" s="23" t="s">
        <v>767</v>
      </c>
      <c r="I93" s="22" t="s">
        <v>768</v>
      </c>
      <c r="J93" s="22" t="s">
        <v>767</v>
      </c>
      <c r="K93" s="22" t="s">
        <v>768</v>
      </c>
      <c r="L93" s="63">
        <v>2</v>
      </c>
      <c r="M93" s="63">
        <v>2</v>
      </c>
      <c r="N93" s="63">
        <v>2</v>
      </c>
      <c r="O93" s="22">
        <f t="shared" si="1"/>
        <v>50</v>
      </c>
      <c r="P93" s="22">
        <f>Q:Q+R:R</f>
        <v>4.5</v>
      </c>
      <c r="Q93" s="22">
        <v>4</v>
      </c>
      <c r="R93" s="22">
        <v>0.5</v>
      </c>
      <c r="S93" s="22" t="s">
        <v>768</v>
      </c>
      <c r="T93" s="26" t="s">
        <v>768</v>
      </c>
      <c r="U93" s="69" t="s">
        <v>777</v>
      </c>
      <c r="V93" s="68" t="s">
        <v>1031</v>
      </c>
      <c r="W93" s="69"/>
    </row>
    <row r="94" customFormat="1" ht="25" hidden="1" customHeight="1" spans="1:23">
      <c r="A94" s="22">
        <v>92</v>
      </c>
      <c r="B94" s="58" t="s">
        <v>699</v>
      </c>
      <c r="C94" s="58" t="s">
        <v>1032</v>
      </c>
      <c r="D94" s="22" t="s">
        <v>155</v>
      </c>
      <c r="E94" s="22" t="s">
        <v>31</v>
      </c>
      <c r="F94" s="22" t="s">
        <v>27</v>
      </c>
      <c r="G94" s="22" t="s">
        <v>1033</v>
      </c>
      <c r="H94" s="23" t="s">
        <v>767</v>
      </c>
      <c r="I94" s="22" t="s">
        <v>768</v>
      </c>
      <c r="J94" s="22" t="s">
        <v>767</v>
      </c>
      <c r="K94" s="22" t="s">
        <v>768</v>
      </c>
      <c r="L94" s="63">
        <v>3</v>
      </c>
      <c r="M94" s="63">
        <v>3</v>
      </c>
      <c r="N94" s="63">
        <v>3</v>
      </c>
      <c r="O94" s="22">
        <f t="shared" si="1"/>
        <v>75</v>
      </c>
      <c r="P94" s="22">
        <f>Q:Q+R:R</f>
        <v>6.75</v>
      </c>
      <c r="Q94" s="22">
        <v>6</v>
      </c>
      <c r="R94" s="22">
        <v>0.75</v>
      </c>
      <c r="S94" s="22" t="s">
        <v>768</v>
      </c>
      <c r="T94" s="26" t="s">
        <v>768</v>
      </c>
      <c r="U94" s="69" t="s">
        <v>777</v>
      </c>
      <c r="V94" s="68" t="s">
        <v>1034</v>
      </c>
      <c r="W94" s="69"/>
    </row>
    <row r="95" customFormat="1" ht="25" hidden="1" customHeight="1" spans="1:23">
      <c r="A95" s="22">
        <v>93</v>
      </c>
      <c r="B95" s="58" t="s">
        <v>594</v>
      </c>
      <c r="C95" s="58" t="s">
        <v>1035</v>
      </c>
      <c r="D95" s="22" t="s">
        <v>155</v>
      </c>
      <c r="E95" s="22" t="s">
        <v>31</v>
      </c>
      <c r="F95" s="22" t="s">
        <v>26</v>
      </c>
      <c r="G95" s="22" t="s">
        <v>1036</v>
      </c>
      <c r="H95" s="23" t="s">
        <v>767</v>
      </c>
      <c r="I95" s="22" t="s">
        <v>768</v>
      </c>
      <c r="J95" s="22" t="s">
        <v>767</v>
      </c>
      <c r="K95" s="22" t="s">
        <v>768</v>
      </c>
      <c r="L95" s="63">
        <v>3</v>
      </c>
      <c r="M95" s="63">
        <v>3</v>
      </c>
      <c r="N95" s="63">
        <v>3</v>
      </c>
      <c r="O95" s="22">
        <f t="shared" si="1"/>
        <v>75</v>
      </c>
      <c r="P95" s="22">
        <f>Q:Q+R:R</f>
        <v>6.75</v>
      </c>
      <c r="Q95" s="22">
        <v>6</v>
      </c>
      <c r="R95" s="22">
        <v>0.75</v>
      </c>
      <c r="S95" s="22" t="s">
        <v>768</v>
      </c>
      <c r="T95" s="26" t="s">
        <v>768</v>
      </c>
      <c r="U95" s="69" t="s">
        <v>777</v>
      </c>
      <c r="V95" s="68" t="s">
        <v>1037</v>
      </c>
      <c r="W95" s="69"/>
    </row>
    <row r="96" customFormat="1" ht="25" hidden="1" customHeight="1" spans="1:23">
      <c r="A96" s="22">
        <v>94</v>
      </c>
      <c r="B96" s="58" t="s">
        <v>595</v>
      </c>
      <c r="C96" s="58" t="s">
        <v>1038</v>
      </c>
      <c r="D96" s="22" t="s">
        <v>155</v>
      </c>
      <c r="E96" s="22" t="s">
        <v>31</v>
      </c>
      <c r="F96" s="22" t="s">
        <v>26</v>
      </c>
      <c r="G96" s="22" t="s">
        <v>1039</v>
      </c>
      <c r="H96" s="23" t="s">
        <v>767</v>
      </c>
      <c r="I96" s="22" t="s">
        <v>768</v>
      </c>
      <c r="J96" s="22" t="s">
        <v>767</v>
      </c>
      <c r="K96" s="22" t="s">
        <v>768</v>
      </c>
      <c r="L96" s="63">
        <v>3</v>
      </c>
      <c r="M96" s="63">
        <v>3</v>
      </c>
      <c r="N96" s="63">
        <v>3</v>
      </c>
      <c r="O96" s="22">
        <f t="shared" si="1"/>
        <v>75</v>
      </c>
      <c r="P96" s="22">
        <f>Q:Q+R:R</f>
        <v>6.75</v>
      </c>
      <c r="Q96" s="22">
        <v>6</v>
      </c>
      <c r="R96" s="22">
        <v>0.75</v>
      </c>
      <c r="S96" s="22" t="s">
        <v>768</v>
      </c>
      <c r="T96" s="26" t="s">
        <v>768</v>
      </c>
      <c r="U96" s="69" t="s">
        <v>769</v>
      </c>
      <c r="V96" s="68" t="s">
        <v>1040</v>
      </c>
      <c r="W96" s="69"/>
    </row>
    <row r="97" customFormat="1" ht="25" hidden="1" customHeight="1" spans="1:23">
      <c r="A97" s="22">
        <v>95</v>
      </c>
      <c r="B97" s="58" t="s">
        <v>596</v>
      </c>
      <c r="C97" s="58" t="s">
        <v>1041</v>
      </c>
      <c r="D97" s="22" t="s">
        <v>155</v>
      </c>
      <c r="E97" s="22" t="s">
        <v>31</v>
      </c>
      <c r="F97" s="22" t="s">
        <v>26</v>
      </c>
      <c r="G97" s="22" t="s">
        <v>1039</v>
      </c>
      <c r="H97" s="23" t="s">
        <v>767</v>
      </c>
      <c r="I97" s="22" t="s">
        <v>768</v>
      </c>
      <c r="J97" s="22" t="s">
        <v>767</v>
      </c>
      <c r="K97" s="22" t="s">
        <v>768</v>
      </c>
      <c r="L97" s="63">
        <v>4</v>
      </c>
      <c r="M97" s="63">
        <v>4</v>
      </c>
      <c r="N97" s="63">
        <v>4</v>
      </c>
      <c r="O97" s="22">
        <f t="shared" si="1"/>
        <v>100</v>
      </c>
      <c r="P97" s="22">
        <f>Q:Q+R:R</f>
        <v>9</v>
      </c>
      <c r="Q97" s="22">
        <v>8</v>
      </c>
      <c r="R97" s="22">
        <v>1</v>
      </c>
      <c r="S97" s="22" t="s">
        <v>768</v>
      </c>
      <c r="T97" s="26" t="s">
        <v>768</v>
      </c>
      <c r="U97" s="69" t="s">
        <v>769</v>
      </c>
      <c r="V97" s="68" t="s">
        <v>1042</v>
      </c>
      <c r="W97" s="69"/>
    </row>
    <row r="98" customFormat="1" ht="25" hidden="1" customHeight="1" spans="1:23">
      <c r="A98" s="22">
        <v>96</v>
      </c>
      <c r="B98" s="58" t="s">
        <v>597</v>
      </c>
      <c r="C98" s="58" t="s">
        <v>1043</v>
      </c>
      <c r="D98" s="22" t="s">
        <v>155</v>
      </c>
      <c r="E98" s="22" t="s">
        <v>31</v>
      </c>
      <c r="F98" s="22" t="s">
        <v>26</v>
      </c>
      <c r="G98" s="22" t="s">
        <v>1039</v>
      </c>
      <c r="H98" s="23" t="s">
        <v>767</v>
      </c>
      <c r="I98" s="22" t="s">
        <v>768</v>
      </c>
      <c r="J98" s="22" t="s">
        <v>767</v>
      </c>
      <c r="K98" s="22" t="s">
        <v>768</v>
      </c>
      <c r="L98" s="63">
        <v>2</v>
      </c>
      <c r="M98" s="63">
        <v>2</v>
      </c>
      <c r="N98" s="63">
        <v>2</v>
      </c>
      <c r="O98" s="22">
        <f t="shared" si="1"/>
        <v>50</v>
      </c>
      <c r="P98" s="22">
        <f>Q:Q+R:R</f>
        <v>4.5</v>
      </c>
      <c r="Q98" s="22">
        <v>4</v>
      </c>
      <c r="R98" s="22">
        <v>0.5</v>
      </c>
      <c r="S98" s="22" t="s">
        <v>768</v>
      </c>
      <c r="T98" s="26" t="s">
        <v>768</v>
      </c>
      <c r="U98" s="69" t="s">
        <v>777</v>
      </c>
      <c r="V98" s="68" t="s">
        <v>1044</v>
      </c>
      <c r="W98" s="69"/>
    </row>
    <row r="99" customFormat="1" ht="25" hidden="1" customHeight="1" spans="1:23">
      <c r="A99" s="22">
        <v>97</v>
      </c>
      <c r="B99" s="58" t="s">
        <v>606</v>
      </c>
      <c r="C99" s="58" t="s">
        <v>1045</v>
      </c>
      <c r="D99" s="22" t="s">
        <v>155</v>
      </c>
      <c r="E99" s="22" t="s">
        <v>31</v>
      </c>
      <c r="F99" s="22" t="s">
        <v>26</v>
      </c>
      <c r="G99" s="22" t="s">
        <v>1046</v>
      </c>
      <c r="H99" s="23" t="s">
        <v>767</v>
      </c>
      <c r="I99" s="22" t="s">
        <v>768</v>
      </c>
      <c r="J99" s="22" t="s">
        <v>767</v>
      </c>
      <c r="K99" s="22" t="s">
        <v>768</v>
      </c>
      <c r="L99" s="63">
        <v>4</v>
      </c>
      <c r="M99" s="63">
        <v>4</v>
      </c>
      <c r="N99" s="63">
        <v>4</v>
      </c>
      <c r="O99" s="22">
        <f t="shared" si="1"/>
        <v>100</v>
      </c>
      <c r="P99" s="22">
        <f>Q:Q+R:R</f>
        <v>9</v>
      </c>
      <c r="Q99" s="22">
        <v>8</v>
      </c>
      <c r="R99" s="22">
        <v>1</v>
      </c>
      <c r="S99" s="22" t="s">
        <v>768</v>
      </c>
      <c r="T99" s="26" t="s">
        <v>768</v>
      </c>
      <c r="U99" s="69" t="s">
        <v>769</v>
      </c>
      <c r="V99" s="68" t="s">
        <v>1047</v>
      </c>
      <c r="W99" s="69"/>
    </row>
    <row r="100" customFormat="1" ht="25" hidden="1" customHeight="1" spans="1:23">
      <c r="A100" s="22">
        <v>98</v>
      </c>
      <c r="B100" s="58" t="s">
        <v>607</v>
      </c>
      <c r="C100" s="58" t="s">
        <v>1048</v>
      </c>
      <c r="D100" s="22" t="s">
        <v>155</v>
      </c>
      <c r="E100" s="22" t="s">
        <v>31</v>
      </c>
      <c r="F100" s="22" t="s">
        <v>26</v>
      </c>
      <c r="G100" s="22" t="s">
        <v>1049</v>
      </c>
      <c r="H100" s="23" t="s">
        <v>768</v>
      </c>
      <c r="I100" s="22" t="s">
        <v>768</v>
      </c>
      <c r="J100" s="22" t="s">
        <v>768</v>
      </c>
      <c r="K100" s="22" t="s">
        <v>768</v>
      </c>
      <c r="L100" s="63">
        <v>2</v>
      </c>
      <c r="M100" s="63">
        <v>2</v>
      </c>
      <c r="N100" s="63">
        <v>2</v>
      </c>
      <c r="O100" s="22">
        <f t="shared" si="1"/>
        <v>50</v>
      </c>
      <c r="P100" s="22">
        <f>Q:Q+R:R</f>
        <v>4.5</v>
      </c>
      <c r="Q100" s="22">
        <v>4</v>
      </c>
      <c r="R100" s="22">
        <v>0.5</v>
      </c>
      <c r="S100" s="22" t="s">
        <v>768</v>
      </c>
      <c r="T100" s="26" t="s">
        <v>768</v>
      </c>
      <c r="U100" s="69" t="s">
        <v>777</v>
      </c>
      <c r="V100" s="68">
        <v>13487720535</v>
      </c>
      <c r="W100" s="69"/>
    </row>
    <row r="101" customFormat="1" ht="25" hidden="1" customHeight="1" spans="1:23">
      <c r="A101" s="22">
        <v>99</v>
      </c>
      <c r="B101" s="58" t="s">
        <v>599</v>
      </c>
      <c r="C101" s="58" t="s">
        <v>1050</v>
      </c>
      <c r="D101" s="22" t="s">
        <v>155</v>
      </c>
      <c r="E101" s="22" t="s">
        <v>31</v>
      </c>
      <c r="F101" s="22" t="s">
        <v>26</v>
      </c>
      <c r="G101" s="22" t="s">
        <v>1051</v>
      </c>
      <c r="H101" s="23" t="s">
        <v>768</v>
      </c>
      <c r="I101" s="22" t="s">
        <v>768</v>
      </c>
      <c r="J101" s="22" t="s">
        <v>768</v>
      </c>
      <c r="K101" s="22" t="s">
        <v>768</v>
      </c>
      <c r="L101" s="63">
        <v>2</v>
      </c>
      <c r="M101" s="63">
        <v>2</v>
      </c>
      <c r="N101" s="63">
        <v>2</v>
      </c>
      <c r="O101" s="22">
        <f t="shared" si="1"/>
        <v>50</v>
      </c>
      <c r="P101" s="22">
        <f>Q:Q+R:R</f>
        <v>4.5</v>
      </c>
      <c r="Q101" s="22">
        <v>4</v>
      </c>
      <c r="R101" s="22">
        <v>0.5</v>
      </c>
      <c r="S101" s="22" t="s">
        <v>768</v>
      </c>
      <c r="T101" s="26" t="s">
        <v>768</v>
      </c>
      <c r="U101" s="69" t="s">
        <v>777</v>
      </c>
      <c r="V101" s="68" t="s">
        <v>1052</v>
      </c>
      <c r="W101" s="69"/>
    </row>
    <row r="102" customFormat="1" ht="25" hidden="1" customHeight="1" spans="1:23">
      <c r="A102" s="22">
        <v>100</v>
      </c>
      <c r="B102" s="58" t="s">
        <v>600</v>
      </c>
      <c r="C102" s="58" t="s">
        <v>1053</v>
      </c>
      <c r="D102" s="22" t="s">
        <v>155</v>
      </c>
      <c r="E102" s="22" t="s">
        <v>31</v>
      </c>
      <c r="F102" s="22" t="s">
        <v>26</v>
      </c>
      <c r="G102" s="22" t="s">
        <v>1051</v>
      </c>
      <c r="H102" s="23" t="s">
        <v>768</v>
      </c>
      <c r="I102" s="22" t="s">
        <v>768</v>
      </c>
      <c r="J102" s="22" t="s">
        <v>768</v>
      </c>
      <c r="K102" s="22" t="s">
        <v>768</v>
      </c>
      <c r="L102" s="63">
        <v>3</v>
      </c>
      <c r="M102" s="63">
        <v>3</v>
      </c>
      <c r="N102" s="63">
        <v>3</v>
      </c>
      <c r="O102" s="22">
        <f t="shared" si="1"/>
        <v>75</v>
      </c>
      <c r="P102" s="22">
        <f>Q:Q+R:R</f>
        <v>6.75</v>
      </c>
      <c r="Q102" s="22">
        <v>6</v>
      </c>
      <c r="R102" s="22">
        <v>0.75</v>
      </c>
      <c r="S102" s="22" t="s">
        <v>768</v>
      </c>
      <c r="T102" s="26" t="s">
        <v>768</v>
      </c>
      <c r="U102" s="69" t="s">
        <v>777</v>
      </c>
      <c r="V102" s="68" t="s">
        <v>1054</v>
      </c>
      <c r="W102" s="69"/>
    </row>
    <row r="103" customFormat="1" ht="25" hidden="1" customHeight="1" spans="1:23">
      <c r="A103" s="22">
        <v>101</v>
      </c>
      <c r="B103" s="58" t="s">
        <v>601</v>
      </c>
      <c r="C103" s="58" t="s">
        <v>1055</v>
      </c>
      <c r="D103" s="22" t="s">
        <v>155</v>
      </c>
      <c r="E103" s="22" t="s">
        <v>31</v>
      </c>
      <c r="F103" s="22" t="s">
        <v>26</v>
      </c>
      <c r="G103" s="22" t="s">
        <v>1056</v>
      </c>
      <c r="H103" s="23" t="s">
        <v>767</v>
      </c>
      <c r="I103" s="22" t="s">
        <v>768</v>
      </c>
      <c r="J103" s="22" t="s">
        <v>767</v>
      </c>
      <c r="K103" s="22" t="s">
        <v>768</v>
      </c>
      <c r="L103" s="63">
        <v>3</v>
      </c>
      <c r="M103" s="63">
        <v>3</v>
      </c>
      <c r="N103" s="63">
        <v>3</v>
      </c>
      <c r="O103" s="22">
        <f t="shared" si="1"/>
        <v>75</v>
      </c>
      <c r="P103" s="22">
        <f>Q:Q+R:R</f>
        <v>6.75</v>
      </c>
      <c r="Q103" s="22">
        <v>6</v>
      </c>
      <c r="R103" s="22">
        <v>0.75</v>
      </c>
      <c r="S103" s="22" t="s">
        <v>768</v>
      </c>
      <c r="T103" s="26" t="s">
        <v>768</v>
      </c>
      <c r="U103" s="69" t="s">
        <v>777</v>
      </c>
      <c r="V103" s="68" t="s">
        <v>1057</v>
      </c>
      <c r="W103" s="69"/>
    </row>
    <row r="104" customFormat="1" ht="25" hidden="1" customHeight="1" spans="1:23">
      <c r="A104" s="22">
        <v>102</v>
      </c>
      <c r="B104" s="58" t="s">
        <v>603</v>
      </c>
      <c r="C104" s="58" t="s">
        <v>1058</v>
      </c>
      <c r="D104" s="22" t="s">
        <v>155</v>
      </c>
      <c r="E104" s="22" t="s">
        <v>31</v>
      </c>
      <c r="F104" s="22" t="s">
        <v>26</v>
      </c>
      <c r="G104" s="22" t="s">
        <v>1059</v>
      </c>
      <c r="H104" s="23" t="s">
        <v>767</v>
      </c>
      <c r="I104" s="22" t="s">
        <v>768</v>
      </c>
      <c r="J104" s="22" t="s">
        <v>767</v>
      </c>
      <c r="K104" s="22" t="s">
        <v>768</v>
      </c>
      <c r="L104" s="63">
        <v>4</v>
      </c>
      <c r="M104" s="63">
        <v>4</v>
      </c>
      <c r="N104" s="63">
        <v>4</v>
      </c>
      <c r="O104" s="22">
        <f t="shared" si="1"/>
        <v>100</v>
      </c>
      <c r="P104" s="22">
        <f>Q:Q+R:R</f>
        <v>9</v>
      </c>
      <c r="Q104" s="22">
        <v>8</v>
      </c>
      <c r="R104" s="22">
        <v>1</v>
      </c>
      <c r="S104" s="22" t="s">
        <v>768</v>
      </c>
      <c r="T104" s="26" t="s">
        <v>768</v>
      </c>
      <c r="U104" s="69" t="s">
        <v>777</v>
      </c>
      <c r="V104" s="68" t="s">
        <v>1060</v>
      </c>
      <c r="W104" s="69"/>
    </row>
    <row r="105" customFormat="1" ht="25" hidden="1" customHeight="1" spans="1:23">
      <c r="A105" s="22">
        <v>103</v>
      </c>
      <c r="B105" s="58" t="s">
        <v>604</v>
      </c>
      <c r="C105" s="58" t="s">
        <v>1061</v>
      </c>
      <c r="D105" s="22" t="s">
        <v>155</v>
      </c>
      <c r="E105" s="22" t="s">
        <v>31</v>
      </c>
      <c r="F105" s="22" t="s">
        <v>26</v>
      </c>
      <c r="G105" s="22" t="s">
        <v>1062</v>
      </c>
      <c r="H105" s="23" t="s">
        <v>767</v>
      </c>
      <c r="I105" s="22" t="s">
        <v>768</v>
      </c>
      <c r="J105" s="22" t="s">
        <v>767</v>
      </c>
      <c r="K105" s="22" t="s">
        <v>768</v>
      </c>
      <c r="L105" s="63">
        <v>4</v>
      </c>
      <c r="M105" s="63">
        <v>4</v>
      </c>
      <c r="N105" s="63">
        <v>4</v>
      </c>
      <c r="O105" s="22">
        <f t="shared" si="1"/>
        <v>100</v>
      </c>
      <c r="P105" s="22">
        <f>Q:Q+R:R</f>
        <v>9</v>
      </c>
      <c r="Q105" s="22">
        <v>8</v>
      </c>
      <c r="R105" s="22">
        <v>1</v>
      </c>
      <c r="S105" s="22" t="s">
        <v>768</v>
      </c>
      <c r="T105" s="26" t="s">
        <v>768</v>
      </c>
      <c r="U105" s="69" t="s">
        <v>769</v>
      </c>
      <c r="V105" s="68" t="s">
        <v>1063</v>
      </c>
      <c r="W105" s="69"/>
    </row>
    <row r="106" customFormat="1" ht="25" hidden="1" customHeight="1" spans="1:23">
      <c r="A106" s="22">
        <v>104</v>
      </c>
      <c r="B106" s="58" t="s">
        <v>602</v>
      </c>
      <c r="C106" s="58" t="s">
        <v>1064</v>
      </c>
      <c r="D106" s="22" t="s">
        <v>155</v>
      </c>
      <c r="E106" s="22" t="s">
        <v>31</v>
      </c>
      <c r="F106" s="22" t="s">
        <v>26</v>
      </c>
      <c r="G106" s="22" t="s">
        <v>1059</v>
      </c>
      <c r="H106" s="23" t="s">
        <v>767</v>
      </c>
      <c r="I106" s="22" t="s">
        <v>768</v>
      </c>
      <c r="J106" s="22" t="s">
        <v>767</v>
      </c>
      <c r="K106" s="22" t="s">
        <v>768</v>
      </c>
      <c r="L106" s="63">
        <v>4</v>
      </c>
      <c r="M106" s="63">
        <v>4</v>
      </c>
      <c r="N106" s="63">
        <v>4</v>
      </c>
      <c r="O106" s="22">
        <f t="shared" si="1"/>
        <v>100</v>
      </c>
      <c r="P106" s="22">
        <f>Q:Q+R:R</f>
        <v>9</v>
      </c>
      <c r="Q106" s="22">
        <v>8</v>
      </c>
      <c r="R106" s="22">
        <v>1</v>
      </c>
      <c r="S106" s="22" t="s">
        <v>768</v>
      </c>
      <c r="T106" s="26" t="s">
        <v>768</v>
      </c>
      <c r="U106" s="69" t="s">
        <v>777</v>
      </c>
      <c r="V106" s="68" t="s">
        <v>1065</v>
      </c>
      <c r="W106" s="69"/>
    </row>
    <row r="107" customFormat="1" ht="25" hidden="1" customHeight="1" spans="1:23">
      <c r="A107" s="22">
        <v>105</v>
      </c>
      <c r="B107" s="58" t="s">
        <v>629</v>
      </c>
      <c r="C107" s="58" t="s">
        <v>1066</v>
      </c>
      <c r="D107" s="22" t="s">
        <v>155</v>
      </c>
      <c r="E107" s="22" t="s">
        <v>31</v>
      </c>
      <c r="F107" s="22" t="s">
        <v>46</v>
      </c>
      <c r="G107" s="22" t="s">
        <v>1067</v>
      </c>
      <c r="H107" s="23" t="s">
        <v>768</v>
      </c>
      <c r="I107" s="22" t="s">
        <v>768</v>
      </c>
      <c r="J107" s="22" t="s">
        <v>768</v>
      </c>
      <c r="K107" s="22" t="s">
        <v>768</v>
      </c>
      <c r="L107" s="63">
        <v>4</v>
      </c>
      <c r="M107" s="63">
        <v>4</v>
      </c>
      <c r="N107" s="63">
        <v>4</v>
      </c>
      <c r="O107" s="22">
        <f t="shared" si="1"/>
        <v>100</v>
      </c>
      <c r="P107" s="22">
        <f>Q:Q+R:R</f>
        <v>9</v>
      </c>
      <c r="Q107" s="22">
        <v>8</v>
      </c>
      <c r="R107" s="22">
        <v>1</v>
      </c>
      <c r="S107" s="22" t="s">
        <v>768</v>
      </c>
      <c r="T107" s="26" t="s">
        <v>768</v>
      </c>
      <c r="U107" s="69" t="s">
        <v>769</v>
      </c>
      <c r="V107" s="68" t="s">
        <v>1068</v>
      </c>
      <c r="W107" s="69"/>
    </row>
    <row r="108" customFormat="1" ht="25" hidden="1" customHeight="1" spans="1:23">
      <c r="A108" s="22">
        <v>106</v>
      </c>
      <c r="B108" s="58" t="s">
        <v>630</v>
      </c>
      <c r="C108" s="58" t="s">
        <v>1069</v>
      </c>
      <c r="D108" s="22" t="s">
        <v>155</v>
      </c>
      <c r="E108" s="22" t="s">
        <v>31</v>
      </c>
      <c r="F108" s="22" t="s">
        <v>46</v>
      </c>
      <c r="G108" s="22" t="s">
        <v>1070</v>
      </c>
      <c r="H108" s="23" t="s">
        <v>768</v>
      </c>
      <c r="I108" s="22" t="s">
        <v>768</v>
      </c>
      <c r="J108" s="22" t="s">
        <v>768</v>
      </c>
      <c r="K108" s="22" t="s">
        <v>768</v>
      </c>
      <c r="L108" s="63">
        <v>4</v>
      </c>
      <c r="M108" s="63">
        <v>4</v>
      </c>
      <c r="N108" s="63">
        <v>4</v>
      </c>
      <c r="O108" s="22">
        <f t="shared" si="1"/>
        <v>100</v>
      </c>
      <c r="P108" s="22">
        <f>Q:Q+R:R</f>
        <v>9</v>
      </c>
      <c r="Q108" s="22">
        <v>8</v>
      </c>
      <c r="R108" s="22">
        <v>1</v>
      </c>
      <c r="S108" s="22" t="s">
        <v>768</v>
      </c>
      <c r="T108" s="26" t="s">
        <v>768</v>
      </c>
      <c r="U108" s="69" t="s">
        <v>769</v>
      </c>
      <c r="V108" s="68" t="s">
        <v>1071</v>
      </c>
      <c r="W108" s="69"/>
    </row>
    <row r="109" customFormat="1" ht="25" hidden="1" customHeight="1" spans="1:23">
      <c r="A109" s="22">
        <v>107</v>
      </c>
      <c r="B109" s="58" t="s">
        <v>631</v>
      </c>
      <c r="C109" s="58" t="s">
        <v>1072</v>
      </c>
      <c r="D109" s="22" t="s">
        <v>155</v>
      </c>
      <c r="E109" s="22" t="s">
        <v>31</v>
      </c>
      <c r="F109" s="22" t="s">
        <v>46</v>
      </c>
      <c r="G109" s="22" t="s">
        <v>1073</v>
      </c>
      <c r="H109" s="23" t="s">
        <v>767</v>
      </c>
      <c r="I109" s="22" t="s">
        <v>768</v>
      </c>
      <c r="J109" s="22" t="s">
        <v>767</v>
      </c>
      <c r="K109" s="22" t="s">
        <v>768</v>
      </c>
      <c r="L109" s="63">
        <v>4</v>
      </c>
      <c r="M109" s="63">
        <v>4</v>
      </c>
      <c r="N109" s="63">
        <v>4</v>
      </c>
      <c r="O109" s="22">
        <f t="shared" si="1"/>
        <v>100</v>
      </c>
      <c r="P109" s="22">
        <f>Q:Q+R:R</f>
        <v>9</v>
      </c>
      <c r="Q109" s="22">
        <v>8</v>
      </c>
      <c r="R109" s="22">
        <v>1</v>
      </c>
      <c r="S109" s="22" t="s">
        <v>768</v>
      </c>
      <c r="T109" s="26" t="s">
        <v>768</v>
      </c>
      <c r="U109" s="69" t="s">
        <v>777</v>
      </c>
      <c r="V109" s="68" t="s">
        <v>1074</v>
      </c>
      <c r="W109" s="69"/>
    </row>
    <row r="110" customFormat="1" ht="25" hidden="1" customHeight="1" spans="1:23">
      <c r="A110" s="22">
        <v>108</v>
      </c>
      <c r="B110" s="58" t="s">
        <v>632</v>
      </c>
      <c r="C110" s="58" t="s">
        <v>1075</v>
      </c>
      <c r="D110" s="22" t="s">
        <v>155</v>
      </c>
      <c r="E110" s="22" t="s">
        <v>31</v>
      </c>
      <c r="F110" s="22" t="s">
        <v>46</v>
      </c>
      <c r="G110" s="22" t="s">
        <v>1076</v>
      </c>
      <c r="H110" s="23" t="s">
        <v>767</v>
      </c>
      <c r="I110" s="22" t="s">
        <v>768</v>
      </c>
      <c r="J110" s="22" t="s">
        <v>767</v>
      </c>
      <c r="K110" s="22" t="s">
        <v>768</v>
      </c>
      <c r="L110" s="63">
        <v>4</v>
      </c>
      <c r="M110" s="63">
        <v>4</v>
      </c>
      <c r="N110" s="63">
        <v>4</v>
      </c>
      <c r="O110" s="22">
        <f t="shared" si="1"/>
        <v>100</v>
      </c>
      <c r="P110" s="22">
        <f>Q:Q+R:R</f>
        <v>9</v>
      </c>
      <c r="Q110" s="22">
        <v>8</v>
      </c>
      <c r="R110" s="22">
        <v>1</v>
      </c>
      <c r="S110" s="22" t="s">
        <v>768</v>
      </c>
      <c r="T110" s="26" t="s">
        <v>768</v>
      </c>
      <c r="U110" s="69" t="s">
        <v>769</v>
      </c>
      <c r="V110" s="68" t="s">
        <v>1077</v>
      </c>
      <c r="W110" s="69"/>
    </row>
    <row r="111" customFormat="1" ht="25" hidden="1" customHeight="1" spans="1:23">
      <c r="A111" s="22">
        <v>109</v>
      </c>
      <c r="B111" s="58" t="s">
        <v>638</v>
      </c>
      <c r="C111" s="58" t="s">
        <v>1078</v>
      </c>
      <c r="D111" s="22" t="s">
        <v>155</v>
      </c>
      <c r="E111" s="22" t="s">
        <v>31</v>
      </c>
      <c r="F111" s="22" t="s">
        <v>46</v>
      </c>
      <c r="G111" s="22" t="s">
        <v>1070</v>
      </c>
      <c r="H111" s="23" t="s">
        <v>768</v>
      </c>
      <c r="I111" s="22" t="s">
        <v>768</v>
      </c>
      <c r="J111" s="22" t="s">
        <v>768</v>
      </c>
      <c r="K111" s="22" t="s">
        <v>768</v>
      </c>
      <c r="L111" s="63">
        <v>2</v>
      </c>
      <c r="M111" s="63">
        <v>2</v>
      </c>
      <c r="N111" s="63">
        <v>2</v>
      </c>
      <c r="O111" s="22">
        <f t="shared" si="1"/>
        <v>50</v>
      </c>
      <c r="P111" s="22">
        <f>Q:Q+R:R</f>
        <v>4.5</v>
      </c>
      <c r="Q111" s="22">
        <v>4</v>
      </c>
      <c r="R111" s="22">
        <v>0.5</v>
      </c>
      <c r="S111" s="22" t="s">
        <v>768</v>
      </c>
      <c r="T111" s="26" t="s">
        <v>768</v>
      </c>
      <c r="U111" s="69" t="s">
        <v>769</v>
      </c>
      <c r="V111" s="68" t="s">
        <v>1079</v>
      </c>
      <c r="W111" s="69"/>
    </row>
    <row r="112" customFormat="1" ht="25" hidden="1" customHeight="1" spans="1:23">
      <c r="A112" s="22">
        <v>110</v>
      </c>
      <c r="B112" s="58" t="s">
        <v>639</v>
      </c>
      <c r="C112" s="58" t="s">
        <v>1080</v>
      </c>
      <c r="D112" s="22" t="s">
        <v>155</v>
      </c>
      <c r="E112" s="22" t="s">
        <v>31</v>
      </c>
      <c r="F112" s="22" t="s">
        <v>46</v>
      </c>
      <c r="G112" s="22" t="s">
        <v>1081</v>
      </c>
      <c r="H112" s="23" t="s">
        <v>768</v>
      </c>
      <c r="I112" s="22" t="s">
        <v>768</v>
      </c>
      <c r="J112" s="22" t="s">
        <v>768</v>
      </c>
      <c r="K112" s="22" t="s">
        <v>768</v>
      </c>
      <c r="L112" s="63">
        <v>3</v>
      </c>
      <c r="M112" s="63">
        <v>3</v>
      </c>
      <c r="N112" s="63">
        <v>3</v>
      </c>
      <c r="O112" s="22">
        <f t="shared" si="1"/>
        <v>75</v>
      </c>
      <c r="P112" s="22">
        <f>Q:Q+R:R</f>
        <v>6.75</v>
      </c>
      <c r="Q112" s="22">
        <v>6</v>
      </c>
      <c r="R112" s="22">
        <v>0.75</v>
      </c>
      <c r="S112" s="22" t="s">
        <v>768</v>
      </c>
      <c r="T112" s="26" t="s">
        <v>768</v>
      </c>
      <c r="U112" s="69" t="s">
        <v>769</v>
      </c>
      <c r="V112" s="68" t="s">
        <v>1082</v>
      </c>
      <c r="W112" s="69"/>
    </row>
    <row r="113" customFormat="1" ht="25" hidden="1" customHeight="1" spans="1:23">
      <c r="A113" s="22">
        <v>111</v>
      </c>
      <c r="B113" s="58" t="s">
        <v>641</v>
      </c>
      <c r="C113" s="58" t="s">
        <v>1083</v>
      </c>
      <c r="D113" s="22" t="s">
        <v>155</v>
      </c>
      <c r="E113" s="22" t="s">
        <v>31</v>
      </c>
      <c r="F113" s="22" t="s">
        <v>46</v>
      </c>
      <c r="G113" s="22" t="s">
        <v>1081</v>
      </c>
      <c r="H113" s="23" t="s">
        <v>767</v>
      </c>
      <c r="I113" s="22" t="s">
        <v>768</v>
      </c>
      <c r="J113" s="22" t="s">
        <v>767</v>
      </c>
      <c r="K113" s="22" t="s">
        <v>768</v>
      </c>
      <c r="L113" s="63">
        <v>2</v>
      </c>
      <c r="M113" s="63">
        <v>2</v>
      </c>
      <c r="N113" s="63">
        <v>2</v>
      </c>
      <c r="O113" s="22">
        <f t="shared" si="1"/>
        <v>50</v>
      </c>
      <c r="P113" s="22">
        <f>Q:Q+R:R</f>
        <v>4.5</v>
      </c>
      <c r="Q113" s="22">
        <v>4</v>
      </c>
      <c r="R113" s="22">
        <v>0.5</v>
      </c>
      <c r="S113" s="22" t="s">
        <v>768</v>
      </c>
      <c r="T113" s="26" t="s">
        <v>768</v>
      </c>
      <c r="U113" s="69" t="s">
        <v>769</v>
      </c>
      <c r="V113" s="68" t="s">
        <v>1084</v>
      </c>
      <c r="W113" s="69"/>
    </row>
    <row r="114" customFormat="1" ht="25" hidden="1" customHeight="1" spans="1:23">
      <c r="A114" s="22">
        <v>112</v>
      </c>
      <c r="B114" s="58" t="s">
        <v>640</v>
      </c>
      <c r="C114" s="58" t="s">
        <v>1085</v>
      </c>
      <c r="D114" s="22" t="s">
        <v>155</v>
      </c>
      <c r="E114" s="22" t="s">
        <v>31</v>
      </c>
      <c r="F114" s="22" t="s">
        <v>46</v>
      </c>
      <c r="G114" s="22" t="s">
        <v>1081</v>
      </c>
      <c r="H114" s="23" t="s">
        <v>767</v>
      </c>
      <c r="I114" s="22" t="s">
        <v>768</v>
      </c>
      <c r="J114" s="22" t="s">
        <v>767</v>
      </c>
      <c r="K114" s="22" t="s">
        <v>768</v>
      </c>
      <c r="L114" s="63">
        <v>2</v>
      </c>
      <c r="M114" s="63">
        <v>2</v>
      </c>
      <c r="N114" s="63">
        <v>2</v>
      </c>
      <c r="O114" s="22">
        <f t="shared" si="1"/>
        <v>50</v>
      </c>
      <c r="P114" s="22">
        <f>Q:Q+R:R</f>
        <v>4.5</v>
      </c>
      <c r="Q114" s="22">
        <v>4</v>
      </c>
      <c r="R114" s="22">
        <v>0.5</v>
      </c>
      <c r="S114" s="22" t="s">
        <v>768</v>
      </c>
      <c r="T114" s="26" t="s">
        <v>768</v>
      </c>
      <c r="U114" s="69" t="s">
        <v>769</v>
      </c>
      <c r="V114" s="68" t="s">
        <v>1086</v>
      </c>
      <c r="W114" s="69"/>
    </row>
    <row r="115" customFormat="1" ht="25" hidden="1" customHeight="1" spans="1:23">
      <c r="A115" s="22">
        <v>113</v>
      </c>
      <c r="B115" s="58" t="s">
        <v>625</v>
      </c>
      <c r="C115" s="58" t="s">
        <v>1087</v>
      </c>
      <c r="D115" s="22" t="s">
        <v>155</v>
      </c>
      <c r="E115" s="22" t="s">
        <v>31</v>
      </c>
      <c r="F115" s="22" t="s">
        <v>46</v>
      </c>
      <c r="G115" s="22" t="s">
        <v>1088</v>
      </c>
      <c r="H115" s="23" t="s">
        <v>767</v>
      </c>
      <c r="I115" s="22" t="s">
        <v>768</v>
      </c>
      <c r="J115" s="22" t="s">
        <v>767</v>
      </c>
      <c r="K115" s="22" t="s">
        <v>768</v>
      </c>
      <c r="L115" s="63">
        <v>5</v>
      </c>
      <c r="M115" s="63">
        <v>5</v>
      </c>
      <c r="N115" s="63">
        <v>5</v>
      </c>
      <c r="O115" s="22">
        <f t="shared" si="1"/>
        <v>125</v>
      </c>
      <c r="P115" s="22">
        <f>Q:Q+R:R</f>
        <v>11</v>
      </c>
      <c r="Q115" s="22">
        <v>10</v>
      </c>
      <c r="R115" s="22">
        <v>1</v>
      </c>
      <c r="S115" s="22" t="s">
        <v>768</v>
      </c>
      <c r="T115" s="26" t="s">
        <v>768</v>
      </c>
      <c r="U115" s="69" t="s">
        <v>769</v>
      </c>
      <c r="V115" s="68" t="s">
        <v>1089</v>
      </c>
      <c r="W115" s="69"/>
    </row>
    <row r="116" customFormat="1" ht="25" hidden="1" customHeight="1" spans="1:23">
      <c r="A116" s="22">
        <v>114</v>
      </c>
      <c r="B116" s="58" t="s">
        <v>626</v>
      </c>
      <c r="C116" s="58" t="s">
        <v>1090</v>
      </c>
      <c r="D116" s="22" t="s">
        <v>155</v>
      </c>
      <c r="E116" s="22" t="s">
        <v>31</v>
      </c>
      <c r="F116" s="22" t="s">
        <v>46</v>
      </c>
      <c r="G116" s="22" t="s">
        <v>1091</v>
      </c>
      <c r="H116" s="23" t="s">
        <v>767</v>
      </c>
      <c r="I116" s="22" t="s">
        <v>768</v>
      </c>
      <c r="J116" s="22" t="s">
        <v>767</v>
      </c>
      <c r="K116" s="22" t="s">
        <v>768</v>
      </c>
      <c r="L116" s="63">
        <v>3</v>
      </c>
      <c r="M116" s="63">
        <v>3</v>
      </c>
      <c r="N116" s="63">
        <v>3</v>
      </c>
      <c r="O116" s="22">
        <f t="shared" si="1"/>
        <v>75</v>
      </c>
      <c r="P116" s="22">
        <f>Q:Q+R:R</f>
        <v>6.75</v>
      </c>
      <c r="Q116" s="22">
        <v>6</v>
      </c>
      <c r="R116" s="22">
        <v>0.75</v>
      </c>
      <c r="S116" s="22" t="s">
        <v>768</v>
      </c>
      <c r="T116" s="26" t="s">
        <v>768</v>
      </c>
      <c r="U116" s="69" t="s">
        <v>769</v>
      </c>
      <c r="V116" s="68" t="s">
        <v>1092</v>
      </c>
      <c r="W116" s="69"/>
    </row>
    <row r="117" customFormat="1" ht="25" hidden="1" customHeight="1" spans="1:23">
      <c r="A117" s="22">
        <v>115</v>
      </c>
      <c r="B117" s="58" t="s">
        <v>635</v>
      </c>
      <c r="C117" s="58" t="s">
        <v>1093</v>
      </c>
      <c r="D117" s="22" t="s">
        <v>155</v>
      </c>
      <c r="E117" s="22" t="s">
        <v>31</v>
      </c>
      <c r="F117" s="22" t="s">
        <v>46</v>
      </c>
      <c r="G117" s="22" t="s">
        <v>1094</v>
      </c>
      <c r="H117" s="23" t="s">
        <v>768</v>
      </c>
      <c r="I117" s="22" t="s">
        <v>768</v>
      </c>
      <c r="J117" s="22" t="s">
        <v>768</v>
      </c>
      <c r="K117" s="22" t="s">
        <v>768</v>
      </c>
      <c r="L117" s="63">
        <v>2</v>
      </c>
      <c r="M117" s="63">
        <v>2</v>
      </c>
      <c r="N117" s="63">
        <v>2</v>
      </c>
      <c r="O117" s="22">
        <f t="shared" si="1"/>
        <v>50</v>
      </c>
      <c r="P117" s="22">
        <f>Q:Q+R:R</f>
        <v>4.5</v>
      </c>
      <c r="Q117" s="22">
        <v>4</v>
      </c>
      <c r="R117" s="22">
        <v>0.5</v>
      </c>
      <c r="S117" s="22" t="s">
        <v>768</v>
      </c>
      <c r="T117" s="26" t="s">
        <v>768</v>
      </c>
      <c r="U117" s="69" t="s">
        <v>769</v>
      </c>
      <c r="V117" s="68" t="s">
        <v>1095</v>
      </c>
      <c r="W117" s="69"/>
    </row>
    <row r="118" customFormat="1" ht="25" hidden="1" customHeight="1" spans="1:23">
      <c r="A118" s="22">
        <v>116</v>
      </c>
      <c r="B118" s="58" t="s">
        <v>636</v>
      </c>
      <c r="C118" s="58" t="s">
        <v>1096</v>
      </c>
      <c r="D118" s="22" t="s">
        <v>155</v>
      </c>
      <c r="E118" s="22" t="s">
        <v>31</v>
      </c>
      <c r="F118" s="22" t="s">
        <v>46</v>
      </c>
      <c r="G118" s="22" t="s">
        <v>1097</v>
      </c>
      <c r="H118" s="23" t="s">
        <v>768</v>
      </c>
      <c r="I118" s="22" t="s">
        <v>768</v>
      </c>
      <c r="J118" s="22" t="s">
        <v>768</v>
      </c>
      <c r="K118" s="22" t="s">
        <v>768</v>
      </c>
      <c r="L118" s="63">
        <v>4</v>
      </c>
      <c r="M118" s="63">
        <v>4</v>
      </c>
      <c r="N118" s="63">
        <v>4</v>
      </c>
      <c r="O118" s="22">
        <f t="shared" si="1"/>
        <v>100</v>
      </c>
      <c r="P118" s="22">
        <f>Q:Q+R:R</f>
        <v>9</v>
      </c>
      <c r="Q118" s="22">
        <v>8</v>
      </c>
      <c r="R118" s="22">
        <v>1</v>
      </c>
      <c r="S118" s="22" t="s">
        <v>768</v>
      </c>
      <c r="T118" s="26" t="s">
        <v>768</v>
      </c>
      <c r="U118" s="69" t="s">
        <v>769</v>
      </c>
      <c r="V118" s="68" t="s">
        <v>1098</v>
      </c>
      <c r="W118" s="69"/>
    </row>
    <row r="119" customFormat="1" ht="25" hidden="1" customHeight="1" spans="1:23">
      <c r="A119" s="22">
        <v>117</v>
      </c>
      <c r="B119" s="58" t="s">
        <v>453</v>
      </c>
      <c r="C119" s="58" t="s">
        <v>1099</v>
      </c>
      <c r="D119" s="22" t="s">
        <v>155</v>
      </c>
      <c r="E119" s="22" t="s">
        <v>31</v>
      </c>
      <c r="F119" s="22" t="s">
        <v>35</v>
      </c>
      <c r="G119" s="22" t="s">
        <v>1100</v>
      </c>
      <c r="H119" s="23" t="s">
        <v>767</v>
      </c>
      <c r="I119" s="22" t="s">
        <v>768</v>
      </c>
      <c r="J119" s="22" t="s">
        <v>767</v>
      </c>
      <c r="K119" s="22" t="s">
        <v>768</v>
      </c>
      <c r="L119" s="63">
        <v>5</v>
      </c>
      <c r="M119" s="63">
        <v>5</v>
      </c>
      <c r="N119" s="63">
        <v>5</v>
      </c>
      <c r="O119" s="22">
        <f t="shared" si="1"/>
        <v>125</v>
      </c>
      <c r="P119" s="22">
        <f>Q:Q+R:R</f>
        <v>11</v>
      </c>
      <c r="Q119" s="22">
        <v>10</v>
      </c>
      <c r="R119" s="22">
        <v>1</v>
      </c>
      <c r="S119" s="22" t="s">
        <v>768</v>
      </c>
      <c r="T119" s="26" t="s">
        <v>768</v>
      </c>
      <c r="U119" s="69" t="s">
        <v>769</v>
      </c>
      <c r="V119" s="68" t="s">
        <v>1101</v>
      </c>
      <c r="W119" s="69"/>
    </row>
    <row r="120" customFormat="1" ht="25" hidden="1" customHeight="1" spans="1:23">
      <c r="A120" s="22">
        <v>118</v>
      </c>
      <c r="B120" s="58" t="s">
        <v>454</v>
      </c>
      <c r="C120" s="58" t="s">
        <v>1102</v>
      </c>
      <c r="D120" s="22" t="s">
        <v>155</v>
      </c>
      <c r="E120" s="22" t="s">
        <v>31</v>
      </c>
      <c r="F120" s="22" t="s">
        <v>35</v>
      </c>
      <c r="G120" s="22" t="s">
        <v>1103</v>
      </c>
      <c r="H120" s="23" t="s">
        <v>768</v>
      </c>
      <c r="I120" s="22" t="s">
        <v>768</v>
      </c>
      <c r="J120" s="22" t="s">
        <v>768</v>
      </c>
      <c r="K120" s="22" t="s">
        <v>768</v>
      </c>
      <c r="L120" s="63">
        <v>2</v>
      </c>
      <c r="M120" s="63">
        <v>2</v>
      </c>
      <c r="N120" s="63">
        <v>2</v>
      </c>
      <c r="O120" s="22">
        <f t="shared" si="1"/>
        <v>50</v>
      </c>
      <c r="P120" s="22">
        <f>Q:Q+R:R</f>
        <v>4.5</v>
      </c>
      <c r="Q120" s="22">
        <v>4</v>
      </c>
      <c r="R120" s="22">
        <v>0.5</v>
      </c>
      <c r="S120" s="22" t="s">
        <v>768</v>
      </c>
      <c r="T120" s="26" t="s">
        <v>768</v>
      </c>
      <c r="U120" s="69" t="s">
        <v>769</v>
      </c>
      <c r="V120" s="68" t="s">
        <v>1104</v>
      </c>
      <c r="W120" s="69"/>
    </row>
    <row r="121" customFormat="1" ht="25" hidden="1" customHeight="1" spans="1:23">
      <c r="A121" s="22">
        <v>119</v>
      </c>
      <c r="B121" s="58" t="s">
        <v>455</v>
      </c>
      <c r="C121" s="58" t="s">
        <v>1105</v>
      </c>
      <c r="D121" s="22" t="s">
        <v>155</v>
      </c>
      <c r="E121" s="22" t="s">
        <v>31</v>
      </c>
      <c r="F121" s="22" t="s">
        <v>35</v>
      </c>
      <c r="G121" s="22" t="s">
        <v>1106</v>
      </c>
      <c r="H121" s="23" t="s">
        <v>768</v>
      </c>
      <c r="I121" s="22" t="s">
        <v>768</v>
      </c>
      <c r="J121" s="22" t="s">
        <v>768</v>
      </c>
      <c r="K121" s="22" t="s">
        <v>768</v>
      </c>
      <c r="L121" s="63">
        <v>6</v>
      </c>
      <c r="M121" s="63">
        <v>6</v>
      </c>
      <c r="N121" s="63">
        <v>6</v>
      </c>
      <c r="O121" s="22">
        <f t="shared" si="1"/>
        <v>150</v>
      </c>
      <c r="P121" s="22">
        <f>Q:Q+R:R</f>
        <v>13</v>
      </c>
      <c r="Q121" s="22">
        <v>12</v>
      </c>
      <c r="R121" s="22">
        <v>1</v>
      </c>
      <c r="S121" s="22" t="s">
        <v>768</v>
      </c>
      <c r="T121" s="26" t="s">
        <v>768</v>
      </c>
      <c r="U121" s="69" t="s">
        <v>769</v>
      </c>
      <c r="V121" s="68" t="s">
        <v>1107</v>
      </c>
      <c r="W121" s="69"/>
    </row>
    <row r="122" customFormat="1" ht="25" hidden="1" customHeight="1" spans="1:23">
      <c r="A122" s="22">
        <v>120</v>
      </c>
      <c r="B122" s="58" t="s">
        <v>463</v>
      </c>
      <c r="C122" s="58" t="s">
        <v>1108</v>
      </c>
      <c r="D122" s="22" t="s">
        <v>155</v>
      </c>
      <c r="E122" s="22" t="s">
        <v>31</v>
      </c>
      <c r="F122" s="22" t="s">
        <v>35</v>
      </c>
      <c r="G122" s="22" t="s">
        <v>1109</v>
      </c>
      <c r="H122" s="23" t="s">
        <v>767</v>
      </c>
      <c r="I122" s="22" t="s">
        <v>768</v>
      </c>
      <c r="J122" s="22" t="s">
        <v>767</v>
      </c>
      <c r="K122" s="22" t="s">
        <v>768</v>
      </c>
      <c r="L122" s="63">
        <v>2</v>
      </c>
      <c r="M122" s="63">
        <v>2</v>
      </c>
      <c r="N122" s="63">
        <v>2</v>
      </c>
      <c r="O122" s="22">
        <f t="shared" si="1"/>
        <v>50</v>
      </c>
      <c r="P122" s="22">
        <f>Q:Q+R:R</f>
        <v>4.5</v>
      </c>
      <c r="Q122" s="22">
        <v>4</v>
      </c>
      <c r="R122" s="22">
        <v>0.5</v>
      </c>
      <c r="S122" s="22" t="s">
        <v>768</v>
      </c>
      <c r="T122" s="26" t="s">
        <v>768</v>
      </c>
      <c r="U122" s="69" t="s">
        <v>777</v>
      </c>
      <c r="V122" s="68" t="s">
        <v>1110</v>
      </c>
      <c r="W122" s="69"/>
    </row>
    <row r="123" customFormat="1" ht="25" hidden="1" customHeight="1" spans="1:23">
      <c r="A123" s="22">
        <v>121</v>
      </c>
      <c r="B123" s="58" t="s">
        <v>464</v>
      </c>
      <c r="C123" s="58" t="s">
        <v>1111</v>
      </c>
      <c r="D123" s="22" t="s">
        <v>155</v>
      </c>
      <c r="E123" s="22" t="s">
        <v>31</v>
      </c>
      <c r="F123" s="22" t="s">
        <v>35</v>
      </c>
      <c r="G123" s="22" t="s">
        <v>1112</v>
      </c>
      <c r="H123" s="23" t="s">
        <v>768</v>
      </c>
      <c r="I123" s="22" t="s">
        <v>768</v>
      </c>
      <c r="J123" s="22" t="s">
        <v>768</v>
      </c>
      <c r="K123" s="22" t="s">
        <v>768</v>
      </c>
      <c r="L123" s="63">
        <v>5</v>
      </c>
      <c r="M123" s="63">
        <v>5</v>
      </c>
      <c r="N123" s="63">
        <v>5</v>
      </c>
      <c r="O123" s="22">
        <f t="shared" si="1"/>
        <v>125</v>
      </c>
      <c r="P123" s="22">
        <f>Q:Q+R:R</f>
        <v>11</v>
      </c>
      <c r="Q123" s="22">
        <v>10</v>
      </c>
      <c r="R123" s="22">
        <v>1</v>
      </c>
      <c r="S123" s="22" t="s">
        <v>768</v>
      </c>
      <c r="T123" s="26" t="s">
        <v>768</v>
      </c>
      <c r="U123" s="69" t="s">
        <v>769</v>
      </c>
      <c r="V123" s="68" t="s">
        <v>1113</v>
      </c>
      <c r="W123" s="69"/>
    </row>
    <row r="124" customFormat="1" ht="25" hidden="1" customHeight="1" spans="1:23">
      <c r="A124" s="22">
        <v>122</v>
      </c>
      <c r="B124" s="58" t="s">
        <v>465</v>
      </c>
      <c r="C124" s="58" t="s">
        <v>1114</v>
      </c>
      <c r="D124" s="22" t="s">
        <v>155</v>
      </c>
      <c r="E124" s="22" t="s">
        <v>31</v>
      </c>
      <c r="F124" s="22" t="s">
        <v>35</v>
      </c>
      <c r="G124" s="22" t="s">
        <v>1112</v>
      </c>
      <c r="H124" s="23" t="s">
        <v>767</v>
      </c>
      <c r="I124" s="22" t="s">
        <v>768</v>
      </c>
      <c r="J124" s="22" t="s">
        <v>767</v>
      </c>
      <c r="K124" s="22" t="s">
        <v>768</v>
      </c>
      <c r="L124" s="63">
        <v>6</v>
      </c>
      <c r="M124" s="63">
        <v>6</v>
      </c>
      <c r="N124" s="63">
        <v>6</v>
      </c>
      <c r="O124" s="22">
        <f t="shared" si="1"/>
        <v>150</v>
      </c>
      <c r="P124" s="22">
        <f>Q:Q+R:R</f>
        <v>13</v>
      </c>
      <c r="Q124" s="22">
        <v>12</v>
      </c>
      <c r="R124" s="22">
        <v>1</v>
      </c>
      <c r="S124" s="22" t="s">
        <v>768</v>
      </c>
      <c r="T124" s="26" t="s">
        <v>768</v>
      </c>
      <c r="U124" s="69" t="s">
        <v>769</v>
      </c>
      <c r="V124" s="68" t="s">
        <v>1115</v>
      </c>
      <c r="W124" s="69"/>
    </row>
    <row r="125" customFormat="1" ht="25" hidden="1" customHeight="1" spans="1:23">
      <c r="A125" s="22">
        <v>123</v>
      </c>
      <c r="B125" s="58" t="s">
        <v>466</v>
      </c>
      <c r="C125" s="58" t="s">
        <v>1116</v>
      </c>
      <c r="D125" s="22" t="s">
        <v>155</v>
      </c>
      <c r="E125" s="22" t="s">
        <v>31</v>
      </c>
      <c r="F125" s="22" t="s">
        <v>35</v>
      </c>
      <c r="G125" s="22" t="s">
        <v>1109</v>
      </c>
      <c r="H125" s="23" t="s">
        <v>767</v>
      </c>
      <c r="I125" s="22" t="s">
        <v>768</v>
      </c>
      <c r="J125" s="22" t="s">
        <v>767</v>
      </c>
      <c r="K125" s="22" t="s">
        <v>768</v>
      </c>
      <c r="L125" s="63">
        <v>2</v>
      </c>
      <c r="M125" s="63">
        <v>2</v>
      </c>
      <c r="N125" s="63">
        <v>2</v>
      </c>
      <c r="O125" s="22">
        <f t="shared" si="1"/>
        <v>50</v>
      </c>
      <c r="P125" s="22">
        <f>Q:Q+R:R</f>
        <v>4.5</v>
      </c>
      <c r="Q125" s="22">
        <v>4</v>
      </c>
      <c r="R125" s="22">
        <v>0.5</v>
      </c>
      <c r="S125" s="22" t="s">
        <v>768</v>
      </c>
      <c r="T125" s="26" t="s">
        <v>768</v>
      </c>
      <c r="U125" s="69" t="s">
        <v>777</v>
      </c>
      <c r="V125" s="68" t="s">
        <v>1117</v>
      </c>
      <c r="W125" s="69"/>
    </row>
    <row r="126" customFormat="1" ht="25" hidden="1" customHeight="1" spans="1:23">
      <c r="A126" s="22">
        <v>124</v>
      </c>
      <c r="B126" s="58" t="s">
        <v>460</v>
      </c>
      <c r="C126" s="58" t="s">
        <v>1118</v>
      </c>
      <c r="D126" s="22" t="s">
        <v>155</v>
      </c>
      <c r="E126" s="22" t="s">
        <v>31</v>
      </c>
      <c r="F126" s="22" t="s">
        <v>35</v>
      </c>
      <c r="G126" s="22" t="s">
        <v>1119</v>
      </c>
      <c r="H126" s="23" t="s">
        <v>767</v>
      </c>
      <c r="I126" s="22" t="s">
        <v>768</v>
      </c>
      <c r="J126" s="22" t="s">
        <v>767</v>
      </c>
      <c r="K126" s="22" t="s">
        <v>768</v>
      </c>
      <c r="L126" s="63">
        <v>2</v>
      </c>
      <c r="M126" s="63">
        <v>2</v>
      </c>
      <c r="N126" s="63">
        <v>2</v>
      </c>
      <c r="O126" s="22">
        <f t="shared" si="1"/>
        <v>50</v>
      </c>
      <c r="P126" s="22">
        <f>Q:Q+R:R</f>
        <v>4.5</v>
      </c>
      <c r="Q126" s="22">
        <v>4</v>
      </c>
      <c r="R126" s="22">
        <v>0.5</v>
      </c>
      <c r="S126" s="22" t="s">
        <v>768</v>
      </c>
      <c r="T126" s="26" t="s">
        <v>768</v>
      </c>
      <c r="U126" s="69" t="s">
        <v>777</v>
      </c>
      <c r="V126" s="68" t="s">
        <v>1120</v>
      </c>
      <c r="W126" s="69"/>
    </row>
    <row r="127" customFormat="1" ht="25" hidden="1" customHeight="1" spans="1:23">
      <c r="A127" s="22">
        <v>125</v>
      </c>
      <c r="B127" s="58" t="s">
        <v>477</v>
      </c>
      <c r="C127" s="58" t="s">
        <v>1121</v>
      </c>
      <c r="D127" s="22" t="s">
        <v>155</v>
      </c>
      <c r="E127" s="22" t="s">
        <v>31</v>
      </c>
      <c r="F127" s="22" t="s">
        <v>35</v>
      </c>
      <c r="G127" s="22" t="s">
        <v>1122</v>
      </c>
      <c r="H127" s="23" t="s">
        <v>767</v>
      </c>
      <c r="I127" s="22" t="s">
        <v>768</v>
      </c>
      <c r="J127" s="22" t="s">
        <v>767</v>
      </c>
      <c r="K127" s="22" t="s">
        <v>768</v>
      </c>
      <c r="L127" s="63">
        <v>2</v>
      </c>
      <c r="M127" s="63">
        <v>2</v>
      </c>
      <c r="N127" s="63">
        <v>2</v>
      </c>
      <c r="O127" s="22">
        <f t="shared" si="1"/>
        <v>50</v>
      </c>
      <c r="P127" s="22">
        <f>Q:Q+R:R</f>
        <v>4.5</v>
      </c>
      <c r="Q127" s="22">
        <v>4</v>
      </c>
      <c r="R127" s="22">
        <v>0.5</v>
      </c>
      <c r="S127" s="22" t="s">
        <v>768</v>
      </c>
      <c r="T127" s="26" t="s">
        <v>768</v>
      </c>
      <c r="U127" s="69" t="s">
        <v>769</v>
      </c>
      <c r="V127" s="68" t="s">
        <v>1123</v>
      </c>
      <c r="W127" s="69"/>
    </row>
    <row r="128" customFormat="1" ht="25" hidden="1" customHeight="1" spans="1:23">
      <c r="A128" s="22">
        <v>126</v>
      </c>
      <c r="B128" s="58" t="s">
        <v>478</v>
      </c>
      <c r="C128" s="58" t="s">
        <v>1124</v>
      </c>
      <c r="D128" s="22" t="s">
        <v>155</v>
      </c>
      <c r="E128" s="22" t="s">
        <v>31</v>
      </c>
      <c r="F128" s="22" t="s">
        <v>35</v>
      </c>
      <c r="G128" s="22" t="s">
        <v>1122</v>
      </c>
      <c r="H128" s="23" t="s">
        <v>767</v>
      </c>
      <c r="I128" s="22" t="s">
        <v>768</v>
      </c>
      <c r="J128" s="22" t="s">
        <v>767</v>
      </c>
      <c r="K128" s="22" t="s">
        <v>768</v>
      </c>
      <c r="L128" s="63">
        <v>5</v>
      </c>
      <c r="M128" s="63">
        <v>5</v>
      </c>
      <c r="N128" s="63">
        <v>5</v>
      </c>
      <c r="O128" s="22">
        <f t="shared" si="1"/>
        <v>125</v>
      </c>
      <c r="P128" s="22">
        <f>Q:Q+R:R</f>
        <v>11</v>
      </c>
      <c r="Q128" s="22">
        <v>10</v>
      </c>
      <c r="R128" s="22">
        <v>1</v>
      </c>
      <c r="S128" s="22" t="s">
        <v>768</v>
      </c>
      <c r="T128" s="26" t="s">
        <v>768</v>
      </c>
      <c r="U128" s="69" t="s">
        <v>777</v>
      </c>
      <c r="V128" s="68" t="s">
        <v>1125</v>
      </c>
      <c r="W128" s="69"/>
    </row>
    <row r="129" customFormat="1" ht="25" hidden="1" customHeight="1" spans="1:23">
      <c r="A129" s="22">
        <v>127</v>
      </c>
      <c r="B129" s="58" t="s">
        <v>457</v>
      </c>
      <c r="C129" s="58" t="s">
        <v>1126</v>
      </c>
      <c r="D129" s="22" t="s">
        <v>155</v>
      </c>
      <c r="E129" s="22" t="s">
        <v>31</v>
      </c>
      <c r="F129" s="22" t="s">
        <v>35</v>
      </c>
      <c r="G129" s="22" t="s">
        <v>1127</v>
      </c>
      <c r="H129" s="23" t="s">
        <v>767</v>
      </c>
      <c r="I129" s="22" t="s">
        <v>768</v>
      </c>
      <c r="J129" s="22" t="s">
        <v>767</v>
      </c>
      <c r="K129" s="22" t="s">
        <v>768</v>
      </c>
      <c r="L129" s="63">
        <v>5</v>
      </c>
      <c r="M129" s="63">
        <v>5</v>
      </c>
      <c r="N129" s="63">
        <v>5</v>
      </c>
      <c r="O129" s="22">
        <f t="shared" si="1"/>
        <v>125</v>
      </c>
      <c r="P129" s="22">
        <f>Q:Q+R:R</f>
        <v>11</v>
      </c>
      <c r="Q129" s="22">
        <v>10</v>
      </c>
      <c r="R129" s="22">
        <v>1</v>
      </c>
      <c r="S129" s="22" t="s">
        <v>768</v>
      </c>
      <c r="T129" s="26" t="s">
        <v>768</v>
      </c>
      <c r="U129" s="69" t="s">
        <v>777</v>
      </c>
      <c r="V129" s="68" t="s">
        <v>1128</v>
      </c>
      <c r="W129" s="69"/>
    </row>
    <row r="130" customFormat="1" ht="25" hidden="1" customHeight="1" spans="1:23">
      <c r="A130" s="22">
        <v>128</v>
      </c>
      <c r="B130" s="58" t="s">
        <v>458</v>
      </c>
      <c r="C130" s="58" t="s">
        <v>1129</v>
      </c>
      <c r="D130" s="22" t="s">
        <v>155</v>
      </c>
      <c r="E130" s="22" t="s">
        <v>31</v>
      </c>
      <c r="F130" s="22" t="s">
        <v>35</v>
      </c>
      <c r="G130" s="22" t="s">
        <v>1130</v>
      </c>
      <c r="H130" s="23" t="s">
        <v>768</v>
      </c>
      <c r="I130" s="22" t="s">
        <v>768</v>
      </c>
      <c r="J130" s="22" t="s">
        <v>768</v>
      </c>
      <c r="K130" s="22" t="s">
        <v>768</v>
      </c>
      <c r="L130" s="63">
        <v>4</v>
      </c>
      <c r="M130" s="63">
        <v>4</v>
      </c>
      <c r="N130" s="63">
        <v>4</v>
      </c>
      <c r="O130" s="22">
        <f t="shared" si="1"/>
        <v>100</v>
      </c>
      <c r="P130" s="22">
        <f>Q:Q+R:R</f>
        <v>9</v>
      </c>
      <c r="Q130" s="22">
        <v>8</v>
      </c>
      <c r="R130" s="22">
        <v>1</v>
      </c>
      <c r="S130" s="22" t="s">
        <v>768</v>
      </c>
      <c r="T130" s="26" t="s">
        <v>768</v>
      </c>
      <c r="U130" s="69" t="s">
        <v>777</v>
      </c>
      <c r="V130" s="68" t="s">
        <v>1131</v>
      </c>
      <c r="W130" s="69"/>
    </row>
    <row r="131" customFormat="1" ht="25" hidden="1" customHeight="1" spans="1:23">
      <c r="A131" s="22">
        <v>129</v>
      </c>
      <c r="B131" s="58" t="s">
        <v>470</v>
      </c>
      <c r="C131" s="58" t="s">
        <v>1132</v>
      </c>
      <c r="D131" s="22" t="s">
        <v>155</v>
      </c>
      <c r="E131" s="22" t="s">
        <v>31</v>
      </c>
      <c r="F131" s="22" t="s">
        <v>35</v>
      </c>
      <c r="G131" s="22" t="s">
        <v>1133</v>
      </c>
      <c r="H131" s="23" t="s">
        <v>768</v>
      </c>
      <c r="I131" s="22" t="s">
        <v>768</v>
      </c>
      <c r="J131" s="22" t="s">
        <v>768</v>
      </c>
      <c r="K131" s="22" t="s">
        <v>768</v>
      </c>
      <c r="L131" s="63">
        <v>4</v>
      </c>
      <c r="M131" s="63">
        <v>4</v>
      </c>
      <c r="N131" s="63">
        <v>4</v>
      </c>
      <c r="O131" s="22">
        <f t="shared" ref="O131:O194" si="2">L131*25</f>
        <v>100</v>
      </c>
      <c r="P131" s="22">
        <f>Q:Q+R:R</f>
        <v>9</v>
      </c>
      <c r="Q131" s="22">
        <v>8</v>
      </c>
      <c r="R131" s="22">
        <v>1</v>
      </c>
      <c r="S131" s="22" t="s">
        <v>768</v>
      </c>
      <c r="T131" s="26" t="s">
        <v>768</v>
      </c>
      <c r="U131" s="69" t="s">
        <v>777</v>
      </c>
      <c r="V131" s="68" t="s">
        <v>1134</v>
      </c>
      <c r="W131" s="69"/>
    </row>
    <row r="132" customFormat="1" ht="25" hidden="1" customHeight="1" spans="1:23">
      <c r="A132" s="22">
        <v>130</v>
      </c>
      <c r="B132" s="58" t="s">
        <v>472</v>
      </c>
      <c r="C132" s="58" t="s">
        <v>1135</v>
      </c>
      <c r="D132" s="22" t="s">
        <v>155</v>
      </c>
      <c r="E132" s="22" t="s">
        <v>31</v>
      </c>
      <c r="F132" s="22" t="s">
        <v>35</v>
      </c>
      <c r="G132" s="22" t="s">
        <v>1103</v>
      </c>
      <c r="H132" s="23" t="s">
        <v>767</v>
      </c>
      <c r="I132" s="22" t="s">
        <v>768</v>
      </c>
      <c r="J132" s="22" t="s">
        <v>767</v>
      </c>
      <c r="K132" s="22" t="s">
        <v>768</v>
      </c>
      <c r="L132" s="63">
        <v>4</v>
      </c>
      <c r="M132" s="63">
        <v>4</v>
      </c>
      <c r="N132" s="63">
        <v>4</v>
      </c>
      <c r="O132" s="22">
        <f t="shared" si="2"/>
        <v>100</v>
      </c>
      <c r="P132" s="22">
        <f>Q:Q+R:R</f>
        <v>9</v>
      </c>
      <c r="Q132" s="22">
        <v>8</v>
      </c>
      <c r="R132" s="22">
        <v>1</v>
      </c>
      <c r="S132" s="22" t="s">
        <v>768</v>
      </c>
      <c r="T132" s="26" t="s">
        <v>768</v>
      </c>
      <c r="U132" s="69" t="s">
        <v>769</v>
      </c>
      <c r="V132" s="68" t="s">
        <v>1136</v>
      </c>
      <c r="W132" s="69"/>
    </row>
    <row r="133" customFormat="1" ht="25" hidden="1" customHeight="1" spans="1:23">
      <c r="A133" s="22">
        <v>131</v>
      </c>
      <c r="B133" s="58" t="s">
        <v>473</v>
      </c>
      <c r="C133" s="58" t="s">
        <v>1137</v>
      </c>
      <c r="D133" s="22" t="s">
        <v>155</v>
      </c>
      <c r="E133" s="22" t="s">
        <v>31</v>
      </c>
      <c r="F133" s="22" t="s">
        <v>35</v>
      </c>
      <c r="G133" s="22" t="s">
        <v>1138</v>
      </c>
      <c r="H133" s="23" t="s">
        <v>768</v>
      </c>
      <c r="I133" s="22" t="s">
        <v>768</v>
      </c>
      <c r="J133" s="22" t="s">
        <v>768</v>
      </c>
      <c r="K133" s="22" t="s">
        <v>768</v>
      </c>
      <c r="L133" s="63">
        <v>5</v>
      </c>
      <c r="M133" s="63">
        <v>5</v>
      </c>
      <c r="N133" s="63">
        <v>5</v>
      </c>
      <c r="O133" s="22">
        <f t="shared" si="2"/>
        <v>125</v>
      </c>
      <c r="P133" s="22">
        <f>Q:Q+R:R</f>
        <v>11</v>
      </c>
      <c r="Q133" s="22">
        <v>10</v>
      </c>
      <c r="R133" s="22">
        <v>1</v>
      </c>
      <c r="S133" s="22" t="s">
        <v>768</v>
      </c>
      <c r="T133" s="26" t="s">
        <v>768</v>
      </c>
      <c r="U133" s="69" t="s">
        <v>777</v>
      </c>
      <c r="V133" s="68" t="s">
        <v>1139</v>
      </c>
      <c r="W133" s="69"/>
    </row>
    <row r="134" customFormat="1" ht="25" hidden="1" customHeight="1" spans="1:23">
      <c r="A134" s="22">
        <v>132</v>
      </c>
      <c r="B134" s="58" t="s">
        <v>474</v>
      </c>
      <c r="C134" s="58" t="s">
        <v>1140</v>
      </c>
      <c r="D134" s="22" t="s">
        <v>155</v>
      </c>
      <c r="E134" s="22" t="s">
        <v>31</v>
      </c>
      <c r="F134" s="22" t="s">
        <v>35</v>
      </c>
      <c r="G134" s="22" t="s">
        <v>1141</v>
      </c>
      <c r="H134" s="23" t="s">
        <v>768</v>
      </c>
      <c r="I134" s="22" t="s">
        <v>768</v>
      </c>
      <c r="J134" s="22" t="s">
        <v>768</v>
      </c>
      <c r="K134" s="22" t="s">
        <v>768</v>
      </c>
      <c r="L134" s="63">
        <v>4</v>
      </c>
      <c r="M134" s="63">
        <v>4</v>
      </c>
      <c r="N134" s="63">
        <v>4</v>
      </c>
      <c r="O134" s="22">
        <f t="shared" si="2"/>
        <v>100</v>
      </c>
      <c r="P134" s="22">
        <f>Q:Q+R:R</f>
        <v>9</v>
      </c>
      <c r="Q134" s="22">
        <v>8</v>
      </c>
      <c r="R134" s="22">
        <v>1</v>
      </c>
      <c r="S134" s="22" t="s">
        <v>768</v>
      </c>
      <c r="T134" s="26" t="s">
        <v>768</v>
      </c>
      <c r="U134" s="69" t="s">
        <v>777</v>
      </c>
      <c r="V134" s="68" t="s">
        <v>1142</v>
      </c>
      <c r="W134" s="69"/>
    </row>
    <row r="135" customFormat="1" ht="25" hidden="1" customHeight="1" spans="1:23">
      <c r="A135" s="22">
        <v>133</v>
      </c>
      <c r="B135" s="58" t="s">
        <v>475</v>
      </c>
      <c r="C135" s="58" t="s">
        <v>1143</v>
      </c>
      <c r="D135" s="22" t="s">
        <v>155</v>
      </c>
      <c r="E135" s="22" t="s">
        <v>31</v>
      </c>
      <c r="F135" s="22" t="s">
        <v>35</v>
      </c>
      <c r="G135" s="22" t="s">
        <v>1103</v>
      </c>
      <c r="H135" s="23" t="s">
        <v>767</v>
      </c>
      <c r="I135" s="22" t="s">
        <v>768</v>
      </c>
      <c r="J135" s="22" t="s">
        <v>767</v>
      </c>
      <c r="K135" s="22" t="s">
        <v>768</v>
      </c>
      <c r="L135" s="63">
        <v>6</v>
      </c>
      <c r="M135" s="63">
        <v>6</v>
      </c>
      <c r="N135" s="63">
        <v>6</v>
      </c>
      <c r="O135" s="22">
        <f t="shared" si="2"/>
        <v>150</v>
      </c>
      <c r="P135" s="22">
        <f>Q:Q+R:R</f>
        <v>13</v>
      </c>
      <c r="Q135" s="22">
        <v>12</v>
      </c>
      <c r="R135" s="22">
        <v>1</v>
      </c>
      <c r="S135" s="22" t="s">
        <v>768</v>
      </c>
      <c r="T135" s="26" t="s">
        <v>768</v>
      </c>
      <c r="U135" s="69" t="s">
        <v>777</v>
      </c>
      <c r="V135" s="68" t="s">
        <v>1144</v>
      </c>
      <c r="W135" s="69"/>
    </row>
    <row r="136" customFormat="1" ht="25" hidden="1" customHeight="1" spans="1:23">
      <c r="A136" s="22">
        <v>134</v>
      </c>
      <c r="B136" s="58" t="s">
        <v>537</v>
      </c>
      <c r="C136" s="58" t="s">
        <v>1145</v>
      </c>
      <c r="D136" s="22" t="s">
        <v>155</v>
      </c>
      <c r="E136" s="22" t="s">
        <v>31</v>
      </c>
      <c r="F136" s="22" t="s">
        <v>19</v>
      </c>
      <c r="G136" s="22" t="s">
        <v>1146</v>
      </c>
      <c r="H136" s="23" t="s">
        <v>767</v>
      </c>
      <c r="I136" s="22" t="s">
        <v>768</v>
      </c>
      <c r="J136" s="22" t="s">
        <v>767</v>
      </c>
      <c r="K136" s="22" t="s">
        <v>768</v>
      </c>
      <c r="L136" s="63">
        <v>2</v>
      </c>
      <c r="M136" s="63">
        <v>2</v>
      </c>
      <c r="N136" s="63">
        <v>2</v>
      </c>
      <c r="O136" s="22">
        <f t="shared" si="2"/>
        <v>50</v>
      </c>
      <c r="P136" s="22">
        <f>Q:Q+R:R</f>
        <v>4.5</v>
      </c>
      <c r="Q136" s="22">
        <v>4</v>
      </c>
      <c r="R136" s="22">
        <v>0.5</v>
      </c>
      <c r="S136" s="22" t="s">
        <v>768</v>
      </c>
      <c r="T136" s="26" t="s">
        <v>768</v>
      </c>
      <c r="U136" s="69" t="s">
        <v>777</v>
      </c>
      <c r="V136" s="68" t="s">
        <v>1147</v>
      </c>
      <c r="W136" s="69"/>
    </row>
    <row r="137" customFormat="1" ht="25" hidden="1" customHeight="1" spans="1:23">
      <c r="A137" s="22">
        <v>135</v>
      </c>
      <c r="B137" s="58" t="s">
        <v>538</v>
      </c>
      <c r="C137" s="58" t="s">
        <v>1148</v>
      </c>
      <c r="D137" s="22" t="s">
        <v>155</v>
      </c>
      <c r="E137" s="22" t="s">
        <v>31</v>
      </c>
      <c r="F137" s="22" t="s">
        <v>19</v>
      </c>
      <c r="G137" s="22" t="s">
        <v>1146</v>
      </c>
      <c r="H137" s="23" t="s">
        <v>768</v>
      </c>
      <c r="I137" s="22" t="s">
        <v>768</v>
      </c>
      <c r="J137" s="22" t="s">
        <v>768</v>
      </c>
      <c r="K137" s="22" t="s">
        <v>768</v>
      </c>
      <c r="L137" s="63">
        <v>2</v>
      </c>
      <c r="M137" s="63">
        <v>2</v>
      </c>
      <c r="N137" s="63">
        <v>2</v>
      </c>
      <c r="O137" s="22">
        <f t="shared" si="2"/>
        <v>50</v>
      </c>
      <c r="P137" s="22">
        <f>Q:Q+R:R</f>
        <v>4.5</v>
      </c>
      <c r="Q137" s="22">
        <v>4</v>
      </c>
      <c r="R137" s="22">
        <v>0.5</v>
      </c>
      <c r="S137" s="22" t="s">
        <v>768</v>
      </c>
      <c r="T137" s="26" t="s">
        <v>768</v>
      </c>
      <c r="U137" s="69" t="s">
        <v>777</v>
      </c>
      <c r="V137" s="68" t="s">
        <v>1149</v>
      </c>
      <c r="W137" s="69"/>
    </row>
    <row r="138" customFormat="1" ht="25" hidden="1" customHeight="1" spans="1:23">
      <c r="A138" s="22">
        <v>136</v>
      </c>
      <c r="B138" s="58" t="s">
        <v>554</v>
      </c>
      <c r="C138" s="58" t="s">
        <v>1150</v>
      </c>
      <c r="D138" s="22" t="s">
        <v>155</v>
      </c>
      <c r="E138" s="22" t="s">
        <v>31</v>
      </c>
      <c r="F138" s="22" t="s">
        <v>19</v>
      </c>
      <c r="G138" s="22" t="s">
        <v>1146</v>
      </c>
      <c r="H138" s="23" t="s">
        <v>768</v>
      </c>
      <c r="I138" s="22" t="s">
        <v>768</v>
      </c>
      <c r="J138" s="22" t="s">
        <v>768</v>
      </c>
      <c r="K138" s="22" t="s">
        <v>768</v>
      </c>
      <c r="L138" s="63">
        <v>2</v>
      </c>
      <c r="M138" s="63">
        <v>2</v>
      </c>
      <c r="N138" s="63">
        <v>2</v>
      </c>
      <c r="O138" s="22">
        <f t="shared" si="2"/>
        <v>50</v>
      </c>
      <c r="P138" s="22">
        <f>Q:Q+R:R</f>
        <v>4.5</v>
      </c>
      <c r="Q138" s="22">
        <v>4</v>
      </c>
      <c r="R138" s="22">
        <v>0.5</v>
      </c>
      <c r="S138" s="22" t="s">
        <v>768</v>
      </c>
      <c r="T138" s="26" t="s">
        <v>768</v>
      </c>
      <c r="U138" s="69" t="s">
        <v>777</v>
      </c>
      <c r="V138" s="68" t="s">
        <v>1151</v>
      </c>
      <c r="W138" s="69"/>
    </row>
    <row r="139" customFormat="1" ht="25" hidden="1" customHeight="1" spans="1:23">
      <c r="A139" s="22">
        <v>137</v>
      </c>
      <c r="B139" s="58" t="s">
        <v>543</v>
      </c>
      <c r="C139" s="58" t="s">
        <v>1152</v>
      </c>
      <c r="D139" s="22" t="s">
        <v>155</v>
      </c>
      <c r="E139" s="22" t="s">
        <v>31</v>
      </c>
      <c r="F139" s="22" t="s">
        <v>19</v>
      </c>
      <c r="G139" s="22" t="s">
        <v>1153</v>
      </c>
      <c r="H139" s="23" t="s">
        <v>768</v>
      </c>
      <c r="I139" s="22" t="s">
        <v>768</v>
      </c>
      <c r="J139" s="22" t="s">
        <v>768</v>
      </c>
      <c r="K139" s="22" t="s">
        <v>768</v>
      </c>
      <c r="L139" s="63">
        <v>2</v>
      </c>
      <c r="M139" s="63">
        <v>2</v>
      </c>
      <c r="N139" s="63">
        <v>2</v>
      </c>
      <c r="O139" s="22">
        <f t="shared" si="2"/>
        <v>50</v>
      </c>
      <c r="P139" s="22">
        <f>Q:Q+R:R</f>
        <v>4.5</v>
      </c>
      <c r="Q139" s="22">
        <v>4</v>
      </c>
      <c r="R139" s="22">
        <v>0.5</v>
      </c>
      <c r="S139" s="22" t="s">
        <v>768</v>
      </c>
      <c r="T139" s="26" t="s">
        <v>768</v>
      </c>
      <c r="U139" s="69" t="s">
        <v>777</v>
      </c>
      <c r="V139" s="68" t="s">
        <v>1154</v>
      </c>
      <c r="W139" s="69"/>
    </row>
    <row r="140" customFormat="1" ht="25" hidden="1" customHeight="1" spans="1:23">
      <c r="A140" s="22">
        <v>138</v>
      </c>
      <c r="B140" s="58" t="s">
        <v>553</v>
      </c>
      <c r="C140" s="58" t="s">
        <v>1155</v>
      </c>
      <c r="D140" s="22" t="s">
        <v>155</v>
      </c>
      <c r="E140" s="22" t="s">
        <v>31</v>
      </c>
      <c r="F140" s="22" t="s">
        <v>19</v>
      </c>
      <c r="G140" s="22" t="s">
        <v>1156</v>
      </c>
      <c r="H140" s="23" t="s">
        <v>767</v>
      </c>
      <c r="I140" s="22" t="s">
        <v>768</v>
      </c>
      <c r="J140" s="22" t="s">
        <v>767</v>
      </c>
      <c r="K140" s="22" t="s">
        <v>768</v>
      </c>
      <c r="L140" s="63">
        <v>4</v>
      </c>
      <c r="M140" s="63">
        <v>4</v>
      </c>
      <c r="N140" s="63">
        <v>4</v>
      </c>
      <c r="O140" s="22">
        <f t="shared" si="2"/>
        <v>100</v>
      </c>
      <c r="P140" s="22">
        <f>Q:Q+R:R</f>
        <v>9</v>
      </c>
      <c r="Q140" s="22">
        <v>8</v>
      </c>
      <c r="R140" s="22">
        <v>1</v>
      </c>
      <c r="S140" s="22" t="s">
        <v>768</v>
      </c>
      <c r="T140" s="26" t="s">
        <v>768</v>
      </c>
      <c r="U140" s="69" t="s">
        <v>777</v>
      </c>
      <c r="V140" s="68" t="s">
        <v>1157</v>
      </c>
      <c r="W140" s="69"/>
    </row>
    <row r="141" customFormat="1" ht="25" hidden="1" customHeight="1" spans="1:23">
      <c r="A141" s="22">
        <v>139</v>
      </c>
      <c r="B141" s="58" t="s">
        <v>544</v>
      </c>
      <c r="C141" s="58" t="s">
        <v>1158</v>
      </c>
      <c r="D141" s="22" t="s">
        <v>155</v>
      </c>
      <c r="E141" s="22" t="s">
        <v>31</v>
      </c>
      <c r="F141" s="22" t="s">
        <v>19</v>
      </c>
      <c r="G141" s="22" t="s">
        <v>1156</v>
      </c>
      <c r="H141" s="23" t="s">
        <v>767</v>
      </c>
      <c r="I141" s="22" t="s">
        <v>768</v>
      </c>
      <c r="J141" s="22" t="s">
        <v>767</v>
      </c>
      <c r="K141" s="22" t="s">
        <v>768</v>
      </c>
      <c r="L141" s="63">
        <v>2</v>
      </c>
      <c r="M141" s="63">
        <v>2</v>
      </c>
      <c r="N141" s="63">
        <v>2</v>
      </c>
      <c r="O141" s="22">
        <f t="shared" si="2"/>
        <v>50</v>
      </c>
      <c r="P141" s="22">
        <f>Q:Q+R:R</f>
        <v>4.5</v>
      </c>
      <c r="Q141" s="22">
        <v>4</v>
      </c>
      <c r="R141" s="22">
        <v>0.5</v>
      </c>
      <c r="S141" s="22" t="s">
        <v>768</v>
      </c>
      <c r="T141" s="26" t="s">
        <v>768</v>
      </c>
      <c r="U141" s="69" t="s">
        <v>777</v>
      </c>
      <c r="V141" s="68" t="s">
        <v>1159</v>
      </c>
      <c r="W141" s="69"/>
    </row>
    <row r="142" customFormat="1" ht="25" hidden="1" customHeight="1" spans="1:23">
      <c r="A142" s="22">
        <v>140</v>
      </c>
      <c r="B142" s="58" t="s">
        <v>545</v>
      </c>
      <c r="C142" s="58" t="s">
        <v>1160</v>
      </c>
      <c r="D142" s="22" t="s">
        <v>155</v>
      </c>
      <c r="E142" s="22" t="s">
        <v>31</v>
      </c>
      <c r="F142" s="22" t="s">
        <v>19</v>
      </c>
      <c r="G142" s="22" t="s">
        <v>1161</v>
      </c>
      <c r="H142" s="23" t="s">
        <v>767</v>
      </c>
      <c r="I142" s="22" t="s">
        <v>768</v>
      </c>
      <c r="J142" s="22" t="s">
        <v>767</v>
      </c>
      <c r="K142" s="22" t="s">
        <v>768</v>
      </c>
      <c r="L142" s="63">
        <v>4</v>
      </c>
      <c r="M142" s="63">
        <v>4</v>
      </c>
      <c r="N142" s="63">
        <v>4</v>
      </c>
      <c r="O142" s="22">
        <f t="shared" si="2"/>
        <v>100</v>
      </c>
      <c r="P142" s="22">
        <f>Q:Q+R:R</f>
        <v>9</v>
      </c>
      <c r="Q142" s="22">
        <v>8</v>
      </c>
      <c r="R142" s="22">
        <v>1</v>
      </c>
      <c r="S142" s="22" t="s">
        <v>768</v>
      </c>
      <c r="T142" s="26" t="s">
        <v>768</v>
      </c>
      <c r="U142" s="69" t="s">
        <v>777</v>
      </c>
      <c r="V142" s="68" t="s">
        <v>1162</v>
      </c>
      <c r="W142" s="69"/>
    </row>
    <row r="143" customFormat="1" ht="25" hidden="1" customHeight="1" spans="1:23">
      <c r="A143" s="22">
        <v>141</v>
      </c>
      <c r="B143" s="58" t="s">
        <v>546</v>
      </c>
      <c r="C143" s="58" t="s">
        <v>1163</v>
      </c>
      <c r="D143" s="22" t="s">
        <v>155</v>
      </c>
      <c r="E143" s="22" t="s">
        <v>31</v>
      </c>
      <c r="F143" s="22" t="s">
        <v>19</v>
      </c>
      <c r="G143" s="22" t="s">
        <v>1161</v>
      </c>
      <c r="H143" s="23" t="s">
        <v>767</v>
      </c>
      <c r="I143" s="22" t="s">
        <v>768</v>
      </c>
      <c r="J143" s="22" t="s">
        <v>767</v>
      </c>
      <c r="K143" s="22" t="s">
        <v>768</v>
      </c>
      <c r="L143" s="63">
        <v>4</v>
      </c>
      <c r="M143" s="63">
        <v>4</v>
      </c>
      <c r="N143" s="63">
        <v>4</v>
      </c>
      <c r="O143" s="22">
        <f t="shared" si="2"/>
        <v>100</v>
      </c>
      <c r="P143" s="22">
        <f>Q:Q+R:R</f>
        <v>9</v>
      </c>
      <c r="Q143" s="22">
        <v>8</v>
      </c>
      <c r="R143" s="22">
        <v>1</v>
      </c>
      <c r="S143" s="22" t="s">
        <v>768</v>
      </c>
      <c r="T143" s="26" t="s">
        <v>768</v>
      </c>
      <c r="U143" s="69" t="s">
        <v>777</v>
      </c>
      <c r="V143" s="68" t="s">
        <v>1164</v>
      </c>
      <c r="W143" s="69"/>
    </row>
    <row r="144" customFormat="1" ht="25" hidden="1" customHeight="1" spans="1:23">
      <c r="A144" s="22">
        <v>142</v>
      </c>
      <c r="B144" s="58" t="s">
        <v>547</v>
      </c>
      <c r="C144" s="58" t="s">
        <v>1165</v>
      </c>
      <c r="D144" s="22" t="s">
        <v>155</v>
      </c>
      <c r="E144" s="22" t="s">
        <v>31</v>
      </c>
      <c r="F144" s="22" t="s">
        <v>19</v>
      </c>
      <c r="G144" s="22" t="s">
        <v>1166</v>
      </c>
      <c r="H144" s="23" t="s">
        <v>767</v>
      </c>
      <c r="I144" s="22" t="s">
        <v>768</v>
      </c>
      <c r="J144" s="22" t="s">
        <v>767</v>
      </c>
      <c r="K144" s="22" t="s">
        <v>768</v>
      </c>
      <c r="L144" s="63">
        <v>4</v>
      </c>
      <c r="M144" s="63">
        <v>4</v>
      </c>
      <c r="N144" s="63">
        <v>4</v>
      </c>
      <c r="O144" s="22">
        <f t="shared" si="2"/>
        <v>100</v>
      </c>
      <c r="P144" s="22">
        <f>Q:Q+R:R</f>
        <v>9</v>
      </c>
      <c r="Q144" s="22">
        <v>8</v>
      </c>
      <c r="R144" s="22">
        <v>1</v>
      </c>
      <c r="S144" s="22" t="s">
        <v>768</v>
      </c>
      <c r="T144" s="26" t="s">
        <v>768</v>
      </c>
      <c r="U144" s="69" t="s">
        <v>777</v>
      </c>
      <c r="V144" s="68" t="s">
        <v>1167</v>
      </c>
      <c r="W144" s="69"/>
    </row>
    <row r="145" customFormat="1" ht="25" hidden="1" customHeight="1" spans="1:23">
      <c r="A145" s="22">
        <v>143</v>
      </c>
      <c r="B145" s="58" t="s">
        <v>549</v>
      </c>
      <c r="C145" s="58" t="s">
        <v>1168</v>
      </c>
      <c r="D145" s="22" t="s">
        <v>155</v>
      </c>
      <c r="E145" s="22" t="s">
        <v>31</v>
      </c>
      <c r="F145" s="22" t="s">
        <v>19</v>
      </c>
      <c r="G145" s="22" t="s">
        <v>1166</v>
      </c>
      <c r="H145" s="23" t="s">
        <v>767</v>
      </c>
      <c r="I145" s="22" t="s">
        <v>768</v>
      </c>
      <c r="J145" s="22" t="s">
        <v>767</v>
      </c>
      <c r="K145" s="22" t="s">
        <v>768</v>
      </c>
      <c r="L145" s="63">
        <v>4</v>
      </c>
      <c r="M145" s="63">
        <v>4</v>
      </c>
      <c r="N145" s="63">
        <v>4</v>
      </c>
      <c r="O145" s="22">
        <f t="shared" si="2"/>
        <v>100</v>
      </c>
      <c r="P145" s="22">
        <f>Q:Q+R:R</f>
        <v>9</v>
      </c>
      <c r="Q145" s="22">
        <v>8</v>
      </c>
      <c r="R145" s="22">
        <v>1</v>
      </c>
      <c r="S145" s="22" t="s">
        <v>768</v>
      </c>
      <c r="T145" s="26" t="s">
        <v>768</v>
      </c>
      <c r="U145" s="69" t="s">
        <v>777</v>
      </c>
      <c r="V145" s="68" t="s">
        <v>1169</v>
      </c>
      <c r="W145" s="69"/>
    </row>
    <row r="146" customFormat="1" ht="25" hidden="1" customHeight="1" spans="1:23">
      <c r="A146" s="22">
        <v>144</v>
      </c>
      <c r="B146" s="58" t="s">
        <v>550</v>
      </c>
      <c r="C146" s="58" t="s">
        <v>1170</v>
      </c>
      <c r="D146" s="22" t="s">
        <v>155</v>
      </c>
      <c r="E146" s="22" t="s">
        <v>31</v>
      </c>
      <c r="F146" s="22" t="s">
        <v>19</v>
      </c>
      <c r="G146" s="22" t="s">
        <v>1166</v>
      </c>
      <c r="H146" s="23" t="s">
        <v>767</v>
      </c>
      <c r="I146" s="22" t="s">
        <v>768</v>
      </c>
      <c r="J146" s="22" t="s">
        <v>767</v>
      </c>
      <c r="K146" s="22" t="s">
        <v>768</v>
      </c>
      <c r="L146" s="63">
        <v>4</v>
      </c>
      <c r="M146" s="63">
        <v>4</v>
      </c>
      <c r="N146" s="63">
        <v>4</v>
      </c>
      <c r="O146" s="22">
        <f t="shared" si="2"/>
        <v>100</v>
      </c>
      <c r="P146" s="22">
        <f>Q:Q+R:R</f>
        <v>9</v>
      </c>
      <c r="Q146" s="22">
        <v>8</v>
      </c>
      <c r="R146" s="22">
        <v>1</v>
      </c>
      <c r="S146" s="22" t="s">
        <v>768</v>
      </c>
      <c r="T146" s="26" t="s">
        <v>768</v>
      </c>
      <c r="U146" s="69" t="s">
        <v>777</v>
      </c>
      <c r="V146" s="68" t="s">
        <v>1171</v>
      </c>
      <c r="W146" s="69"/>
    </row>
    <row r="147" customFormat="1" ht="25" hidden="1" customHeight="1" spans="1:23">
      <c r="A147" s="22">
        <v>145</v>
      </c>
      <c r="B147" s="58" t="s">
        <v>551</v>
      </c>
      <c r="C147" s="58" t="s">
        <v>1172</v>
      </c>
      <c r="D147" s="22" t="s">
        <v>155</v>
      </c>
      <c r="E147" s="22" t="s">
        <v>31</v>
      </c>
      <c r="F147" s="22" t="s">
        <v>19</v>
      </c>
      <c r="G147" s="22" t="s">
        <v>1146</v>
      </c>
      <c r="H147" s="23" t="s">
        <v>767</v>
      </c>
      <c r="I147" s="22" t="s">
        <v>768</v>
      </c>
      <c r="J147" s="22" t="s">
        <v>767</v>
      </c>
      <c r="K147" s="22" t="s">
        <v>768</v>
      </c>
      <c r="L147" s="63">
        <v>4</v>
      </c>
      <c r="M147" s="63">
        <v>4</v>
      </c>
      <c r="N147" s="63">
        <v>4</v>
      </c>
      <c r="O147" s="22">
        <f t="shared" si="2"/>
        <v>100</v>
      </c>
      <c r="P147" s="22">
        <f>Q:Q+R:R</f>
        <v>9</v>
      </c>
      <c r="Q147" s="22">
        <v>8</v>
      </c>
      <c r="R147" s="22">
        <v>1</v>
      </c>
      <c r="S147" s="22" t="s">
        <v>768</v>
      </c>
      <c r="T147" s="26" t="s">
        <v>768</v>
      </c>
      <c r="U147" s="69" t="s">
        <v>777</v>
      </c>
      <c r="V147" s="68" t="s">
        <v>1173</v>
      </c>
      <c r="W147" s="69"/>
    </row>
    <row r="148" customFormat="1" ht="25" hidden="1" customHeight="1" spans="1:23">
      <c r="A148" s="22">
        <v>146</v>
      </c>
      <c r="B148" s="58" t="s">
        <v>552</v>
      </c>
      <c r="C148" s="58" t="s">
        <v>1174</v>
      </c>
      <c r="D148" s="22" t="s">
        <v>155</v>
      </c>
      <c r="E148" s="22" t="s">
        <v>31</v>
      </c>
      <c r="F148" s="22" t="s">
        <v>19</v>
      </c>
      <c r="G148" s="22" t="s">
        <v>1156</v>
      </c>
      <c r="H148" s="23" t="s">
        <v>767</v>
      </c>
      <c r="I148" s="22" t="s">
        <v>768</v>
      </c>
      <c r="J148" s="22" t="s">
        <v>767</v>
      </c>
      <c r="K148" s="22" t="s">
        <v>768</v>
      </c>
      <c r="L148" s="63">
        <v>2</v>
      </c>
      <c r="M148" s="63">
        <v>2</v>
      </c>
      <c r="N148" s="63">
        <v>2</v>
      </c>
      <c r="O148" s="22">
        <f t="shared" si="2"/>
        <v>50</v>
      </c>
      <c r="P148" s="22">
        <f>Q:Q+R:R</f>
        <v>4.5</v>
      </c>
      <c r="Q148" s="22">
        <v>4</v>
      </c>
      <c r="R148" s="22">
        <v>0.5</v>
      </c>
      <c r="S148" s="22" t="s">
        <v>768</v>
      </c>
      <c r="T148" s="26" t="s">
        <v>768</v>
      </c>
      <c r="U148" s="69" t="s">
        <v>777</v>
      </c>
      <c r="V148" s="68" t="s">
        <v>1175</v>
      </c>
      <c r="W148" s="69"/>
    </row>
    <row r="149" customFormat="1" ht="25" hidden="1" customHeight="1" spans="1:23">
      <c r="A149" s="22">
        <v>147</v>
      </c>
      <c r="B149" s="58" t="s">
        <v>534</v>
      </c>
      <c r="C149" s="58" t="s">
        <v>1176</v>
      </c>
      <c r="D149" s="22" t="s">
        <v>155</v>
      </c>
      <c r="E149" s="22" t="s">
        <v>31</v>
      </c>
      <c r="F149" s="22" t="s">
        <v>19</v>
      </c>
      <c r="G149" s="22" t="s">
        <v>1177</v>
      </c>
      <c r="H149" s="23" t="s">
        <v>767</v>
      </c>
      <c r="I149" s="22" t="s">
        <v>768</v>
      </c>
      <c r="J149" s="22" t="s">
        <v>767</v>
      </c>
      <c r="K149" s="22" t="s">
        <v>768</v>
      </c>
      <c r="L149" s="63">
        <v>6</v>
      </c>
      <c r="M149" s="63">
        <v>6</v>
      </c>
      <c r="N149" s="63">
        <v>6</v>
      </c>
      <c r="O149" s="22">
        <f t="shared" si="2"/>
        <v>150</v>
      </c>
      <c r="P149" s="22">
        <f>Q:Q+R:R</f>
        <v>13</v>
      </c>
      <c r="Q149" s="22">
        <v>12</v>
      </c>
      <c r="R149" s="22">
        <v>1</v>
      </c>
      <c r="S149" s="22" t="s">
        <v>768</v>
      </c>
      <c r="T149" s="26" t="s">
        <v>768</v>
      </c>
      <c r="U149" s="69" t="s">
        <v>777</v>
      </c>
      <c r="V149" s="68" t="s">
        <v>1178</v>
      </c>
      <c r="W149" s="69"/>
    </row>
    <row r="150" customFormat="1" ht="25" hidden="1" customHeight="1" spans="1:23">
      <c r="A150" s="22">
        <v>148</v>
      </c>
      <c r="B150" s="58" t="s">
        <v>535</v>
      </c>
      <c r="C150" s="58" t="s">
        <v>1179</v>
      </c>
      <c r="D150" s="22" t="s">
        <v>155</v>
      </c>
      <c r="E150" s="22" t="s">
        <v>31</v>
      </c>
      <c r="F150" s="22" t="s">
        <v>19</v>
      </c>
      <c r="G150" s="22" t="s">
        <v>1180</v>
      </c>
      <c r="H150" s="23" t="s">
        <v>767</v>
      </c>
      <c r="I150" s="22" t="s">
        <v>768</v>
      </c>
      <c r="J150" s="22" t="s">
        <v>767</v>
      </c>
      <c r="K150" s="22" t="s">
        <v>768</v>
      </c>
      <c r="L150" s="63">
        <v>4</v>
      </c>
      <c r="M150" s="63">
        <v>4</v>
      </c>
      <c r="N150" s="63">
        <v>4</v>
      </c>
      <c r="O150" s="22">
        <f t="shared" si="2"/>
        <v>100</v>
      </c>
      <c r="P150" s="22">
        <f>Q:Q+R:R</f>
        <v>9</v>
      </c>
      <c r="Q150" s="22">
        <v>8</v>
      </c>
      <c r="R150" s="22">
        <v>1</v>
      </c>
      <c r="S150" s="22" t="s">
        <v>768</v>
      </c>
      <c r="T150" s="26" t="s">
        <v>768</v>
      </c>
      <c r="U150" s="69" t="s">
        <v>769</v>
      </c>
      <c r="V150" s="68" t="s">
        <v>1181</v>
      </c>
      <c r="W150" s="69"/>
    </row>
    <row r="151" customFormat="1" ht="25" hidden="1" customHeight="1" spans="1:23">
      <c r="A151" s="22">
        <v>149</v>
      </c>
      <c r="B151" s="58" t="s">
        <v>560</v>
      </c>
      <c r="C151" s="58" t="s">
        <v>1182</v>
      </c>
      <c r="D151" s="22" t="s">
        <v>155</v>
      </c>
      <c r="E151" s="22" t="s">
        <v>31</v>
      </c>
      <c r="F151" s="22" t="s">
        <v>19</v>
      </c>
      <c r="G151" s="22" t="s">
        <v>1183</v>
      </c>
      <c r="H151" s="23" t="s">
        <v>767</v>
      </c>
      <c r="I151" s="22" t="s">
        <v>768</v>
      </c>
      <c r="J151" s="22" t="s">
        <v>767</v>
      </c>
      <c r="K151" s="22" t="s">
        <v>768</v>
      </c>
      <c r="L151" s="63">
        <v>4</v>
      </c>
      <c r="M151" s="63">
        <v>4</v>
      </c>
      <c r="N151" s="63">
        <v>4</v>
      </c>
      <c r="O151" s="22">
        <f t="shared" si="2"/>
        <v>100</v>
      </c>
      <c r="P151" s="22">
        <f>Q:Q+R:R</f>
        <v>9</v>
      </c>
      <c r="Q151" s="22">
        <v>8</v>
      </c>
      <c r="R151" s="22">
        <v>1</v>
      </c>
      <c r="S151" s="22" t="s">
        <v>768</v>
      </c>
      <c r="T151" s="26" t="s">
        <v>768</v>
      </c>
      <c r="U151" s="69" t="s">
        <v>777</v>
      </c>
      <c r="V151" s="68" t="s">
        <v>1184</v>
      </c>
      <c r="W151" s="69"/>
    </row>
    <row r="152" customFormat="1" ht="25" hidden="1" customHeight="1" spans="1:23">
      <c r="A152" s="22">
        <v>150</v>
      </c>
      <c r="B152" s="58" t="s">
        <v>561</v>
      </c>
      <c r="C152" s="58" t="s">
        <v>1185</v>
      </c>
      <c r="D152" s="22" t="s">
        <v>155</v>
      </c>
      <c r="E152" s="22" t="s">
        <v>31</v>
      </c>
      <c r="F152" s="22" t="s">
        <v>19</v>
      </c>
      <c r="G152" s="22" t="s">
        <v>1186</v>
      </c>
      <c r="H152" s="23" t="s">
        <v>767</v>
      </c>
      <c r="I152" s="22" t="s">
        <v>768</v>
      </c>
      <c r="J152" s="22" t="s">
        <v>767</v>
      </c>
      <c r="K152" s="22" t="s">
        <v>768</v>
      </c>
      <c r="L152" s="63">
        <v>4</v>
      </c>
      <c r="M152" s="63">
        <v>4</v>
      </c>
      <c r="N152" s="63">
        <v>4</v>
      </c>
      <c r="O152" s="22">
        <f t="shared" si="2"/>
        <v>100</v>
      </c>
      <c r="P152" s="22">
        <f>Q:Q+R:R</f>
        <v>9</v>
      </c>
      <c r="Q152" s="22">
        <v>8</v>
      </c>
      <c r="R152" s="22">
        <v>1</v>
      </c>
      <c r="S152" s="22" t="s">
        <v>768</v>
      </c>
      <c r="T152" s="26" t="s">
        <v>768</v>
      </c>
      <c r="U152" s="69" t="s">
        <v>777</v>
      </c>
      <c r="V152" s="68" t="s">
        <v>1187</v>
      </c>
      <c r="W152" s="69"/>
    </row>
    <row r="153" customFormat="1" ht="25" hidden="1" customHeight="1" spans="1:23">
      <c r="A153" s="22">
        <v>151</v>
      </c>
      <c r="B153" s="58" t="s">
        <v>562</v>
      </c>
      <c r="C153" s="58" t="s">
        <v>1188</v>
      </c>
      <c r="D153" s="22" t="s">
        <v>155</v>
      </c>
      <c r="E153" s="22" t="s">
        <v>31</v>
      </c>
      <c r="F153" s="22" t="s">
        <v>19</v>
      </c>
      <c r="G153" s="22" t="s">
        <v>1186</v>
      </c>
      <c r="H153" s="23" t="s">
        <v>767</v>
      </c>
      <c r="I153" s="22" t="s">
        <v>768</v>
      </c>
      <c r="J153" s="22" t="s">
        <v>767</v>
      </c>
      <c r="K153" s="22" t="s">
        <v>768</v>
      </c>
      <c r="L153" s="63">
        <v>5</v>
      </c>
      <c r="M153" s="63">
        <v>5</v>
      </c>
      <c r="N153" s="63">
        <v>5</v>
      </c>
      <c r="O153" s="22">
        <f t="shared" si="2"/>
        <v>125</v>
      </c>
      <c r="P153" s="22">
        <f>Q:Q+R:R</f>
        <v>11</v>
      </c>
      <c r="Q153" s="22">
        <v>10</v>
      </c>
      <c r="R153" s="22">
        <v>1</v>
      </c>
      <c r="S153" s="22" t="s">
        <v>768</v>
      </c>
      <c r="T153" s="26" t="s">
        <v>768</v>
      </c>
      <c r="U153" s="69" t="s">
        <v>777</v>
      </c>
      <c r="V153" s="68" t="s">
        <v>1189</v>
      </c>
      <c r="W153" s="69"/>
    </row>
    <row r="154" customFormat="1" ht="25" hidden="1" customHeight="1" spans="1:23">
      <c r="A154" s="22">
        <v>152</v>
      </c>
      <c r="B154" s="58" t="s">
        <v>524</v>
      </c>
      <c r="C154" s="58" t="s">
        <v>1190</v>
      </c>
      <c r="D154" s="22" t="s">
        <v>155</v>
      </c>
      <c r="E154" s="22" t="s">
        <v>31</v>
      </c>
      <c r="F154" s="22" t="s">
        <v>19</v>
      </c>
      <c r="G154" s="22" t="s">
        <v>1191</v>
      </c>
      <c r="H154" s="23" t="s">
        <v>767</v>
      </c>
      <c r="I154" s="22" t="s">
        <v>768</v>
      </c>
      <c r="J154" s="22" t="s">
        <v>767</v>
      </c>
      <c r="K154" s="22" t="s">
        <v>768</v>
      </c>
      <c r="L154" s="63">
        <v>6</v>
      </c>
      <c r="M154" s="63">
        <v>6</v>
      </c>
      <c r="N154" s="63">
        <v>6</v>
      </c>
      <c r="O154" s="22">
        <f t="shared" si="2"/>
        <v>150</v>
      </c>
      <c r="P154" s="22">
        <f>Q:Q+R:R</f>
        <v>13</v>
      </c>
      <c r="Q154" s="22">
        <v>12</v>
      </c>
      <c r="R154" s="22">
        <v>1</v>
      </c>
      <c r="S154" s="22" t="s">
        <v>768</v>
      </c>
      <c r="T154" s="26" t="s">
        <v>768</v>
      </c>
      <c r="U154" s="69" t="s">
        <v>777</v>
      </c>
      <c r="V154" s="68" t="s">
        <v>1192</v>
      </c>
      <c r="W154" s="69"/>
    </row>
    <row r="155" customFormat="1" ht="25" hidden="1" customHeight="1" spans="1:23">
      <c r="A155" s="22">
        <v>153</v>
      </c>
      <c r="B155" s="58" t="s">
        <v>527</v>
      </c>
      <c r="C155" s="58" t="s">
        <v>1193</v>
      </c>
      <c r="D155" s="22" t="s">
        <v>155</v>
      </c>
      <c r="E155" s="22" t="s">
        <v>31</v>
      </c>
      <c r="F155" s="22" t="s">
        <v>19</v>
      </c>
      <c r="G155" s="22" t="s">
        <v>1194</v>
      </c>
      <c r="H155" s="23" t="s">
        <v>768</v>
      </c>
      <c r="I155" s="22" t="s">
        <v>768</v>
      </c>
      <c r="J155" s="22" t="s">
        <v>768</v>
      </c>
      <c r="K155" s="22" t="s">
        <v>768</v>
      </c>
      <c r="L155" s="63">
        <v>5</v>
      </c>
      <c r="M155" s="63">
        <v>5</v>
      </c>
      <c r="N155" s="63">
        <v>5</v>
      </c>
      <c r="O155" s="22">
        <f t="shared" si="2"/>
        <v>125</v>
      </c>
      <c r="P155" s="22">
        <f>Q:Q+R:R</f>
        <v>11</v>
      </c>
      <c r="Q155" s="22">
        <v>10</v>
      </c>
      <c r="R155" s="22">
        <v>1</v>
      </c>
      <c r="S155" s="22" t="s">
        <v>768</v>
      </c>
      <c r="T155" s="26" t="s">
        <v>768</v>
      </c>
      <c r="U155" s="69" t="s">
        <v>777</v>
      </c>
      <c r="V155" s="68" t="s">
        <v>1195</v>
      </c>
      <c r="W155" s="69"/>
    </row>
    <row r="156" customFormat="1" ht="25" hidden="1" customHeight="1" spans="1:23">
      <c r="A156" s="22">
        <v>154</v>
      </c>
      <c r="B156" s="58" t="s">
        <v>531</v>
      </c>
      <c r="C156" s="58" t="s">
        <v>1196</v>
      </c>
      <c r="D156" s="22" t="s">
        <v>155</v>
      </c>
      <c r="E156" s="22" t="s">
        <v>31</v>
      </c>
      <c r="F156" s="22" t="s">
        <v>19</v>
      </c>
      <c r="G156" s="22" t="s">
        <v>1197</v>
      </c>
      <c r="H156" s="23" t="s">
        <v>768</v>
      </c>
      <c r="I156" s="22" t="s">
        <v>768</v>
      </c>
      <c r="J156" s="22" t="s">
        <v>768</v>
      </c>
      <c r="K156" s="22" t="s">
        <v>768</v>
      </c>
      <c r="L156" s="63">
        <v>5</v>
      </c>
      <c r="M156" s="63">
        <v>5</v>
      </c>
      <c r="N156" s="63">
        <v>5</v>
      </c>
      <c r="O156" s="22">
        <f t="shared" si="2"/>
        <v>125</v>
      </c>
      <c r="P156" s="22">
        <f>Q:Q+R:R</f>
        <v>11</v>
      </c>
      <c r="Q156" s="22">
        <v>10</v>
      </c>
      <c r="R156" s="22">
        <v>1</v>
      </c>
      <c r="S156" s="22" t="s">
        <v>768</v>
      </c>
      <c r="T156" s="26" t="s">
        <v>768</v>
      </c>
      <c r="U156" s="69" t="s">
        <v>777</v>
      </c>
      <c r="V156" s="68" t="s">
        <v>1198</v>
      </c>
      <c r="W156" s="69"/>
    </row>
    <row r="157" customFormat="1" ht="25" hidden="1" customHeight="1" spans="1:23">
      <c r="A157" s="22">
        <v>155</v>
      </c>
      <c r="B157" s="58" t="s">
        <v>528</v>
      </c>
      <c r="C157" s="58" t="s">
        <v>1199</v>
      </c>
      <c r="D157" s="22" t="s">
        <v>155</v>
      </c>
      <c r="E157" s="22" t="s">
        <v>31</v>
      </c>
      <c r="F157" s="22" t="s">
        <v>19</v>
      </c>
      <c r="G157" s="22" t="s">
        <v>1200</v>
      </c>
      <c r="H157" s="23" t="s">
        <v>767</v>
      </c>
      <c r="I157" s="22" t="s">
        <v>768</v>
      </c>
      <c r="J157" s="22" t="s">
        <v>767</v>
      </c>
      <c r="K157" s="22" t="s">
        <v>768</v>
      </c>
      <c r="L157" s="63">
        <v>4</v>
      </c>
      <c r="M157" s="63">
        <v>4</v>
      </c>
      <c r="N157" s="63">
        <v>4</v>
      </c>
      <c r="O157" s="22">
        <f t="shared" si="2"/>
        <v>100</v>
      </c>
      <c r="P157" s="22">
        <f>Q:Q+R:R</f>
        <v>9</v>
      </c>
      <c r="Q157" s="22">
        <v>8</v>
      </c>
      <c r="R157" s="22">
        <v>1</v>
      </c>
      <c r="S157" s="22" t="s">
        <v>768</v>
      </c>
      <c r="T157" s="26" t="s">
        <v>768</v>
      </c>
      <c r="U157" s="69" t="s">
        <v>777</v>
      </c>
      <c r="V157" s="68" t="s">
        <v>1201</v>
      </c>
      <c r="W157" s="69"/>
    </row>
    <row r="158" customFormat="1" ht="25" hidden="1" customHeight="1" spans="1:23">
      <c r="A158" s="22">
        <v>156</v>
      </c>
      <c r="B158" s="58" t="s">
        <v>529</v>
      </c>
      <c r="C158" s="58" t="s">
        <v>1202</v>
      </c>
      <c r="D158" s="22" t="s">
        <v>155</v>
      </c>
      <c r="E158" s="22" t="s">
        <v>31</v>
      </c>
      <c r="F158" s="22" t="s">
        <v>19</v>
      </c>
      <c r="G158" s="22" t="s">
        <v>1203</v>
      </c>
      <c r="H158" s="23" t="s">
        <v>767</v>
      </c>
      <c r="I158" s="22" t="s">
        <v>768</v>
      </c>
      <c r="J158" s="22" t="s">
        <v>767</v>
      </c>
      <c r="K158" s="22" t="s">
        <v>768</v>
      </c>
      <c r="L158" s="63">
        <v>3</v>
      </c>
      <c r="M158" s="63">
        <v>3</v>
      </c>
      <c r="N158" s="63">
        <v>3</v>
      </c>
      <c r="O158" s="22">
        <f t="shared" si="2"/>
        <v>75</v>
      </c>
      <c r="P158" s="22">
        <f>Q:Q+R:R</f>
        <v>6.75</v>
      </c>
      <c r="Q158" s="22">
        <v>6</v>
      </c>
      <c r="R158" s="22">
        <v>0.75</v>
      </c>
      <c r="S158" s="22" t="s">
        <v>768</v>
      </c>
      <c r="T158" s="26" t="s">
        <v>768</v>
      </c>
      <c r="U158" s="69" t="s">
        <v>777</v>
      </c>
      <c r="V158" s="68" t="s">
        <v>1204</v>
      </c>
      <c r="W158" s="69"/>
    </row>
    <row r="159" customFormat="1" ht="25" hidden="1" customHeight="1" spans="1:23">
      <c r="A159" s="22">
        <v>157</v>
      </c>
      <c r="B159" s="58" t="s">
        <v>530</v>
      </c>
      <c r="C159" s="58" t="s">
        <v>1205</v>
      </c>
      <c r="D159" s="22" t="s">
        <v>155</v>
      </c>
      <c r="E159" s="22" t="s">
        <v>31</v>
      </c>
      <c r="F159" s="22" t="s">
        <v>19</v>
      </c>
      <c r="G159" s="22" t="s">
        <v>1206</v>
      </c>
      <c r="H159" s="23" t="s">
        <v>768</v>
      </c>
      <c r="I159" s="22" t="s">
        <v>768</v>
      </c>
      <c r="J159" s="22" t="s">
        <v>768</v>
      </c>
      <c r="K159" s="22" t="s">
        <v>768</v>
      </c>
      <c r="L159" s="63">
        <v>1</v>
      </c>
      <c r="M159" s="63">
        <v>1</v>
      </c>
      <c r="N159" s="63">
        <v>1</v>
      </c>
      <c r="O159" s="22">
        <f t="shared" si="2"/>
        <v>25</v>
      </c>
      <c r="P159" s="22">
        <f>Q:Q+R:R</f>
        <v>2.25</v>
      </c>
      <c r="Q159" s="22">
        <v>2</v>
      </c>
      <c r="R159" s="22">
        <v>0.25</v>
      </c>
      <c r="S159" s="22" t="s">
        <v>768</v>
      </c>
      <c r="T159" s="26" t="s">
        <v>768</v>
      </c>
      <c r="U159" s="69" t="s">
        <v>769</v>
      </c>
      <c r="V159" s="68" t="s">
        <v>1207</v>
      </c>
      <c r="W159" s="69"/>
    </row>
    <row r="160" customFormat="1" ht="25" hidden="1" customHeight="1" spans="1:23">
      <c r="A160" s="22">
        <v>158</v>
      </c>
      <c r="B160" s="58" t="s">
        <v>657</v>
      </c>
      <c r="C160" s="58" t="s">
        <v>1208</v>
      </c>
      <c r="D160" s="22" t="s">
        <v>155</v>
      </c>
      <c r="E160" s="22" t="s">
        <v>31</v>
      </c>
      <c r="F160" s="22" t="s">
        <v>54</v>
      </c>
      <c r="G160" s="22" t="s">
        <v>1209</v>
      </c>
      <c r="H160" s="23" t="s">
        <v>767</v>
      </c>
      <c r="I160" s="22" t="s">
        <v>768</v>
      </c>
      <c r="J160" s="22" t="s">
        <v>767</v>
      </c>
      <c r="K160" s="22" t="s">
        <v>768</v>
      </c>
      <c r="L160" s="63">
        <v>3</v>
      </c>
      <c r="M160" s="63">
        <v>3</v>
      </c>
      <c r="N160" s="63">
        <v>3</v>
      </c>
      <c r="O160" s="22">
        <f t="shared" si="2"/>
        <v>75</v>
      </c>
      <c r="P160" s="22">
        <f>Q:Q+R:R</f>
        <v>6.75</v>
      </c>
      <c r="Q160" s="22">
        <v>6</v>
      </c>
      <c r="R160" s="22">
        <v>0.75</v>
      </c>
      <c r="S160" s="22" t="s">
        <v>768</v>
      </c>
      <c r="T160" s="26" t="s">
        <v>768</v>
      </c>
      <c r="U160" s="69" t="s">
        <v>777</v>
      </c>
      <c r="V160" s="68" t="s">
        <v>1210</v>
      </c>
      <c r="W160" s="69"/>
    </row>
    <row r="161" customFormat="1" ht="25" hidden="1" customHeight="1" spans="1:23">
      <c r="A161" s="22">
        <v>159</v>
      </c>
      <c r="B161" s="58" t="s">
        <v>658</v>
      </c>
      <c r="C161" s="58" t="s">
        <v>1211</v>
      </c>
      <c r="D161" s="22" t="s">
        <v>155</v>
      </c>
      <c r="E161" s="22" t="s">
        <v>31</v>
      </c>
      <c r="F161" s="22" t="s">
        <v>54</v>
      </c>
      <c r="G161" s="22" t="s">
        <v>1212</v>
      </c>
      <c r="H161" s="23" t="s">
        <v>767</v>
      </c>
      <c r="I161" s="22" t="s">
        <v>768</v>
      </c>
      <c r="J161" s="22" t="s">
        <v>767</v>
      </c>
      <c r="K161" s="22" t="s">
        <v>768</v>
      </c>
      <c r="L161" s="63">
        <v>4</v>
      </c>
      <c r="M161" s="63">
        <v>4</v>
      </c>
      <c r="N161" s="63">
        <v>4</v>
      </c>
      <c r="O161" s="22">
        <f t="shared" si="2"/>
        <v>100</v>
      </c>
      <c r="P161" s="22">
        <f>Q:Q+R:R</f>
        <v>9</v>
      </c>
      <c r="Q161" s="22">
        <v>8</v>
      </c>
      <c r="R161" s="22">
        <v>1</v>
      </c>
      <c r="S161" s="22" t="s">
        <v>768</v>
      </c>
      <c r="T161" s="26" t="s">
        <v>768</v>
      </c>
      <c r="U161" s="69" t="s">
        <v>769</v>
      </c>
      <c r="V161" s="68" t="s">
        <v>1213</v>
      </c>
      <c r="W161" s="69"/>
    </row>
    <row r="162" customFormat="1" ht="25" hidden="1" customHeight="1" spans="1:23">
      <c r="A162" s="22">
        <v>160</v>
      </c>
      <c r="B162" s="58" t="s">
        <v>654</v>
      </c>
      <c r="C162" s="58" t="s">
        <v>1214</v>
      </c>
      <c r="D162" s="22" t="s">
        <v>155</v>
      </c>
      <c r="E162" s="22" t="s">
        <v>31</v>
      </c>
      <c r="F162" s="22" t="s">
        <v>54</v>
      </c>
      <c r="G162" s="22" t="s">
        <v>1215</v>
      </c>
      <c r="H162" s="23" t="s">
        <v>768</v>
      </c>
      <c r="I162" s="22" t="s">
        <v>768</v>
      </c>
      <c r="J162" s="22" t="s">
        <v>768</v>
      </c>
      <c r="K162" s="22" t="s">
        <v>768</v>
      </c>
      <c r="L162" s="63">
        <v>5</v>
      </c>
      <c r="M162" s="63">
        <v>5</v>
      </c>
      <c r="N162" s="63">
        <v>5</v>
      </c>
      <c r="O162" s="22">
        <f t="shared" si="2"/>
        <v>125</v>
      </c>
      <c r="P162" s="22">
        <f>Q:Q+R:R</f>
        <v>11</v>
      </c>
      <c r="Q162" s="22">
        <v>10</v>
      </c>
      <c r="R162" s="22">
        <v>1</v>
      </c>
      <c r="S162" s="22" t="s">
        <v>768</v>
      </c>
      <c r="T162" s="26" t="s">
        <v>768</v>
      </c>
      <c r="U162" s="69" t="s">
        <v>777</v>
      </c>
      <c r="V162" s="68" t="s">
        <v>1216</v>
      </c>
      <c r="W162" s="69"/>
    </row>
    <row r="163" customFormat="1" ht="25" hidden="1" customHeight="1" spans="1:23">
      <c r="A163" s="22">
        <v>161</v>
      </c>
      <c r="B163" s="58" t="s">
        <v>653</v>
      </c>
      <c r="C163" s="262" t="s">
        <v>1217</v>
      </c>
      <c r="D163" s="22" t="s">
        <v>155</v>
      </c>
      <c r="E163" s="22" t="s">
        <v>31</v>
      </c>
      <c r="F163" s="22" t="s">
        <v>54</v>
      </c>
      <c r="G163" s="22" t="s">
        <v>1218</v>
      </c>
      <c r="H163" s="23" t="s">
        <v>767</v>
      </c>
      <c r="I163" s="22" t="s">
        <v>768</v>
      </c>
      <c r="J163" s="22" t="s">
        <v>767</v>
      </c>
      <c r="K163" s="22" t="s">
        <v>768</v>
      </c>
      <c r="L163" s="63">
        <v>3</v>
      </c>
      <c r="M163" s="63">
        <v>3</v>
      </c>
      <c r="N163" s="63">
        <v>3</v>
      </c>
      <c r="O163" s="22">
        <f t="shared" si="2"/>
        <v>75</v>
      </c>
      <c r="P163" s="22">
        <f>Q:Q+R:R</f>
        <v>6.75</v>
      </c>
      <c r="Q163" s="22">
        <v>6</v>
      </c>
      <c r="R163" s="22">
        <v>0.75</v>
      </c>
      <c r="S163" s="22" t="s">
        <v>768</v>
      </c>
      <c r="T163" s="26" t="s">
        <v>768</v>
      </c>
      <c r="U163" s="69" t="s">
        <v>769</v>
      </c>
      <c r="V163" s="68" t="s">
        <v>1219</v>
      </c>
      <c r="W163" s="69"/>
    </row>
    <row r="164" customFormat="1" ht="25" hidden="1" customHeight="1" spans="1:23">
      <c r="A164" s="22">
        <v>162</v>
      </c>
      <c r="B164" s="58" t="s">
        <v>646</v>
      </c>
      <c r="C164" s="58" t="s">
        <v>1220</v>
      </c>
      <c r="D164" s="22" t="s">
        <v>155</v>
      </c>
      <c r="E164" s="22" t="s">
        <v>31</v>
      </c>
      <c r="F164" s="22" t="s">
        <v>54</v>
      </c>
      <c r="G164" s="22" t="s">
        <v>1221</v>
      </c>
      <c r="H164" s="23" t="s">
        <v>767</v>
      </c>
      <c r="I164" s="22" t="s">
        <v>768</v>
      </c>
      <c r="J164" s="22" t="s">
        <v>767</v>
      </c>
      <c r="K164" s="22" t="s">
        <v>768</v>
      </c>
      <c r="L164" s="63">
        <v>2</v>
      </c>
      <c r="M164" s="63">
        <v>2</v>
      </c>
      <c r="N164" s="63">
        <v>2</v>
      </c>
      <c r="O164" s="22">
        <f t="shared" si="2"/>
        <v>50</v>
      </c>
      <c r="P164" s="22">
        <f>Q:Q+R:R</f>
        <v>4.5</v>
      </c>
      <c r="Q164" s="22">
        <v>4</v>
      </c>
      <c r="R164" s="22">
        <v>0.5</v>
      </c>
      <c r="S164" s="22" t="s">
        <v>768</v>
      </c>
      <c r="T164" s="26" t="s">
        <v>768</v>
      </c>
      <c r="U164" s="69" t="s">
        <v>777</v>
      </c>
      <c r="V164" s="68" t="s">
        <v>1222</v>
      </c>
      <c r="W164" s="69"/>
    </row>
    <row r="165" customFormat="1" ht="25" hidden="1" customHeight="1" spans="1:23">
      <c r="A165" s="22">
        <v>163</v>
      </c>
      <c r="B165" s="58" t="s">
        <v>647</v>
      </c>
      <c r="C165" s="58" t="s">
        <v>1223</v>
      </c>
      <c r="D165" s="22" t="s">
        <v>155</v>
      </c>
      <c r="E165" s="22" t="s">
        <v>31</v>
      </c>
      <c r="F165" s="22" t="s">
        <v>54</v>
      </c>
      <c r="G165" s="22" t="s">
        <v>1224</v>
      </c>
      <c r="H165" s="23" t="s">
        <v>768</v>
      </c>
      <c r="I165" s="22" t="s">
        <v>768</v>
      </c>
      <c r="J165" s="22" t="s">
        <v>768</v>
      </c>
      <c r="K165" s="22" t="s">
        <v>768</v>
      </c>
      <c r="L165" s="63">
        <v>2</v>
      </c>
      <c r="M165" s="63">
        <v>2</v>
      </c>
      <c r="N165" s="63">
        <v>2</v>
      </c>
      <c r="O165" s="22">
        <f t="shared" si="2"/>
        <v>50</v>
      </c>
      <c r="P165" s="22">
        <f>Q:Q+R:R</f>
        <v>4.5</v>
      </c>
      <c r="Q165" s="22">
        <v>4</v>
      </c>
      <c r="R165" s="22">
        <v>0.5</v>
      </c>
      <c r="S165" s="22" t="s">
        <v>768</v>
      </c>
      <c r="T165" s="26" t="s">
        <v>768</v>
      </c>
      <c r="U165" s="69" t="s">
        <v>777</v>
      </c>
      <c r="V165" s="68">
        <v>13973041241</v>
      </c>
      <c r="W165" s="69"/>
    </row>
    <row r="166" customFormat="1" ht="25" hidden="1" customHeight="1" spans="1:23">
      <c r="A166" s="22">
        <v>164</v>
      </c>
      <c r="B166" s="58" t="s">
        <v>648</v>
      </c>
      <c r="C166" s="58" t="s">
        <v>1225</v>
      </c>
      <c r="D166" s="22" t="s">
        <v>155</v>
      </c>
      <c r="E166" s="22" t="s">
        <v>31</v>
      </c>
      <c r="F166" s="22" t="s">
        <v>54</v>
      </c>
      <c r="G166" s="22" t="s">
        <v>1226</v>
      </c>
      <c r="H166" s="23" t="s">
        <v>767</v>
      </c>
      <c r="I166" s="22" t="s">
        <v>768</v>
      </c>
      <c r="J166" s="22" t="s">
        <v>767</v>
      </c>
      <c r="K166" s="22" t="s">
        <v>768</v>
      </c>
      <c r="L166" s="63">
        <v>2</v>
      </c>
      <c r="M166" s="63">
        <v>2</v>
      </c>
      <c r="N166" s="63">
        <v>2</v>
      </c>
      <c r="O166" s="22">
        <f t="shared" si="2"/>
        <v>50</v>
      </c>
      <c r="P166" s="22">
        <f>Q:Q+R:R</f>
        <v>4.5</v>
      </c>
      <c r="Q166" s="22">
        <v>4</v>
      </c>
      <c r="R166" s="22">
        <v>0.5</v>
      </c>
      <c r="S166" s="22" t="s">
        <v>768</v>
      </c>
      <c r="T166" s="26" t="s">
        <v>768</v>
      </c>
      <c r="U166" s="69" t="s">
        <v>777</v>
      </c>
      <c r="V166" s="68" t="s">
        <v>1227</v>
      </c>
      <c r="W166" s="69"/>
    </row>
    <row r="167" customFormat="1" ht="25" hidden="1" customHeight="1" spans="1:23">
      <c r="A167" s="22">
        <v>165</v>
      </c>
      <c r="B167" s="58" t="s">
        <v>649</v>
      </c>
      <c r="C167" s="58" t="s">
        <v>1228</v>
      </c>
      <c r="D167" s="22" t="s">
        <v>155</v>
      </c>
      <c r="E167" s="22" t="s">
        <v>31</v>
      </c>
      <c r="F167" s="22" t="s">
        <v>54</v>
      </c>
      <c r="G167" s="22" t="s">
        <v>1229</v>
      </c>
      <c r="H167" s="23" t="s">
        <v>767</v>
      </c>
      <c r="I167" s="22" t="s">
        <v>768</v>
      </c>
      <c r="J167" s="22" t="s">
        <v>767</v>
      </c>
      <c r="K167" s="22" t="s">
        <v>768</v>
      </c>
      <c r="L167" s="63">
        <v>4</v>
      </c>
      <c r="M167" s="63">
        <v>4</v>
      </c>
      <c r="N167" s="63">
        <v>4</v>
      </c>
      <c r="O167" s="22">
        <f t="shared" si="2"/>
        <v>100</v>
      </c>
      <c r="P167" s="22">
        <f>Q:Q+R:R</f>
        <v>9</v>
      </c>
      <c r="Q167" s="22">
        <v>8</v>
      </c>
      <c r="R167" s="22">
        <v>1</v>
      </c>
      <c r="S167" s="22" t="s">
        <v>768</v>
      </c>
      <c r="T167" s="26" t="s">
        <v>768</v>
      </c>
      <c r="U167" s="69" t="s">
        <v>777</v>
      </c>
      <c r="V167" s="68" t="s">
        <v>1230</v>
      </c>
      <c r="W167" s="69"/>
    </row>
    <row r="168" customFormat="1" ht="25" hidden="1" customHeight="1" spans="1:23">
      <c r="A168" s="22">
        <v>166</v>
      </c>
      <c r="B168" s="58" t="s">
        <v>643</v>
      </c>
      <c r="C168" s="58" t="s">
        <v>1231</v>
      </c>
      <c r="D168" s="22" t="s">
        <v>155</v>
      </c>
      <c r="E168" s="22" t="s">
        <v>31</v>
      </c>
      <c r="F168" s="22" t="s">
        <v>54</v>
      </c>
      <c r="G168" s="22" t="s">
        <v>1232</v>
      </c>
      <c r="H168" s="23" t="s">
        <v>767</v>
      </c>
      <c r="I168" s="22" t="s">
        <v>768</v>
      </c>
      <c r="J168" s="22" t="s">
        <v>767</v>
      </c>
      <c r="K168" s="22" t="s">
        <v>768</v>
      </c>
      <c r="L168" s="63">
        <v>3</v>
      </c>
      <c r="M168" s="63">
        <v>3</v>
      </c>
      <c r="N168" s="63">
        <v>3</v>
      </c>
      <c r="O168" s="22">
        <f t="shared" si="2"/>
        <v>75</v>
      </c>
      <c r="P168" s="22">
        <f>Q:Q+R:R</f>
        <v>6.75</v>
      </c>
      <c r="Q168" s="22">
        <v>6</v>
      </c>
      <c r="R168" s="22">
        <v>0.75</v>
      </c>
      <c r="S168" s="22" t="s">
        <v>768</v>
      </c>
      <c r="T168" s="26" t="s">
        <v>768</v>
      </c>
      <c r="U168" s="69" t="s">
        <v>769</v>
      </c>
      <c r="V168" s="68" t="s">
        <v>1233</v>
      </c>
      <c r="W168" s="69"/>
    </row>
    <row r="169" customFormat="1" ht="25" hidden="1" customHeight="1" spans="1:23">
      <c r="A169" s="22">
        <v>167</v>
      </c>
      <c r="B169" s="58" t="s">
        <v>517</v>
      </c>
      <c r="C169" s="58" t="s">
        <v>1234</v>
      </c>
      <c r="D169" s="22" t="s">
        <v>155</v>
      </c>
      <c r="E169" s="22" t="s">
        <v>31</v>
      </c>
      <c r="F169" s="22" t="s">
        <v>17</v>
      </c>
      <c r="G169" s="22" t="s">
        <v>1235</v>
      </c>
      <c r="H169" s="23" t="s">
        <v>768</v>
      </c>
      <c r="I169" s="22" t="s">
        <v>768</v>
      </c>
      <c r="J169" s="22" t="s">
        <v>768</v>
      </c>
      <c r="K169" s="22" t="s">
        <v>768</v>
      </c>
      <c r="L169" s="63">
        <v>4</v>
      </c>
      <c r="M169" s="63">
        <v>4</v>
      </c>
      <c r="N169" s="63">
        <v>4</v>
      </c>
      <c r="O169" s="22">
        <f t="shared" si="2"/>
        <v>100</v>
      </c>
      <c r="P169" s="22">
        <f>Q:Q+R:R</f>
        <v>9</v>
      </c>
      <c r="Q169" s="22">
        <v>8</v>
      </c>
      <c r="R169" s="22">
        <v>1</v>
      </c>
      <c r="S169" s="22" t="s">
        <v>768</v>
      </c>
      <c r="T169" s="26" t="s">
        <v>768</v>
      </c>
      <c r="U169" s="69" t="s">
        <v>777</v>
      </c>
      <c r="V169" s="68">
        <v>18274000452</v>
      </c>
      <c r="W169" s="69"/>
    </row>
    <row r="170" customFormat="1" ht="25" hidden="1" customHeight="1" spans="1:23">
      <c r="A170" s="22">
        <v>168</v>
      </c>
      <c r="B170" s="58" t="s">
        <v>520</v>
      </c>
      <c r="C170" s="58" t="s">
        <v>1236</v>
      </c>
      <c r="D170" s="22" t="s">
        <v>155</v>
      </c>
      <c r="E170" s="22" t="s">
        <v>31</v>
      </c>
      <c r="F170" s="22" t="s">
        <v>17</v>
      </c>
      <c r="G170" s="22" t="s">
        <v>1237</v>
      </c>
      <c r="H170" s="23" t="s">
        <v>767</v>
      </c>
      <c r="I170" s="22" t="s">
        <v>768</v>
      </c>
      <c r="J170" s="22" t="s">
        <v>767</v>
      </c>
      <c r="K170" s="22" t="s">
        <v>768</v>
      </c>
      <c r="L170" s="63">
        <v>3</v>
      </c>
      <c r="M170" s="63">
        <v>3</v>
      </c>
      <c r="N170" s="63">
        <v>3</v>
      </c>
      <c r="O170" s="22">
        <f t="shared" si="2"/>
        <v>75</v>
      </c>
      <c r="P170" s="22">
        <f>Q:Q+R:R</f>
        <v>6.75</v>
      </c>
      <c r="Q170" s="22">
        <v>6</v>
      </c>
      <c r="R170" s="22">
        <v>0.75</v>
      </c>
      <c r="S170" s="22" t="s">
        <v>768</v>
      </c>
      <c r="T170" s="26" t="s">
        <v>768</v>
      </c>
      <c r="U170" s="69" t="s">
        <v>777</v>
      </c>
      <c r="V170" s="68" t="s">
        <v>1238</v>
      </c>
      <c r="W170" s="69"/>
    </row>
    <row r="171" customFormat="1" ht="25" hidden="1" customHeight="1" spans="1:23">
      <c r="A171" s="22">
        <v>169</v>
      </c>
      <c r="B171" s="58" t="s">
        <v>522</v>
      </c>
      <c r="C171" s="58" t="s">
        <v>1239</v>
      </c>
      <c r="D171" s="22" t="s">
        <v>155</v>
      </c>
      <c r="E171" s="22" t="s">
        <v>31</v>
      </c>
      <c r="F171" s="22" t="s">
        <v>17</v>
      </c>
      <c r="G171" s="22" t="s">
        <v>1240</v>
      </c>
      <c r="H171" s="23" t="s">
        <v>767</v>
      </c>
      <c r="I171" s="22" t="s">
        <v>768</v>
      </c>
      <c r="J171" s="22" t="s">
        <v>767</v>
      </c>
      <c r="K171" s="22" t="s">
        <v>768</v>
      </c>
      <c r="L171" s="63">
        <v>5</v>
      </c>
      <c r="M171" s="63">
        <v>5</v>
      </c>
      <c r="N171" s="63">
        <v>5</v>
      </c>
      <c r="O171" s="22">
        <f t="shared" si="2"/>
        <v>125</v>
      </c>
      <c r="P171" s="22">
        <f>Q:Q+R:R</f>
        <v>11</v>
      </c>
      <c r="Q171" s="22">
        <v>10</v>
      </c>
      <c r="R171" s="22">
        <v>1</v>
      </c>
      <c r="S171" s="22" t="s">
        <v>768</v>
      </c>
      <c r="T171" s="26" t="s">
        <v>768</v>
      </c>
      <c r="U171" s="69" t="s">
        <v>769</v>
      </c>
      <c r="V171" s="68" t="s">
        <v>1241</v>
      </c>
      <c r="W171" s="69"/>
    </row>
    <row r="172" customFormat="1" ht="25" hidden="1" customHeight="1" spans="1:23">
      <c r="A172" s="22">
        <v>170</v>
      </c>
      <c r="B172" s="58" t="s">
        <v>709</v>
      </c>
      <c r="C172" s="58" t="s">
        <v>1242</v>
      </c>
      <c r="D172" s="22" t="s">
        <v>155</v>
      </c>
      <c r="E172" s="22" t="s">
        <v>31</v>
      </c>
      <c r="F172" s="22" t="s">
        <v>42</v>
      </c>
      <c r="G172" s="22" t="s">
        <v>1243</v>
      </c>
      <c r="H172" s="23" t="s">
        <v>767</v>
      </c>
      <c r="I172" s="22" t="s">
        <v>768</v>
      </c>
      <c r="J172" s="22" t="s">
        <v>767</v>
      </c>
      <c r="K172" s="22" t="s">
        <v>768</v>
      </c>
      <c r="L172" s="63">
        <v>4</v>
      </c>
      <c r="M172" s="63">
        <v>4</v>
      </c>
      <c r="N172" s="63">
        <v>4</v>
      </c>
      <c r="O172" s="22">
        <f t="shared" si="2"/>
        <v>100</v>
      </c>
      <c r="P172" s="22">
        <f>Q:Q+R:R</f>
        <v>9</v>
      </c>
      <c r="Q172" s="22">
        <v>8</v>
      </c>
      <c r="R172" s="22">
        <v>1</v>
      </c>
      <c r="S172" s="22" t="s">
        <v>768</v>
      </c>
      <c r="T172" s="26" t="s">
        <v>768</v>
      </c>
      <c r="U172" s="69" t="s">
        <v>769</v>
      </c>
      <c r="V172" s="68" t="s">
        <v>1244</v>
      </c>
      <c r="W172" s="69"/>
    </row>
    <row r="173" customFormat="1" ht="25" hidden="1" customHeight="1" spans="1:23">
      <c r="A173" s="22">
        <v>171</v>
      </c>
      <c r="B173" s="58" t="s">
        <v>710</v>
      </c>
      <c r="C173" s="58" t="s">
        <v>1245</v>
      </c>
      <c r="D173" s="22" t="s">
        <v>155</v>
      </c>
      <c r="E173" s="22" t="s">
        <v>31</v>
      </c>
      <c r="F173" s="22" t="s">
        <v>42</v>
      </c>
      <c r="G173" s="22" t="s">
        <v>1246</v>
      </c>
      <c r="H173" s="23" t="s">
        <v>768</v>
      </c>
      <c r="I173" s="22" t="s">
        <v>768</v>
      </c>
      <c r="J173" s="22" t="s">
        <v>768</v>
      </c>
      <c r="K173" s="22" t="s">
        <v>768</v>
      </c>
      <c r="L173" s="63">
        <v>5</v>
      </c>
      <c r="M173" s="63">
        <v>5</v>
      </c>
      <c r="N173" s="63">
        <v>5</v>
      </c>
      <c r="O173" s="22">
        <f t="shared" si="2"/>
        <v>125</v>
      </c>
      <c r="P173" s="22">
        <f>Q:Q+R:R</f>
        <v>11</v>
      </c>
      <c r="Q173" s="22">
        <v>10</v>
      </c>
      <c r="R173" s="22">
        <v>1</v>
      </c>
      <c r="S173" s="22" t="s">
        <v>768</v>
      </c>
      <c r="T173" s="26" t="s">
        <v>768</v>
      </c>
      <c r="U173" s="69" t="s">
        <v>769</v>
      </c>
      <c r="V173" s="68" t="s">
        <v>1247</v>
      </c>
      <c r="W173" s="69"/>
    </row>
    <row r="174" customFormat="1" ht="25" hidden="1" customHeight="1" spans="1:23">
      <c r="A174" s="22">
        <v>172</v>
      </c>
      <c r="B174" s="58" t="s">
        <v>713</v>
      </c>
      <c r="C174" s="58" t="s">
        <v>1248</v>
      </c>
      <c r="D174" s="22" t="s">
        <v>155</v>
      </c>
      <c r="E174" s="22" t="s">
        <v>31</v>
      </c>
      <c r="F174" s="22" t="s">
        <v>42</v>
      </c>
      <c r="G174" s="22" t="s">
        <v>1249</v>
      </c>
      <c r="H174" s="23" t="s">
        <v>767</v>
      </c>
      <c r="I174" s="22" t="s">
        <v>768</v>
      </c>
      <c r="J174" s="22" t="s">
        <v>767</v>
      </c>
      <c r="K174" s="22" t="s">
        <v>768</v>
      </c>
      <c r="L174" s="63">
        <v>2</v>
      </c>
      <c r="M174" s="63">
        <v>2</v>
      </c>
      <c r="N174" s="63">
        <v>2</v>
      </c>
      <c r="O174" s="22">
        <f t="shared" si="2"/>
        <v>50</v>
      </c>
      <c r="P174" s="22">
        <f>Q:Q+R:R</f>
        <v>4.5</v>
      </c>
      <c r="Q174" s="22">
        <v>4</v>
      </c>
      <c r="R174" s="22">
        <v>0.5</v>
      </c>
      <c r="S174" s="22" t="s">
        <v>768</v>
      </c>
      <c r="T174" s="26" t="s">
        <v>768</v>
      </c>
      <c r="U174" s="69" t="s">
        <v>777</v>
      </c>
      <c r="V174" s="68" t="s">
        <v>1250</v>
      </c>
      <c r="W174" s="69"/>
    </row>
    <row r="175" customFormat="1" ht="25" hidden="1" customHeight="1" spans="1:23">
      <c r="A175" s="22">
        <v>173</v>
      </c>
      <c r="B175" s="58" t="s">
        <v>714</v>
      </c>
      <c r="C175" s="58" t="s">
        <v>1251</v>
      </c>
      <c r="D175" s="22" t="s">
        <v>155</v>
      </c>
      <c r="E175" s="22" t="s">
        <v>31</v>
      </c>
      <c r="F175" s="22" t="s">
        <v>42</v>
      </c>
      <c r="G175" s="22" t="s">
        <v>1243</v>
      </c>
      <c r="H175" s="23" t="s">
        <v>767</v>
      </c>
      <c r="I175" s="22" t="s">
        <v>768</v>
      </c>
      <c r="J175" s="22" t="s">
        <v>767</v>
      </c>
      <c r="K175" s="22" t="s">
        <v>768</v>
      </c>
      <c r="L175" s="63">
        <v>4</v>
      </c>
      <c r="M175" s="63">
        <v>4</v>
      </c>
      <c r="N175" s="63">
        <v>4</v>
      </c>
      <c r="O175" s="22">
        <f t="shared" si="2"/>
        <v>100</v>
      </c>
      <c r="P175" s="22">
        <f>Q:Q+R:R</f>
        <v>9</v>
      </c>
      <c r="Q175" s="22">
        <v>8</v>
      </c>
      <c r="R175" s="22">
        <v>1</v>
      </c>
      <c r="S175" s="22" t="s">
        <v>768</v>
      </c>
      <c r="T175" s="26" t="s">
        <v>768</v>
      </c>
      <c r="U175" s="69" t="s">
        <v>769</v>
      </c>
      <c r="V175" s="68" t="s">
        <v>1252</v>
      </c>
      <c r="W175" s="69"/>
    </row>
    <row r="176" customFormat="1" ht="25" hidden="1" customHeight="1" spans="1:23">
      <c r="A176" s="22">
        <v>174</v>
      </c>
      <c r="B176" s="58" t="s">
        <v>728</v>
      </c>
      <c r="C176" s="58" t="s">
        <v>1253</v>
      </c>
      <c r="D176" s="22" t="s">
        <v>155</v>
      </c>
      <c r="E176" s="22" t="s">
        <v>31</v>
      </c>
      <c r="F176" s="22" t="s">
        <v>28</v>
      </c>
      <c r="G176" s="22" t="s">
        <v>1254</v>
      </c>
      <c r="H176" s="23" t="s">
        <v>768</v>
      </c>
      <c r="I176" s="22" t="s">
        <v>768</v>
      </c>
      <c r="J176" s="22" t="s">
        <v>768</v>
      </c>
      <c r="K176" s="22" t="s">
        <v>768</v>
      </c>
      <c r="L176" s="63">
        <v>3</v>
      </c>
      <c r="M176" s="63">
        <v>3</v>
      </c>
      <c r="N176" s="63">
        <v>3</v>
      </c>
      <c r="O176" s="22">
        <f t="shared" si="2"/>
        <v>75</v>
      </c>
      <c r="P176" s="22">
        <f>Q:Q+R:R</f>
        <v>6.75</v>
      </c>
      <c r="Q176" s="22">
        <v>6</v>
      </c>
      <c r="R176" s="22">
        <v>0.75</v>
      </c>
      <c r="S176" s="22" t="s">
        <v>768</v>
      </c>
      <c r="T176" s="26" t="s">
        <v>768</v>
      </c>
      <c r="U176" s="69" t="s">
        <v>769</v>
      </c>
      <c r="V176" s="68" t="s">
        <v>1255</v>
      </c>
      <c r="W176" s="69"/>
    </row>
    <row r="177" customFormat="1" ht="25" hidden="1" customHeight="1" spans="1:23">
      <c r="A177" s="22">
        <v>175</v>
      </c>
      <c r="B177" s="58" t="s">
        <v>730</v>
      </c>
      <c r="C177" s="58" t="s">
        <v>1256</v>
      </c>
      <c r="D177" s="22" t="s">
        <v>155</v>
      </c>
      <c r="E177" s="22" t="s">
        <v>31</v>
      </c>
      <c r="F177" s="22" t="s">
        <v>28</v>
      </c>
      <c r="G177" s="22" t="s">
        <v>1257</v>
      </c>
      <c r="H177" s="23" t="s">
        <v>768</v>
      </c>
      <c r="I177" s="22" t="s">
        <v>768</v>
      </c>
      <c r="J177" s="22" t="s">
        <v>768</v>
      </c>
      <c r="K177" s="22" t="s">
        <v>768</v>
      </c>
      <c r="L177" s="63">
        <v>2</v>
      </c>
      <c r="M177" s="63">
        <v>2</v>
      </c>
      <c r="N177" s="63">
        <v>2</v>
      </c>
      <c r="O177" s="22">
        <f t="shared" si="2"/>
        <v>50</v>
      </c>
      <c r="P177" s="22">
        <f>Q:Q+R:R</f>
        <v>4.5</v>
      </c>
      <c r="Q177" s="22">
        <v>4</v>
      </c>
      <c r="R177" s="22">
        <v>0.5</v>
      </c>
      <c r="S177" s="22" t="s">
        <v>768</v>
      </c>
      <c r="T177" s="26" t="s">
        <v>768</v>
      </c>
      <c r="U177" s="69" t="s">
        <v>769</v>
      </c>
      <c r="V177" s="68" t="s">
        <v>1258</v>
      </c>
      <c r="W177" s="69"/>
    </row>
    <row r="178" customFormat="1" ht="25" hidden="1" customHeight="1" spans="1:23">
      <c r="A178" s="22">
        <v>176</v>
      </c>
      <c r="B178" s="58" t="s">
        <v>732</v>
      </c>
      <c r="C178" s="58" t="s">
        <v>1259</v>
      </c>
      <c r="D178" s="22" t="s">
        <v>155</v>
      </c>
      <c r="E178" s="22" t="s">
        <v>31</v>
      </c>
      <c r="F178" s="22" t="s">
        <v>28</v>
      </c>
      <c r="G178" s="22" t="s">
        <v>1260</v>
      </c>
      <c r="H178" s="23" t="s">
        <v>768</v>
      </c>
      <c r="I178" s="22" t="s">
        <v>768</v>
      </c>
      <c r="J178" s="22" t="s">
        <v>768</v>
      </c>
      <c r="K178" s="22" t="s">
        <v>768</v>
      </c>
      <c r="L178" s="63">
        <v>2</v>
      </c>
      <c r="M178" s="63">
        <v>2</v>
      </c>
      <c r="N178" s="63">
        <v>2</v>
      </c>
      <c r="O178" s="22">
        <f t="shared" si="2"/>
        <v>50</v>
      </c>
      <c r="P178" s="22">
        <f>Q:Q+R:R</f>
        <v>4.5</v>
      </c>
      <c r="Q178" s="22">
        <v>4</v>
      </c>
      <c r="R178" s="22">
        <v>0.5</v>
      </c>
      <c r="S178" s="22" t="s">
        <v>768</v>
      </c>
      <c r="T178" s="26" t="s">
        <v>768</v>
      </c>
      <c r="U178" s="69" t="s">
        <v>769</v>
      </c>
      <c r="V178" s="68" t="s">
        <v>1261</v>
      </c>
      <c r="W178" s="69"/>
    </row>
    <row r="179" customFormat="1" ht="25" hidden="1" customHeight="1" spans="1:23">
      <c r="A179" s="22">
        <v>177</v>
      </c>
      <c r="B179" s="58" t="s">
        <v>733</v>
      </c>
      <c r="C179" s="58" t="s">
        <v>1262</v>
      </c>
      <c r="D179" s="22" t="s">
        <v>155</v>
      </c>
      <c r="E179" s="22" t="s">
        <v>31</v>
      </c>
      <c r="F179" s="22" t="s">
        <v>28</v>
      </c>
      <c r="G179" s="22" t="s">
        <v>1263</v>
      </c>
      <c r="H179" s="23" t="s">
        <v>767</v>
      </c>
      <c r="I179" s="22" t="s">
        <v>768</v>
      </c>
      <c r="J179" s="22" t="s">
        <v>767</v>
      </c>
      <c r="K179" s="22" t="s">
        <v>768</v>
      </c>
      <c r="L179" s="63">
        <v>3</v>
      </c>
      <c r="M179" s="63">
        <v>3</v>
      </c>
      <c r="N179" s="63">
        <v>3</v>
      </c>
      <c r="O179" s="22">
        <f t="shared" si="2"/>
        <v>75</v>
      </c>
      <c r="P179" s="22">
        <f>Q:Q+R:R</f>
        <v>6.75</v>
      </c>
      <c r="Q179" s="22">
        <v>6</v>
      </c>
      <c r="R179" s="22">
        <v>0.75</v>
      </c>
      <c r="S179" s="22" t="s">
        <v>768</v>
      </c>
      <c r="T179" s="26" t="s">
        <v>768</v>
      </c>
      <c r="U179" s="69" t="s">
        <v>777</v>
      </c>
      <c r="V179" s="68" t="s">
        <v>1264</v>
      </c>
      <c r="W179" s="69"/>
    </row>
    <row r="180" customFormat="1" ht="25" hidden="1" customHeight="1" spans="1:23">
      <c r="A180" s="22">
        <v>178</v>
      </c>
      <c r="B180" s="58" t="s">
        <v>716</v>
      </c>
      <c r="C180" s="58" t="s">
        <v>1265</v>
      </c>
      <c r="D180" s="22" t="s">
        <v>155</v>
      </c>
      <c r="E180" s="22" t="s">
        <v>31</v>
      </c>
      <c r="F180" s="22" t="s">
        <v>28</v>
      </c>
      <c r="G180" s="22" t="s">
        <v>1266</v>
      </c>
      <c r="H180" s="23" t="s">
        <v>767</v>
      </c>
      <c r="I180" s="22" t="s">
        <v>768</v>
      </c>
      <c r="J180" s="22" t="s">
        <v>767</v>
      </c>
      <c r="K180" s="22" t="s">
        <v>768</v>
      </c>
      <c r="L180" s="63">
        <v>3</v>
      </c>
      <c r="M180" s="63">
        <v>3</v>
      </c>
      <c r="N180" s="63">
        <v>3</v>
      </c>
      <c r="O180" s="22">
        <f t="shared" si="2"/>
        <v>75</v>
      </c>
      <c r="P180" s="22">
        <f>Q:Q+R:R</f>
        <v>6.75</v>
      </c>
      <c r="Q180" s="22">
        <v>6</v>
      </c>
      <c r="R180" s="22">
        <v>0.75</v>
      </c>
      <c r="S180" s="22" t="s">
        <v>768</v>
      </c>
      <c r="T180" s="26" t="s">
        <v>768</v>
      </c>
      <c r="U180" s="69" t="s">
        <v>777</v>
      </c>
      <c r="V180" s="68" t="s">
        <v>1267</v>
      </c>
      <c r="W180" s="69"/>
    </row>
    <row r="181" customFormat="1" ht="25" hidden="1" customHeight="1" spans="1:23">
      <c r="A181" s="22">
        <v>179</v>
      </c>
      <c r="B181" s="58" t="s">
        <v>717</v>
      </c>
      <c r="C181" s="58" t="s">
        <v>1268</v>
      </c>
      <c r="D181" s="22" t="s">
        <v>155</v>
      </c>
      <c r="E181" s="22" t="s">
        <v>31</v>
      </c>
      <c r="F181" s="22" t="s">
        <v>28</v>
      </c>
      <c r="G181" s="22" t="s">
        <v>1266</v>
      </c>
      <c r="H181" s="23" t="s">
        <v>767</v>
      </c>
      <c r="I181" s="22" t="s">
        <v>768</v>
      </c>
      <c r="J181" s="22" t="s">
        <v>767</v>
      </c>
      <c r="K181" s="22" t="s">
        <v>768</v>
      </c>
      <c r="L181" s="63">
        <v>3</v>
      </c>
      <c r="M181" s="63">
        <v>3</v>
      </c>
      <c r="N181" s="63">
        <v>3</v>
      </c>
      <c r="O181" s="22">
        <f t="shared" si="2"/>
        <v>75</v>
      </c>
      <c r="P181" s="22">
        <f>Q:Q+R:R</f>
        <v>6.75</v>
      </c>
      <c r="Q181" s="22">
        <v>6</v>
      </c>
      <c r="R181" s="22">
        <v>0.75</v>
      </c>
      <c r="S181" s="22" t="s">
        <v>768</v>
      </c>
      <c r="T181" s="26" t="s">
        <v>768</v>
      </c>
      <c r="U181" s="69" t="s">
        <v>777</v>
      </c>
      <c r="V181" s="68" t="s">
        <v>1269</v>
      </c>
      <c r="W181" s="69"/>
    </row>
    <row r="182" customFormat="1" ht="25" hidden="1" customHeight="1" spans="1:23">
      <c r="A182" s="22">
        <v>180</v>
      </c>
      <c r="B182" s="58" t="s">
        <v>724</v>
      </c>
      <c r="C182" s="58" t="s">
        <v>1270</v>
      </c>
      <c r="D182" s="22" t="s">
        <v>155</v>
      </c>
      <c r="E182" s="22" t="s">
        <v>31</v>
      </c>
      <c r="F182" s="22" t="s">
        <v>28</v>
      </c>
      <c r="G182" s="22" t="s">
        <v>1271</v>
      </c>
      <c r="H182" s="23" t="s">
        <v>768</v>
      </c>
      <c r="I182" s="22" t="s">
        <v>768</v>
      </c>
      <c r="J182" s="22" t="s">
        <v>768</v>
      </c>
      <c r="K182" s="22" t="s">
        <v>768</v>
      </c>
      <c r="L182" s="63">
        <v>5</v>
      </c>
      <c r="M182" s="63">
        <v>5</v>
      </c>
      <c r="N182" s="63">
        <v>5</v>
      </c>
      <c r="O182" s="22">
        <f t="shared" si="2"/>
        <v>125</v>
      </c>
      <c r="P182" s="22">
        <f>Q:Q+R:R</f>
        <v>11</v>
      </c>
      <c r="Q182" s="22">
        <v>10</v>
      </c>
      <c r="R182" s="22">
        <v>1</v>
      </c>
      <c r="S182" s="22" t="s">
        <v>768</v>
      </c>
      <c r="T182" s="26" t="s">
        <v>768</v>
      </c>
      <c r="U182" s="69" t="s">
        <v>777</v>
      </c>
      <c r="V182" s="68" t="s">
        <v>1272</v>
      </c>
      <c r="W182" s="69"/>
    </row>
    <row r="183" customFormat="1" ht="25" hidden="1" customHeight="1" spans="1:23">
      <c r="A183" s="22">
        <v>181</v>
      </c>
      <c r="B183" s="58" t="s">
        <v>726</v>
      </c>
      <c r="C183" s="58" t="s">
        <v>1273</v>
      </c>
      <c r="D183" s="22" t="s">
        <v>155</v>
      </c>
      <c r="E183" s="22" t="s">
        <v>31</v>
      </c>
      <c r="F183" s="22" t="s">
        <v>28</v>
      </c>
      <c r="G183" s="22" t="s">
        <v>1274</v>
      </c>
      <c r="H183" s="23" t="s">
        <v>767</v>
      </c>
      <c r="I183" s="22" t="s">
        <v>768</v>
      </c>
      <c r="J183" s="22" t="s">
        <v>767</v>
      </c>
      <c r="K183" s="22" t="s">
        <v>768</v>
      </c>
      <c r="L183" s="63">
        <v>4</v>
      </c>
      <c r="M183" s="63">
        <v>4</v>
      </c>
      <c r="N183" s="63">
        <v>4</v>
      </c>
      <c r="O183" s="22">
        <f t="shared" si="2"/>
        <v>100</v>
      </c>
      <c r="P183" s="22">
        <f>Q:Q+R:R</f>
        <v>9</v>
      </c>
      <c r="Q183" s="22">
        <v>8</v>
      </c>
      <c r="R183" s="22">
        <v>1</v>
      </c>
      <c r="S183" s="22" t="s">
        <v>768</v>
      </c>
      <c r="T183" s="26" t="s">
        <v>768</v>
      </c>
      <c r="U183" s="69" t="s">
        <v>777</v>
      </c>
      <c r="V183" s="68" t="s">
        <v>1275</v>
      </c>
      <c r="W183" s="69"/>
    </row>
    <row r="184" customFormat="1" ht="25" hidden="1" customHeight="1" spans="1:23">
      <c r="A184" s="22">
        <v>182</v>
      </c>
      <c r="B184" s="58" t="s">
        <v>720</v>
      </c>
      <c r="C184" s="58" t="s">
        <v>1276</v>
      </c>
      <c r="D184" s="22" t="s">
        <v>155</v>
      </c>
      <c r="E184" s="22" t="s">
        <v>31</v>
      </c>
      <c r="F184" s="22" t="s">
        <v>28</v>
      </c>
      <c r="G184" s="22" t="s">
        <v>1277</v>
      </c>
      <c r="H184" s="23" t="s">
        <v>767</v>
      </c>
      <c r="I184" s="22" t="s">
        <v>768</v>
      </c>
      <c r="J184" s="22" t="s">
        <v>767</v>
      </c>
      <c r="K184" s="22" t="s">
        <v>768</v>
      </c>
      <c r="L184" s="63">
        <v>3</v>
      </c>
      <c r="M184" s="63">
        <v>3</v>
      </c>
      <c r="N184" s="63">
        <v>3</v>
      </c>
      <c r="O184" s="22">
        <f t="shared" si="2"/>
        <v>75</v>
      </c>
      <c r="P184" s="22">
        <f>Q:Q+R:R</f>
        <v>6.75</v>
      </c>
      <c r="Q184" s="22">
        <v>6</v>
      </c>
      <c r="R184" s="22">
        <v>0.75</v>
      </c>
      <c r="S184" s="22" t="s">
        <v>768</v>
      </c>
      <c r="T184" s="26" t="s">
        <v>768</v>
      </c>
      <c r="U184" s="69" t="s">
        <v>769</v>
      </c>
      <c r="V184" s="68" t="s">
        <v>1278</v>
      </c>
      <c r="W184" s="69"/>
    </row>
    <row r="185" customFormat="1" ht="25" hidden="1" customHeight="1" spans="1:23">
      <c r="A185" s="22">
        <v>183</v>
      </c>
      <c r="B185" s="58" t="s">
        <v>721</v>
      </c>
      <c r="C185" s="58" t="s">
        <v>1279</v>
      </c>
      <c r="D185" s="22" t="s">
        <v>155</v>
      </c>
      <c r="E185" s="22" t="s">
        <v>31</v>
      </c>
      <c r="F185" s="22" t="s">
        <v>28</v>
      </c>
      <c r="G185" s="22" t="s">
        <v>1277</v>
      </c>
      <c r="H185" s="23" t="s">
        <v>767</v>
      </c>
      <c r="I185" s="22" t="s">
        <v>768</v>
      </c>
      <c r="J185" s="22" t="s">
        <v>767</v>
      </c>
      <c r="K185" s="22" t="s">
        <v>768</v>
      </c>
      <c r="L185" s="63">
        <v>5</v>
      </c>
      <c r="M185" s="63">
        <v>5</v>
      </c>
      <c r="N185" s="63">
        <v>5</v>
      </c>
      <c r="O185" s="22">
        <f t="shared" si="2"/>
        <v>125</v>
      </c>
      <c r="P185" s="22">
        <f>Q:Q+R:R</f>
        <v>11</v>
      </c>
      <c r="Q185" s="22">
        <v>10</v>
      </c>
      <c r="R185" s="22">
        <v>1</v>
      </c>
      <c r="S185" s="22" t="s">
        <v>768</v>
      </c>
      <c r="T185" s="26" t="s">
        <v>768</v>
      </c>
      <c r="U185" s="69" t="s">
        <v>777</v>
      </c>
      <c r="V185" s="68" t="s">
        <v>1280</v>
      </c>
      <c r="W185" s="69"/>
    </row>
    <row r="186" customFormat="1" ht="25" hidden="1" customHeight="1" spans="1:23">
      <c r="A186" s="22">
        <v>184</v>
      </c>
      <c r="B186" s="58" t="s">
        <v>722</v>
      </c>
      <c r="C186" s="58" t="s">
        <v>1281</v>
      </c>
      <c r="D186" s="22" t="s">
        <v>155</v>
      </c>
      <c r="E186" s="22" t="s">
        <v>31</v>
      </c>
      <c r="F186" s="22" t="s">
        <v>28</v>
      </c>
      <c r="G186" s="22" t="s">
        <v>1282</v>
      </c>
      <c r="H186" s="23" t="s">
        <v>767</v>
      </c>
      <c r="I186" s="22" t="s">
        <v>768</v>
      </c>
      <c r="J186" s="22" t="s">
        <v>767</v>
      </c>
      <c r="K186" s="22" t="s">
        <v>768</v>
      </c>
      <c r="L186" s="63">
        <v>4</v>
      </c>
      <c r="M186" s="63">
        <v>4</v>
      </c>
      <c r="N186" s="63">
        <v>4</v>
      </c>
      <c r="O186" s="22">
        <f t="shared" si="2"/>
        <v>100</v>
      </c>
      <c r="P186" s="22">
        <f>Q:Q+R:R</f>
        <v>9</v>
      </c>
      <c r="Q186" s="22">
        <v>8</v>
      </c>
      <c r="R186" s="22">
        <v>1</v>
      </c>
      <c r="S186" s="22" t="s">
        <v>768</v>
      </c>
      <c r="T186" s="26" t="s">
        <v>768</v>
      </c>
      <c r="U186" s="69" t="s">
        <v>769</v>
      </c>
      <c r="V186" s="68" t="s">
        <v>1283</v>
      </c>
      <c r="W186" s="69"/>
    </row>
    <row r="187" s="31" customFormat="1" ht="25" hidden="1" customHeight="1" spans="1:23">
      <c r="A187" s="24">
        <v>185</v>
      </c>
      <c r="B187" s="70" t="s">
        <v>1284</v>
      </c>
      <c r="C187" s="70" t="s">
        <v>1285</v>
      </c>
      <c r="D187" s="24" t="s">
        <v>1286</v>
      </c>
      <c r="E187" s="24" t="s">
        <v>31</v>
      </c>
      <c r="F187" s="24" t="s">
        <v>25</v>
      </c>
      <c r="G187" s="24" t="s">
        <v>1287</v>
      </c>
      <c r="H187" s="61" t="s">
        <v>767</v>
      </c>
      <c r="I187" s="24" t="s">
        <v>768</v>
      </c>
      <c r="J187" s="24" t="s">
        <v>767</v>
      </c>
      <c r="K187" s="24" t="s">
        <v>768</v>
      </c>
      <c r="L187" s="74">
        <v>4</v>
      </c>
      <c r="M187" s="74">
        <v>4</v>
      </c>
      <c r="N187" s="74">
        <v>4</v>
      </c>
      <c r="O187" s="24">
        <f t="shared" si="2"/>
        <v>100</v>
      </c>
      <c r="P187" s="24">
        <v>9</v>
      </c>
      <c r="Q187" s="24">
        <v>8</v>
      </c>
      <c r="R187" s="24">
        <v>1</v>
      </c>
      <c r="S187" s="24" t="s">
        <v>768</v>
      </c>
      <c r="T187" s="76" t="s">
        <v>768</v>
      </c>
      <c r="U187" s="77" t="s">
        <v>777</v>
      </c>
      <c r="V187" s="78"/>
      <c r="W187" s="77"/>
    </row>
    <row r="188" s="31" customFormat="1" ht="25" hidden="1" customHeight="1" spans="1:23">
      <c r="A188" s="24">
        <v>186</v>
      </c>
      <c r="B188" s="70" t="s">
        <v>1288</v>
      </c>
      <c r="C188" s="70" t="s">
        <v>1289</v>
      </c>
      <c r="D188" s="24" t="s">
        <v>1286</v>
      </c>
      <c r="E188" s="24" t="s">
        <v>31</v>
      </c>
      <c r="F188" s="24" t="s">
        <v>25</v>
      </c>
      <c r="G188" s="24" t="s">
        <v>1287</v>
      </c>
      <c r="H188" s="61" t="s">
        <v>767</v>
      </c>
      <c r="I188" s="24" t="s">
        <v>768</v>
      </c>
      <c r="J188" s="24" t="s">
        <v>767</v>
      </c>
      <c r="K188" s="24" t="s">
        <v>768</v>
      </c>
      <c r="L188" s="74">
        <v>4</v>
      </c>
      <c r="M188" s="74">
        <v>4</v>
      </c>
      <c r="N188" s="74">
        <v>4</v>
      </c>
      <c r="O188" s="24">
        <f t="shared" si="2"/>
        <v>100</v>
      </c>
      <c r="P188" s="24">
        <v>9</v>
      </c>
      <c r="Q188" s="24">
        <v>8</v>
      </c>
      <c r="R188" s="24">
        <v>1</v>
      </c>
      <c r="S188" s="24" t="s">
        <v>768</v>
      </c>
      <c r="T188" s="76" t="s">
        <v>768</v>
      </c>
      <c r="U188" s="77" t="s">
        <v>769</v>
      </c>
      <c r="V188" s="78"/>
      <c r="W188" s="77"/>
    </row>
    <row r="189" s="31" customFormat="1" ht="25" hidden="1" customHeight="1" spans="1:23">
      <c r="A189" s="24">
        <v>187</v>
      </c>
      <c r="B189" s="70" t="s">
        <v>1290</v>
      </c>
      <c r="C189" s="70" t="s">
        <v>1291</v>
      </c>
      <c r="D189" s="24" t="s">
        <v>1286</v>
      </c>
      <c r="E189" s="24" t="s">
        <v>31</v>
      </c>
      <c r="F189" s="24" t="s">
        <v>25</v>
      </c>
      <c r="G189" s="24" t="s">
        <v>1287</v>
      </c>
      <c r="H189" s="61" t="s">
        <v>767</v>
      </c>
      <c r="I189" s="24" t="s">
        <v>768</v>
      </c>
      <c r="J189" s="24" t="s">
        <v>767</v>
      </c>
      <c r="K189" s="24" t="s">
        <v>768</v>
      </c>
      <c r="L189" s="74">
        <v>5</v>
      </c>
      <c r="M189" s="74">
        <v>5</v>
      </c>
      <c r="N189" s="74">
        <v>5</v>
      </c>
      <c r="O189" s="24">
        <f t="shared" si="2"/>
        <v>125</v>
      </c>
      <c r="P189" s="24">
        <v>11</v>
      </c>
      <c r="Q189" s="24">
        <v>10</v>
      </c>
      <c r="R189" s="24">
        <v>1</v>
      </c>
      <c r="S189" s="24" t="s">
        <v>768</v>
      </c>
      <c r="T189" s="76" t="s">
        <v>768</v>
      </c>
      <c r="U189" s="77" t="s">
        <v>777</v>
      </c>
      <c r="V189" s="78"/>
      <c r="W189" s="77"/>
    </row>
    <row r="190" s="32" customFormat="1" ht="25" hidden="1" customHeight="1" spans="1:23">
      <c r="A190" s="71">
        <v>188</v>
      </c>
      <c r="B190" s="72" t="s">
        <v>1292</v>
      </c>
      <c r="C190" s="72" t="s">
        <v>1293</v>
      </c>
      <c r="D190" s="71" t="s">
        <v>1286</v>
      </c>
      <c r="E190" s="71" t="s">
        <v>31</v>
      </c>
      <c r="F190" s="71" t="s">
        <v>25</v>
      </c>
      <c r="G190" s="71" t="s">
        <v>1294</v>
      </c>
      <c r="H190" s="73" t="s">
        <v>767</v>
      </c>
      <c r="I190" s="71" t="s">
        <v>768</v>
      </c>
      <c r="J190" s="71" t="s">
        <v>767</v>
      </c>
      <c r="K190" s="71" t="s">
        <v>768</v>
      </c>
      <c r="L190" s="75">
        <v>5</v>
      </c>
      <c r="M190" s="75">
        <v>5</v>
      </c>
      <c r="N190" s="75">
        <v>5</v>
      </c>
      <c r="O190" s="71">
        <f t="shared" si="2"/>
        <v>125</v>
      </c>
      <c r="P190" s="71">
        <v>11</v>
      </c>
      <c r="Q190" s="71">
        <v>10</v>
      </c>
      <c r="R190" s="71">
        <v>1</v>
      </c>
      <c r="S190" s="71" t="s">
        <v>768</v>
      </c>
      <c r="T190" s="79" t="s">
        <v>768</v>
      </c>
      <c r="U190" s="80" t="s">
        <v>777</v>
      </c>
      <c r="V190" s="81"/>
      <c r="W190" s="80"/>
    </row>
    <row r="191" s="32" customFormat="1" ht="25" hidden="1" customHeight="1" spans="1:23">
      <c r="A191" s="71">
        <v>189</v>
      </c>
      <c r="B191" s="72" t="s">
        <v>1295</v>
      </c>
      <c r="C191" s="72" t="s">
        <v>1296</v>
      </c>
      <c r="D191" s="71" t="s">
        <v>1286</v>
      </c>
      <c r="E191" s="71" t="s">
        <v>31</v>
      </c>
      <c r="F191" s="71" t="s">
        <v>25</v>
      </c>
      <c r="G191" s="71" t="s">
        <v>1294</v>
      </c>
      <c r="H191" s="73" t="s">
        <v>767</v>
      </c>
      <c r="I191" s="71" t="s">
        <v>768</v>
      </c>
      <c r="J191" s="71" t="s">
        <v>767</v>
      </c>
      <c r="K191" s="71" t="s">
        <v>768</v>
      </c>
      <c r="L191" s="75">
        <v>3</v>
      </c>
      <c r="M191" s="75">
        <v>3</v>
      </c>
      <c r="N191" s="75">
        <v>3</v>
      </c>
      <c r="O191" s="71">
        <f t="shared" si="2"/>
        <v>75</v>
      </c>
      <c r="P191" s="71">
        <v>6.9</v>
      </c>
      <c r="Q191" s="71">
        <v>6</v>
      </c>
      <c r="R191" s="71">
        <f t="shared" ref="R191:R193" si="3">0.3*N191</f>
        <v>0.9</v>
      </c>
      <c r="S191" s="71" t="s">
        <v>768</v>
      </c>
      <c r="T191" s="79" t="s">
        <v>768</v>
      </c>
      <c r="U191" s="80" t="s">
        <v>769</v>
      </c>
      <c r="V191" s="81"/>
      <c r="W191" s="80"/>
    </row>
    <row r="192" s="32" customFormat="1" ht="25" hidden="1" customHeight="1" spans="1:23">
      <c r="A192" s="71">
        <v>190</v>
      </c>
      <c r="B192" s="72" t="s">
        <v>1297</v>
      </c>
      <c r="C192" s="72" t="s">
        <v>1298</v>
      </c>
      <c r="D192" s="71" t="s">
        <v>1286</v>
      </c>
      <c r="E192" s="71" t="s">
        <v>31</v>
      </c>
      <c r="F192" s="71" t="s">
        <v>25</v>
      </c>
      <c r="G192" s="71" t="s">
        <v>1294</v>
      </c>
      <c r="H192" s="73" t="s">
        <v>767</v>
      </c>
      <c r="I192" s="71" t="s">
        <v>768</v>
      </c>
      <c r="J192" s="71" t="s">
        <v>767</v>
      </c>
      <c r="K192" s="71" t="s">
        <v>768</v>
      </c>
      <c r="L192" s="75">
        <v>2</v>
      </c>
      <c r="M192" s="75">
        <v>2</v>
      </c>
      <c r="N192" s="75">
        <v>2</v>
      </c>
      <c r="O192" s="71">
        <f t="shared" si="2"/>
        <v>50</v>
      </c>
      <c r="P192" s="71">
        <v>4.6</v>
      </c>
      <c r="Q192" s="71">
        <v>4</v>
      </c>
      <c r="R192" s="71">
        <f t="shared" si="3"/>
        <v>0.6</v>
      </c>
      <c r="S192" s="71" t="s">
        <v>768</v>
      </c>
      <c r="T192" s="79" t="s">
        <v>768</v>
      </c>
      <c r="U192" s="80" t="s">
        <v>777</v>
      </c>
      <c r="V192" s="81"/>
      <c r="W192" s="80"/>
    </row>
    <row r="193" s="32" customFormat="1" ht="25" hidden="1" customHeight="1" spans="1:23">
      <c r="A193" s="71">
        <v>191</v>
      </c>
      <c r="B193" s="72" t="s">
        <v>1299</v>
      </c>
      <c r="C193" s="72" t="s">
        <v>1300</v>
      </c>
      <c r="D193" s="71" t="s">
        <v>1286</v>
      </c>
      <c r="E193" s="71" t="s">
        <v>31</v>
      </c>
      <c r="F193" s="71" t="s">
        <v>25</v>
      </c>
      <c r="G193" s="71" t="s">
        <v>1294</v>
      </c>
      <c r="H193" s="73" t="s">
        <v>767</v>
      </c>
      <c r="I193" s="71" t="s">
        <v>768</v>
      </c>
      <c r="J193" s="71" t="s">
        <v>767</v>
      </c>
      <c r="K193" s="71" t="s">
        <v>768</v>
      </c>
      <c r="L193" s="75">
        <v>2</v>
      </c>
      <c r="M193" s="75">
        <v>2</v>
      </c>
      <c r="N193" s="75">
        <v>2</v>
      </c>
      <c r="O193" s="71">
        <f t="shared" si="2"/>
        <v>50</v>
      </c>
      <c r="P193" s="71">
        <v>4.6</v>
      </c>
      <c r="Q193" s="71">
        <v>4</v>
      </c>
      <c r="R193" s="71">
        <f t="shared" si="3"/>
        <v>0.6</v>
      </c>
      <c r="S193" s="71" t="s">
        <v>768</v>
      </c>
      <c r="T193" s="79" t="s">
        <v>768</v>
      </c>
      <c r="U193" s="80" t="s">
        <v>777</v>
      </c>
      <c r="V193" s="81"/>
      <c r="W193" s="80"/>
    </row>
    <row r="194" s="33" customFormat="1" ht="25" hidden="1" customHeight="1" spans="1:23">
      <c r="A194" s="82">
        <v>192</v>
      </c>
      <c r="B194" s="83" t="s">
        <v>1301</v>
      </c>
      <c r="C194" s="83" t="s">
        <v>1302</v>
      </c>
      <c r="D194" s="82" t="s">
        <v>1286</v>
      </c>
      <c r="E194" s="82" t="s">
        <v>31</v>
      </c>
      <c r="F194" s="82" t="s">
        <v>45</v>
      </c>
      <c r="G194" s="82" t="s">
        <v>1303</v>
      </c>
      <c r="H194" s="84" t="s">
        <v>767</v>
      </c>
      <c r="I194" s="82" t="s">
        <v>768</v>
      </c>
      <c r="J194" s="82" t="s">
        <v>768</v>
      </c>
      <c r="K194" s="82" t="s">
        <v>768</v>
      </c>
      <c r="L194" s="112">
        <v>4</v>
      </c>
      <c r="M194" s="112">
        <v>4</v>
      </c>
      <c r="N194" s="112">
        <v>4</v>
      </c>
      <c r="O194" s="82">
        <f t="shared" si="2"/>
        <v>100</v>
      </c>
      <c r="P194" s="82">
        <v>9</v>
      </c>
      <c r="Q194" s="82">
        <v>8</v>
      </c>
      <c r="R194" s="82">
        <v>1</v>
      </c>
      <c r="S194" s="82" t="s">
        <v>768</v>
      </c>
      <c r="T194" s="120" t="s">
        <v>768</v>
      </c>
      <c r="U194" s="121" t="s">
        <v>769</v>
      </c>
      <c r="V194" s="122"/>
      <c r="W194" s="121"/>
    </row>
    <row r="195" s="33" customFormat="1" ht="25" hidden="1" customHeight="1" spans="1:23">
      <c r="A195" s="82">
        <v>193</v>
      </c>
      <c r="B195" s="83" t="s">
        <v>1304</v>
      </c>
      <c r="C195" s="83" t="s">
        <v>1305</v>
      </c>
      <c r="D195" s="82" t="s">
        <v>1286</v>
      </c>
      <c r="E195" s="82" t="s">
        <v>31</v>
      </c>
      <c r="F195" s="82" t="s">
        <v>45</v>
      </c>
      <c r="G195" s="82" t="s">
        <v>1303</v>
      </c>
      <c r="H195" s="84" t="s">
        <v>767</v>
      </c>
      <c r="I195" s="82" t="s">
        <v>768</v>
      </c>
      <c r="J195" s="82" t="s">
        <v>768</v>
      </c>
      <c r="K195" s="82" t="s">
        <v>768</v>
      </c>
      <c r="L195" s="112">
        <v>2</v>
      </c>
      <c r="M195" s="112">
        <v>2</v>
      </c>
      <c r="N195" s="112">
        <v>2</v>
      </c>
      <c r="O195" s="82">
        <f t="shared" ref="O195:O249" si="4">L195*25</f>
        <v>50</v>
      </c>
      <c r="P195" s="82">
        <v>4.6</v>
      </c>
      <c r="Q195" s="82">
        <v>4</v>
      </c>
      <c r="R195" s="82">
        <f t="shared" ref="R195:R199" si="5">0.3*N195</f>
        <v>0.6</v>
      </c>
      <c r="S195" s="82" t="s">
        <v>768</v>
      </c>
      <c r="T195" s="120" t="s">
        <v>768</v>
      </c>
      <c r="U195" s="121" t="s">
        <v>769</v>
      </c>
      <c r="V195" s="122"/>
      <c r="W195" s="121"/>
    </row>
    <row r="196" s="33" customFormat="1" ht="25" hidden="1" customHeight="1" spans="1:23">
      <c r="A196" s="82">
        <v>194</v>
      </c>
      <c r="B196" s="83" t="s">
        <v>1306</v>
      </c>
      <c r="C196" s="83" t="s">
        <v>1307</v>
      </c>
      <c r="D196" s="82" t="s">
        <v>1286</v>
      </c>
      <c r="E196" s="82" t="s">
        <v>31</v>
      </c>
      <c r="F196" s="82" t="s">
        <v>45</v>
      </c>
      <c r="G196" s="82" t="s">
        <v>1303</v>
      </c>
      <c r="H196" s="84" t="s">
        <v>767</v>
      </c>
      <c r="I196" s="82" t="s">
        <v>768</v>
      </c>
      <c r="J196" s="82" t="s">
        <v>768</v>
      </c>
      <c r="K196" s="82" t="s">
        <v>768</v>
      </c>
      <c r="L196" s="112">
        <v>3</v>
      </c>
      <c r="M196" s="112">
        <v>3</v>
      </c>
      <c r="N196" s="112">
        <v>3</v>
      </c>
      <c r="O196" s="82">
        <f t="shared" si="4"/>
        <v>75</v>
      </c>
      <c r="P196" s="82">
        <v>6.9</v>
      </c>
      <c r="Q196" s="82">
        <v>6</v>
      </c>
      <c r="R196" s="82">
        <f t="shared" si="5"/>
        <v>0.9</v>
      </c>
      <c r="S196" s="82" t="s">
        <v>768</v>
      </c>
      <c r="T196" s="120" t="s">
        <v>768</v>
      </c>
      <c r="U196" s="121" t="s">
        <v>769</v>
      </c>
      <c r="V196" s="122"/>
      <c r="W196" s="121"/>
    </row>
    <row r="197" s="33" customFormat="1" ht="25" hidden="1" customHeight="1" spans="1:23">
      <c r="A197" s="82">
        <v>195</v>
      </c>
      <c r="B197" s="83" t="s">
        <v>1308</v>
      </c>
      <c r="C197" s="83" t="s">
        <v>1309</v>
      </c>
      <c r="D197" s="82" t="s">
        <v>1286</v>
      </c>
      <c r="E197" s="82" t="s">
        <v>31</v>
      </c>
      <c r="F197" s="82" t="s">
        <v>45</v>
      </c>
      <c r="G197" s="82" t="s">
        <v>1303</v>
      </c>
      <c r="H197" s="84" t="s">
        <v>767</v>
      </c>
      <c r="I197" s="82" t="s">
        <v>768</v>
      </c>
      <c r="J197" s="82" t="s">
        <v>768</v>
      </c>
      <c r="K197" s="82" t="s">
        <v>768</v>
      </c>
      <c r="L197" s="112">
        <v>3</v>
      </c>
      <c r="M197" s="112">
        <v>3</v>
      </c>
      <c r="N197" s="112">
        <v>3</v>
      </c>
      <c r="O197" s="82">
        <f t="shared" si="4"/>
        <v>75</v>
      </c>
      <c r="P197" s="82">
        <v>6.9</v>
      </c>
      <c r="Q197" s="82">
        <v>6</v>
      </c>
      <c r="R197" s="82">
        <f t="shared" si="5"/>
        <v>0.9</v>
      </c>
      <c r="S197" s="82" t="s">
        <v>768</v>
      </c>
      <c r="T197" s="120" t="s">
        <v>768</v>
      </c>
      <c r="U197" s="121" t="s">
        <v>769</v>
      </c>
      <c r="V197" s="122"/>
      <c r="W197" s="121"/>
    </row>
    <row r="198" s="33" customFormat="1" ht="25" hidden="1" customHeight="1" spans="1:23">
      <c r="A198" s="82">
        <v>196</v>
      </c>
      <c r="B198" s="83" t="s">
        <v>1310</v>
      </c>
      <c r="C198" s="83" t="s">
        <v>1311</v>
      </c>
      <c r="D198" s="82" t="s">
        <v>1286</v>
      </c>
      <c r="E198" s="82" t="s">
        <v>31</v>
      </c>
      <c r="F198" s="82" t="s">
        <v>45</v>
      </c>
      <c r="G198" s="82" t="s">
        <v>1303</v>
      </c>
      <c r="H198" s="84" t="s">
        <v>767</v>
      </c>
      <c r="I198" s="82" t="s">
        <v>768</v>
      </c>
      <c r="J198" s="82" t="s">
        <v>768</v>
      </c>
      <c r="K198" s="82" t="s">
        <v>768</v>
      </c>
      <c r="L198" s="112">
        <v>3</v>
      </c>
      <c r="M198" s="112">
        <v>3</v>
      </c>
      <c r="N198" s="112">
        <v>3</v>
      </c>
      <c r="O198" s="82">
        <f t="shared" si="4"/>
        <v>75</v>
      </c>
      <c r="P198" s="82">
        <v>6.9</v>
      </c>
      <c r="Q198" s="82">
        <v>6</v>
      </c>
      <c r="R198" s="82">
        <f t="shared" si="5"/>
        <v>0.9</v>
      </c>
      <c r="S198" s="82" t="s">
        <v>768</v>
      </c>
      <c r="T198" s="120" t="s">
        <v>768</v>
      </c>
      <c r="U198" s="121" t="s">
        <v>769</v>
      </c>
      <c r="V198" s="122"/>
      <c r="W198" s="121"/>
    </row>
    <row r="199" s="33" customFormat="1" ht="25" hidden="1" customHeight="1" spans="1:23">
      <c r="A199" s="82">
        <v>197</v>
      </c>
      <c r="B199" s="83" t="s">
        <v>1312</v>
      </c>
      <c r="C199" s="83" t="s">
        <v>1313</v>
      </c>
      <c r="D199" s="82" t="s">
        <v>1286</v>
      </c>
      <c r="E199" s="82" t="s">
        <v>31</v>
      </c>
      <c r="F199" s="82" t="s">
        <v>45</v>
      </c>
      <c r="G199" s="82" t="s">
        <v>1303</v>
      </c>
      <c r="H199" s="84" t="s">
        <v>767</v>
      </c>
      <c r="I199" s="82" t="s">
        <v>768</v>
      </c>
      <c r="J199" s="82" t="s">
        <v>768</v>
      </c>
      <c r="K199" s="82" t="s">
        <v>768</v>
      </c>
      <c r="L199" s="112">
        <v>2</v>
      </c>
      <c r="M199" s="112">
        <v>2</v>
      </c>
      <c r="N199" s="112">
        <v>2</v>
      </c>
      <c r="O199" s="82">
        <f t="shared" si="4"/>
        <v>50</v>
      </c>
      <c r="P199" s="82">
        <v>4.6</v>
      </c>
      <c r="Q199" s="82">
        <v>4</v>
      </c>
      <c r="R199" s="82">
        <f t="shared" si="5"/>
        <v>0.6</v>
      </c>
      <c r="S199" s="82" t="s">
        <v>768</v>
      </c>
      <c r="T199" s="120" t="s">
        <v>768</v>
      </c>
      <c r="U199" s="121" t="s">
        <v>777</v>
      </c>
      <c r="V199" s="122"/>
      <c r="W199" s="121"/>
    </row>
    <row r="200" s="33" customFormat="1" ht="25" hidden="1" customHeight="1" spans="1:23">
      <c r="A200" s="82">
        <v>198</v>
      </c>
      <c r="B200" s="83" t="s">
        <v>1314</v>
      </c>
      <c r="C200" s="83" t="s">
        <v>1315</v>
      </c>
      <c r="D200" s="82" t="s">
        <v>1286</v>
      </c>
      <c r="E200" s="82" t="s">
        <v>31</v>
      </c>
      <c r="F200" s="82" t="s">
        <v>45</v>
      </c>
      <c r="G200" s="82" t="s">
        <v>1303</v>
      </c>
      <c r="H200" s="84" t="s">
        <v>767</v>
      </c>
      <c r="I200" s="82" t="s">
        <v>768</v>
      </c>
      <c r="J200" s="82" t="s">
        <v>768</v>
      </c>
      <c r="K200" s="82" t="s">
        <v>768</v>
      </c>
      <c r="L200" s="112">
        <v>4</v>
      </c>
      <c r="M200" s="112">
        <v>4</v>
      </c>
      <c r="N200" s="112">
        <v>4</v>
      </c>
      <c r="O200" s="82">
        <f t="shared" si="4"/>
        <v>100</v>
      </c>
      <c r="P200" s="82">
        <v>9</v>
      </c>
      <c r="Q200" s="82">
        <v>8</v>
      </c>
      <c r="R200" s="82">
        <v>1</v>
      </c>
      <c r="S200" s="82" t="s">
        <v>768</v>
      </c>
      <c r="T200" s="120" t="s">
        <v>768</v>
      </c>
      <c r="U200" s="121" t="s">
        <v>777</v>
      </c>
      <c r="V200" s="122"/>
      <c r="W200" s="121"/>
    </row>
    <row r="201" s="33" customFormat="1" ht="25" hidden="1" customHeight="1" spans="1:23">
      <c r="A201" s="82">
        <v>199</v>
      </c>
      <c r="B201" s="83" t="s">
        <v>1316</v>
      </c>
      <c r="C201" s="83" t="s">
        <v>1317</v>
      </c>
      <c r="D201" s="82" t="s">
        <v>1286</v>
      </c>
      <c r="E201" s="82" t="s">
        <v>31</v>
      </c>
      <c r="F201" s="82" t="s">
        <v>45</v>
      </c>
      <c r="G201" s="82" t="s">
        <v>1303</v>
      </c>
      <c r="H201" s="84" t="s">
        <v>767</v>
      </c>
      <c r="I201" s="82" t="s">
        <v>768</v>
      </c>
      <c r="J201" s="82" t="s">
        <v>768</v>
      </c>
      <c r="K201" s="82" t="s">
        <v>768</v>
      </c>
      <c r="L201" s="112">
        <v>2</v>
      </c>
      <c r="M201" s="112">
        <v>2</v>
      </c>
      <c r="N201" s="112">
        <v>2</v>
      </c>
      <c r="O201" s="82">
        <f t="shared" si="4"/>
        <v>50</v>
      </c>
      <c r="P201" s="82">
        <v>4.6</v>
      </c>
      <c r="Q201" s="82">
        <v>4</v>
      </c>
      <c r="R201" s="82">
        <f t="shared" ref="R201:R203" si="6">0.3*N201</f>
        <v>0.6</v>
      </c>
      <c r="S201" s="82" t="s">
        <v>768</v>
      </c>
      <c r="T201" s="120" t="s">
        <v>768</v>
      </c>
      <c r="U201" s="121" t="s">
        <v>777</v>
      </c>
      <c r="V201" s="122"/>
      <c r="W201" s="121"/>
    </row>
    <row r="202" s="33" customFormat="1" ht="25" hidden="1" customHeight="1" spans="1:23">
      <c r="A202" s="82">
        <v>200</v>
      </c>
      <c r="B202" s="83" t="s">
        <v>1318</v>
      </c>
      <c r="C202" s="83" t="s">
        <v>1319</v>
      </c>
      <c r="D202" s="82" t="s">
        <v>1286</v>
      </c>
      <c r="E202" s="82" t="s">
        <v>31</v>
      </c>
      <c r="F202" s="82" t="s">
        <v>45</v>
      </c>
      <c r="G202" s="82" t="s">
        <v>1303</v>
      </c>
      <c r="H202" s="84" t="s">
        <v>767</v>
      </c>
      <c r="I202" s="82" t="s">
        <v>768</v>
      </c>
      <c r="J202" s="82" t="s">
        <v>768</v>
      </c>
      <c r="K202" s="82" t="s">
        <v>768</v>
      </c>
      <c r="L202" s="112">
        <v>1</v>
      </c>
      <c r="M202" s="112">
        <v>1</v>
      </c>
      <c r="N202" s="112">
        <v>1</v>
      </c>
      <c r="O202" s="82">
        <f t="shared" si="4"/>
        <v>25</v>
      </c>
      <c r="P202" s="82">
        <v>2.3</v>
      </c>
      <c r="Q202" s="82">
        <v>2</v>
      </c>
      <c r="R202" s="82">
        <f t="shared" si="6"/>
        <v>0.3</v>
      </c>
      <c r="S202" s="82" t="s">
        <v>768</v>
      </c>
      <c r="T202" s="120" t="s">
        <v>768</v>
      </c>
      <c r="U202" s="121" t="s">
        <v>769</v>
      </c>
      <c r="V202" s="122"/>
      <c r="W202" s="121"/>
    </row>
    <row r="203" s="34" customFormat="1" ht="25" hidden="1" customHeight="1" spans="1:23">
      <c r="A203" s="85">
        <v>201</v>
      </c>
      <c r="B203" s="86" t="s">
        <v>1320</v>
      </c>
      <c r="C203" s="86" t="s">
        <v>1321</v>
      </c>
      <c r="D203" s="85" t="s">
        <v>1286</v>
      </c>
      <c r="E203" s="85" t="s">
        <v>31</v>
      </c>
      <c r="F203" s="85" t="s">
        <v>45</v>
      </c>
      <c r="G203" s="85" t="s">
        <v>1322</v>
      </c>
      <c r="H203" s="87" t="s">
        <v>767</v>
      </c>
      <c r="I203" s="85" t="s">
        <v>768</v>
      </c>
      <c r="J203" s="85" t="s">
        <v>768</v>
      </c>
      <c r="K203" s="85" t="s">
        <v>768</v>
      </c>
      <c r="L203" s="113">
        <v>3</v>
      </c>
      <c r="M203" s="113">
        <v>3</v>
      </c>
      <c r="N203" s="113">
        <v>3</v>
      </c>
      <c r="O203" s="85">
        <f t="shared" si="4"/>
        <v>75</v>
      </c>
      <c r="P203" s="85">
        <v>6.9</v>
      </c>
      <c r="Q203" s="85">
        <v>6</v>
      </c>
      <c r="R203" s="85">
        <f t="shared" si="6"/>
        <v>0.9</v>
      </c>
      <c r="S203" s="85" t="s">
        <v>768</v>
      </c>
      <c r="T203" s="123" t="s">
        <v>768</v>
      </c>
      <c r="U203" s="124" t="s">
        <v>769</v>
      </c>
      <c r="V203" s="125"/>
      <c r="W203" s="124"/>
    </row>
    <row r="204" s="34" customFormat="1" ht="25" hidden="1" customHeight="1" spans="1:23">
      <c r="A204" s="85">
        <v>202</v>
      </c>
      <c r="B204" s="86" t="s">
        <v>1323</v>
      </c>
      <c r="C204" s="86" t="s">
        <v>1324</v>
      </c>
      <c r="D204" s="85" t="s">
        <v>1286</v>
      </c>
      <c r="E204" s="85" t="s">
        <v>31</v>
      </c>
      <c r="F204" s="85" t="s">
        <v>45</v>
      </c>
      <c r="G204" s="85" t="s">
        <v>1322</v>
      </c>
      <c r="H204" s="87" t="s">
        <v>767</v>
      </c>
      <c r="I204" s="85" t="s">
        <v>768</v>
      </c>
      <c r="J204" s="85" t="s">
        <v>768</v>
      </c>
      <c r="K204" s="85" t="s">
        <v>768</v>
      </c>
      <c r="L204" s="113">
        <v>4</v>
      </c>
      <c r="M204" s="113">
        <v>4</v>
      </c>
      <c r="N204" s="113">
        <v>4</v>
      </c>
      <c r="O204" s="85">
        <f t="shared" si="4"/>
        <v>100</v>
      </c>
      <c r="P204" s="85">
        <v>9</v>
      </c>
      <c r="Q204" s="85">
        <v>8</v>
      </c>
      <c r="R204" s="85">
        <v>1</v>
      </c>
      <c r="S204" s="85" t="s">
        <v>768</v>
      </c>
      <c r="T204" s="123" t="s">
        <v>768</v>
      </c>
      <c r="U204" s="124" t="s">
        <v>769</v>
      </c>
      <c r="V204" s="125"/>
      <c r="W204" s="124"/>
    </row>
    <row r="205" s="34" customFormat="1" ht="25" hidden="1" customHeight="1" spans="1:23">
      <c r="A205" s="85">
        <v>203</v>
      </c>
      <c r="B205" s="86" t="s">
        <v>1325</v>
      </c>
      <c r="C205" s="263" t="s">
        <v>1326</v>
      </c>
      <c r="D205" s="85" t="s">
        <v>1286</v>
      </c>
      <c r="E205" s="85" t="s">
        <v>31</v>
      </c>
      <c r="F205" s="85" t="s">
        <v>45</v>
      </c>
      <c r="G205" s="85" t="s">
        <v>1322</v>
      </c>
      <c r="H205" s="87" t="s">
        <v>767</v>
      </c>
      <c r="I205" s="85" t="s">
        <v>768</v>
      </c>
      <c r="J205" s="85" t="s">
        <v>768</v>
      </c>
      <c r="K205" s="85" t="s">
        <v>768</v>
      </c>
      <c r="L205" s="113">
        <v>3</v>
      </c>
      <c r="M205" s="113">
        <v>3</v>
      </c>
      <c r="N205" s="113">
        <v>3</v>
      </c>
      <c r="O205" s="85">
        <f t="shared" si="4"/>
        <v>75</v>
      </c>
      <c r="P205" s="85">
        <v>6.9</v>
      </c>
      <c r="Q205" s="85">
        <v>6</v>
      </c>
      <c r="R205" s="85">
        <f t="shared" ref="R205:R209" si="7">0.3*N205</f>
        <v>0.9</v>
      </c>
      <c r="S205" s="85" t="s">
        <v>768</v>
      </c>
      <c r="T205" s="123" t="s">
        <v>768</v>
      </c>
      <c r="U205" s="124" t="s">
        <v>769</v>
      </c>
      <c r="V205" s="125"/>
      <c r="W205" s="124"/>
    </row>
    <row r="206" s="34" customFormat="1" ht="25" hidden="1" customHeight="1" spans="1:23">
      <c r="A206" s="85">
        <v>204</v>
      </c>
      <c r="B206" s="86" t="s">
        <v>1327</v>
      </c>
      <c r="C206" s="86" t="s">
        <v>1328</v>
      </c>
      <c r="D206" s="85" t="s">
        <v>1286</v>
      </c>
      <c r="E206" s="85" t="s">
        <v>31</v>
      </c>
      <c r="F206" s="85" t="s">
        <v>45</v>
      </c>
      <c r="G206" s="85" t="s">
        <v>1322</v>
      </c>
      <c r="H206" s="87" t="s">
        <v>767</v>
      </c>
      <c r="I206" s="85" t="s">
        <v>768</v>
      </c>
      <c r="J206" s="85" t="s">
        <v>768</v>
      </c>
      <c r="K206" s="85" t="s">
        <v>768</v>
      </c>
      <c r="L206" s="113">
        <v>6</v>
      </c>
      <c r="M206" s="113">
        <v>6</v>
      </c>
      <c r="N206" s="113">
        <v>6</v>
      </c>
      <c r="O206" s="85">
        <f t="shared" si="4"/>
        <v>150</v>
      </c>
      <c r="P206" s="85">
        <v>13</v>
      </c>
      <c r="Q206" s="85">
        <v>12</v>
      </c>
      <c r="R206" s="85">
        <v>1</v>
      </c>
      <c r="S206" s="85" t="s">
        <v>768</v>
      </c>
      <c r="T206" s="123" t="s">
        <v>768</v>
      </c>
      <c r="U206" s="124" t="s">
        <v>769</v>
      </c>
      <c r="V206" s="125"/>
      <c r="W206" s="124"/>
    </row>
    <row r="207" s="34" customFormat="1" ht="25" hidden="1" customHeight="1" spans="1:23">
      <c r="A207" s="85">
        <v>205</v>
      </c>
      <c r="B207" s="86" t="s">
        <v>1329</v>
      </c>
      <c r="C207" s="86" t="s">
        <v>1330</v>
      </c>
      <c r="D207" s="85" t="s">
        <v>1286</v>
      </c>
      <c r="E207" s="85" t="s">
        <v>31</v>
      </c>
      <c r="F207" s="85" t="s">
        <v>45</v>
      </c>
      <c r="G207" s="85" t="s">
        <v>1322</v>
      </c>
      <c r="H207" s="87" t="s">
        <v>767</v>
      </c>
      <c r="I207" s="85" t="s">
        <v>768</v>
      </c>
      <c r="J207" s="85" t="s">
        <v>768</v>
      </c>
      <c r="K207" s="85" t="s">
        <v>768</v>
      </c>
      <c r="L207" s="113">
        <v>2</v>
      </c>
      <c r="M207" s="113">
        <v>2</v>
      </c>
      <c r="N207" s="113">
        <v>2</v>
      </c>
      <c r="O207" s="85">
        <f t="shared" si="4"/>
        <v>50</v>
      </c>
      <c r="P207" s="85">
        <v>4.6</v>
      </c>
      <c r="Q207" s="85">
        <v>4</v>
      </c>
      <c r="R207" s="85">
        <f t="shared" si="7"/>
        <v>0.6</v>
      </c>
      <c r="S207" s="85" t="s">
        <v>768</v>
      </c>
      <c r="T207" s="123" t="s">
        <v>768</v>
      </c>
      <c r="U207" s="124" t="s">
        <v>777</v>
      </c>
      <c r="V207" s="125"/>
      <c r="W207" s="124"/>
    </row>
    <row r="208" s="34" customFormat="1" ht="25" hidden="1" customHeight="1" spans="1:23">
      <c r="A208" s="85">
        <v>206</v>
      </c>
      <c r="B208" s="86" t="s">
        <v>1331</v>
      </c>
      <c r="C208" s="86" t="s">
        <v>1332</v>
      </c>
      <c r="D208" s="85" t="s">
        <v>1286</v>
      </c>
      <c r="E208" s="85" t="s">
        <v>31</v>
      </c>
      <c r="F208" s="85" t="s">
        <v>45</v>
      </c>
      <c r="G208" s="85" t="s">
        <v>1322</v>
      </c>
      <c r="H208" s="87" t="s">
        <v>767</v>
      </c>
      <c r="I208" s="85" t="s">
        <v>768</v>
      </c>
      <c r="J208" s="85" t="s">
        <v>768</v>
      </c>
      <c r="K208" s="85" t="s">
        <v>768</v>
      </c>
      <c r="L208" s="113">
        <v>1</v>
      </c>
      <c r="M208" s="113">
        <v>1</v>
      </c>
      <c r="N208" s="113">
        <v>1</v>
      </c>
      <c r="O208" s="85">
        <f t="shared" si="4"/>
        <v>25</v>
      </c>
      <c r="P208" s="85">
        <v>2.3</v>
      </c>
      <c r="Q208" s="85">
        <v>2</v>
      </c>
      <c r="R208" s="85">
        <f t="shared" si="7"/>
        <v>0.3</v>
      </c>
      <c r="S208" s="85" t="s">
        <v>768</v>
      </c>
      <c r="T208" s="123" t="s">
        <v>768</v>
      </c>
      <c r="U208" s="124" t="s">
        <v>769</v>
      </c>
      <c r="V208" s="125"/>
      <c r="W208" s="124"/>
    </row>
    <row r="209" s="35" customFormat="1" ht="25" hidden="1" customHeight="1" spans="1:23">
      <c r="A209" s="88">
        <v>207</v>
      </c>
      <c r="B209" s="89" t="s">
        <v>1333</v>
      </c>
      <c r="C209" s="89" t="s">
        <v>1334</v>
      </c>
      <c r="D209" s="88" t="s">
        <v>1286</v>
      </c>
      <c r="E209" s="88" t="s">
        <v>31</v>
      </c>
      <c r="F209" s="88" t="s">
        <v>45</v>
      </c>
      <c r="G209" s="88" t="s">
        <v>1335</v>
      </c>
      <c r="H209" s="90" t="s">
        <v>767</v>
      </c>
      <c r="I209" s="88" t="s">
        <v>768</v>
      </c>
      <c r="J209" s="88" t="s">
        <v>768</v>
      </c>
      <c r="K209" s="88" t="s">
        <v>768</v>
      </c>
      <c r="L209" s="114">
        <v>3</v>
      </c>
      <c r="M209" s="114">
        <v>3</v>
      </c>
      <c r="N209" s="114">
        <v>3</v>
      </c>
      <c r="O209" s="88">
        <f t="shared" si="4"/>
        <v>75</v>
      </c>
      <c r="P209" s="88">
        <v>6.9</v>
      </c>
      <c r="Q209" s="88">
        <v>6</v>
      </c>
      <c r="R209" s="88">
        <f t="shared" si="7"/>
        <v>0.9</v>
      </c>
      <c r="S209" s="88" t="s">
        <v>768</v>
      </c>
      <c r="T209" s="126" t="s">
        <v>768</v>
      </c>
      <c r="U209" s="127" t="s">
        <v>769</v>
      </c>
      <c r="V209" s="128"/>
      <c r="W209" s="127"/>
    </row>
    <row r="210" s="35" customFormat="1" ht="25" hidden="1" customHeight="1" spans="1:23">
      <c r="A210" s="88">
        <v>208</v>
      </c>
      <c r="B210" s="89" t="s">
        <v>1336</v>
      </c>
      <c r="C210" s="89" t="s">
        <v>1337</v>
      </c>
      <c r="D210" s="88" t="s">
        <v>1286</v>
      </c>
      <c r="E210" s="88" t="s">
        <v>31</v>
      </c>
      <c r="F210" s="88" t="s">
        <v>45</v>
      </c>
      <c r="G210" s="88" t="s">
        <v>1335</v>
      </c>
      <c r="H210" s="90" t="s">
        <v>767</v>
      </c>
      <c r="I210" s="88" t="s">
        <v>768</v>
      </c>
      <c r="J210" s="88" t="s">
        <v>768</v>
      </c>
      <c r="K210" s="88" t="s">
        <v>768</v>
      </c>
      <c r="L210" s="114">
        <v>5</v>
      </c>
      <c r="M210" s="114">
        <v>5</v>
      </c>
      <c r="N210" s="114">
        <v>5</v>
      </c>
      <c r="O210" s="88">
        <f t="shared" si="4"/>
        <v>125</v>
      </c>
      <c r="P210" s="88">
        <v>11</v>
      </c>
      <c r="Q210" s="88">
        <v>10</v>
      </c>
      <c r="R210" s="88">
        <v>1</v>
      </c>
      <c r="S210" s="88" t="s">
        <v>768</v>
      </c>
      <c r="T210" s="126" t="s">
        <v>768</v>
      </c>
      <c r="U210" s="127" t="s">
        <v>769</v>
      </c>
      <c r="V210" s="128"/>
      <c r="W210" s="127"/>
    </row>
    <row r="211" s="35" customFormat="1" ht="25" hidden="1" customHeight="1" spans="1:23">
      <c r="A211" s="88">
        <v>209</v>
      </c>
      <c r="B211" s="89" t="s">
        <v>1338</v>
      </c>
      <c r="C211" s="89" t="s">
        <v>1339</v>
      </c>
      <c r="D211" s="88" t="s">
        <v>1286</v>
      </c>
      <c r="E211" s="88" t="s">
        <v>31</v>
      </c>
      <c r="F211" s="88" t="s">
        <v>45</v>
      </c>
      <c r="G211" s="88" t="s">
        <v>1335</v>
      </c>
      <c r="H211" s="90" t="s">
        <v>767</v>
      </c>
      <c r="I211" s="88" t="s">
        <v>768</v>
      </c>
      <c r="J211" s="88" t="s">
        <v>768</v>
      </c>
      <c r="K211" s="88" t="s">
        <v>768</v>
      </c>
      <c r="L211" s="114">
        <v>3</v>
      </c>
      <c r="M211" s="114">
        <v>3</v>
      </c>
      <c r="N211" s="114">
        <v>3</v>
      </c>
      <c r="O211" s="88">
        <f t="shared" si="4"/>
        <v>75</v>
      </c>
      <c r="P211" s="88">
        <v>6.9</v>
      </c>
      <c r="Q211" s="88">
        <v>6</v>
      </c>
      <c r="R211" s="88">
        <f t="shared" ref="R211:R217" si="8">0.3*N211</f>
        <v>0.9</v>
      </c>
      <c r="S211" s="88" t="s">
        <v>768</v>
      </c>
      <c r="T211" s="126" t="s">
        <v>768</v>
      </c>
      <c r="U211" s="127" t="s">
        <v>769</v>
      </c>
      <c r="V211" s="128"/>
      <c r="W211" s="127"/>
    </row>
    <row r="212" s="35" customFormat="1" ht="25" hidden="1" customHeight="1" spans="1:23">
      <c r="A212" s="88">
        <v>210</v>
      </c>
      <c r="B212" s="89" t="s">
        <v>1340</v>
      </c>
      <c r="C212" s="89" t="s">
        <v>1341</v>
      </c>
      <c r="D212" s="88" t="s">
        <v>1286</v>
      </c>
      <c r="E212" s="88" t="s">
        <v>31</v>
      </c>
      <c r="F212" s="88" t="s">
        <v>45</v>
      </c>
      <c r="G212" s="88" t="s">
        <v>1335</v>
      </c>
      <c r="H212" s="90" t="s">
        <v>767</v>
      </c>
      <c r="I212" s="88" t="s">
        <v>768</v>
      </c>
      <c r="J212" s="88" t="s">
        <v>768</v>
      </c>
      <c r="K212" s="88" t="s">
        <v>768</v>
      </c>
      <c r="L212" s="114">
        <v>2</v>
      </c>
      <c r="M212" s="114">
        <v>2</v>
      </c>
      <c r="N212" s="114">
        <v>2</v>
      </c>
      <c r="O212" s="88">
        <f t="shared" si="4"/>
        <v>50</v>
      </c>
      <c r="P212" s="88">
        <v>4.6</v>
      </c>
      <c r="Q212" s="88">
        <v>4</v>
      </c>
      <c r="R212" s="88">
        <f t="shared" si="8"/>
        <v>0.6</v>
      </c>
      <c r="S212" s="88" t="s">
        <v>768</v>
      </c>
      <c r="T212" s="126" t="s">
        <v>768</v>
      </c>
      <c r="U212" s="127" t="s">
        <v>769</v>
      </c>
      <c r="V212" s="128"/>
      <c r="W212" s="127"/>
    </row>
    <row r="213" s="35" customFormat="1" ht="25" hidden="1" customHeight="1" spans="1:23">
      <c r="A213" s="88">
        <v>211</v>
      </c>
      <c r="B213" s="89" t="s">
        <v>1342</v>
      </c>
      <c r="C213" s="89" t="s">
        <v>1343</v>
      </c>
      <c r="D213" s="88" t="s">
        <v>1286</v>
      </c>
      <c r="E213" s="88" t="s">
        <v>31</v>
      </c>
      <c r="F213" s="88" t="s">
        <v>45</v>
      </c>
      <c r="G213" s="88" t="s">
        <v>1335</v>
      </c>
      <c r="H213" s="90" t="s">
        <v>767</v>
      </c>
      <c r="I213" s="88" t="s">
        <v>768</v>
      </c>
      <c r="J213" s="88" t="s">
        <v>768</v>
      </c>
      <c r="K213" s="88" t="s">
        <v>768</v>
      </c>
      <c r="L213" s="114">
        <v>2</v>
      </c>
      <c r="M213" s="114">
        <v>2</v>
      </c>
      <c r="N213" s="114">
        <v>2</v>
      </c>
      <c r="O213" s="88">
        <f t="shared" si="4"/>
        <v>50</v>
      </c>
      <c r="P213" s="88">
        <v>4.6</v>
      </c>
      <c r="Q213" s="88">
        <v>4</v>
      </c>
      <c r="R213" s="88">
        <f t="shared" si="8"/>
        <v>0.6</v>
      </c>
      <c r="S213" s="88" t="s">
        <v>768</v>
      </c>
      <c r="T213" s="126" t="s">
        <v>768</v>
      </c>
      <c r="U213" s="127" t="s">
        <v>777</v>
      </c>
      <c r="V213" s="128"/>
      <c r="W213" s="127"/>
    </row>
    <row r="214" s="35" customFormat="1" ht="25" hidden="1" customHeight="1" spans="1:23">
      <c r="A214" s="88">
        <v>212</v>
      </c>
      <c r="B214" s="89" t="s">
        <v>1344</v>
      </c>
      <c r="C214" s="89" t="s">
        <v>1345</v>
      </c>
      <c r="D214" s="88" t="s">
        <v>1286</v>
      </c>
      <c r="E214" s="88" t="s">
        <v>31</v>
      </c>
      <c r="F214" s="88" t="s">
        <v>45</v>
      </c>
      <c r="G214" s="88" t="s">
        <v>1335</v>
      </c>
      <c r="H214" s="90" t="s">
        <v>767</v>
      </c>
      <c r="I214" s="88" t="s">
        <v>768</v>
      </c>
      <c r="J214" s="88" t="s">
        <v>768</v>
      </c>
      <c r="K214" s="88" t="s">
        <v>768</v>
      </c>
      <c r="L214" s="114">
        <v>1</v>
      </c>
      <c r="M214" s="114">
        <v>1</v>
      </c>
      <c r="N214" s="114">
        <v>1</v>
      </c>
      <c r="O214" s="88">
        <f t="shared" si="4"/>
        <v>25</v>
      </c>
      <c r="P214" s="88">
        <v>2.3</v>
      </c>
      <c r="Q214" s="88">
        <v>2</v>
      </c>
      <c r="R214" s="88">
        <f t="shared" si="8"/>
        <v>0.3</v>
      </c>
      <c r="S214" s="88" t="s">
        <v>768</v>
      </c>
      <c r="T214" s="126" t="s">
        <v>768</v>
      </c>
      <c r="U214" s="127" t="s">
        <v>777</v>
      </c>
      <c r="V214" s="128"/>
      <c r="W214" s="129" t="s">
        <v>1346</v>
      </c>
    </row>
    <row r="215" s="36" customFormat="1" ht="25" hidden="1" customHeight="1" spans="1:23">
      <c r="A215" s="91">
        <v>213</v>
      </c>
      <c r="B215" s="92" t="s">
        <v>1347</v>
      </c>
      <c r="C215" s="92" t="s">
        <v>1348</v>
      </c>
      <c r="D215" s="91" t="s">
        <v>1286</v>
      </c>
      <c r="E215" s="91" t="s">
        <v>31</v>
      </c>
      <c r="F215" s="91" t="s">
        <v>45</v>
      </c>
      <c r="G215" s="91" t="s">
        <v>1349</v>
      </c>
      <c r="H215" s="93" t="s">
        <v>767</v>
      </c>
      <c r="I215" s="91" t="s">
        <v>768</v>
      </c>
      <c r="J215" s="91" t="s">
        <v>768</v>
      </c>
      <c r="K215" s="91" t="s">
        <v>768</v>
      </c>
      <c r="L215" s="115">
        <v>3</v>
      </c>
      <c r="M215" s="115">
        <v>3</v>
      </c>
      <c r="N215" s="115">
        <v>3</v>
      </c>
      <c r="O215" s="91">
        <f t="shared" si="4"/>
        <v>75</v>
      </c>
      <c r="P215" s="91">
        <v>6.9</v>
      </c>
      <c r="Q215" s="91">
        <v>6</v>
      </c>
      <c r="R215" s="91">
        <f t="shared" si="8"/>
        <v>0.9</v>
      </c>
      <c r="S215" s="91" t="s">
        <v>768</v>
      </c>
      <c r="T215" s="130" t="s">
        <v>768</v>
      </c>
      <c r="U215" s="131" t="s">
        <v>769</v>
      </c>
      <c r="V215" s="132"/>
      <c r="W215" s="131"/>
    </row>
    <row r="216" s="36" customFormat="1" ht="25" hidden="1" customHeight="1" spans="1:23">
      <c r="A216" s="91">
        <v>214</v>
      </c>
      <c r="B216" s="92" t="s">
        <v>1350</v>
      </c>
      <c r="C216" s="92" t="s">
        <v>1351</v>
      </c>
      <c r="D216" s="91" t="s">
        <v>1286</v>
      </c>
      <c r="E216" s="91" t="s">
        <v>31</v>
      </c>
      <c r="F216" s="91" t="s">
        <v>45</v>
      </c>
      <c r="G216" s="91" t="s">
        <v>1349</v>
      </c>
      <c r="H216" s="93" t="s">
        <v>767</v>
      </c>
      <c r="I216" s="91" t="s">
        <v>768</v>
      </c>
      <c r="J216" s="91" t="s">
        <v>768</v>
      </c>
      <c r="K216" s="91" t="s">
        <v>768</v>
      </c>
      <c r="L216" s="115">
        <v>2</v>
      </c>
      <c r="M216" s="115">
        <v>2</v>
      </c>
      <c r="N216" s="115">
        <v>2</v>
      </c>
      <c r="O216" s="91">
        <f t="shared" si="4"/>
        <v>50</v>
      </c>
      <c r="P216" s="91">
        <v>4.6</v>
      </c>
      <c r="Q216" s="91">
        <v>4</v>
      </c>
      <c r="R216" s="91">
        <f t="shared" si="8"/>
        <v>0.6</v>
      </c>
      <c r="S216" s="91" t="s">
        <v>768</v>
      </c>
      <c r="T216" s="130" t="s">
        <v>768</v>
      </c>
      <c r="U216" s="131" t="s">
        <v>769</v>
      </c>
      <c r="V216" s="132"/>
      <c r="W216" s="131"/>
    </row>
    <row r="217" s="36" customFormat="1" ht="25" hidden="1" customHeight="1" spans="1:23">
      <c r="A217" s="91">
        <v>215</v>
      </c>
      <c r="B217" s="92" t="s">
        <v>1352</v>
      </c>
      <c r="C217" s="92" t="s">
        <v>1353</v>
      </c>
      <c r="D217" s="91" t="s">
        <v>1286</v>
      </c>
      <c r="E217" s="91" t="s">
        <v>31</v>
      </c>
      <c r="F217" s="91" t="s">
        <v>45</v>
      </c>
      <c r="G217" s="91" t="s">
        <v>1349</v>
      </c>
      <c r="H217" s="93" t="s">
        <v>767</v>
      </c>
      <c r="I217" s="91" t="s">
        <v>768</v>
      </c>
      <c r="J217" s="91" t="s">
        <v>768</v>
      </c>
      <c r="K217" s="91" t="s">
        <v>768</v>
      </c>
      <c r="L217" s="115">
        <v>2</v>
      </c>
      <c r="M217" s="115">
        <v>2</v>
      </c>
      <c r="N217" s="115">
        <v>2</v>
      </c>
      <c r="O217" s="91">
        <f t="shared" si="4"/>
        <v>50</v>
      </c>
      <c r="P217" s="91">
        <v>4.6</v>
      </c>
      <c r="Q217" s="91">
        <v>4</v>
      </c>
      <c r="R217" s="91">
        <f t="shared" si="8"/>
        <v>0.6</v>
      </c>
      <c r="S217" s="91" t="s">
        <v>768</v>
      </c>
      <c r="T217" s="130" t="s">
        <v>768</v>
      </c>
      <c r="U217" s="131" t="s">
        <v>769</v>
      </c>
      <c r="V217" s="132"/>
      <c r="W217" s="131"/>
    </row>
    <row r="218" s="37" customFormat="1" ht="25" hidden="1" customHeight="1" spans="1:23">
      <c r="A218" s="94">
        <v>216</v>
      </c>
      <c r="B218" s="95" t="s">
        <v>1354</v>
      </c>
      <c r="C218" s="95" t="s">
        <v>1355</v>
      </c>
      <c r="D218" s="94" t="s">
        <v>1286</v>
      </c>
      <c r="E218" s="94" t="s">
        <v>31</v>
      </c>
      <c r="F218" s="94" t="s">
        <v>44</v>
      </c>
      <c r="G218" s="94" t="s">
        <v>1356</v>
      </c>
      <c r="H218" s="96" t="s">
        <v>767</v>
      </c>
      <c r="I218" s="94" t="s">
        <v>768</v>
      </c>
      <c r="J218" s="94" t="s">
        <v>768</v>
      </c>
      <c r="K218" s="94" t="s">
        <v>768</v>
      </c>
      <c r="L218" s="116">
        <v>5</v>
      </c>
      <c r="M218" s="116">
        <v>5</v>
      </c>
      <c r="N218" s="116">
        <v>5</v>
      </c>
      <c r="O218" s="94">
        <f t="shared" si="4"/>
        <v>125</v>
      </c>
      <c r="P218" s="94">
        <v>11</v>
      </c>
      <c r="Q218" s="94">
        <v>10</v>
      </c>
      <c r="R218" s="94">
        <v>1</v>
      </c>
      <c r="S218" s="94" t="s">
        <v>768</v>
      </c>
      <c r="T218" s="133" t="s">
        <v>768</v>
      </c>
      <c r="U218" s="134" t="s">
        <v>769</v>
      </c>
      <c r="V218" s="135"/>
      <c r="W218" s="134"/>
    </row>
    <row r="219" s="37" customFormat="1" ht="25" hidden="1" customHeight="1" spans="1:23">
      <c r="A219" s="94">
        <v>217</v>
      </c>
      <c r="B219" s="95" t="s">
        <v>1357</v>
      </c>
      <c r="C219" s="95" t="s">
        <v>1358</v>
      </c>
      <c r="D219" s="94" t="s">
        <v>1286</v>
      </c>
      <c r="E219" s="94" t="s">
        <v>31</v>
      </c>
      <c r="F219" s="94" t="s">
        <v>44</v>
      </c>
      <c r="G219" s="94" t="s">
        <v>1356</v>
      </c>
      <c r="H219" s="96" t="s">
        <v>767</v>
      </c>
      <c r="I219" s="94" t="s">
        <v>768</v>
      </c>
      <c r="J219" s="94" t="s">
        <v>768</v>
      </c>
      <c r="K219" s="94" t="s">
        <v>768</v>
      </c>
      <c r="L219" s="116">
        <v>4</v>
      </c>
      <c r="M219" s="116">
        <v>4</v>
      </c>
      <c r="N219" s="116">
        <v>4</v>
      </c>
      <c r="O219" s="94">
        <f t="shared" si="4"/>
        <v>100</v>
      </c>
      <c r="P219" s="94">
        <v>9</v>
      </c>
      <c r="Q219" s="94">
        <v>8</v>
      </c>
      <c r="R219" s="94">
        <v>1</v>
      </c>
      <c r="S219" s="94" t="s">
        <v>768</v>
      </c>
      <c r="T219" s="133" t="s">
        <v>768</v>
      </c>
      <c r="U219" s="134" t="s">
        <v>769</v>
      </c>
      <c r="V219" s="135"/>
      <c r="W219" s="134"/>
    </row>
    <row r="220" s="37" customFormat="1" ht="25" hidden="1" customHeight="1" spans="1:23">
      <c r="A220" s="94">
        <v>218</v>
      </c>
      <c r="B220" s="95" t="s">
        <v>1359</v>
      </c>
      <c r="C220" s="95" t="s">
        <v>1360</v>
      </c>
      <c r="D220" s="94" t="s">
        <v>1286</v>
      </c>
      <c r="E220" s="94" t="s">
        <v>31</v>
      </c>
      <c r="F220" s="94" t="s">
        <v>44</v>
      </c>
      <c r="G220" s="94" t="s">
        <v>1356</v>
      </c>
      <c r="H220" s="96" t="s">
        <v>767</v>
      </c>
      <c r="I220" s="94" t="s">
        <v>768</v>
      </c>
      <c r="J220" s="94" t="s">
        <v>768</v>
      </c>
      <c r="K220" s="94" t="s">
        <v>768</v>
      </c>
      <c r="L220" s="116">
        <v>4</v>
      </c>
      <c r="M220" s="116">
        <v>4</v>
      </c>
      <c r="N220" s="116">
        <v>4</v>
      </c>
      <c r="O220" s="94">
        <f t="shared" si="4"/>
        <v>100</v>
      </c>
      <c r="P220" s="94">
        <v>9</v>
      </c>
      <c r="Q220" s="94">
        <v>8</v>
      </c>
      <c r="R220" s="94">
        <v>1</v>
      </c>
      <c r="S220" s="94" t="s">
        <v>768</v>
      </c>
      <c r="T220" s="133" t="s">
        <v>768</v>
      </c>
      <c r="U220" s="134" t="s">
        <v>769</v>
      </c>
      <c r="V220" s="135"/>
      <c r="W220" s="134"/>
    </row>
    <row r="221" s="37" customFormat="1" ht="25" hidden="1" customHeight="1" spans="1:23">
      <c r="A221" s="94">
        <v>219</v>
      </c>
      <c r="B221" s="95" t="s">
        <v>1361</v>
      </c>
      <c r="C221" s="95" t="s">
        <v>1362</v>
      </c>
      <c r="D221" s="94" t="s">
        <v>1286</v>
      </c>
      <c r="E221" s="94" t="s">
        <v>31</v>
      </c>
      <c r="F221" s="94" t="s">
        <v>44</v>
      </c>
      <c r="G221" s="94" t="s">
        <v>1356</v>
      </c>
      <c r="H221" s="96" t="s">
        <v>767</v>
      </c>
      <c r="I221" s="94" t="s">
        <v>768</v>
      </c>
      <c r="J221" s="94" t="s">
        <v>768</v>
      </c>
      <c r="K221" s="94" t="s">
        <v>768</v>
      </c>
      <c r="L221" s="116">
        <v>3</v>
      </c>
      <c r="M221" s="116">
        <v>3</v>
      </c>
      <c r="N221" s="116">
        <v>3</v>
      </c>
      <c r="O221" s="94">
        <f t="shared" si="4"/>
        <v>75</v>
      </c>
      <c r="P221" s="94">
        <v>6.9</v>
      </c>
      <c r="Q221" s="94">
        <v>6</v>
      </c>
      <c r="R221" s="94">
        <f t="shared" ref="R221:R227" si="9">0.3*N221</f>
        <v>0.9</v>
      </c>
      <c r="S221" s="94" t="s">
        <v>768</v>
      </c>
      <c r="T221" s="133" t="s">
        <v>768</v>
      </c>
      <c r="U221" s="134" t="s">
        <v>769</v>
      </c>
      <c r="V221" s="135"/>
      <c r="W221" s="134"/>
    </row>
    <row r="222" s="37" customFormat="1" ht="25" hidden="1" customHeight="1" spans="1:23">
      <c r="A222" s="94">
        <v>220</v>
      </c>
      <c r="B222" s="95" t="s">
        <v>1363</v>
      </c>
      <c r="C222" s="95" t="s">
        <v>1364</v>
      </c>
      <c r="D222" s="94" t="s">
        <v>1286</v>
      </c>
      <c r="E222" s="94" t="s">
        <v>31</v>
      </c>
      <c r="F222" s="94" t="s">
        <v>44</v>
      </c>
      <c r="G222" s="94" t="s">
        <v>1356</v>
      </c>
      <c r="H222" s="96" t="s">
        <v>767</v>
      </c>
      <c r="I222" s="94" t="s">
        <v>768</v>
      </c>
      <c r="J222" s="94" t="s">
        <v>768</v>
      </c>
      <c r="K222" s="94" t="s">
        <v>768</v>
      </c>
      <c r="L222" s="116">
        <v>2</v>
      </c>
      <c r="M222" s="116">
        <v>2</v>
      </c>
      <c r="N222" s="116">
        <v>2</v>
      </c>
      <c r="O222" s="94">
        <f t="shared" si="4"/>
        <v>50</v>
      </c>
      <c r="P222" s="94">
        <v>4.6</v>
      </c>
      <c r="Q222" s="94">
        <v>4</v>
      </c>
      <c r="R222" s="94">
        <f t="shared" si="9"/>
        <v>0.6</v>
      </c>
      <c r="S222" s="94" t="s">
        <v>768</v>
      </c>
      <c r="T222" s="133" t="s">
        <v>768</v>
      </c>
      <c r="U222" s="134" t="s">
        <v>769</v>
      </c>
      <c r="V222" s="135"/>
      <c r="W222" s="95" t="s">
        <v>1365</v>
      </c>
    </row>
    <row r="223" s="37" customFormat="1" ht="25" hidden="1" customHeight="1" spans="1:23">
      <c r="A223" s="94">
        <v>221</v>
      </c>
      <c r="B223" s="94" t="s">
        <v>1366</v>
      </c>
      <c r="C223" s="95" t="s">
        <v>1367</v>
      </c>
      <c r="D223" s="94" t="s">
        <v>1286</v>
      </c>
      <c r="E223" s="94" t="s">
        <v>31</v>
      </c>
      <c r="F223" s="94" t="s">
        <v>44</v>
      </c>
      <c r="G223" s="94" t="s">
        <v>1356</v>
      </c>
      <c r="H223" s="96" t="s">
        <v>767</v>
      </c>
      <c r="I223" s="94" t="s">
        <v>768</v>
      </c>
      <c r="J223" s="94" t="s">
        <v>768</v>
      </c>
      <c r="K223" s="94" t="s">
        <v>768</v>
      </c>
      <c r="L223" s="116">
        <v>5</v>
      </c>
      <c r="M223" s="116">
        <v>5</v>
      </c>
      <c r="N223" s="116">
        <v>5</v>
      </c>
      <c r="O223" s="94">
        <f t="shared" si="4"/>
        <v>125</v>
      </c>
      <c r="P223" s="94">
        <v>11</v>
      </c>
      <c r="Q223" s="94">
        <v>10</v>
      </c>
      <c r="R223" s="94">
        <v>1</v>
      </c>
      <c r="S223" s="94" t="s">
        <v>768</v>
      </c>
      <c r="T223" s="133" t="s">
        <v>768</v>
      </c>
      <c r="U223" s="134" t="s">
        <v>769</v>
      </c>
      <c r="V223" s="135"/>
      <c r="W223" s="134"/>
    </row>
    <row r="224" s="37" customFormat="1" ht="25" hidden="1" customHeight="1" spans="1:23">
      <c r="A224" s="94">
        <v>222</v>
      </c>
      <c r="B224" s="94" t="s">
        <v>1368</v>
      </c>
      <c r="C224" s="95" t="s">
        <v>1369</v>
      </c>
      <c r="D224" s="94" t="s">
        <v>1286</v>
      </c>
      <c r="E224" s="94" t="s">
        <v>31</v>
      </c>
      <c r="F224" s="94" t="s">
        <v>44</v>
      </c>
      <c r="G224" s="94" t="s">
        <v>1356</v>
      </c>
      <c r="H224" s="96" t="s">
        <v>767</v>
      </c>
      <c r="I224" s="94" t="s">
        <v>768</v>
      </c>
      <c r="J224" s="94" t="s">
        <v>768</v>
      </c>
      <c r="K224" s="94" t="s">
        <v>768</v>
      </c>
      <c r="L224" s="116">
        <v>4</v>
      </c>
      <c r="M224" s="116">
        <v>4</v>
      </c>
      <c r="N224" s="116">
        <v>4</v>
      </c>
      <c r="O224" s="94">
        <f t="shared" si="4"/>
        <v>100</v>
      </c>
      <c r="P224" s="94">
        <v>9</v>
      </c>
      <c r="Q224" s="94">
        <v>8</v>
      </c>
      <c r="R224" s="94">
        <v>1</v>
      </c>
      <c r="S224" s="94" t="s">
        <v>768</v>
      </c>
      <c r="T224" s="133" t="s">
        <v>768</v>
      </c>
      <c r="U224" s="134" t="s">
        <v>769</v>
      </c>
      <c r="V224" s="135"/>
      <c r="W224" s="134"/>
    </row>
    <row r="225" s="37" customFormat="1" ht="25" hidden="1" customHeight="1" spans="1:23">
      <c r="A225" s="94">
        <v>223</v>
      </c>
      <c r="B225" s="95" t="s">
        <v>1370</v>
      </c>
      <c r="C225" s="95" t="s">
        <v>1371</v>
      </c>
      <c r="D225" s="94" t="s">
        <v>1286</v>
      </c>
      <c r="E225" s="94" t="s">
        <v>31</v>
      </c>
      <c r="F225" s="94" t="s">
        <v>44</v>
      </c>
      <c r="G225" s="94" t="s">
        <v>1356</v>
      </c>
      <c r="H225" s="96" t="s">
        <v>767</v>
      </c>
      <c r="I225" s="94" t="s">
        <v>768</v>
      </c>
      <c r="J225" s="94" t="s">
        <v>768</v>
      </c>
      <c r="K225" s="94" t="s">
        <v>768</v>
      </c>
      <c r="L225" s="116">
        <v>4</v>
      </c>
      <c r="M225" s="116">
        <v>4</v>
      </c>
      <c r="N225" s="116">
        <v>4</v>
      </c>
      <c r="O225" s="94">
        <f t="shared" si="4"/>
        <v>100</v>
      </c>
      <c r="P225" s="94">
        <v>9</v>
      </c>
      <c r="Q225" s="94">
        <v>8</v>
      </c>
      <c r="R225" s="94">
        <v>1</v>
      </c>
      <c r="S225" s="94" t="s">
        <v>768</v>
      </c>
      <c r="T225" s="133" t="s">
        <v>768</v>
      </c>
      <c r="U225" s="134" t="s">
        <v>1372</v>
      </c>
      <c r="V225" s="135"/>
      <c r="W225" s="94" t="s">
        <v>1373</v>
      </c>
    </row>
    <row r="226" s="37" customFormat="1" ht="25" hidden="1" customHeight="1" spans="1:23">
      <c r="A226" s="94">
        <v>224</v>
      </c>
      <c r="B226" s="94" t="s">
        <v>1374</v>
      </c>
      <c r="C226" s="95" t="s">
        <v>1375</v>
      </c>
      <c r="D226" s="94" t="s">
        <v>1286</v>
      </c>
      <c r="E226" s="94" t="s">
        <v>31</v>
      </c>
      <c r="F226" s="94" t="s">
        <v>44</v>
      </c>
      <c r="G226" s="94" t="s">
        <v>1376</v>
      </c>
      <c r="H226" s="96" t="s">
        <v>767</v>
      </c>
      <c r="I226" s="94" t="s">
        <v>768</v>
      </c>
      <c r="J226" s="94" t="s">
        <v>768</v>
      </c>
      <c r="K226" s="94" t="s">
        <v>768</v>
      </c>
      <c r="L226" s="116">
        <v>2</v>
      </c>
      <c r="M226" s="116">
        <v>2</v>
      </c>
      <c r="N226" s="116">
        <v>2</v>
      </c>
      <c r="O226" s="94">
        <f t="shared" si="4"/>
        <v>50</v>
      </c>
      <c r="P226" s="94">
        <v>4.6</v>
      </c>
      <c r="Q226" s="94">
        <v>4</v>
      </c>
      <c r="R226" s="94">
        <f t="shared" si="9"/>
        <v>0.6</v>
      </c>
      <c r="S226" s="94" t="s">
        <v>768</v>
      </c>
      <c r="T226" s="133" t="s">
        <v>768</v>
      </c>
      <c r="U226" s="134" t="s">
        <v>769</v>
      </c>
      <c r="V226" s="135"/>
      <c r="W226" s="134"/>
    </row>
    <row r="227" s="37" customFormat="1" ht="25" hidden="1" customHeight="1" spans="1:23">
      <c r="A227" s="94">
        <v>225</v>
      </c>
      <c r="B227" s="94" t="s">
        <v>1377</v>
      </c>
      <c r="C227" s="95" t="s">
        <v>1378</v>
      </c>
      <c r="D227" s="94" t="s">
        <v>1286</v>
      </c>
      <c r="E227" s="94" t="s">
        <v>31</v>
      </c>
      <c r="F227" s="94" t="s">
        <v>44</v>
      </c>
      <c r="G227" s="94" t="s">
        <v>1376</v>
      </c>
      <c r="H227" s="96" t="s">
        <v>767</v>
      </c>
      <c r="I227" s="94" t="s">
        <v>768</v>
      </c>
      <c r="J227" s="94" t="s">
        <v>768</v>
      </c>
      <c r="K227" s="94" t="s">
        <v>768</v>
      </c>
      <c r="L227" s="116">
        <v>3</v>
      </c>
      <c r="M227" s="116">
        <v>3</v>
      </c>
      <c r="N227" s="116">
        <v>3</v>
      </c>
      <c r="O227" s="94">
        <f t="shared" si="4"/>
        <v>75</v>
      </c>
      <c r="P227" s="94">
        <v>6.9</v>
      </c>
      <c r="Q227" s="94">
        <v>6</v>
      </c>
      <c r="R227" s="94">
        <f t="shared" si="9"/>
        <v>0.9</v>
      </c>
      <c r="S227" s="94" t="s">
        <v>768</v>
      </c>
      <c r="T227" s="133" t="s">
        <v>768</v>
      </c>
      <c r="U227" s="134" t="s">
        <v>769</v>
      </c>
      <c r="V227" s="135"/>
      <c r="W227" s="134"/>
    </row>
    <row r="228" s="37" customFormat="1" ht="25" hidden="1" customHeight="1" spans="1:23">
      <c r="A228" s="94">
        <v>226</v>
      </c>
      <c r="B228" s="94" t="s">
        <v>1379</v>
      </c>
      <c r="C228" s="95" t="s">
        <v>1380</v>
      </c>
      <c r="D228" s="94" t="s">
        <v>1286</v>
      </c>
      <c r="E228" s="94" t="s">
        <v>31</v>
      </c>
      <c r="F228" s="94" t="s">
        <v>44</v>
      </c>
      <c r="G228" s="94" t="s">
        <v>1376</v>
      </c>
      <c r="H228" s="96" t="s">
        <v>767</v>
      </c>
      <c r="I228" s="94" t="s">
        <v>768</v>
      </c>
      <c r="J228" s="94" t="s">
        <v>768</v>
      </c>
      <c r="K228" s="94" t="s">
        <v>768</v>
      </c>
      <c r="L228" s="116">
        <v>5</v>
      </c>
      <c r="M228" s="116">
        <v>5</v>
      </c>
      <c r="N228" s="116">
        <v>5</v>
      </c>
      <c r="O228" s="94">
        <f t="shared" si="4"/>
        <v>125</v>
      </c>
      <c r="P228" s="94">
        <v>11</v>
      </c>
      <c r="Q228" s="94">
        <v>10</v>
      </c>
      <c r="R228" s="94">
        <v>1</v>
      </c>
      <c r="S228" s="94" t="s">
        <v>768</v>
      </c>
      <c r="T228" s="133" t="s">
        <v>768</v>
      </c>
      <c r="U228" s="134" t="s">
        <v>769</v>
      </c>
      <c r="V228" s="135"/>
      <c r="W228" s="134"/>
    </row>
    <row r="229" s="37" customFormat="1" ht="25" hidden="1" customHeight="1" spans="1:23">
      <c r="A229" s="94">
        <v>227</v>
      </c>
      <c r="B229" s="94" t="s">
        <v>1381</v>
      </c>
      <c r="C229" s="95" t="s">
        <v>1382</v>
      </c>
      <c r="D229" s="94" t="s">
        <v>1286</v>
      </c>
      <c r="E229" s="94" t="s">
        <v>31</v>
      </c>
      <c r="F229" s="94" t="s">
        <v>44</v>
      </c>
      <c r="G229" s="94" t="s">
        <v>1376</v>
      </c>
      <c r="H229" s="96" t="s">
        <v>767</v>
      </c>
      <c r="I229" s="94" t="s">
        <v>768</v>
      </c>
      <c r="J229" s="94" t="s">
        <v>768</v>
      </c>
      <c r="K229" s="94" t="s">
        <v>768</v>
      </c>
      <c r="L229" s="116">
        <v>4</v>
      </c>
      <c r="M229" s="116">
        <v>4</v>
      </c>
      <c r="N229" s="116">
        <v>4</v>
      </c>
      <c r="O229" s="94">
        <f t="shared" si="4"/>
        <v>100</v>
      </c>
      <c r="P229" s="94">
        <v>9</v>
      </c>
      <c r="Q229" s="94">
        <v>8</v>
      </c>
      <c r="R229" s="94">
        <v>1</v>
      </c>
      <c r="S229" s="94" t="s">
        <v>768</v>
      </c>
      <c r="T229" s="133" t="s">
        <v>768</v>
      </c>
      <c r="U229" s="134" t="s">
        <v>769</v>
      </c>
      <c r="V229" s="135"/>
      <c r="W229" s="134"/>
    </row>
    <row r="230" s="37" customFormat="1" ht="25" hidden="1" customHeight="1" spans="1:23">
      <c r="A230" s="94">
        <v>228</v>
      </c>
      <c r="B230" s="94" t="s">
        <v>1383</v>
      </c>
      <c r="C230" s="95" t="s">
        <v>1384</v>
      </c>
      <c r="D230" s="94" t="s">
        <v>1286</v>
      </c>
      <c r="E230" s="94" t="s">
        <v>31</v>
      </c>
      <c r="F230" s="94" t="s">
        <v>44</v>
      </c>
      <c r="G230" s="94" t="s">
        <v>1376</v>
      </c>
      <c r="H230" s="96" t="s">
        <v>767</v>
      </c>
      <c r="I230" s="94" t="s">
        <v>768</v>
      </c>
      <c r="J230" s="94" t="s">
        <v>768</v>
      </c>
      <c r="K230" s="94" t="s">
        <v>768</v>
      </c>
      <c r="L230" s="116">
        <v>3</v>
      </c>
      <c r="M230" s="116">
        <v>3</v>
      </c>
      <c r="N230" s="116">
        <v>3</v>
      </c>
      <c r="O230" s="94">
        <f t="shared" si="4"/>
        <v>75</v>
      </c>
      <c r="P230" s="94">
        <v>6.9</v>
      </c>
      <c r="Q230" s="94">
        <v>6</v>
      </c>
      <c r="R230" s="94">
        <f t="shared" ref="R230:R237" si="10">0.3*N230</f>
        <v>0.9</v>
      </c>
      <c r="S230" s="94" t="s">
        <v>768</v>
      </c>
      <c r="T230" s="133" t="s">
        <v>768</v>
      </c>
      <c r="U230" s="134" t="s">
        <v>769</v>
      </c>
      <c r="V230" s="135"/>
      <c r="W230" s="134"/>
    </row>
    <row r="231" s="38" customFormat="1" ht="25" hidden="1" customHeight="1" spans="1:23">
      <c r="A231" s="97">
        <v>229</v>
      </c>
      <c r="B231" s="97" t="s">
        <v>1385</v>
      </c>
      <c r="C231" s="98" t="s">
        <v>1386</v>
      </c>
      <c r="D231" s="97" t="s">
        <v>1286</v>
      </c>
      <c r="E231" s="97" t="s">
        <v>31</v>
      </c>
      <c r="F231" s="97" t="s">
        <v>48</v>
      </c>
      <c r="G231" s="97" t="s">
        <v>1387</v>
      </c>
      <c r="H231" s="99" t="s">
        <v>767</v>
      </c>
      <c r="I231" s="97" t="s">
        <v>768</v>
      </c>
      <c r="J231" s="97" t="s">
        <v>768</v>
      </c>
      <c r="K231" s="97" t="s">
        <v>768</v>
      </c>
      <c r="L231" s="117">
        <v>4</v>
      </c>
      <c r="M231" s="117">
        <v>4</v>
      </c>
      <c r="N231" s="117">
        <v>4</v>
      </c>
      <c r="O231" s="97">
        <f t="shared" si="4"/>
        <v>100</v>
      </c>
      <c r="P231" s="97">
        <v>9</v>
      </c>
      <c r="Q231" s="97">
        <v>8</v>
      </c>
      <c r="R231" s="97">
        <v>1</v>
      </c>
      <c r="S231" s="97" t="s">
        <v>768</v>
      </c>
      <c r="T231" s="136" t="s">
        <v>768</v>
      </c>
      <c r="U231" s="137" t="s">
        <v>769</v>
      </c>
      <c r="V231" s="138"/>
      <c r="W231" s="137"/>
    </row>
    <row r="232" s="38" customFormat="1" ht="25" hidden="1" customHeight="1" spans="1:23">
      <c r="A232" s="97">
        <v>230</v>
      </c>
      <c r="B232" s="97" t="s">
        <v>1388</v>
      </c>
      <c r="C232" s="98" t="s">
        <v>1389</v>
      </c>
      <c r="D232" s="97" t="s">
        <v>1286</v>
      </c>
      <c r="E232" s="97" t="s">
        <v>31</v>
      </c>
      <c r="F232" s="97" t="s">
        <v>48</v>
      </c>
      <c r="G232" s="97" t="s">
        <v>1387</v>
      </c>
      <c r="H232" s="99" t="s">
        <v>767</v>
      </c>
      <c r="I232" s="97" t="s">
        <v>768</v>
      </c>
      <c r="J232" s="97" t="s">
        <v>768</v>
      </c>
      <c r="K232" s="97" t="s">
        <v>768</v>
      </c>
      <c r="L232" s="117">
        <v>3</v>
      </c>
      <c r="M232" s="117">
        <v>3</v>
      </c>
      <c r="N232" s="117">
        <v>3</v>
      </c>
      <c r="O232" s="97">
        <f t="shared" si="4"/>
        <v>75</v>
      </c>
      <c r="P232" s="97">
        <v>6.9</v>
      </c>
      <c r="Q232" s="97">
        <v>6</v>
      </c>
      <c r="R232" s="97">
        <f t="shared" si="10"/>
        <v>0.9</v>
      </c>
      <c r="S232" s="97" t="s">
        <v>768</v>
      </c>
      <c r="T232" s="136" t="s">
        <v>768</v>
      </c>
      <c r="U232" s="137" t="s">
        <v>769</v>
      </c>
      <c r="V232" s="138"/>
      <c r="W232" s="137"/>
    </row>
    <row r="233" s="38" customFormat="1" ht="25" hidden="1" customHeight="1" spans="1:23">
      <c r="A233" s="97">
        <v>231</v>
      </c>
      <c r="B233" s="97" t="s">
        <v>1390</v>
      </c>
      <c r="C233" s="98" t="s">
        <v>1391</v>
      </c>
      <c r="D233" s="97" t="s">
        <v>1286</v>
      </c>
      <c r="E233" s="97" t="s">
        <v>31</v>
      </c>
      <c r="F233" s="97" t="s">
        <v>48</v>
      </c>
      <c r="G233" s="97" t="s">
        <v>1387</v>
      </c>
      <c r="H233" s="99" t="s">
        <v>767</v>
      </c>
      <c r="I233" s="97" t="s">
        <v>768</v>
      </c>
      <c r="J233" s="97" t="s">
        <v>768</v>
      </c>
      <c r="K233" s="97" t="s">
        <v>768</v>
      </c>
      <c r="L233" s="117">
        <v>2</v>
      </c>
      <c r="M233" s="117">
        <v>2</v>
      </c>
      <c r="N233" s="117">
        <v>2</v>
      </c>
      <c r="O233" s="97">
        <f t="shared" si="4"/>
        <v>50</v>
      </c>
      <c r="P233" s="97">
        <v>4.6</v>
      </c>
      <c r="Q233" s="97">
        <v>4</v>
      </c>
      <c r="R233" s="97">
        <f t="shared" si="10"/>
        <v>0.6</v>
      </c>
      <c r="S233" s="97" t="s">
        <v>768</v>
      </c>
      <c r="T233" s="136" t="s">
        <v>768</v>
      </c>
      <c r="U233" s="137" t="s">
        <v>769</v>
      </c>
      <c r="V233" s="138"/>
      <c r="W233" s="137"/>
    </row>
    <row r="234" s="38" customFormat="1" ht="25" hidden="1" customHeight="1" spans="1:23">
      <c r="A234" s="97">
        <v>232</v>
      </c>
      <c r="B234" s="97" t="s">
        <v>1392</v>
      </c>
      <c r="C234" s="98" t="s">
        <v>1393</v>
      </c>
      <c r="D234" s="97" t="s">
        <v>1286</v>
      </c>
      <c r="E234" s="97" t="s">
        <v>31</v>
      </c>
      <c r="F234" s="97" t="s">
        <v>48</v>
      </c>
      <c r="G234" s="97" t="s">
        <v>1387</v>
      </c>
      <c r="H234" s="99" t="s">
        <v>767</v>
      </c>
      <c r="I234" s="97" t="s">
        <v>768</v>
      </c>
      <c r="J234" s="97" t="s">
        <v>768</v>
      </c>
      <c r="K234" s="97" t="s">
        <v>768</v>
      </c>
      <c r="L234" s="117">
        <v>1</v>
      </c>
      <c r="M234" s="117">
        <v>1</v>
      </c>
      <c r="N234" s="117">
        <v>1</v>
      </c>
      <c r="O234" s="97">
        <f t="shared" si="4"/>
        <v>25</v>
      </c>
      <c r="P234" s="97">
        <v>2.3</v>
      </c>
      <c r="Q234" s="97">
        <v>2</v>
      </c>
      <c r="R234" s="97">
        <f t="shared" si="10"/>
        <v>0.3</v>
      </c>
      <c r="S234" s="97" t="s">
        <v>768</v>
      </c>
      <c r="T234" s="136" t="s">
        <v>768</v>
      </c>
      <c r="U234" s="137" t="s">
        <v>769</v>
      </c>
      <c r="V234" s="138"/>
      <c r="W234" s="137"/>
    </row>
    <row r="235" s="38" customFormat="1" ht="25" hidden="1" customHeight="1" spans="1:23">
      <c r="A235" s="97">
        <v>233</v>
      </c>
      <c r="B235" s="97" t="s">
        <v>1394</v>
      </c>
      <c r="C235" s="98" t="s">
        <v>1395</v>
      </c>
      <c r="D235" s="97" t="s">
        <v>1286</v>
      </c>
      <c r="E235" s="97" t="s">
        <v>31</v>
      </c>
      <c r="F235" s="97" t="s">
        <v>48</v>
      </c>
      <c r="G235" s="97" t="s">
        <v>1387</v>
      </c>
      <c r="H235" s="99" t="s">
        <v>767</v>
      </c>
      <c r="I235" s="97" t="s">
        <v>768</v>
      </c>
      <c r="J235" s="97" t="s">
        <v>768</v>
      </c>
      <c r="K235" s="97" t="s">
        <v>768</v>
      </c>
      <c r="L235" s="117">
        <v>3</v>
      </c>
      <c r="M235" s="117">
        <v>3</v>
      </c>
      <c r="N235" s="117">
        <v>3</v>
      </c>
      <c r="O235" s="97">
        <f t="shared" si="4"/>
        <v>75</v>
      </c>
      <c r="P235" s="97">
        <v>6.9</v>
      </c>
      <c r="Q235" s="97">
        <v>6</v>
      </c>
      <c r="R235" s="97">
        <f t="shared" si="10"/>
        <v>0.9</v>
      </c>
      <c r="S235" s="97" t="s">
        <v>768</v>
      </c>
      <c r="T235" s="136" t="s">
        <v>768</v>
      </c>
      <c r="U235" s="137" t="s">
        <v>769</v>
      </c>
      <c r="V235" s="138"/>
      <c r="W235" s="137"/>
    </row>
    <row r="236" s="38" customFormat="1" ht="25" hidden="1" customHeight="1" spans="1:23">
      <c r="A236" s="97">
        <v>234</v>
      </c>
      <c r="B236" s="97" t="s">
        <v>1396</v>
      </c>
      <c r="C236" s="98" t="s">
        <v>1397</v>
      </c>
      <c r="D236" s="97" t="s">
        <v>1286</v>
      </c>
      <c r="E236" s="97" t="s">
        <v>31</v>
      </c>
      <c r="F236" s="97" t="s">
        <v>48</v>
      </c>
      <c r="G236" s="97" t="s">
        <v>1387</v>
      </c>
      <c r="H236" s="99" t="s">
        <v>767</v>
      </c>
      <c r="I236" s="97" t="s">
        <v>768</v>
      </c>
      <c r="J236" s="97" t="s">
        <v>768</v>
      </c>
      <c r="K236" s="97" t="s">
        <v>768</v>
      </c>
      <c r="L236" s="117">
        <v>2</v>
      </c>
      <c r="M236" s="117">
        <v>2</v>
      </c>
      <c r="N236" s="117">
        <v>2</v>
      </c>
      <c r="O236" s="97">
        <f t="shared" si="4"/>
        <v>50</v>
      </c>
      <c r="P236" s="97">
        <v>4.6</v>
      </c>
      <c r="Q236" s="97">
        <v>4</v>
      </c>
      <c r="R236" s="97">
        <f t="shared" si="10"/>
        <v>0.6</v>
      </c>
      <c r="S236" s="97" t="s">
        <v>768</v>
      </c>
      <c r="T236" s="136" t="s">
        <v>768</v>
      </c>
      <c r="U236" s="137" t="s">
        <v>777</v>
      </c>
      <c r="V236" s="138"/>
      <c r="W236" s="137"/>
    </row>
    <row r="237" s="39" customFormat="1" ht="25" hidden="1" customHeight="1" spans="1:23">
      <c r="A237" s="100">
        <v>235</v>
      </c>
      <c r="B237" s="100" t="s">
        <v>1398</v>
      </c>
      <c r="C237" s="101" t="s">
        <v>1399</v>
      </c>
      <c r="D237" s="100" t="s">
        <v>1286</v>
      </c>
      <c r="E237" s="100" t="s">
        <v>31</v>
      </c>
      <c r="F237" s="100" t="s">
        <v>35</v>
      </c>
      <c r="G237" s="100" t="s">
        <v>1400</v>
      </c>
      <c r="H237" s="102" t="s">
        <v>767</v>
      </c>
      <c r="I237" s="100" t="s">
        <v>768</v>
      </c>
      <c r="J237" s="100" t="s">
        <v>768</v>
      </c>
      <c r="K237" s="100" t="s">
        <v>768</v>
      </c>
      <c r="L237" s="118">
        <v>3</v>
      </c>
      <c r="M237" s="118">
        <v>3</v>
      </c>
      <c r="N237" s="118">
        <v>3</v>
      </c>
      <c r="O237" s="100">
        <f t="shared" si="4"/>
        <v>75</v>
      </c>
      <c r="P237" s="100">
        <v>6.9</v>
      </c>
      <c r="Q237" s="100">
        <v>6</v>
      </c>
      <c r="R237" s="100">
        <f t="shared" si="10"/>
        <v>0.9</v>
      </c>
      <c r="S237" s="100" t="s">
        <v>768</v>
      </c>
      <c r="T237" s="139" t="s">
        <v>768</v>
      </c>
      <c r="U237" s="140" t="s">
        <v>769</v>
      </c>
      <c r="V237" s="141"/>
      <c r="W237" s="140"/>
    </row>
    <row r="238" s="39" customFormat="1" ht="25" hidden="1" customHeight="1" spans="1:23">
      <c r="A238" s="100">
        <v>236</v>
      </c>
      <c r="B238" s="100" t="s">
        <v>1401</v>
      </c>
      <c r="C238" s="101" t="s">
        <v>1402</v>
      </c>
      <c r="D238" s="100" t="s">
        <v>1286</v>
      </c>
      <c r="E238" s="100" t="s">
        <v>31</v>
      </c>
      <c r="F238" s="100" t="s">
        <v>35</v>
      </c>
      <c r="G238" s="100" t="s">
        <v>1400</v>
      </c>
      <c r="H238" s="102" t="s">
        <v>767</v>
      </c>
      <c r="I238" s="100" t="s">
        <v>768</v>
      </c>
      <c r="J238" s="100" t="s">
        <v>768</v>
      </c>
      <c r="K238" s="100" t="s">
        <v>768</v>
      </c>
      <c r="L238" s="118">
        <v>4</v>
      </c>
      <c r="M238" s="118">
        <v>4</v>
      </c>
      <c r="N238" s="118">
        <v>4</v>
      </c>
      <c r="O238" s="100">
        <f t="shared" si="4"/>
        <v>100</v>
      </c>
      <c r="P238" s="100">
        <v>9</v>
      </c>
      <c r="Q238" s="100">
        <v>8</v>
      </c>
      <c r="R238" s="100">
        <v>1</v>
      </c>
      <c r="S238" s="100" t="s">
        <v>768</v>
      </c>
      <c r="T238" s="139" t="s">
        <v>768</v>
      </c>
      <c r="U238" s="140" t="s">
        <v>769</v>
      </c>
      <c r="V238" s="141"/>
      <c r="W238" s="140"/>
    </row>
    <row r="239" s="39" customFormat="1" ht="25" hidden="1" customHeight="1" spans="1:23">
      <c r="A239" s="100">
        <v>237</v>
      </c>
      <c r="B239" s="100" t="s">
        <v>1403</v>
      </c>
      <c r="C239" s="101" t="s">
        <v>1404</v>
      </c>
      <c r="D239" s="100" t="s">
        <v>1286</v>
      </c>
      <c r="E239" s="100" t="s">
        <v>31</v>
      </c>
      <c r="F239" s="100" t="s">
        <v>35</v>
      </c>
      <c r="G239" s="100" t="s">
        <v>1400</v>
      </c>
      <c r="H239" s="102" t="s">
        <v>767</v>
      </c>
      <c r="I239" s="100" t="s">
        <v>768</v>
      </c>
      <c r="J239" s="100" t="s">
        <v>768</v>
      </c>
      <c r="K239" s="100" t="s">
        <v>768</v>
      </c>
      <c r="L239" s="118">
        <v>4</v>
      </c>
      <c r="M239" s="118">
        <v>4</v>
      </c>
      <c r="N239" s="118">
        <v>4</v>
      </c>
      <c r="O239" s="100">
        <f t="shared" si="4"/>
        <v>100</v>
      </c>
      <c r="P239" s="100">
        <v>9</v>
      </c>
      <c r="Q239" s="100">
        <v>8</v>
      </c>
      <c r="R239" s="100">
        <v>1</v>
      </c>
      <c r="S239" s="100" t="s">
        <v>768</v>
      </c>
      <c r="T239" s="139" t="s">
        <v>768</v>
      </c>
      <c r="U239" s="140" t="s">
        <v>769</v>
      </c>
      <c r="V239" s="141"/>
      <c r="W239" s="140"/>
    </row>
    <row r="240" s="39" customFormat="1" ht="25" hidden="1" customHeight="1" spans="1:23">
      <c r="A240" s="100">
        <v>238</v>
      </c>
      <c r="B240" s="100" t="s">
        <v>1405</v>
      </c>
      <c r="C240" s="101" t="s">
        <v>1406</v>
      </c>
      <c r="D240" s="100" t="s">
        <v>1286</v>
      </c>
      <c r="E240" s="100" t="s">
        <v>31</v>
      </c>
      <c r="F240" s="100" t="s">
        <v>35</v>
      </c>
      <c r="G240" s="100" t="s">
        <v>1400</v>
      </c>
      <c r="H240" s="102" t="s">
        <v>767</v>
      </c>
      <c r="I240" s="100" t="s">
        <v>768</v>
      </c>
      <c r="J240" s="100" t="s">
        <v>768</v>
      </c>
      <c r="K240" s="100" t="s">
        <v>768</v>
      </c>
      <c r="L240" s="118">
        <v>4</v>
      </c>
      <c r="M240" s="118">
        <v>4</v>
      </c>
      <c r="N240" s="118">
        <v>4</v>
      </c>
      <c r="O240" s="100">
        <f t="shared" si="4"/>
        <v>100</v>
      </c>
      <c r="P240" s="100">
        <v>9</v>
      </c>
      <c r="Q240" s="100">
        <v>8</v>
      </c>
      <c r="R240" s="100">
        <v>1</v>
      </c>
      <c r="S240" s="100" t="s">
        <v>768</v>
      </c>
      <c r="T240" s="139" t="s">
        <v>768</v>
      </c>
      <c r="U240" s="140" t="s">
        <v>777</v>
      </c>
      <c r="V240" s="141"/>
      <c r="W240" s="140"/>
    </row>
    <row r="241" s="40" customFormat="1" ht="25" hidden="1" customHeight="1" spans="1:23">
      <c r="A241" s="25">
        <v>239</v>
      </c>
      <c r="B241" s="25" t="s">
        <v>1407</v>
      </c>
      <c r="C241" s="103" t="s">
        <v>1408</v>
      </c>
      <c r="D241" s="25" t="s">
        <v>1286</v>
      </c>
      <c r="E241" s="25" t="s">
        <v>31</v>
      </c>
      <c r="F241" s="25" t="s">
        <v>42</v>
      </c>
      <c r="G241" s="25" t="s">
        <v>1409</v>
      </c>
      <c r="H241" s="104" t="s">
        <v>767</v>
      </c>
      <c r="I241" s="25" t="s">
        <v>768</v>
      </c>
      <c r="J241" s="25" t="s">
        <v>768</v>
      </c>
      <c r="K241" s="25" t="s">
        <v>768</v>
      </c>
      <c r="L241" s="119">
        <v>4</v>
      </c>
      <c r="M241" s="119">
        <v>4</v>
      </c>
      <c r="N241" s="119">
        <v>4</v>
      </c>
      <c r="O241" s="25">
        <f t="shared" si="4"/>
        <v>100</v>
      </c>
      <c r="P241" s="25">
        <v>9</v>
      </c>
      <c r="Q241" s="25">
        <v>8</v>
      </c>
      <c r="R241" s="25">
        <v>1</v>
      </c>
      <c r="S241" s="25" t="s">
        <v>768</v>
      </c>
      <c r="T241" s="142" t="s">
        <v>768</v>
      </c>
      <c r="U241" s="143" t="s">
        <v>769</v>
      </c>
      <c r="V241" s="144"/>
      <c r="W241" s="143"/>
    </row>
    <row r="242" s="40" customFormat="1" ht="25" hidden="1" customHeight="1" spans="1:23">
      <c r="A242" s="25">
        <v>240</v>
      </c>
      <c r="B242" s="25" t="s">
        <v>1410</v>
      </c>
      <c r="C242" s="103" t="s">
        <v>1411</v>
      </c>
      <c r="D242" s="25" t="s">
        <v>1286</v>
      </c>
      <c r="E242" s="25" t="s">
        <v>31</v>
      </c>
      <c r="F242" s="25" t="s">
        <v>42</v>
      </c>
      <c r="G242" s="25" t="s">
        <v>1409</v>
      </c>
      <c r="H242" s="104" t="s">
        <v>767</v>
      </c>
      <c r="I242" s="25" t="s">
        <v>768</v>
      </c>
      <c r="J242" s="25" t="s">
        <v>768</v>
      </c>
      <c r="K242" s="25" t="s">
        <v>768</v>
      </c>
      <c r="L242" s="119">
        <v>3</v>
      </c>
      <c r="M242" s="119">
        <v>3</v>
      </c>
      <c r="N242" s="119">
        <v>3</v>
      </c>
      <c r="O242" s="25">
        <f t="shared" si="4"/>
        <v>75</v>
      </c>
      <c r="P242" s="25">
        <v>6.9</v>
      </c>
      <c r="Q242" s="25">
        <v>6</v>
      </c>
      <c r="R242" s="25">
        <f t="shared" ref="R242:R249" si="11">0.3*N242</f>
        <v>0.9</v>
      </c>
      <c r="S242" s="25" t="s">
        <v>768</v>
      </c>
      <c r="T242" s="142" t="s">
        <v>768</v>
      </c>
      <c r="U242" s="143" t="s">
        <v>769</v>
      </c>
      <c r="V242" s="144"/>
      <c r="W242" s="143"/>
    </row>
    <row r="243" s="40" customFormat="1" ht="25" hidden="1" customHeight="1" spans="1:23">
      <c r="A243" s="25">
        <v>241</v>
      </c>
      <c r="B243" s="25" t="s">
        <v>1412</v>
      </c>
      <c r="C243" s="103" t="s">
        <v>1413</v>
      </c>
      <c r="D243" s="25" t="s">
        <v>1286</v>
      </c>
      <c r="E243" s="25" t="s">
        <v>31</v>
      </c>
      <c r="F243" s="25" t="s">
        <v>42</v>
      </c>
      <c r="G243" s="25" t="s">
        <v>1409</v>
      </c>
      <c r="H243" s="104" t="s">
        <v>767</v>
      </c>
      <c r="I243" s="25" t="s">
        <v>768</v>
      </c>
      <c r="J243" s="25" t="s">
        <v>768</v>
      </c>
      <c r="K243" s="25" t="s">
        <v>768</v>
      </c>
      <c r="L243" s="119">
        <v>5</v>
      </c>
      <c r="M243" s="119">
        <v>5</v>
      </c>
      <c r="N243" s="119">
        <v>5</v>
      </c>
      <c r="O243" s="25">
        <f t="shared" si="4"/>
        <v>125</v>
      </c>
      <c r="P243" s="25">
        <v>11</v>
      </c>
      <c r="Q243" s="25">
        <v>10</v>
      </c>
      <c r="R243" s="25">
        <v>1</v>
      </c>
      <c r="S243" s="25" t="s">
        <v>768</v>
      </c>
      <c r="T243" s="142" t="s">
        <v>768</v>
      </c>
      <c r="U243" s="143" t="s">
        <v>769</v>
      </c>
      <c r="V243" s="144"/>
      <c r="W243" s="143"/>
    </row>
    <row r="244" s="40" customFormat="1" ht="25" hidden="1" customHeight="1" spans="1:23">
      <c r="A244" s="25">
        <v>242</v>
      </c>
      <c r="B244" s="25" t="s">
        <v>1414</v>
      </c>
      <c r="C244" s="103" t="s">
        <v>1415</v>
      </c>
      <c r="D244" s="25" t="s">
        <v>1286</v>
      </c>
      <c r="E244" s="25" t="s">
        <v>31</v>
      </c>
      <c r="F244" s="25" t="s">
        <v>42</v>
      </c>
      <c r="G244" s="25" t="s">
        <v>1409</v>
      </c>
      <c r="H244" s="104" t="s">
        <v>767</v>
      </c>
      <c r="I244" s="25" t="s">
        <v>768</v>
      </c>
      <c r="J244" s="25" t="s">
        <v>768</v>
      </c>
      <c r="K244" s="25" t="s">
        <v>768</v>
      </c>
      <c r="L244" s="119">
        <v>2</v>
      </c>
      <c r="M244" s="119">
        <v>2</v>
      </c>
      <c r="N244" s="119">
        <v>2</v>
      </c>
      <c r="O244" s="25">
        <f t="shared" si="4"/>
        <v>50</v>
      </c>
      <c r="P244" s="25">
        <v>4.6</v>
      </c>
      <c r="Q244" s="25">
        <v>4</v>
      </c>
      <c r="R244" s="25">
        <f t="shared" si="11"/>
        <v>0.6</v>
      </c>
      <c r="S244" s="25" t="s">
        <v>768</v>
      </c>
      <c r="T244" s="142" t="s">
        <v>768</v>
      </c>
      <c r="U244" s="143" t="s">
        <v>769</v>
      </c>
      <c r="V244" s="144"/>
      <c r="W244" s="143"/>
    </row>
    <row r="245" s="40" customFormat="1" ht="25" hidden="1" customHeight="1" spans="1:23">
      <c r="A245" s="25">
        <v>243</v>
      </c>
      <c r="B245" s="25" t="s">
        <v>1416</v>
      </c>
      <c r="C245" s="103" t="s">
        <v>1417</v>
      </c>
      <c r="D245" s="25" t="s">
        <v>1286</v>
      </c>
      <c r="E245" s="25" t="s">
        <v>31</v>
      </c>
      <c r="F245" s="25" t="s">
        <v>42</v>
      </c>
      <c r="G245" s="25" t="s">
        <v>1409</v>
      </c>
      <c r="H245" s="104" t="s">
        <v>767</v>
      </c>
      <c r="I245" s="25" t="s">
        <v>768</v>
      </c>
      <c r="J245" s="25" t="s">
        <v>768</v>
      </c>
      <c r="K245" s="25" t="s">
        <v>768</v>
      </c>
      <c r="L245" s="119">
        <v>2</v>
      </c>
      <c r="M245" s="119">
        <v>2</v>
      </c>
      <c r="N245" s="119">
        <v>2</v>
      </c>
      <c r="O245" s="25">
        <f t="shared" si="4"/>
        <v>50</v>
      </c>
      <c r="P245" s="25">
        <v>4.6</v>
      </c>
      <c r="Q245" s="25">
        <v>4</v>
      </c>
      <c r="R245" s="25">
        <f t="shared" si="11"/>
        <v>0.6</v>
      </c>
      <c r="S245" s="25" t="s">
        <v>768</v>
      </c>
      <c r="T245" s="142" t="s">
        <v>768</v>
      </c>
      <c r="U245" s="143" t="s">
        <v>769</v>
      </c>
      <c r="V245" s="144"/>
      <c r="W245" s="143"/>
    </row>
    <row r="246" s="40" customFormat="1" ht="25" hidden="1" customHeight="1" spans="1:23">
      <c r="A246" s="25">
        <v>244</v>
      </c>
      <c r="B246" s="25" t="s">
        <v>1418</v>
      </c>
      <c r="C246" s="103" t="s">
        <v>1419</v>
      </c>
      <c r="D246" s="25" t="s">
        <v>1286</v>
      </c>
      <c r="E246" s="25" t="s">
        <v>31</v>
      </c>
      <c r="F246" s="25" t="s">
        <v>42</v>
      </c>
      <c r="G246" s="25" t="s">
        <v>1409</v>
      </c>
      <c r="H246" s="104" t="s">
        <v>767</v>
      </c>
      <c r="I246" s="25" t="s">
        <v>768</v>
      </c>
      <c r="J246" s="25" t="s">
        <v>768</v>
      </c>
      <c r="K246" s="25" t="s">
        <v>768</v>
      </c>
      <c r="L246" s="119">
        <v>3</v>
      </c>
      <c r="M246" s="119">
        <v>3</v>
      </c>
      <c r="N246" s="119">
        <v>3</v>
      </c>
      <c r="O246" s="25">
        <f t="shared" si="4"/>
        <v>75</v>
      </c>
      <c r="P246" s="25">
        <v>6.9</v>
      </c>
      <c r="Q246" s="25">
        <v>6</v>
      </c>
      <c r="R246" s="25">
        <f t="shared" si="11"/>
        <v>0.9</v>
      </c>
      <c r="S246" s="25" t="s">
        <v>768</v>
      </c>
      <c r="T246" s="142" t="s">
        <v>768</v>
      </c>
      <c r="U246" s="143" t="s">
        <v>769</v>
      </c>
      <c r="V246" s="144"/>
      <c r="W246" s="143"/>
    </row>
    <row r="247" customFormat="1" ht="25" hidden="1" customHeight="1" spans="1:23">
      <c r="A247" s="22">
        <v>245</v>
      </c>
      <c r="B247" s="22" t="s">
        <v>506</v>
      </c>
      <c r="C247" s="58" t="s">
        <v>1420</v>
      </c>
      <c r="D247" s="22" t="s">
        <v>155</v>
      </c>
      <c r="E247" s="22" t="s">
        <v>31</v>
      </c>
      <c r="F247" s="22" t="s">
        <v>48</v>
      </c>
      <c r="G247" s="22" t="s">
        <v>1421</v>
      </c>
      <c r="H247" s="23"/>
      <c r="I247" s="22"/>
      <c r="J247" s="22"/>
      <c r="K247" s="22"/>
      <c r="L247" s="63">
        <v>2</v>
      </c>
      <c r="M247" s="63">
        <v>2</v>
      </c>
      <c r="N247" s="63">
        <v>2</v>
      </c>
      <c r="O247" s="22">
        <f t="shared" si="4"/>
        <v>50</v>
      </c>
      <c r="P247" s="22">
        <v>4.6</v>
      </c>
      <c r="Q247" s="22">
        <v>4</v>
      </c>
      <c r="R247" s="22">
        <f t="shared" si="11"/>
        <v>0.6</v>
      </c>
      <c r="S247" s="22"/>
      <c r="T247" s="26"/>
      <c r="U247" s="69" t="s">
        <v>777</v>
      </c>
      <c r="V247" s="68"/>
      <c r="W247" s="69"/>
    </row>
    <row r="248" customFormat="1" ht="25" hidden="1" customHeight="1" spans="1:23">
      <c r="A248" s="22">
        <v>246</v>
      </c>
      <c r="B248" s="22" t="s">
        <v>695</v>
      </c>
      <c r="C248" s="58" t="s">
        <v>1422</v>
      </c>
      <c r="D248" s="22" t="s">
        <v>155</v>
      </c>
      <c r="E248" s="22" t="s">
        <v>31</v>
      </c>
      <c r="F248" s="22" t="s">
        <v>27</v>
      </c>
      <c r="G248" s="22" t="s">
        <v>1023</v>
      </c>
      <c r="H248" s="23"/>
      <c r="I248" s="22"/>
      <c r="J248" s="22"/>
      <c r="K248" s="22"/>
      <c r="L248" s="63">
        <v>2</v>
      </c>
      <c r="M248" s="63">
        <v>2</v>
      </c>
      <c r="N248" s="63">
        <v>2</v>
      </c>
      <c r="O248" s="22">
        <f t="shared" si="4"/>
        <v>50</v>
      </c>
      <c r="P248" s="22">
        <v>4.6</v>
      </c>
      <c r="Q248" s="22">
        <v>4</v>
      </c>
      <c r="R248" s="22">
        <f t="shared" si="11"/>
        <v>0.6</v>
      </c>
      <c r="S248" s="22"/>
      <c r="T248" s="26"/>
      <c r="U248" s="69" t="s">
        <v>777</v>
      </c>
      <c r="V248" s="68"/>
      <c r="W248" s="69"/>
    </row>
    <row r="249" customFormat="1" ht="25" hidden="1" customHeight="1" spans="1:23">
      <c r="A249" s="22">
        <v>247</v>
      </c>
      <c r="B249" s="22" t="s">
        <v>511</v>
      </c>
      <c r="C249" s="58" t="s">
        <v>1423</v>
      </c>
      <c r="D249" s="22" t="s">
        <v>155</v>
      </c>
      <c r="E249" s="22" t="s">
        <v>31</v>
      </c>
      <c r="F249" s="22" t="s">
        <v>48</v>
      </c>
      <c r="G249" s="22" t="s">
        <v>48</v>
      </c>
      <c r="H249" s="23"/>
      <c r="I249" s="22"/>
      <c r="J249" s="22"/>
      <c r="K249" s="22"/>
      <c r="L249" s="63">
        <v>2</v>
      </c>
      <c r="M249" s="63">
        <v>2</v>
      </c>
      <c r="N249" s="63">
        <v>2</v>
      </c>
      <c r="O249" s="22">
        <f t="shared" si="4"/>
        <v>50</v>
      </c>
      <c r="P249" s="22">
        <v>4.6</v>
      </c>
      <c r="Q249" s="22">
        <v>4</v>
      </c>
      <c r="R249" s="22">
        <f t="shared" si="11"/>
        <v>0.6</v>
      </c>
      <c r="S249" s="22"/>
      <c r="T249" s="26"/>
      <c r="U249" s="69" t="s">
        <v>769</v>
      </c>
      <c r="V249" s="68"/>
      <c r="W249" s="69"/>
    </row>
    <row r="250" customFormat="1" ht="31" hidden="1" customHeight="1" spans="1:23">
      <c r="A250" s="22">
        <v>248</v>
      </c>
      <c r="B250" s="22" t="s">
        <v>471</v>
      </c>
      <c r="C250" s="58" t="s">
        <v>1424</v>
      </c>
      <c r="D250" s="22" t="s">
        <v>155</v>
      </c>
      <c r="E250" s="22" t="s">
        <v>31</v>
      </c>
      <c r="F250" s="22" t="s">
        <v>35</v>
      </c>
      <c r="G250" s="22" t="s">
        <v>1425</v>
      </c>
      <c r="H250" s="23" t="s">
        <v>767</v>
      </c>
      <c r="I250" s="22" t="s">
        <v>768</v>
      </c>
      <c r="J250" s="22" t="s">
        <v>767</v>
      </c>
      <c r="K250" s="22" t="s">
        <v>768</v>
      </c>
      <c r="L250" s="63">
        <v>4</v>
      </c>
      <c r="M250" s="63">
        <v>4</v>
      </c>
      <c r="N250" s="63">
        <v>4</v>
      </c>
      <c r="O250" s="22">
        <v>100</v>
      </c>
      <c r="P250" s="22">
        <v>9</v>
      </c>
      <c r="Q250" s="22">
        <v>8</v>
      </c>
      <c r="R250" s="22">
        <v>1</v>
      </c>
      <c r="S250" s="22" t="s">
        <v>768</v>
      </c>
      <c r="T250" s="20" t="s">
        <v>768</v>
      </c>
      <c r="U250" s="69" t="s">
        <v>777</v>
      </c>
      <c r="V250" s="69" t="s">
        <v>1426</v>
      </c>
      <c r="W250" s="69" t="s">
        <v>1427</v>
      </c>
    </row>
    <row r="251" customFormat="1" ht="25" hidden="1" customHeight="1" spans="1:23">
      <c r="A251" s="105" t="s">
        <v>1428</v>
      </c>
      <c r="B251" s="63" t="s">
        <v>1429</v>
      </c>
      <c r="C251" s="106" t="s">
        <v>1430</v>
      </c>
      <c r="D251" s="63"/>
      <c r="E251" s="107"/>
      <c r="F251" s="107" t="s">
        <v>1427</v>
      </c>
      <c r="G251" s="108"/>
      <c r="H251" s="108"/>
      <c r="I251" s="108"/>
      <c r="J251" s="108"/>
      <c r="K251" s="108">
        <f>A250</f>
        <v>248</v>
      </c>
      <c r="L251" s="63">
        <f t="shared" ref="L251:R251" si="12">SUM(L3:L250)</f>
        <v>835</v>
      </c>
      <c r="M251" s="63">
        <f t="shared" si="12"/>
        <v>835</v>
      </c>
      <c r="N251" s="63">
        <f t="shared" si="12"/>
        <v>835</v>
      </c>
      <c r="O251" s="63">
        <f t="shared" si="12"/>
        <v>20875</v>
      </c>
      <c r="P251" s="63">
        <f t="shared" si="12"/>
        <v>1872.15</v>
      </c>
      <c r="Q251" s="63">
        <f t="shared" si="12"/>
        <v>1670</v>
      </c>
      <c r="R251" s="63">
        <f t="shared" si="12"/>
        <v>202.15</v>
      </c>
      <c r="S251" s="108"/>
      <c r="T251" s="108"/>
      <c r="U251" s="108"/>
      <c r="V251" s="145"/>
      <c r="W251" s="146"/>
    </row>
    <row r="252" s="29" customFormat="1" ht="30" customHeight="1" spans="1:23">
      <c r="A252" s="51"/>
      <c r="B252" s="109"/>
      <c r="C252" s="110"/>
      <c r="D252" s="51"/>
      <c r="E252" s="111"/>
      <c r="F252" s="51"/>
      <c r="G252" s="51" t="s">
        <v>121</v>
      </c>
      <c r="H252" s="51"/>
      <c r="I252" s="51"/>
      <c r="J252" s="51"/>
      <c r="K252" s="51"/>
      <c r="L252" s="51"/>
      <c r="M252" s="51"/>
      <c r="N252" s="51">
        <f>SUBTOTAL(9,N3:N251)</f>
        <v>93</v>
      </c>
      <c r="O252" s="51">
        <f>SUBTOTAL(9,O3:O251)</f>
        <v>2325</v>
      </c>
      <c r="P252" s="51">
        <f>SUBTOTAL(9,P3:P251)</f>
        <v>208.25</v>
      </c>
      <c r="Q252" s="51">
        <f>SUBTOTAL(9,Q3:Q251)</f>
        <v>186</v>
      </c>
      <c r="R252" s="51">
        <f>SUBTOTAL(9,R3:R251)</f>
        <v>22.25</v>
      </c>
      <c r="S252" s="51"/>
      <c r="T252" s="51"/>
      <c r="U252" s="51"/>
      <c r="V252" s="44"/>
      <c r="W252" s="54"/>
    </row>
    <row r="253" s="29" customFormat="1" ht="30" customHeight="1" spans="2:23">
      <c r="B253" s="41"/>
      <c r="C253" s="110"/>
      <c r="E253" s="111"/>
      <c r="V253" s="44"/>
      <c r="W253" s="45"/>
    </row>
    <row r="254" s="29" customFormat="1" ht="30" customHeight="1" spans="2:23">
      <c r="B254" s="41"/>
      <c r="C254" s="110"/>
      <c r="E254" s="111"/>
      <c r="V254" s="44"/>
      <c r="W254" s="45"/>
    </row>
    <row r="255" s="29" customFormat="1" ht="30" customHeight="1" spans="2:23">
      <c r="B255" s="41"/>
      <c r="C255" s="110"/>
      <c r="E255" s="111"/>
      <c r="V255" s="44"/>
      <c r="W255" s="45"/>
    </row>
    <row r="256" s="29" customFormat="1" ht="30" customHeight="1" spans="2:23">
      <c r="B256" s="41"/>
      <c r="C256" s="110"/>
      <c r="E256" s="111"/>
      <c r="V256" s="44"/>
      <c r="W256" s="45"/>
    </row>
    <row r="257" s="29" customFormat="1" ht="30" customHeight="1" spans="2:23">
      <c r="B257" s="41"/>
      <c r="C257" s="110"/>
      <c r="E257" s="111"/>
      <c r="V257" s="44"/>
      <c r="W257" s="45"/>
    </row>
    <row r="258" s="29" customFormat="1" ht="30" customHeight="1" spans="2:23">
      <c r="B258" s="41"/>
      <c r="C258" s="110"/>
      <c r="E258" s="111"/>
      <c r="V258" s="44"/>
      <c r="W258" s="45"/>
    </row>
    <row r="259" s="29" customFormat="1" ht="30" customHeight="1" spans="2:23">
      <c r="B259" s="41"/>
      <c r="C259" s="110"/>
      <c r="E259" s="111"/>
      <c r="V259" s="44"/>
      <c r="W259" s="45"/>
    </row>
    <row r="260" s="29" customFormat="1" ht="30" customHeight="1" spans="2:23">
      <c r="B260" s="41"/>
      <c r="C260" s="110"/>
      <c r="E260" s="111"/>
      <c r="V260" s="44"/>
      <c r="W260" s="45"/>
    </row>
    <row r="261" s="29" customFormat="1" ht="30" customHeight="1" spans="2:23">
      <c r="B261" s="41"/>
      <c r="C261" s="110"/>
      <c r="E261" s="111"/>
      <c r="V261" s="44"/>
      <c r="W261" s="45"/>
    </row>
    <row r="262" s="29" customFormat="1" ht="30" customHeight="1" spans="2:23">
      <c r="B262" s="41"/>
      <c r="C262" s="110"/>
      <c r="E262" s="111"/>
      <c r="V262" s="44"/>
      <c r="W262" s="45"/>
    </row>
    <row r="263" s="29" customFormat="1" ht="30" customHeight="1" spans="2:23">
      <c r="B263" s="41"/>
      <c r="C263" s="110"/>
      <c r="E263" s="111"/>
      <c r="V263" s="44"/>
      <c r="W263" s="45"/>
    </row>
    <row r="264" s="29" customFormat="1" ht="30" customHeight="1" spans="2:23">
      <c r="B264" s="41"/>
      <c r="C264" s="110"/>
      <c r="E264" s="111"/>
      <c r="V264" s="44"/>
      <c r="W264" s="45"/>
    </row>
    <row r="265" s="29" customFormat="1" ht="30" customHeight="1" spans="2:23">
      <c r="B265" s="41"/>
      <c r="C265" s="110"/>
      <c r="E265" s="111"/>
      <c r="V265" s="44"/>
      <c r="W265" s="45"/>
    </row>
    <row r="266" s="29" customFormat="1" ht="30" customHeight="1" spans="2:23">
      <c r="B266" s="41"/>
      <c r="C266" s="110"/>
      <c r="E266" s="111"/>
      <c r="V266" s="44"/>
      <c r="W266" s="45"/>
    </row>
    <row r="267" s="29" customFormat="1" ht="30" customHeight="1" spans="2:23">
      <c r="B267" s="41"/>
      <c r="C267" s="110"/>
      <c r="E267" s="111"/>
      <c r="V267" s="44"/>
      <c r="W267" s="45"/>
    </row>
    <row r="268" s="29" customFormat="1" ht="30" customHeight="1" spans="2:23">
      <c r="B268" s="41"/>
      <c r="C268" s="110"/>
      <c r="E268" s="111"/>
      <c r="V268" s="44"/>
      <c r="W268" s="45"/>
    </row>
    <row r="269" s="29" customFormat="1" ht="30" customHeight="1" spans="2:23">
      <c r="B269" s="41"/>
      <c r="C269" s="110"/>
      <c r="E269" s="111"/>
      <c r="V269" s="44"/>
      <c r="W269" s="45"/>
    </row>
    <row r="270" s="29" customFormat="1" ht="30" customHeight="1" spans="2:23">
      <c r="B270" s="41"/>
      <c r="C270" s="110"/>
      <c r="E270" s="111"/>
      <c r="V270" s="44"/>
      <c r="W270" s="45"/>
    </row>
    <row r="271" s="29" customFormat="1" ht="30" customHeight="1" spans="2:23">
      <c r="B271" s="41"/>
      <c r="C271" s="110"/>
      <c r="E271" s="111"/>
      <c r="V271" s="44"/>
      <c r="W271" s="45"/>
    </row>
    <row r="272" s="29" customFormat="1" ht="30" customHeight="1" spans="2:23">
      <c r="B272" s="41"/>
      <c r="C272" s="110"/>
      <c r="E272" s="111"/>
      <c r="V272" s="44"/>
      <c r="W272" s="45"/>
    </row>
    <row r="273" s="29" customFormat="1" ht="30" customHeight="1" spans="2:23">
      <c r="B273" s="41"/>
      <c r="C273" s="110"/>
      <c r="E273" s="111"/>
      <c r="V273" s="44"/>
      <c r="W273" s="45"/>
    </row>
    <row r="274" s="29" customFormat="1" ht="30" customHeight="1" spans="2:23">
      <c r="B274" s="41"/>
      <c r="C274" s="110"/>
      <c r="E274" s="111"/>
      <c r="V274" s="44"/>
      <c r="W274" s="45"/>
    </row>
    <row r="275" s="29" customFormat="1" ht="30" customHeight="1" spans="2:23">
      <c r="B275" s="41"/>
      <c r="C275" s="110"/>
      <c r="E275" s="111"/>
      <c r="V275" s="44"/>
      <c r="W275" s="45"/>
    </row>
    <row r="276" s="29" customFormat="1" ht="30" customHeight="1" spans="2:23">
      <c r="B276" s="41"/>
      <c r="C276" s="42"/>
      <c r="E276" s="43"/>
      <c r="V276" s="44"/>
      <c r="W276" s="45"/>
    </row>
    <row r="277" s="29" customFormat="1" ht="30" customHeight="1" spans="2:23">
      <c r="B277" s="41"/>
      <c r="C277" s="42"/>
      <c r="E277" s="43"/>
      <c r="V277" s="44"/>
      <c r="W277" s="45"/>
    </row>
    <row r="278" s="29" customFormat="1" ht="30" customHeight="1" spans="2:23">
      <c r="B278" s="41"/>
      <c r="C278" s="42"/>
      <c r="E278" s="43"/>
      <c r="V278" s="44"/>
      <c r="W278" s="45"/>
    </row>
    <row r="279" s="29" customFormat="1" ht="30" customHeight="1" spans="2:23">
      <c r="B279" s="41"/>
      <c r="C279" s="42"/>
      <c r="E279" s="43"/>
      <c r="V279" s="44"/>
      <c r="W279" s="45"/>
    </row>
    <row r="280" s="29" customFormat="1" ht="30" customHeight="1" spans="2:23">
      <c r="B280" s="41"/>
      <c r="C280" s="42"/>
      <c r="E280" s="43"/>
      <c r="V280" s="44"/>
      <c r="W280" s="45"/>
    </row>
    <row r="281" s="29" customFormat="1" customHeight="1" spans="2:23">
      <c r="B281" s="41"/>
      <c r="C281" s="42"/>
      <c r="E281" s="43"/>
      <c r="V281" s="44"/>
      <c r="W281" s="45"/>
    </row>
    <row r="282" s="29" customFormat="1" customHeight="1" spans="2:23">
      <c r="B282" s="41"/>
      <c r="C282" s="42"/>
      <c r="E282" s="43"/>
      <c r="V282" s="44"/>
      <c r="W282" s="45"/>
    </row>
    <row r="283" s="29" customFormat="1" customHeight="1" spans="2:23">
      <c r="B283" s="41"/>
      <c r="C283" s="42"/>
      <c r="E283" s="43"/>
      <c r="V283" s="44"/>
      <c r="W283" s="45"/>
    </row>
    <row r="284" s="29" customFormat="1" customHeight="1" spans="2:23">
      <c r="B284" s="41"/>
      <c r="C284" s="42"/>
      <c r="E284" s="43"/>
      <c r="V284" s="44"/>
      <c r="W284" s="45"/>
    </row>
    <row r="285" s="29" customFormat="1" customHeight="1" spans="2:23">
      <c r="B285" s="41"/>
      <c r="C285" s="42"/>
      <c r="E285" s="43"/>
      <c r="V285" s="44"/>
      <c r="W285" s="45"/>
    </row>
    <row r="286" s="29" customFormat="1" customHeight="1" spans="2:23">
      <c r="B286" s="41"/>
      <c r="C286" s="42"/>
      <c r="E286" s="43"/>
      <c r="V286" s="44"/>
      <c r="W286" s="45"/>
    </row>
    <row r="287" s="29" customFormat="1" customHeight="1" spans="2:23">
      <c r="B287" s="41"/>
      <c r="C287" s="42"/>
      <c r="E287" s="43"/>
      <c r="V287" s="44"/>
      <c r="W287" s="45"/>
    </row>
    <row r="288" s="29" customFormat="1" customHeight="1" spans="2:23">
      <c r="B288" s="41"/>
      <c r="C288" s="42"/>
      <c r="E288" s="43"/>
      <c r="V288" s="44"/>
      <c r="W288" s="45"/>
    </row>
    <row r="289" s="29" customFormat="1" customHeight="1" spans="2:23">
      <c r="B289" s="41"/>
      <c r="C289" s="42"/>
      <c r="E289" s="43"/>
      <c r="V289" s="44"/>
      <c r="W289" s="45"/>
    </row>
    <row r="290" s="29" customFormat="1" customHeight="1" spans="2:23">
      <c r="B290" s="41"/>
      <c r="C290" s="42"/>
      <c r="E290" s="43"/>
      <c r="V290" s="44"/>
      <c r="W290" s="45"/>
    </row>
    <row r="291" s="29" customFormat="1" customHeight="1" spans="2:23">
      <c r="B291" s="41"/>
      <c r="C291" s="42"/>
      <c r="E291" s="43"/>
      <c r="V291" s="44"/>
      <c r="W291" s="45"/>
    </row>
    <row r="292" s="29" customFormat="1" customHeight="1" spans="2:23">
      <c r="B292" s="41"/>
      <c r="C292" s="42"/>
      <c r="E292" s="43"/>
      <c r="V292" s="44"/>
      <c r="W292" s="45"/>
    </row>
    <row r="293" s="29" customFormat="1" customHeight="1" spans="2:23">
      <c r="B293" s="41"/>
      <c r="C293" s="42"/>
      <c r="E293" s="43"/>
      <c r="V293" s="44"/>
      <c r="W293" s="45"/>
    </row>
    <row r="294" s="29" customFormat="1" customHeight="1" spans="2:23">
      <c r="B294" s="41"/>
      <c r="C294" s="42"/>
      <c r="E294" s="43"/>
      <c r="V294" s="44"/>
      <c r="W294" s="45"/>
    </row>
    <row r="295" s="29" customFormat="1" customHeight="1" spans="2:23">
      <c r="B295" s="41"/>
      <c r="C295" s="42"/>
      <c r="E295" s="43"/>
      <c r="V295" s="44"/>
      <c r="W295" s="45"/>
    </row>
    <row r="296" s="29" customFormat="1" customHeight="1" spans="2:23">
      <c r="B296" s="41"/>
      <c r="C296" s="42"/>
      <c r="E296" s="43"/>
      <c r="V296" s="44"/>
      <c r="W296" s="45"/>
    </row>
    <row r="297" s="29" customFormat="1" customHeight="1" spans="2:23">
      <c r="B297" s="41"/>
      <c r="C297" s="42"/>
      <c r="E297" s="43"/>
      <c r="V297" s="44"/>
      <c r="W297" s="45"/>
    </row>
    <row r="298" s="29" customFormat="1" customHeight="1" spans="2:23">
      <c r="B298" s="41"/>
      <c r="C298" s="42"/>
      <c r="E298" s="43"/>
      <c r="V298" s="44"/>
      <c r="W298" s="45"/>
    </row>
    <row r="299" s="29" customFormat="1" customHeight="1" spans="2:23">
      <c r="B299" s="41"/>
      <c r="C299" s="42"/>
      <c r="E299" s="43"/>
      <c r="V299" s="44"/>
      <c r="W299" s="45"/>
    </row>
    <row r="300" s="29" customFormat="1" customHeight="1" spans="2:23">
      <c r="B300" s="41"/>
      <c r="C300" s="42"/>
      <c r="E300" s="43"/>
      <c r="V300" s="44"/>
      <c r="W300" s="45"/>
    </row>
    <row r="301" s="29" customFormat="1" customHeight="1" spans="2:23">
      <c r="B301" s="41"/>
      <c r="C301" s="42"/>
      <c r="E301" s="43"/>
      <c r="V301" s="44"/>
      <c r="W301" s="45"/>
    </row>
    <row r="302" s="29" customFormat="1" customHeight="1" spans="2:23">
      <c r="B302" s="41"/>
      <c r="C302" s="42"/>
      <c r="E302" s="43"/>
      <c r="V302" s="44"/>
      <c r="W302" s="45"/>
    </row>
    <row r="303" s="29" customFormat="1" customHeight="1" spans="2:23">
      <c r="B303" s="41"/>
      <c r="C303" s="42"/>
      <c r="E303" s="43"/>
      <c r="V303" s="44"/>
      <c r="W303" s="45"/>
    </row>
    <row r="304" s="29" customFormat="1" customHeight="1" spans="2:23">
      <c r="B304" s="41"/>
      <c r="C304" s="42"/>
      <c r="E304" s="43"/>
      <c r="V304" s="44"/>
      <c r="W304" s="45"/>
    </row>
    <row r="305" s="29" customFormat="1" customHeight="1" spans="2:23">
      <c r="B305" s="41"/>
      <c r="C305" s="42"/>
      <c r="E305" s="43"/>
      <c r="V305" s="44"/>
      <c r="W305" s="45"/>
    </row>
    <row r="306" s="29" customFormat="1" customHeight="1" spans="2:23">
      <c r="B306" s="41"/>
      <c r="C306" s="42"/>
      <c r="E306" s="43"/>
      <c r="V306" s="44"/>
      <c r="W306" s="45"/>
    </row>
    <row r="307" s="29" customFormat="1" customHeight="1" spans="2:23">
      <c r="B307" s="41"/>
      <c r="C307" s="42"/>
      <c r="E307" s="43"/>
      <c r="V307" s="44"/>
      <c r="W307" s="45"/>
    </row>
    <row r="308" s="29" customFormat="1" customHeight="1" spans="2:23">
      <c r="B308" s="41"/>
      <c r="C308" s="42"/>
      <c r="E308" s="43"/>
      <c r="V308" s="44"/>
      <c r="W308" s="45"/>
    </row>
    <row r="309" s="29" customFormat="1" customHeight="1" spans="2:23">
      <c r="B309" s="41"/>
      <c r="C309" s="42"/>
      <c r="E309" s="43"/>
      <c r="V309" s="44"/>
      <c r="W309" s="45"/>
    </row>
    <row r="310" s="29" customFormat="1" customHeight="1" spans="2:23">
      <c r="B310" s="41"/>
      <c r="C310" s="42"/>
      <c r="E310" s="43"/>
      <c r="V310" s="44"/>
      <c r="W310" s="45"/>
    </row>
    <row r="311" s="29" customFormat="1" customHeight="1" spans="2:23">
      <c r="B311" s="41"/>
      <c r="C311" s="42"/>
      <c r="E311" s="43"/>
      <c r="V311" s="44"/>
      <c r="W311" s="45"/>
    </row>
    <row r="312" s="29" customFormat="1" customHeight="1" spans="2:23">
      <c r="B312" s="41"/>
      <c r="C312" s="42"/>
      <c r="E312" s="43"/>
      <c r="V312" s="44"/>
      <c r="W312" s="45"/>
    </row>
    <row r="313" s="29" customFormat="1" customHeight="1" spans="2:23">
      <c r="B313" s="41"/>
      <c r="C313" s="42"/>
      <c r="E313" s="43"/>
      <c r="V313" s="44"/>
      <c r="W313" s="45"/>
    </row>
    <row r="314" s="29" customFormat="1" customHeight="1" spans="2:23">
      <c r="B314" s="41"/>
      <c r="C314" s="42"/>
      <c r="E314" s="43"/>
      <c r="V314" s="44"/>
      <c r="W314" s="45"/>
    </row>
    <row r="315" s="29" customFormat="1" customHeight="1" spans="2:23">
      <c r="B315" s="41"/>
      <c r="C315" s="42"/>
      <c r="E315" s="43"/>
      <c r="V315" s="44"/>
      <c r="W315" s="45"/>
    </row>
    <row r="316" s="29" customFormat="1" customHeight="1" spans="2:23">
      <c r="B316" s="41"/>
      <c r="C316" s="42"/>
      <c r="E316" s="43"/>
      <c r="V316" s="44"/>
      <c r="W316" s="45"/>
    </row>
    <row r="317" s="29" customFormat="1" customHeight="1" spans="2:23">
      <c r="B317" s="41"/>
      <c r="C317" s="42"/>
      <c r="E317" s="43"/>
      <c r="V317" s="44"/>
      <c r="W317" s="45"/>
    </row>
    <row r="318" s="29" customFormat="1" customHeight="1" spans="2:23">
      <c r="B318" s="41"/>
      <c r="C318" s="42"/>
      <c r="E318" s="43"/>
      <c r="V318" s="44"/>
      <c r="W318" s="45"/>
    </row>
    <row r="319" s="29" customFormat="1" customHeight="1" spans="2:23">
      <c r="B319" s="41"/>
      <c r="C319" s="42"/>
      <c r="E319" s="43"/>
      <c r="V319" s="44"/>
      <c r="W319" s="45"/>
    </row>
    <row r="320" s="29" customFormat="1" customHeight="1" spans="2:23">
      <c r="B320" s="41"/>
      <c r="C320" s="42"/>
      <c r="E320" s="43"/>
      <c r="V320" s="44"/>
      <c r="W320" s="45"/>
    </row>
    <row r="321" s="29" customFormat="1" customHeight="1" spans="2:23">
      <c r="B321" s="41"/>
      <c r="C321" s="42"/>
      <c r="E321" s="43"/>
      <c r="V321" s="44"/>
      <c r="W321" s="45"/>
    </row>
    <row r="322" s="29" customFormat="1" customHeight="1" spans="2:23">
      <c r="B322" s="41"/>
      <c r="C322" s="42"/>
      <c r="E322" s="43"/>
      <c r="V322" s="44"/>
      <c r="W322" s="45"/>
    </row>
    <row r="323" s="29" customFormat="1" customHeight="1" spans="2:23">
      <c r="B323" s="41"/>
      <c r="C323" s="42"/>
      <c r="E323" s="43"/>
      <c r="V323" s="44"/>
      <c r="W323" s="45"/>
    </row>
    <row r="324" s="29" customFormat="1" customHeight="1" spans="2:23">
      <c r="B324" s="41"/>
      <c r="C324" s="42"/>
      <c r="E324" s="43"/>
      <c r="V324" s="44"/>
      <c r="W324" s="45"/>
    </row>
    <row r="325" s="29" customFormat="1" customHeight="1" spans="2:23">
      <c r="B325" s="41"/>
      <c r="C325" s="42"/>
      <c r="E325" s="43"/>
      <c r="V325" s="44"/>
      <c r="W325" s="45"/>
    </row>
    <row r="326" s="29" customFormat="1" customHeight="1" spans="2:23">
      <c r="B326" s="41"/>
      <c r="C326" s="42"/>
      <c r="E326" s="43"/>
      <c r="V326" s="44"/>
      <c r="W326" s="45"/>
    </row>
    <row r="327" s="29" customFormat="1" customHeight="1" spans="2:23">
      <c r="B327" s="41"/>
      <c r="C327" s="42"/>
      <c r="E327" s="43"/>
      <c r="V327" s="44"/>
      <c r="W327" s="45"/>
    </row>
    <row r="328" s="29" customFormat="1" customHeight="1" spans="2:23">
      <c r="B328" s="41"/>
      <c r="C328" s="42"/>
      <c r="E328" s="43"/>
      <c r="V328" s="44"/>
      <c r="W328" s="45"/>
    </row>
    <row r="329" s="29" customFormat="1" customHeight="1" spans="2:23">
      <c r="B329" s="41"/>
      <c r="C329" s="42"/>
      <c r="E329" s="43"/>
      <c r="V329" s="44"/>
      <c r="W329" s="45"/>
    </row>
    <row r="330" s="29" customFormat="1" customHeight="1" spans="2:23">
      <c r="B330" s="41"/>
      <c r="C330" s="42"/>
      <c r="E330" s="43"/>
      <c r="V330" s="44"/>
      <c r="W330" s="45"/>
    </row>
    <row r="331" s="29" customFormat="1" customHeight="1" spans="2:23">
      <c r="B331" s="41"/>
      <c r="C331" s="42"/>
      <c r="E331" s="43"/>
      <c r="V331" s="44"/>
      <c r="W331" s="45"/>
    </row>
    <row r="332" s="29" customFormat="1" customHeight="1" spans="2:23">
      <c r="B332" s="41"/>
      <c r="C332" s="42"/>
      <c r="E332" s="43"/>
      <c r="V332" s="44"/>
      <c r="W332" s="45"/>
    </row>
    <row r="333" s="29" customFormat="1" customHeight="1" spans="2:23">
      <c r="B333" s="41"/>
      <c r="C333" s="42"/>
      <c r="E333" s="43"/>
      <c r="V333" s="44"/>
      <c r="W333" s="45"/>
    </row>
    <row r="334" s="29" customFormat="1" customHeight="1" spans="2:23">
      <c r="B334" s="41"/>
      <c r="C334" s="42"/>
      <c r="E334" s="43"/>
      <c r="V334" s="44"/>
      <c r="W334" s="45"/>
    </row>
    <row r="335" s="29" customFormat="1" customHeight="1" spans="2:23">
      <c r="B335" s="41"/>
      <c r="C335" s="42"/>
      <c r="E335" s="43"/>
      <c r="V335" s="44"/>
      <c r="W335" s="45"/>
    </row>
    <row r="336" s="29" customFormat="1" customHeight="1" spans="2:23">
      <c r="B336" s="41"/>
      <c r="C336" s="42"/>
      <c r="E336" s="43"/>
      <c r="V336" s="44"/>
      <c r="W336" s="45"/>
    </row>
    <row r="337" s="29" customFormat="1" customHeight="1" spans="2:23">
      <c r="B337" s="41"/>
      <c r="C337" s="42"/>
      <c r="E337" s="43"/>
      <c r="V337" s="44"/>
      <c r="W337" s="45"/>
    </row>
    <row r="338" s="29" customFormat="1" customHeight="1" spans="2:23">
      <c r="B338" s="41"/>
      <c r="C338" s="42"/>
      <c r="E338" s="43"/>
      <c r="V338" s="44"/>
      <c r="W338" s="45"/>
    </row>
    <row r="339" s="29" customFormat="1" customHeight="1" spans="2:23">
      <c r="B339" s="41"/>
      <c r="C339" s="42"/>
      <c r="E339" s="43"/>
      <c r="V339" s="44"/>
      <c r="W339" s="45"/>
    </row>
    <row r="340" s="29" customFormat="1" customHeight="1" spans="2:23">
      <c r="B340" s="41"/>
      <c r="C340" s="42"/>
      <c r="E340" s="43"/>
      <c r="V340" s="44"/>
      <c r="W340" s="45"/>
    </row>
    <row r="341" s="29" customFormat="1" customHeight="1" spans="2:23">
      <c r="B341" s="41"/>
      <c r="C341" s="42"/>
      <c r="E341" s="43"/>
      <c r="V341" s="44"/>
      <c r="W341" s="45"/>
    </row>
    <row r="342" s="29" customFormat="1" customHeight="1" spans="2:23">
      <c r="B342" s="41"/>
      <c r="C342" s="42"/>
      <c r="E342" s="43"/>
      <c r="V342" s="44"/>
      <c r="W342" s="45"/>
    </row>
    <row r="343" s="29" customFormat="1" customHeight="1" spans="2:23">
      <c r="B343" s="41"/>
      <c r="C343" s="42"/>
      <c r="E343" s="43"/>
      <c r="V343" s="44"/>
      <c r="W343" s="45"/>
    </row>
    <row r="344" s="29" customFormat="1" customHeight="1" spans="2:23">
      <c r="B344" s="41"/>
      <c r="C344" s="42"/>
      <c r="E344" s="43"/>
      <c r="V344" s="44"/>
      <c r="W344" s="45"/>
    </row>
    <row r="345" s="29" customFormat="1" customHeight="1" spans="2:23">
      <c r="B345" s="41"/>
      <c r="C345" s="42"/>
      <c r="E345" s="43"/>
      <c r="V345" s="44"/>
      <c r="W345" s="45"/>
    </row>
    <row r="346" s="29" customFormat="1" customHeight="1" spans="2:23">
      <c r="B346" s="41"/>
      <c r="C346" s="42"/>
      <c r="E346" s="43"/>
      <c r="V346" s="44"/>
      <c r="W346" s="45"/>
    </row>
    <row r="347" s="29" customFormat="1" customHeight="1" spans="2:23">
      <c r="B347" s="41"/>
      <c r="C347" s="42"/>
      <c r="E347" s="43"/>
      <c r="V347" s="44"/>
      <c r="W347" s="45"/>
    </row>
    <row r="348" s="29" customFormat="1" customHeight="1" spans="2:23">
      <c r="B348" s="41"/>
      <c r="C348" s="42"/>
      <c r="E348" s="43"/>
      <c r="V348" s="44"/>
      <c r="W348" s="45"/>
    </row>
    <row r="349" s="29" customFormat="1" customHeight="1" spans="2:23">
      <c r="B349" s="41"/>
      <c r="C349" s="42"/>
      <c r="E349" s="43"/>
      <c r="V349" s="44"/>
      <c r="W349" s="45"/>
    </row>
    <row r="350" s="29" customFormat="1" customHeight="1" spans="2:23">
      <c r="B350" s="41"/>
      <c r="C350" s="42"/>
      <c r="E350" s="43"/>
      <c r="V350" s="44"/>
      <c r="W350" s="45"/>
    </row>
    <row r="351" s="29" customFormat="1" customHeight="1" spans="2:23">
      <c r="B351" s="41"/>
      <c r="C351" s="42"/>
      <c r="E351" s="43"/>
      <c r="V351" s="44"/>
      <c r="W351" s="45"/>
    </row>
    <row r="352" s="29" customFormat="1" customHeight="1" spans="2:23">
      <c r="B352" s="41"/>
      <c r="C352" s="42"/>
      <c r="E352" s="43"/>
      <c r="V352" s="44"/>
      <c r="W352" s="45"/>
    </row>
    <row r="353" s="29" customFormat="1" customHeight="1" spans="2:23">
      <c r="B353" s="41"/>
      <c r="C353" s="42"/>
      <c r="E353" s="43"/>
      <c r="V353" s="44"/>
      <c r="W353" s="45"/>
    </row>
    <row r="354" s="29" customFormat="1" customHeight="1" spans="2:23">
      <c r="B354" s="41"/>
      <c r="C354" s="42"/>
      <c r="E354" s="43"/>
      <c r="V354" s="44"/>
      <c r="W354" s="45"/>
    </row>
    <row r="355" s="29" customFormat="1" customHeight="1" spans="2:23">
      <c r="B355" s="41"/>
      <c r="C355" s="42"/>
      <c r="E355" s="43"/>
      <c r="V355" s="44"/>
      <c r="W355" s="45"/>
    </row>
    <row r="356" s="29" customFormat="1" customHeight="1" spans="2:23">
      <c r="B356" s="41"/>
      <c r="C356" s="42"/>
      <c r="E356" s="43"/>
      <c r="V356" s="44"/>
      <c r="W356" s="45"/>
    </row>
    <row r="357" s="29" customFormat="1" customHeight="1" spans="2:23">
      <c r="B357" s="41"/>
      <c r="C357" s="42"/>
      <c r="E357" s="43"/>
      <c r="V357" s="44"/>
      <c r="W357" s="45"/>
    </row>
    <row r="358" s="29" customFormat="1" customHeight="1" spans="2:23">
      <c r="B358" s="41"/>
      <c r="C358" s="42"/>
      <c r="E358" s="43"/>
      <c r="V358" s="44"/>
      <c r="W358" s="45"/>
    </row>
    <row r="359" s="29" customFormat="1" customHeight="1" spans="2:23">
      <c r="B359" s="41"/>
      <c r="C359" s="42"/>
      <c r="E359" s="43"/>
      <c r="V359" s="44"/>
      <c r="W359" s="45"/>
    </row>
    <row r="360" s="29" customFormat="1" customHeight="1" spans="2:23">
      <c r="B360" s="41"/>
      <c r="C360" s="42"/>
      <c r="E360" s="43"/>
      <c r="V360" s="44"/>
      <c r="W360" s="45"/>
    </row>
    <row r="361" s="29" customFormat="1" customHeight="1" spans="2:23">
      <c r="B361" s="41"/>
      <c r="C361" s="42"/>
      <c r="E361" s="43"/>
      <c r="V361" s="44"/>
      <c r="W361" s="45"/>
    </row>
    <row r="362" s="29" customFormat="1" customHeight="1" spans="2:23">
      <c r="B362" s="41"/>
      <c r="C362" s="42"/>
      <c r="E362" s="43"/>
      <c r="V362" s="44"/>
      <c r="W362" s="45"/>
    </row>
    <row r="363" s="29" customFormat="1" customHeight="1" spans="2:23">
      <c r="B363" s="41"/>
      <c r="C363" s="42"/>
      <c r="E363" s="43"/>
      <c r="V363" s="44"/>
      <c r="W363" s="45"/>
    </row>
    <row r="364" s="29" customFormat="1" customHeight="1" spans="2:23">
      <c r="B364" s="41"/>
      <c r="C364" s="42"/>
      <c r="E364" s="43"/>
      <c r="V364" s="44"/>
      <c r="W364" s="45"/>
    </row>
    <row r="365" s="29" customFormat="1" customHeight="1" spans="2:23">
      <c r="B365" s="41"/>
      <c r="C365" s="42"/>
      <c r="E365" s="43"/>
      <c r="V365" s="44"/>
      <c r="W365" s="45"/>
    </row>
    <row r="366" s="29" customFormat="1" customHeight="1" spans="2:23">
      <c r="B366" s="41"/>
      <c r="C366" s="42"/>
      <c r="E366" s="43"/>
      <c r="V366" s="44"/>
      <c r="W366" s="45"/>
    </row>
    <row r="367" s="29" customFormat="1" customHeight="1" spans="2:23">
      <c r="B367" s="41"/>
      <c r="C367" s="42"/>
      <c r="E367" s="43"/>
      <c r="V367" s="44"/>
      <c r="W367" s="45"/>
    </row>
    <row r="368" s="29" customFormat="1" customHeight="1" spans="2:23">
      <c r="B368" s="41"/>
      <c r="C368" s="42"/>
      <c r="E368" s="43"/>
      <c r="V368" s="44"/>
      <c r="W368" s="45"/>
    </row>
    <row r="369" s="29" customFormat="1" customHeight="1" spans="2:23">
      <c r="B369" s="41"/>
      <c r="C369" s="42"/>
      <c r="E369" s="43"/>
      <c r="V369" s="44"/>
      <c r="W369" s="45"/>
    </row>
    <row r="370" s="29" customFormat="1" customHeight="1" spans="2:23">
      <c r="B370" s="41"/>
      <c r="C370" s="42"/>
      <c r="E370" s="43"/>
      <c r="V370" s="44"/>
      <c r="W370" s="45"/>
    </row>
    <row r="371" s="29" customFormat="1" customHeight="1" spans="2:23">
      <c r="B371" s="41"/>
      <c r="C371" s="42"/>
      <c r="E371" s="43"/>
      <c r="V371" s="44"/>
      <c r="W371" s="45"/>
    </row>
    <row r="372" s="29" customFormat="1" customHeight="1" spans="2:23">
      <c r="B372" s="41"/>
      <c r="C372" s="42"/>
      <c r="E372" s="43"/>
      <c r="V372" s="44"/>
      <c r="W372" s="45"/>
    </row>
    <row r="373" s="29" customFormat="1" customHeight="1" spans="2:23">
      <c r="B373" s="41"/>
      <c r="C373" s="42"/>
      <c r="E373" s="43"/>
      <c r="V373" s="44"/>
      <c r="W373" s="45"/>
    </row>
    <row r="374" s="29" customFormat="1" customHeight="1" spans="2:23">
      <c r="B374" s="41"/>
      <c r="C374" s="42"/>
      <c r="E374" s="43"/>
      <c r="V374" s="44"/>
      <c r="W374" s="45"/>
    </row>
    <row r="375" s="29" customFormat="1" customHeight="1" spans="2:23">
      <c r="B375" s="41"/>
      <c r="C375" s="42"/>
      <c r="E375" s="43"/>
      <c r="V375" s="44"/>
      <c r="W375" s="45"/>
    </row>
    <row r="376" s="29" customFormat="1" customHeight="1" spans="2:23">
      <c r="B376" s="41"/>
      <c r="C376" s="42"/>
      <c r="E376" s="43"/>
      <c r="V376" s="44"/>
      <c r="W376" s="45"/>
    </row>
    <row r="377" s="29" customFormat="1" customHeight="1" spans="2:23">
      <c r="B377" s="41"/>
      <c r="C377" s="42"/>
      <c r="E377" s="43"/>
      <c r="V377" s="44"/>
      <c r="W377" s="45"/>
    </row>
    <row r="378" s="29" customFormat="1" customHeight="1" spans="2:23">
      <c r="B378" s="41"/>
      <c r="C378" s="42"/>
      <c r="E378" s="43"/>
      <c r="V378" s="44"/>
      <c r="W378" s="45"/>
    </row>
    <row r="379" s="29" customFormat="1" customHeight="1" spans="2:23">
      <c r="B379" s="41"/>
      <c r="C379" s="42"/>
      <c r="E379" s="43"/>
      <c r="V379" s="44"/>
      <c r="W379" s="45"/>
    </row>
    <row r="380" s="29" customFormat="1" customHeight="1" spans="2:23">
      <c r="B380" s="41"/>
      <c r="C380" s="42"/>
      <c r="E380" s="43"/>
      <c r="V380" s="44"/>
      <c r="W380" s="45"/>
    </row>
    <row r="381" s="29" customFormat="1" customHeight="1" spans="2:23">
      <c r="B381" s="41"/>
      <c r="C381" s="42"/>
      <c r="E381" s="43"/>
      <c r="V381" s="44"/>
      <c r="W381" s="45"/>
    </row>
    <row r="382" s="29" customFormat="1" customHeight="1" spans="2:23">
      <c r="B382" s="41"/>
      <c r="C382" s="42"/>
      <c r="E382" s="43"/>
      <c r="V382" s="44"/>
      <c r="W382" s="45"/>
    </row>
    <row r="383" s="29" customFormat="1" customHeight="1" spans="2:23">
      <c r="B383" s="41"/>
      <c r="C383" s="42"/>
      <c r="E383" s="43"/>
      <c r="V383" s="44"/>
      <c r="W383" s="45"/>
    </row>
    <row r="384" s="29" customFormat="1" customHeight="1" spans="2:23">
      <c r="B384" s="41"/>
      <c r="C384" s="42"/>
      <c r="E384" s="43"/>
      <c r="V384" s="44"/>
      <c r="W384" s="45"/>
    </row>
    <row r="385" s="29" customFormat="1" customHeight="1" spans="2:23">
      <c r="B385" s="41"/>
      <c r="C385" s="42"/>
      <c r="E385" s="43"/>
      <c r="V385" s="44"/>
      <c r="W385" s="45"/>
    </row>
    <row r="386" s="29" customFormat="1" customHeight="1" spans="2:23">
      <c r="B386" s="41"/>
      <c r="C386" s="42"/>
      <c r="E386" s="43"/>
      <c r="V386" s="44"/>
      <c r="W386" s="45"/>
    </row>
    <row r="387" s="29" customFormat="1" customHeight="1" spans="2:23">
      <c r="B387" s="41"/>
      <c r="C387" s="42"/>
      <c r="E387" s="43"/>
      <c r="V387" s="44"/>
      <c r="W387" s="45"/>
    </row>
    <row r="388" s="29" customFormat="1" customHeight="1" spans="2:23">
      <c r="B388" s="41"/>
      <c r="C388" s="42"/>
      <c r="E388" s="43"/>
      <c r="V388" s="44"/>
      <c r="W388" s="45"/>
    </row>
    <row r="389" s="29" customFormat="1" customHeight="1" spans="2:23">
      <c r="B389" s="41"/>
      <c r="C389" s="42"/>
      <c r="E389" s="43"/>
      <c r="V389" s="44"/>
      <c r="W389" s="45"/>
    </row>
    <row r="390" s="29" customFormat="1" customHeight="1" spans="2:23">
      <c r="B390" s="41"/>
      <c r="C390" s="42"/>
      <c r="E390" s="43"/>
      <c r="V390" s="44"/>
      <c r="W390" s="45"/>
    </row>
    <row r="391" s="29" customFormat="1" customHeight="1" spans="2:23">
      <c r="B391" s="41"/>
      <c r="C391" s="42"/>
      <c r="E391" s="43"/>
      <c r="V391" s="44"/>
      <c r="W391" s="45"/>
    </row>
    <row r="392" s="29" customFormat="1" customHeight="1" spans="2:23">
      <c r="B392" s="41"/>
      <c r="C392" s="42"/>
      <c r="E392" s="43"/>
      <c r="V392" s="44"/>
      <c r="W392" s="45"/>
    </row>
    <row r="393" s="29" customFormat="1" customHeight="1" spans="2:23">
      <c r="B393" s="41"/>
      <c r="C393" s="42"/>
      <c r="E393" s="43"/>
      <c r="V393" s="44"/>
      <c r="W393" s="45"/>
    </row>
    <row r="394" s="29" customFormat="1" customHeight="1" spans="2:23">
      <c r="B394" s="41"/>
      <c r="C394" s="42"/>
      <c r="E394" s="43"/>
      <c r="V394" s="44"/>
      <c r="W394" s="45"/>
    </row>
    <row r="395" s="29" customFormat="1" customHeight="1" spans="2:23">
      <c r="B395" s="41"/>
      <c r="C395" s="42"/>
      <c r="E395" s="43"/>
      <c r="V395" s="44"/>
      <c r="W395" s="45"/>
    </row>
    <row r="396" s="29" customFormat="1" customHeight="1" spans="2:23">
      <c r="B396" s="41"/>
      <c r="C396" s="42"/>
      <c r="E396" s="43"/>
      <c r="V396" s="44"/>
      <c r="W396" s="45"/>
    </row>
    <row r="397" s="29" customFormat="1" customHeight="1" spans="2:23">
      <c r="B397" s="41"/>
      <c r="C397" s="42"/>
      <c r="E397" s="43"/>
      <c r="V397" s="44"/>
      <c r="W397" s="45"/>
    </row>
    <row r="398" s="29" customFormat="1" customHeight="1" spans="2:23">
      <c r="B398" s="41"/>
      <c r="C398" s="42"/>
      <c r="E398" s="43"/>
      <c r="V398" s="44"/>
      <c r="W398" s="45"/>
    </row>
    <row r="399" s="29" customFormat="1" customHeight="1" spans="2:23">
      <c r="B399" s="41"/>
      <c r="C399" s="42"/>
      <c r="E399" s="43"/>
      <c r="V399" s="44"/>
      <c r="W399" s="45"/>
    </row>
    <row r="400" s="29" customFormat="1" customHeight="1" spans="2:23">
      <c r="B400" s="41"/>
      <c r="C400" s="42"/>
      <c r="E400" s="43"/>
      <c r="V400" s="44"/>
      <c r="W400" s="45"/>
    </row>
    <row r="401" s="29" customFormat="1" customHeight="1" spans="2:23">
      <c r="B401" s="41"/>
      <c r="C401" s="42"/>
      <c r="E401" s="43"/>
      <c r="V401" s="44"/>
      <c r="W401" s="45"/>
    </row>
    <row r="402" s="29" customFormat="1" customHeight="1" spans="2:23">
      <c r="B402" s="41"/>
      <c r="C402" s="42"/>
      <c r="E402" s="43"/>
      <c r="V402" s="44"/>
      <c r="W402" s="45"/>
    </row>
    <row r="403" s="29" customFormat="1" customHeight="1" spans="2:23">
      <c r="B403" s="41"/>
      <c r="C403" s="42"/>
      <c r="E403" s="43"/>
      <c r="V403" s="44"/>
      <c r="W403" s="45"/>
    </row>
    <row r="404" s="29" customFormat="1" customHeight="1" spans="2:23">
      <c r="B404" s="41"/>
      <c r="C404" s="42"/>
      <c r="E404" s="43"/>
      <c r="V404" s="44"/>
      <c r="W404" s="45"/>
    </row>
    <row r="405" s="29" customFormat="1" customHeight="1" spans="2:23">
      <c r="B405" s="41"/>
      <c r="C405" s="42"/>
      <c r="E405" s="43"/>
      <c r="V405" s="44"/>
      <c r="W405" s="45"/>
    </row>
    <row r="406" s="29" customFormat="1" customHeight="1" spans="2:23">
      <c r="B406" s="41"/>
      <c r="C406" s="42"/>
      <c r="E406" s="43"/>
      <c r="V406" s="44"/>
      <c r="W406" s="45"/>
    </row>
    <row r="407" s="29" customFormat="1" customHeight="1" spans="2:23">
      <c r="B407" s="41"/>
      <c r="C407" s="42"/>
      <c r="E407" s="43"/>
      <c r="V407" s="44"/>
      <c r="W407" s="45"/>
    </row>
    <row r="408" s="29" customFormat="1" customHeight="1" spans="2:23">
      <c r="B408" s="41"/>
      <c r="C408" s="42"/>
      <c r="E408" s="43"/>
      <c r="V408" s="44"/>
      <c r="W408" s="45"/>
    </row>
    <row r="409" s="29" customFormat="1" customHeight="1" spans="2:23">
      <c r="B409" s="41"/>
      <c r="C409" s="42"/>
      <c r="E409" s="43"/>
      <c r="V409" s="44"/>
      <c r="W409" s="45"/>
    </row>
    <row r="410" s="29" customFormat="1" customHeight="1" spans="2:23">
      <c r="B410" s="41"/>
      <c r="C410" s="42"/>
      <c r="E410" s="43"/>
      <c r="V410" s="44"/>
      <c r="W410" s="45"/>
    </row>
    <row r="411" s="29" customFormat="1" customHeight="1" spans="2:23">
      <c r="B411" s="41"/>
      <c r="C411" s="42"/>
      <c r="E411" s="43"/>
      <c r="V411" s="44"/>
      <c r="W411" s="45"/>
    </row>
    <row r="412" s="29" customFormat="1" customHeight="1" spans="2:23">
      <c r="B412" s="41"/>
      <c r="C412" s="42"/>
      <c r="E412" s="43"/>
      <c r="V412" s="44"/>
      <c r="W412" s="45"/>
    </row>
    <row r="413" s="29" customFormat="1" customHeight="1" spans="2:23">
      <c r="B413" s="41"/>
      <c r="C413" s="42"/>
      <c r="E413" s="43"/>
      <c r="V413" s="44"/>
      <c r="W413" s="45"/>
    </row>
    <row r="414" s="29" customFormat="1" customHeight="1" spans="2:23">
      <c r="B414" s="41"/>
      <c r="C414" s="42"/>
      <c r="E414" s="43"/>
      <c r="V414" s="44"/>
      <c r="W414" s="45"/>
    </row>
    <row r="415" s="29" customFormat="1" customHeight="1" spans="2:23">
      <c r="B415" s="41"/>
      <c r="C415" s="42"/>
      <c r="E415" s="43"/>
      <c r="V415" s="44"/>
      <c r="W415" s="45"/>
    </row>
    <row r="416" s="29" customFormat="1" customHeight="1" spans="2:23">
      <c r="B416" s="41"/>
      <c r="C416" s="42"/>
      <c r="E416" s="43"/>
      <c r="V416" s="44"/>
      <c r="W416" s="45"/>
    </row>
    <row r="417" s="29" customFormat="1" customHeight="1" spans="2:23">
      <c r="B417" s="41"/>
      <c r="C417" s="42"/>
      <c r="E417" s="43"/>
      <c r="V417" s="44"/>
      <c r="W417" s="45"/>
    </row>
    <row r="418" s="29" customFormat="1" customHeight="1" spans="2:23">
      <c r="B418" s="41"/>
      <c r="C418" s="42"/>
      <c r="E418" s="43"/>
      <c r="V418" s="44"/>
      <c r="W418" s="45"/>
    </row>
    <row r="419" s="29" customFormat="1" customHeight="1" spans="2:23">
      <c r="B419" s="41"/>
      <c r="C419" s="42"/>
      <c r="E419" s="43"/>
      <c r="V419" s="44"/>
      <c r="W419" s="45"/>
    </row>
    <row r="420" s="29" customFormat="1" customHeight="1" spans="2:23">
      <c r="B420" s="41"/>
      <c r="C420" s="42"/>
      <c r="E420" s="43"/>
      <c r="V420" s="44"/>
      <c r="W420" s="45"/>
    </row>
    <row r="421" s="29" customFormat="1" customHeight="1" spans="2:23">
      <c r="B421" s="41"/>
      <c r="C421" s="42"/>
      <c r="E421" s="43"/>
      <c r="V421" s="44"/>
      <c r="W421" s="45"/>
    </row>
    <row r="422" s="29" customFormat="1" customHeight="1" spans="2:23">
      <c r="B422" s="41"/>
      <c r="C422" s="42"/>
      <c r="E422" s="43"/>
      <c r="V422" s="44"/>
      <c r="W422" s="45"/>
    </row>
    <row r="423" s="29" customFormat="1" customHeight="1" spans="2:23">
      <c r="B423" s="41"/>
      <c r="C423" s="42"/>
      <c r="E423" s="43"/>
      <c r="V423" s="44"/>
      <c r="W423" s="45"/>
    </row>
    <row r="424" s="29" customFormat="1" customHeight="1" spans="2:23">
      <c r="B424" s="41"/>
      <c r="C424" s="42"/>
      <c r="E424" s="43"/>
      <c r="V424" s="44"/>
      <c r="W424" s="45"/>
    </row>
    <row r="425" s="29" customFormat="1" customHeight="1" spans="2:23">
      <c r="B425" s="41"/>
      <c r="C425" s="42"/>
      <c r="E425" s="43"/>
      <c r="V425" s="44"/>
      <c r="W425" s="45"/>
    </row>
    <row r="426" s="29" customFormat="1" customHeight="1" spans="2:23">
      <c r="B426" s="41"/>
      <c r="C426" s="42"/>
      <c r="E426" s="43"/>
      <c r="V426" s="44"/>
      <c r="W426" s="45"/>
    </row>
    <row r="427" s="29" customFormat="1" customHeight="1" spans="2:23">
      <c r="B427" s="41"/>
      <c r="C427" s="42"/>
      <c r="E427" s="43"/>
      <c r="V427" s="44"/>
      <c r="W427" s="45"/>
    </row>
    <row r="428" s="29" customFormat="1" customHeight="1" spans="2:23">
      <c r="B428" s="41"/>
      <c r="C428" s="42"/>
      <c r="E428" s="43"/>
      <c r="V428" s="44"/>
      <c r="W428" s="45"/>
    </row>
    <row r="429" s="29" customFormat="1" customHeight="1" spans="2:23">
      <c r="B429" s="41"/>
      <c r="C429" s="42"/>
      <c r="E429" s="43"/>
      <c r="V429" s="44"/>
      <c r="W429" s="45"/>
    </row>
    <row r="430" s="29" customFormat="1" customHeight="1" spans="2:23">
      <c r="B430" s="41"/>
      <c r="C430" s="42"/>
      <c r="E430" s="43"/>
      <c r="V430" s="44"/>
      <c r="W430" s="45"/>
    </row>
    <row r="431" s="29" customFormat="1" customHeight="1" spans="2:23">
      <c r="B431" s="41"/>
      <c r="C431" s="42"/>
      <c r="E431" s="43"/>
      <c r="V431" s="44"/>
      <c r="W431" s="45"/>
    </row>
    <row r="432" s="29" customFormat="1" customHeight="1" spans="2:23">
      <c r="B432" s="41"/>
      <c r="C432" s="42"/>
      <c r="E432" s="43"/>
      <c r="V432" s="44"/>
      <c r="W432" s="45"/>
    </row>
    <row r="433" s="29" customFormat="1" customHeight="1" spans="2:23">
      <c r="B433" s="41"/>
      <c r="C433" s="42"/>
      <c r="E433" s="43"/>
      <c r="V433" s="44"/>
      <c r="W433" s="45"/>
    </row>
    <row r="434" s="29" customFormat="1" customHeight="1" spans="2:23">
      <c r="B434" s="41"/>
      <c r="C434" s="42"/>
      <c r="E434" s="43"/>
      <c r="V434" s="44"/>
      <c r="W434" s="45"/>
    </row>
    <row r="435" s="29" customFormat="1" customHeight="1" spans="2:23">
      <c r="B435" s="41"/>
      <c r="C435" s="42"/>
      <c r="E435" s="43"/>
      <c r="V435" s="44"/>
      <c r="W435" s="45"/>
    </row>
    <row r="436" s="29" customFormat="1" customHeight="1" spans="2:23">
      <c r="B436" s="41"/>
      <c r="C436" s="42"/>
      <c r="E436" s="43"/>
      <c r="V436" s="44"/>
      <c r="W436" s="45"/>
    </row>
    <row r="437" s="29" customFormat="1" customHeight="1" spans="2:23">
      <c r="B437" s="41"/>
      <c r="C437" s="42"/>
      <c r="E437" s="43"/>
      <c r="V437" s="44"/>
      <c r="W437" s="45"/>
    </row>
    <row r="438" s="29" customFormat="1" customHeight="1" spans="2:23">
      <c r="B438" s="41"/>
      <c r="C438" s="42"/>
      <c r="E438" s="43"/>
      <c r="V438" s="44"/>
      <c r="W438" s="45"/>
    </row>
    <row r="439" s="29" customFormat="1" customHeight="1" spans="2:23">
      <c r="B439" s="41"/>
      <c r="C439" s="42"/>
      <c r="E439" s="43"/>
      <c r="V439" s="44"/>
      <c r="W439" s="45"/>
    </row>
    <row r="440" s="29" customFormat="1" customHeight="1" spans="2:23">
      <c r="B440" s="41"/>
      <c r="C440" s="42"/>
      <c r="E440" s="43"/>
      <c r="V440" s="44"/>
      <c r="W440" s="45"/>
    </row>
    <row r="441" s="29" customFormat="1" customHeight="1" spans="2:23">
      <c r="B441" s="41"/>
      <c r="C441" s="42"/>
      <c r="E441" s="43"/>
      <c r="V441" s="44"/>
      <c r="W441" s="45"/>
    </row>
    <row r="442" s="29" customFormat="1" customHeight="1" spans="2:23">
      <c r="B442" s="41"/>
      <c r="C442" s="42"/>
      <c r="E442" s="43"/>
      <c r="V442" s="44"/>
      <c r="W442" s="45"/>
    </row>
    <row r="443" s="29" customFormat="1" customHeight="1" spans="2:23">
      <c r="B443" s="41"/>
      <c r="C443" s="42"/>
      <c r="E443" s="43"/>
      <c r="V443" s="44"/>
      <c r="W443" s="45"/>
    </row>
    <row r="444" s="29" customFormat="1" customHeight="1" spans="2:23">
      <c r="B444" s="41"/>
      <c r="C444" s="42"/>
      <c r="E444" s="43"/>
      <c r="V444" s="44"/>
      <c r="W444" s="45"/>
    </row>
    <row r="445" s="29" customFormat="1" customHeight="1" spans="2:23">
      <c r="B445" s="41"/>
      <c r="C445" s="42"/>
      <c r="E445" s="43"/>
      <c r="V445" s="44"/>
      <c r="W445" s="45"/>
    </row>
    <row r="446" s="29" customFormat="1" customHeight="1" spans="2:23">
      <c r="B446" s="41"/>
      <c r="C446" s="42"/>
      <c r="E446" s="43"/>
      <c r="V446" s="44"/>
      <c r="W446" s="45"/>
    </row>
    <row r="447" s="29" customFormat="1" customHeight="1" spans="2:23">
      <c r="B447" s="41"/>
      <c r="C447" s="42"/>
      <c r="E447" s="43"/>
      <c r="V447" s="44"/>
      <c r="W447" s="45"/>
    </row>
    <row r="448" s="29" customFormat="1" customHeight="1" spans="2:23">
      <c r="B448" s="41"/>
      <c r="C448" s="42"/>
      <c r="E448" s="43"/>
      <c r="V448" s="44"/>
      <c r="W448" s="45"/>
    </row>
    <row r="449" s="29" customFormat="1" customHeight="1" spans="2:23">
      <c r="B449" s="41"/>
      <c r="C449" s="42"/>
      <c r="E449" s="43"/>
      <c r="V449" s="44"/>
      <c r="W449" s="45"/>
    </row>
    <row r="450" s="29" customFormat="1" customHeight="1" spans="2:23">
      <c r="B450" s="41"/>
      <c r="C450" s="42"/>
      <c r="E450" s="43"/>
      <c r="V450" s="44"/>
      <c r="W450" s="45"/>
    </row>
    <row r="451" s="29" customFormat="1" customHeight="1" spans="2:23">
      <c r="B451" s="41"/>
      <c r="C451" s="42"/>
      <c r="E451" s="43"/>
      <c r="V451" s="44"/>
      <c r="W451" s="45"/>
    </row>
    <row r="452" s="29" customFormat="1" customHeight="1" spans="2:23">
      <c r="B452" s="41"/>
      <c r="C452" s="42"/>
      <c r="E452" s="43"/>
      <c r="V452" s="44"/>
      <c r="W452" s="45"/>
    </row>
    <row r="453" s="29" customFormat="1" customHeight="1" spans="2:23">
      <c r="B453" s="41"/>
      <c r="C453" s="42"/>
      <c r="E453" s="43"/>
      <c r="V453" s="44"/>
      <c r="W453" s="45"/>
    </row>
    <row r="454" s="29" customFormat="1" customHeight="1" spans="2:23">
      <c r="B454" s="41"/>
      <c r="C454" s="42"/>
      <c r="E454" s="43"/>
      <c r="V454" s="44"/>
      <c r="W454" s="45"/>
    </row>
    <row r="455" s="29" customFormat="1" customHeight="1" spans="2:23">
      <c r="B455" s="41"/>
      <c r="C455" s="42"/>
      <c r="E455" s="43"/>
      <c r="V455" s="44"/>
      <c r="W455" s="45"/>
    </row>
    <row r="456" s="29" customFormat="1" customHeight="1" spans="2:23">
      <c r="B456" s="41"/>
      <c r="C456" s="42"/>
      <c r="E456" s="43"/>
      <c r="V456" s="44"/>
      <c r="W456" s="45"/>
    </row>
    <row r="457" s="29" customFormat="1" customHeight="1" spans="2:23">
      <c r="B457" s="41"/>
      <c r="C457" s="42"/>
      <c r="E457" s="43"/>
      <c r="V457" s="44"/>
      <c r="W457" s="45"/>
    </row>
    <row r="458" s="29" customFormat="1" customHeight="1" spans="2:23">
      <c r="B458" s="41"/>
      <c r="C458" s="42"/>
      <c r="E458" s="43"/>
      <c r="V458" s="44"/>
      <c r="W458" s="45"/>
    </row>
    <row r="459" s="29" customFormat="1" customHeight="1" spans="2:23">
      <c r="B459" s="41"/>
      <c r="C459" s="42"/>
      <c r="E459" s="43"/>
      <c r="V459" s="44"/>
      <c r="W459" s="45"/>
    </row>
    <row r="460" s="29" customFormat="1" customHeight="1" spans="2:23">
      <c r="B460" s="41"/>
      <c r="C460" s="42"/>
      <c r="E460" s="43"/>
      <c r="V460" s="44"/>
      <c r="W460" s="45"/>
    </row>
    <row r="461" s="29" customFormat="1" customHeight="1" spans="2:23">
      <c r="B461" s="41"/>
      <c r="C461" s="42"/>
      <c r="E461" s="43"/>
      <c r="V461" s="44"/>
      <c r="W461" s="45"/>
    </row>
    <row r="462" s="29" customFormat="1" customHeight="1" spans="2:23">
      <c r="B462" s="41"/>
      <c r="C462" s="42"/>
      <c r="E462" s="43"/>
      <c r="V462" s="44"/>
      <c r="W462" s="45"/>
    </row>
    <row r="463" s="29" customFormat="1" customHeight="1" spans="2:23">
      <c r="B463" s="41"/>
      <c r="C463" s="42"/>
      <c r="E463" s="43"/>
      <c r="V463" s="44"/>
      <c r="W463" s="45"/>
    </row>
    <row r="464" s="29" customFormat="1" customHeight="1" spans="2:23">
      <c r="B464" s="41"/>
      <c r="C464" s="42"/>
      <c r="E464" s="43"/>
      <c r="V464" s="44"/>
      <c r="W464" s="45"/>
    </row>
    <row r="465" s="29" customFormat="1" customHeight="1" spans="2:23">
      <c r="B465" s="41"/>
      <c r="C465" s="42"/>
      <c r="E465" s="43"/>
      <c r="V465" s="44"/>
      <c r="W465" s="45"/>
    </row>
    <row r="466" s="29" customFormat="1" customHeight="1" spans="2:23">
      <c r="B466" s="41"/>
      <c r="C466" s="42"/>
      <c r="E466" s="43"/>
      <c r="V466" s="44"/>
      <c r="W466" s="45"/>
    </row>
    <row r="467" s="29" customFormat="1" customHeight="1" spans="2:23">
      <c r="B467" s="41"/>
      <c r="C467" s="42"/>
      <c r="E467" s="43"/>
      <c r="V467" s="44"/>
      <c r="W467" s="45"/>
    </row>
    <row r="468" s="29" customFormat="1" customHeight="1" spans="2:23">
      <c r="B468" s="41"/>
      <c r="C468" s="42"/>
      <c r="E468" s="43"/>
      <c r="V468" s="44"/>
      <c r="W468" s="45"/>
    </row>
    <row r="469" s="29" customFormat="1" customHeight="1" spans="2:23">
      <c r="B469" s="41"/>
      <c r="C469" s="42"/>
      <c r="E469" s="43"/>
      <c r="V469" s="44"/>
      <c r="W469" s="45"/>
    </row>
    <row r="470" s="29" customFormat="1" customHeight="1" spans="2:23">
      <c r="B470" s="41"/>
      <c r="C470" s="42"/>
      <c r="E470" s="43"/>
      <c r="V470" s="44"/>
      <c r="W470" s="45"/>
    </row>
    <row r="471" s="29" customFormat="1" customHeight="1" spans="2:23">
      <c r="B471" s="41"/>
      <c r="C471" s="42"/>
      <c r="E471" s="43"/>
      <c r="V471" s="44"/>
      <c r="W471" s="45"/>
    </row>
    <row r="472" s="29" customFormat="1" customHeight="1" spans="2:23">
      <c r="B472" s="41"/>
      <c r="C472" s="42"/>
      <c r="E472" s="43"/>
      <c r="V472" s="44"/>
      <c r="W472" s="45"/>
    </row>
    <row r="473" s="29" customFormat="1" customHeight="1" spans="2:23">
      <c r="B473" s="41"/>
      <c r="C473" s="42"/>
      <c r="E473" s="43"/>
      <c r="V473" s="44"/>
      <c r="W473" s="45"/>
    </row>
    <row r="474" s="29" customFormat="1" customHeight="1" spans="2:23">
      <c r="B474" s="41"/>
      <c r="C474" s="42"/>
      <c r="E474" s="43"/>
      <c r="V474" s="44"/>
      <c r="W474" s="45"/>
    </row>
    <row r="475" s="29" customFormat="1" customHeight="1" spans="2:23">
      <c r="B475" s="41"/>
      <c r="C475" s="42"/>
      <c r="E475" s="43"/>
      <c r="V475" s="44"/>
      <c r="W475" s="45"/>
    </row>
    <row r="476" s="29" customFormat="1" customHeight="1" spans="2:23">
      <c r="B476" s="41"/>
      <c r="C476" s="42"/>
      <c r="E476" s="43"/>
      <c r="V476" s="44"/>
      <c r="W476" s="45"/>
    </row>
    <row r="477" s="29" customFormat="1" customHeight="1" spans="2:23">
      <c r="B477" s="41"/>
      <c r="C477" s="42"/>
      <c r="E477" s="43"/>
      <c r="V477" s="44"/>
      <c r="W477" s="45"/>
    </row>
    <row r="478" s="29" customFormat="1" customHeight="1" spans="2:23">
      <c r="B478" s="41"/>
      <c r="C478" s="42"/>
      <c r="E478" s="43"/>
      <c r="V478" s="44"/>
      <c r="W478" s="45"/>
    </row>
    <row r="479" s="29" customFormat="1" customHeight="1" spans="2:23">
      <c r="B479" s="41"/>
      <c r="C479" s="42"/>
      <c r="E479" s="43"/>
      <c r="V479" s="44"/>
      <c r="W479" s="45"/>
    </row>
    <row r="480" s="29" customFormat="1" customHeight="1" spans="2:23">
      <c r="B480" s="41"/>
      <c r="C480" s="42"/>
      <c r="E480" s="43"/>
      <c r="V480" s="44"/>
      <c r="W480" s="45"/>
    </row>
    <row r="481" s="29" customFormat="1" customHeight="1" spans="2:23">
      <c r="B481" s="41"/>
      <c r="C481" s="42"/>
      <c r="E481" s="43"/>
      <c r="V481" s="44"/>
      <c r="W481" s="45"/>
    </row>
    <row r="482" s="29" customFormat="1" customHeight="1" spans="2:23">
      <c r="B482" s="41"/>
      <c r="C482" s="42"/>
      <c r="E482" s="43"/>
      <c r="V482" s="44"/>
      <c r="W482" s="45"/>
    </row>
    <row r="483" s="29" customFormat="1" customHeight="1" spans="2:23">
      <c r="B483" s="41"/>
      <c r="C483" s="42"/>
      <c r="E483" s="43"/>
      <c r="V483" s="44"/>
      <c r="W483" s="45"/>
    </row>
    <row r="484" s="29" customFormat="1" customHeight="1" spans="2:23">
      <c r="B484" s="41"/>
      <c r="C484" s="42"/>
      <c r="E484" s="43"/>
      <c r="V484" s="44"/>
      <c r="W484" s="45"/>
    </row>
    <row r="485" s="29" customFormat="1" customHeight="1" spans="2:23">
      <c r="B485" s="41"/>
      <c r="C485" s="42"/>
      <c r="E485" s="43"/>
      <c r="V485" s="44"/>
      <c r="W485" s="45"/>
    </row>
    <row r="486" s="29" customFormat="1" customHeight="1" spans="2:23">
      <c r="B486" s="41"/>
      <c r="C486" s="42"/>
      <c r="E486" s="43"/>
      <c r="V486" s="44"/>
      <c r="W486" s="45"/>
    </row>
    <row r="487" s="29" customFormat="1" customHeight="1" spans="2:23">
      <c r="B487" s="41"/>
      <c r="C487" s="42"/>
      <c r="E487" s="43"/>
      <c r="V487" s="44"/>
      <c r="W487" s="45"/>
    </row>
    <row r="488" s="29" customFormat="1" customHeight="1" spans="2:23">
      <c r="B488" s="41"/>
      <c r="C488" s="42"/>
      <c r="E488" s="43"/>
      <c r="V488" s="44"/>
      <c r="W488" s="45"/>
    </row>
    <row r="489" s="29" customFormat="1" customHeight="1" spans="2:23">
      <c r="B489" s="41"/>
      <c r="C489" s="42"/>
      <c r="E489" s="43"/>
      <c r="V489" s="44"/>
      <c r="W489" s="45"/>
    </row>
    <row r="490" s="29" customFormat="1" customHeight="1" spans="2:23">
      <c r="B490" s="41"/>
      <c r="C490" s="42"/>
      <c r="E490" s="43"/>
      <c r="V490" s="44"/>
      <c r="W490" s="45"/>
    </row>
    <row r="491" s="29" customFormat="1" customHeight="1" spans="2:23">
      <c r="B491" s="41"/>
      <c r="C491" s="42"/>
      <c r="E491" s="43"/>
      <c r="V491" s="44"/>
      <c r="W491" s="45"/>
    </row>
    <row r="492" s="29" customFormat="1" customHeight="1" spans="2:23">
      <c r="B492" s="41"/>
      <c r="C492" s="42"/>
      <c r="E492" s="43"/>
      <c r="V492" s="44"/>
      <c r="W492" s="45"/>
    </row>
    <row r="493" s="29" customFormat="1" customHeight="1" spans="2:23">
      <c r="B493" s="41"/>
      <c r="C493" s="42"/>
      <c r="E493" s="43"/>
      <c r="V493" s="44"/>
      <c r="W493" s="45"/>
    </row>
    <row r="494" s="29" customFormat="1" customHeight="1" spans="2:23">
      <c r="B494" s="41"/>
      <c r="C494" s="42"/>
      <c r="E494" s="43"/>
      <c r="V494" s="44"/>
      <c r="W494" s="45"/>
    </row>
    <row r="495" s="29" customFormat="1" customHeight="1" spans="2:23">
      <c r="B495" s="41"/>
      <c r="C495" s="42"/>
      <c r="E495" s="43"/>
      <c r="V495" s="44"/>
      <c r="W495" s="45"/>
    </row>
    <row r="496" s="29" customFormat="1" customHeight="1" spans="2:23">
      <c r="B496" s="41"/>
      <c r="C496" s="42"/>
      <c r="E496" s="43"/>
      <c r="V496" s="44"/>
      <c r="W496" s="45"/>
    </row>
    <row r="497" s="29" customFormat="1" customHeight="1" spans="2:23">
      <c r="B497" s="41"/>
      <c r="C497" s="42"/>
      <c r="E497" s="43"/>
      <c r="V497" s="44"/>
      <c r="W497" s="45"/>
    </row>
    <row r="498" s="29" customFormat="1" customHeight="1" spans="2:23">
      <c r="B498" s="41"/>
      <c r="C498" s="42"/>
      <c r="E498" s="43"/>
      <c r="V498" s="44"/>
      <c r="W498" s="45"/>
    </row>
    <row r="499" s="29" customFormat="1" customHeight="1" spans="2:23">
      <c r="B499" s="41"/>
      <c r="C499" s="42"/>
      <c r="E499" s="43"/>
      <c r="V499" s="44"/>
      <c r="W499" s="45"/>
    </row>
    <row r="500" s="29" customFormat="1" customHeight="1" spans="2:23">
      <c r="B500" s="41"/>
      <c r="C500" s="42"/>
      <c r="E500" s="43"/>
      <c r="V500" s="44"/>
      <c r="W500" s="45"/>
    </row>
    <row r="501" s="29" customFormat="1" customHeight="1" spans="2:23">
      <c r="B501" s="41"/>
      <c r="C501" s="42"/>
      <c r="E501" s="43"/>
      <c r="V501" s="44"/>
      <c r="W501" s="45"/>
    </row>
    <row r="502" s="29" customFormat="1" customHeight="1" spans="2:23">
      <c r="B502" s="41"/>
      <c r="C502" s="42"/>
      <c r="E502" s="43"/>
      <c r="V502" s="44"/>
      <c r="W502" s="45"/>
    </row>
    <row r="503" s="29" customFormat="1" customHeight="1" spans="2:23">
      <c r="B503" s="41"/>
      <c r="C503" s="42"/>
      <c r="E503" s="43"/>
      <c r="V503" s="44"/>
      <c r="W503" s="45"/>
    </row>
    <row r="504" s="29" customFormat="1" customHeight="1" spans="2:23">
      <c r="B504" s="41"/>
      <c r="C504" s="42"/>
      <c r="E504" s="43"/>
      <c r="V504" s="44"/>
      <c r="W504" s="45"/>
    </row>
    <row r="505" s="29" customFormat="1" customHeight="1" spans="2:23">
      <c r="B505" s="41"/>
      <c r="C505" s="42"/>
      <c r="E505" s="43"/>
      <c r="V505" s="44"/>
      <c r="W505" s="45"/>
    </row>
    <row r="506" s="29" customFormat="1" customHeight="1" spans="2:23">
      <c r="B506" s="41"/>
      <c r="C506" s="42"/>
      <c r="E506" s="43"/>
      <c r="V506" s="44"/>
      <c r="W506" s="45"/>
    </row>
    <row r="507" s="29" customFormat="1" customHeight="1" spans="2:23">
      <c r="B507" s="41"/>
      <c r="C507" s="42"/>
      <c r="E507" s="43"/>
      <c r="V507" s="44"/>
      <c r="W507" s="45"/>
    </row>
    <row r="508" s="29" customFormat="1" customHeight="1" spans="2:23">
      <c r="B508" s="41"/>
      <c r="C508" s="42"/>
      <c r="E508" s="43"/>
      <c r="V508" s="44"/>
      <c r="W508" s="45"/>
    </row>
    <row r="509" s="29" customFormat="1" customHeight="1" spans="2:23">
      <c r="B509" s="41"/>
      <c r="C509" s="42"/>
      <c r="E509" s="43"/>
      <c r="V509" s="44"/>
      <c r="W509" s="45"/>
    </row>
    <row r="510" s="29" customFormat="1" customHeight="1" spans="2:23">
      <c r="B510" s="41"/>
      <c r="C510" s="42"/>
      <c r="E510" s="43"/>
      <c r="V510" s="44"/>
      <c r="W510" s="45"/>
    </row>
    <row r="511" s="29" customFormat="1" customHeight="1" spans="2:23">
      <c r="B511" s="41"/>
      <c r="C511" s="42"/>
      <c r="E511" s="43"/>
      <c r="V511" s="44"/>
      <c r="W511" s="45"/>
    </row>
    <row r="512" s="29" customFormat="1" customHeight="1" spans="2:23">
      <c r="B512" s="41"/>
      <c r="C512" s="42"/>
      <c r="E512" s="43"/>
      <c r="V512" s="44"/>
      <c r="W512" s="45"/>
    </row>
    <row r="513" s="29" customFormat="1" customHeight="1" spans="2:23">
      <c r="B513" s="41"/>
      <c r="C513" s="42"/>
      <c r="E513" s="43"/>
      <c r="V513" s="44"/>
      <c r="W513" s="45"/>
    </row>
    <row r="514" s="29" customFormat="1" customHeight="1" spans="2:23">
      <c r="B514" s="41"/>
      <c r="C514" s="42"/>
      <c r="E514" s="43"/>
      <c r="V514" s="44"/>
      <c r="W514" s="45"/>
    </row>
    <row r="515" s="29" customFormat="1" customHeight="1" spans="2:23">
      <c r="B515" s="41"/>
      <c r="C515" s="42"/>
      <c r="E515" s="43"/>
      <c r="V515" s="44"/>
      <c r="W515" s="45"/>
    </row>
    <row r="516" s="29" customFormat="1" customHeight="1" spans="2:23">
      <c r="B516" s="41"/>
      <c r="C516" s="42"/>
      <c r="E516" s="43"/>
      <c r="V516" s="44"/>
      <c r="W516" s="45"/>
    </row>
    <row r="517" s="29" customFormat="1" customHeight="1" spans="2:23">
      <c r="B517" s="41"/>
      <c r="C517" s="42"/>
      <c r="E517" s="43"/>
      <c r="V517" s="44"/>
      <c r="W517" s="45"/>
    </row>
    <row r="518" s="29" customFormat="1" customHeight="1" spans="2:23">
      <c r="B518" s="41"/>
      <c r="C518" s="42"/>
      <c r="E518" s="43"/>
      <c r="V518" s="44"/>
      <c r="W518" s="45"/>
    </row>
    <row r="519" s="29" customFormat="1" customHeight="1" spans="2:23">
      <c r="B519" s="41"/>
      <c r="C519" s="42"/>
      <c r="E519" s="43"/>
      <c r="V519" s="44"/>
      <c r="W519" s="45"/>
    </row>
    <row r="520" s="29" customFormat="1" customHeight="1" spans="2:23">
      <c r="B520" s="41"/>
      <c r="C520" s="42"/>
      <c r="E520" s="43"/>
      <c r="V520" s="44"/>
      <c r="W520" s="45"/>
    </row>
    <row r="521" s="29" customFormat="1" customHeight="1" spans="2:23">
      <c r="B521" s="41"/>
      <c r="C521" s="42"/>
      <c r="E521" s="43"/>
      <c r="V521" s="44"/>
      <c r="W521" s="45"/>
    </row>
    <row r="522" s="29" customFormat="1" customHeight="1" spans="2:23">
      <c r="B522" s="41"/>
      <c r="C522" s="42"/>
      <c r="E522" s="43"/>
      <c r="V522" s="44"/>
      <c r="W522" s="45"/>
    </row>
    <row r="523" s="29" customFormat="1" customHeight="1" spans="2:23">
      <c r="B523" s="41"/>
      <c r="C523" s="42"/>
      <c r="E523" s="43"/>
      <c r="V523" s="44"/>
      <c r="W523" s="45"/>
    </row>
    <row r="524" s="29" customFormat="1" customHeight="1" spans="2:23">
      <c r="B524" s="41"/>
      <c r="C524" s="42"/>
      <c r="E524" s="43"/>
      <c r="V524" s="44"/>
      <c r="W524" s="45"/>
    </row>
    <row r="525" s="29" customFormat="1" customHeight="1" spans="2:23">
      <c r="B525" s="41"/>
      <c r="C525" s="42"/>
      <c r="E525" s="43"/>
      <c r="V525" s="44"/>
      <c r="W525" s="45"/>
    </row>
    <row r="526" s="29" customFormat="1" customHeight="1" spans="2:23">
      <c r="B526" s="41"/>
      <c r="C526" s="42"/>
      <c r="E526" s="43"/>
      <c r="V526" s="44"/>
      <c r="W526" s="45"/>
    </row>
    <row r="527" s="29" customFormat="1" customHeight="1" spans="2:23">
      <c r="B527" s="41"/>
      <c r="C527" s="42"/>
      <c r="E527" s="43"/>
      <c r="V527" s="44"/>
      <c r="W527" s="45"/>
    </row>
    <row r="528" s="29" customFormat="1" customHeight="1" spans="2:23">
      <c r="B528" s="41"/>
      <c r="C528" s="42"/>
      <c r="E528" s="43"/>
      <c r="V528" s="44"/>
      <c r="W528" s="45"/>
    </row>
    <row r="529" s="29" customFormat="1" customHeight="1" spans="2:23">
      <c r="B529" s="41"/>
      <c r="C529" s="42"/>
      <c r="E529" s="43"/>
      <c r="V529" s="44"/>
      <c r="W529" s="45"/>
    </row>
    <row r="530" s="29" customFormat="1" customHeight="1" spans="2:23">
      <c r="B530" s="41"/>
      <c r="C530" s="42"/>
      <c r="E530" s="43"/>
      <c r="V530" s="44"/>
      <c r="W530" s="45"/>
    </row>
    <row r="531" s="29" customFormat="1" customHeight="1" spans="2:23">
      <c r="B531" s="41"/>
      <c r="C531" s="42"/>
      <c r="E531" s="43"/>
      <c r="V531" s="44"/>
      <c r="W531" s="45"/>
    </row>
    <row r="532" s="29" customFormat="1" customHeight="1" spans="2:23">
      <c r="B532" s="41"/>
      <c r="C532" s="42"/>
      <c r="E532" s="43"/>
      <c r="V532" s="44"/>
      <c r="W532" s="45"/>
    </row>
    <row r="533" s="29" customFormat="1" customHeight="1" spans="2:23">
      <c r="B533" s="41"/>
      <c r="C533" s="42"/>
      <c r="E533" s="43"/>
      <c r="V533" s="44"/>
      <c r="W533" s="45"/>
    </row>
    <row r="534" s="29" customFormat="1" customHeight="1" spans="2:23">
      <c r="B534" s="41"/>
      <c r="C534" s="42"/>
      <c r="E534" s="43"/>
      <c r="V534" s="44"/>
      <c r="W534" s="45"/>
    </row>
    <row r="535" s="29" customFormat="1" customHeight="1" spans="2:23">
      <c r="B535" s="41"/>
      <c r="C535" s="42"/>
      <c r="E535" s="43"/>
      <c r="V535" s="44"/>
      <c r="W535" s="45"/>
    </row>
    <row r="536" s="29" customFormat="1" customHeight="1" spans="2:23">
      <c r="B536" s="41"/>
      <c r="C536" s="42"/>
      <c r="E536" s="43"/>
      <c r="V536" s="44"/>
      <c r="W536" s="45"/>
    </row>
    <row r="537" s="29" customFormat="1" customHeight="1" spans="2:23">
      <c r="B537" s="41"/>
      <c r="C537" s="42"/>
      <c r="E537" s="43"/>
      <c r="V537" s="44"/>
      <c r="W537" s="45"/>
    </row>
    <row r="538" s="29" customFormat="1" customHeight="1" spans="2:23">
      <c r="B538" s="41"/>
      <c r="C538" s="42"/>
      <c r="E538" s="43"/>
      <c r="V538" s="44"/>
      <c r="W538" s="45"/>
    </row>
    <row r="539" s="29" customFormat="1" customHeight="1" spans="2:23">
      <c r="B539" s="41"/>
      <c r="C539" s="42"/>
      <c r="E539" s="43"/>
      <c r="V539" s="44"/>
      <c r="W539" s="45"/>
    </row>
    <row r="540" s="29" customFormat="1" customHeight="1" spans="2:23">
      <c r="B540" s="41"/>
      <c r="C540" s="42"/>
      <c r="E540" s="43"/>
      <c r="V540" s="44"/>
      <c r="W540" s="45"/>
    </row>
    <row r="541" s="29" customFormat="1" customHeight="1" spans="2:23">
      <c r="B541" s="41"/>
      <c r="C541" s="42"/>
      <c r="E541" s="43"/>
      <c r="V541" s="44"/>
      <c r="W541" s="45"/>
    </row>
    <row r="542" s="29" customFormat="1" customHeight="1" spans="2:23">
      <c r="B542" s="41"/>
      <c r="C542" s="42"/>
      <c r="E542" s="43"/>
      <c r="V542" s="44"/>
      <c r="W542" s="45"/>
    </row>
    <row r="543" s="29" customFormat="1" customHeight="1" spans="2:23">
      <c r="B543" s="41"/>
      <c r="C543" s="42"/>
      <c r="E543" s="43"/>
      <c r="V543" s="44"/>
      <c r="W543" s="45"/>
    </row>
    <row r="544" s="29" customFormat="1" customHeight="1" spans="2:23">
      <c r="B544" s="41"/>
      <c r="C544" s="42"/>
      <c r="E544" s="43"/>
      <c r="V544" s="44"/>
      <c r="W544" s="45"/>
    </row>
    <row r="545" s="29" customFormat="1" customHeight="1" spans="2:23">
      <c r="B545" s="41"/>
      <c r="C545" s="42"/>
      <c r="E545" s="43"/>
      <c r="V545" s="44"/>
      <c r="W545" s="45"/>
    </row>
    <row r="546" s="29" customFormat="1" customHeight="1" spans="2:23">
      <c r="B546" s="41"/>
      <c r="C546" s="42"/>
      <c r="E546" s="43"/>
      <c r="V546" s="44"/>
      <c r="W546" s="45"/>
    </row>
    <row r="547" s="29" customFormat="1" customHeight="1" spans="2:23">
      <c r="B547" s="41"/>
      <c r="C547" s="42"/>
      <c r="E547" s="43"/>
      <c r="V547" s="44"/>
      <c r="W547" s="45"/>
    </row>
    <row r="548" s="29" customFormat="1" customHeight="1" spans="2:23">
      <c r="B548" s="41"/>
      <c r="C548" s="42"/>
      <c r="E548" s="43"/>
      <c r="V548" s="44"/>
      <c r="W548" s="45"/>
    </row>
    <row r="549" s="29" customFormat="1" customHeight="1" spans="2:23">
      <c r="B549" s="41"/>
      <c r="C549" s="42"/>
      <c r="E549" s="43"/>
      <c r="V549" s="44"/>
      <c r="W549" s="45"/>
    </row>
    <row r="550" s="29" customFormat="1" customHeight="1" spans="2:23">
      <c r="B550" s="41"/>
      <c r="C550" s="42"/>
      <c r="E550" s="43"/>
      <c r="V550" s="44"/>
      <c r="W550" s="45"/>
    </row>
    <row r="551" s="29" customFormat="1" customHeight="1" spans="2:23">
      <c r="B551" s="41"/>
      <c r="C551" s="42"/>
      <c r="E551" s="43"/>
      <c r="V551" s="44"/>
      <c r="W551" s="45"/>
    </row>
    <row r="552" s="29" customFormat="1" customHeight="1" spans="2:23">
      <c r="B552" s="41"/>
      <c r="C552" s="42"/>
      <c r="E552" s="43"/>
      <c r="V552" s="44"/>
      <c r="W552" s="45"/>
    </row>
    <row r="553" s="29" customFormat="1" customHeight="1" spans="2:23">
      <c r="B553" s="41"/>
      <c r="C553" s="42"/>
      <c r="E553" s="43"/>
      <c r="V553" s="44"/>
      <c r="W553" s="45"/>
    </row>
    <row r="554" s="29" customFormat="1" customHeight="1" spans="2:23">
      <c r="B554" s="41"/>
      <c r="C554" s="42"/>
      <c r="E554" s="43"/>
      <c r="V554" s="44"/>
      <c r="W554" s="45"/>
    </row>
    <row r="555" s="29" customFormat="1" customHeight="1" spans="2:23">
      <c r="B555" s="41"/>
      <c r="C555" s="42"/>
      <c r="E555" s="43"/>
      <c r="V555" s="44"/>
      <c r="W555" s="45"/>
    </row>
    <row r="556" s="29" customFormat="1" customHeight="1" spans="2:23">
      <c r="B556" s="41"/>
      <c r="C556" s="42"/>
      <c r="E556" s="43"/>
      <c r="V556" s="44"/>
      <c r="W556" s="45"/>
    </row>
    <row r="557" s="29" customFormat="1" customHeight="1" spans="2:23">
      <c r="B557" s="41"/>
      <c r="C557" s="42"/>
      <c r="E557" s="43"/>
      <c r="V557" s="44"/>
      <c r="W557" s="45"/>
    </row>
    <row r="558" s="29" customFormat="1" customHeight="1" spans="2:23">
      <c r="B558" s="41"/>
      <c r="C558" s="42"/>
      <c r="E558" s="43"/>
      <c r="V558" s="44"/>
      <c r="W558" s="45"/>
    </row>
    <row r="559" s="29" customFormat="1" customHeight="1" spans="2:23">
      <c r="B559" s="41"/>
      <c r="C559" s="42"/>
      <c r="E559" s="43"/>
      <c r="V559" s="44"/>
      <c r="W559" s="45"/>
    </row>
    <row r="560" s="29" customFormat="1" customHeight="1" spans="2:23">
      <c r="B560" s="41"/>
      <c r="C560" s="42"/>
      <c r="E560" s="43"/>
      <c r="V560" s="44"/>
      <c r="W560" s="45"/>
    </row>
    <row r="561" s="29" customFormat="1" customHeight="1" spans="2:23">
      <c r="B561" s="41"/>
      <c r="C561" s="42"/>
      <c r="E561" s="43"/>
      <c r="V561" s="44"/>
      <c r="W561" s="45"/>
    </row>
    <row r="562" s="29" customFormat="1" customHeight="1" spans="2:23">
      <c r="B562" s="41"/>
      <c r="C562" s="42"/>
      <c r="E562" s="43"/>
      <c r="V562" s="44"/>
      <c r="W562" s="45"/>
    </row>
    <row r="563" s="29" customFormat="1" customHeight="1" spans="2:23">
      <c r="B563" s="41"/>
      <c r="C563" s="42"/>
      <c r="E563" s="43"/>
      <c r="V563" s="44"/>
      <c r="W563" s="45"/>
    </row>
    <row r="564" s="29" customFormat="1" customHeight="1" spans="2:23">
      <c r="B564" s="41"/>
      <c r="C564" s="42"/>
      <c r="E564" s="43"/>
      <c r="V564" s="44"/>
      <c r="W564" s="45"/>
    </row>
    <row r="565" s="29" customFormat="1" customHeight="1" spans="2:23">
      <c r="B565" s="41"/>
      <c r="C565" s="42"/>
      <c r="E565" s="43"/>
      <c r="V565" s="44"/>
      <c r="W565" s="45"/>
    </row>
    <row r="566" s="29" customFormat="1" customHeight="1" spans="2:23">
      <c r="B566" s="41"/>
      <c r="C566" s="42"/>
      <c r="E566" s="43"/>
      <c r="V566" s="44"/>
      <c r="W566" s="45"/>
    </row>
    <row r="567" s="29" customFormat="1" customHeight="1" spans="2:23">
      <c r="B567" s="41"/>
      <c r="C567" s="42"/>
      <c r="E567" s="43"/>
      <c r="V567" s="44"/>
      <c r="W567" s="45"/>
    </row>
    <row r="568" s="29" customFormat="1" customHeight="1" spans="2:23">
      <c r="B568" s="41"/>
      <c r="C568" s="42"/>
      <c r="E568" s="43"/>
      <c r="V568" s="44"/>
      <c r="W568" s="45"/>
    </row>
    <row r="569" s="29" customFormat="1" customHeight="1" spans="2:23">
      <c r="B569" s="41"/>
      <c r="C569" s="42"/>
      <c r="E569" s="43"/>
      <c r="V569" s="44"/>
      <c r="W569" s="45"/>
    </row>
    <row r="570" s="29" customFormat="1" customHeight="1" spans="2:23">
      <c r="B570" s="41"/>
      <c r="C570" s="42"/>
      <c r="E570" s="43"/>
      <c r="V570" s="44"/>
      <c r="W570" s="45"/>
    </row>
    <row r="571" s="29" customFormat="1" customHeight="1" spans="2:23">
      <c r="B571" s="41"/>
      <c r="C571" s="42"/>
      <c r="E571" s="43"/>
      <c r="V571" s="44"/>
      <c r="W571" s="45"/>
    </row>
    <row r="572" s="29" customFormat="1" customHeight="1" spans="2:23">
      <c r="B572" s="41"/>
      <c r="C572" s="42"/>
      <c r="E572" s="43"/>
      <c r="V572" s="44"/>
      <c r="W572" s="45"/>
    </row>
    <row r="573" s="29" customFormat="1" customHeight="1" spans="2:23">
      <c r="B573" s="41"/>
      <c r="C573" s="42"/>
      <c r="E573" s="43"/>
      <c r="V573" s="44"/>
      <c r="W573" s="45"/>
    </row>
    <row r="574" s="29" customFormat="1" customHeight="1" spans="2:23">
      <c r="B574" s="41"/>
      <c r="C574" s="42"/>
      <c r="E574" s="43"/>
      <c r="V574" s="44"/>
      <c r="W574" s="45"/>
    </row>
    <row r="575" s="29" customFormat="1" customHeight="1" spans="2:23">
      <c r="B575" s="41"/>
      <c r="C575" s="42"/>
      <c r="E575" s="43"/>
      <c r="V575" s="44"/>
      <c r="W575" s="45"/>
    </row>
    <row r="576" s="29" customFormat="1" customHeight="1" spans="2:23">
      <c r="B576" s="41"/>
      <c r="C576" s="42"/>
      <c r="E576" s="43"/>
      <c r="V576" s="44"/>
      <c r="W576" s="45"/>
    </row>
    <row r="577" s="29" customFormat="1" customHeight="1" spans="2:23">
      <c r="B577" s="41"/>
      <c r="C577" s="42"/>
      <c r="E577" s="43"/>
      <c r="V577" s="44"/>
      <c r="W577" s="45"/>
    </row>
    <row r="578" s="29" customFormat="1" customHeight="1" spans="2:23">
      <c r="B578" s="41"/>
      <c r="C578" s="42"/>
      <c r="E578" s="43"/>
      <c r="V578" s="44"/>
      <c r="W578" s="45"/>
    </row>
    <row r="579" s="29" customFormat="1" customHeight="1" spans="2:23">
      <c r="B579" s="41"/>
      <c r="C579" s="42"/>
      <c r="E579" s="43"/>
      <c r="V579" s="44"/>
      <c r="W579" s="45"/>
    </row>
    <row r="580" s="29" customFormat="1" customHeight="1" spans="2:23">
      <c r="B580" s="41"/>
      <c r="C580" s="42"/>
      <c r="E580" s="43"/>
      <c r="V580" s="44"/>
      <c r="W580" s="45"/>
    </row>
    <row r="581" s="29" customFormat="1" customHeight="1" spans="2:23">
      <c r="B581" s="41"/>
      <c r="C581" s="42"/>
      <c r="E581" s="43"/>
      <c r="V581" s="44"/>
      <c r="W581" s="45"/>
    </row>
    <row r="582" s="29" customFormat="1" customHeight="1" spans="2:23">
      <c r="B582" s="41"/>
      <c r="C582" s="42"/>
      <c r="E582" s="43"/>
      <c r="V582" s="44"/>
      <c r="W582" s="45"/>
    </row>
    <row r="583" s="29" customFormat="1" customHeight="1" spans="2:23">
      <c r="B583" s="41"/>
      <c r="C583" s="42"/>
      <c r="E583" s="43"/>
      <c r="V583" s="44"/>
      <c r="W583" s="45"/>
    </row>
    <row r="584" s="29" customFormat="1" customHeight="1" spans="2:23">
      <c r="B584" s="41"/>
      <c r="C584" s="42"/>
      <c r="E584" s="43"/>
      <c r="V584" s="44"/>
      <c r="W584" s="45"/>
    </row>
    <row r="585" s="29" customFormat="1" customHeight="1" spans="2:23">
      <c r="B585" s="41"/>
      <c r="C585" s="42"/>
      <c r="E585" s="43"/>
      <c r="V585" s="44"/>
      <c r="W585" s="45"/>
    </row>
    <row r="586" s="29" customFormat="1" customHeight="1" spans="2:23">
      <c r="B586" s="41"/>
      <c r="C586" s="42"/>
      <c r="E586" s="43"/>
      <c r="V586" s="44"/>
      <c r="W586" s="45"/>
    </row>
    <row r="587" s="29" customFormat="1" customHeight="1" spans="2:23">
      <c r="B587" s="41"/>
      <c r="C587" s="42"/>
      <c r="E587" s="43"/>
      <c r="V587" s="44"/>
      <c r="W587" s="45"/>
    </row>
    <row r="588" s="29" customFormat="1" customHeight="1" spans="2:23">
      <c r="B588" s="41"/>
      <c r="C588" s="42"/>
      <c r="E588" s="43"/>
      <c r="V588" s="44"/>
      <c r="W588" s="45"/>
    </row>
    <row r="589" s="29" customFormat="1" customHeight="1" spans="2:23">
      <c r="B589" s="41"/>
      <c r="C589" s="42"/>
      <c r="E589" s="43"/>
      <c r="V589" s="44"/>
      <c r="W589" s="45"/>
    </row>
    <row r="590" s="29" customFormat="1" customHeight="1" spans="2:23">
      <c r="B590" s="41"/>
      <c r="C590" s="42"/>
      <c r="E590" s="43"/>
      <c r="V590" s="44"/>
      <c r="W590" s="45"/>
    </row>
    <row r="591" s="29" customFormat="1" customHeight="1" spans="2:23">
      <c r="B591" s="41"/>
      <c r="C591" s="42"/>
      <c r="E591" s="43"/>
      <c r="V591" s="44"/>
      <c r="W591" s="45"/>
    </row>
    <row r="592" s="29" customFormat="1" customHeight="1" spans="2:23">
      <c r="B592" s="41"/>
      <c r="C592" s="42"/>
      <c r="E592" s="43"/>
      <c r="V592" s="44"/>
      <c r="W592" s="45"/>
    </row>
    <row r="593" s="29" customFormat="1" customHeight="1" spans="2:23">
      <c r="B593" s="41"/>
      <c r="C593" s="42"/>
      <c r="E593" s="43"/>
      <c r="V593" s="44"/>
      <c r="W593" s="45"/>
    </row>
    <row r="594" s="29" customFormat="1" customHeight="1" spans="2:23">
      <c r="B594" s="41"/>
      <c r="C594" s="42"/>
      <c r="E594" s="43"/>
      <c r="V594" s="44"/>
      <c r="W594" s="45"/>
    </row>
    <row r="595" s="29" customFormat="1" customHeight="1" spans="2:23">
      <c r="B595" s="41"/>
      <c r="C595" s="42"/>
      <c r="E595" s="43"/>
      <c r="V595" s="44"/>
      <c r="W595" s="45"/>
    </row>
    <row r="596" s="29" customFormat="1" customHeight="1" spans="2:23">
      <c r="B596" s="41"/>
      <c r="C596" s="42"/>
      <c r="E596" s="43"/>
      <c r="V596" s="44"/>
      <c r="W596" s="45"/>
    </row>
    <row r="597" s="29" customFormat="1" customHeight="1" spans="2:23">
      <c r="B597" s="41"/>
      <c r="C597" s="42"/>
      <c r="E597" s="43"/>
      <c r="V597" s="44"/>
      <c r="W597" s="45"/>
    </row>
    <row r="598" s="29" customFormat="1" customHeight="1" spans="2:23">
      <c r="B598" s="41"/>
      <c r="C598" s="42"/>
      <c r="E598" s="43"/>
      <c r="V598" s="44"/>
      <c r="W598" s="45"/>
    </row>
    <row r="599" s="29" customFormat="1" customHeight="1" spans="2:23">
      <c r="B599" s="41"/>
      <c r="C599" s="42"/>
      <c r="E599" s="43"/>
      <c r="V599" s="44"/>
      <c r="W599" s="45"/>
    </row>
    <row r="600" s="29" customFormat="1" customHeight="1" spans="2:23">
      <c r="B600" s="41"/>
      <c r="C600" s="42"/>
      <c r="E600" s="43"/>
      <c r="V600" s="44"/>
      <c r="W600" s="45"/>
    </row>
    <row r="601" s="29" customFormat="1" customHeight="1" spans="2:23">
      <c r="B601" s="41"/>
      <c r="C601" s="42"/>
      <c r="E601" s="43"/>
      <c r="V601" s="44"/>
      <c r="W601" s="45"/>
    </row>
    <row r="602" s="29" customFormat="1" customHeight="1" spans="2:23">
      <c r="B602" s="41"/>
      <c r="C602" s="42"/>
      <c r="E602" s="43"/>
      <c r="V602" s="44"/>
      <c r="W602" s="45"/>
    </row>
    <row r="603" s="29" customFormat="1" customHeight="1" spans="2:23">
      <c r="B603" s="41"/>
      <c r="C603" s="42"/>
      <c r="E603" s="43"/>
      <c r="V603" s="44"/>
      <c r="W603" s="45"/>
    </row>
    <row r="604" s="29" customFormat="1" customHeight="1" spans="2:23">
      <c r="B604" s="41"/>
      <c r="C604" s="42"/>
      <c r="E604" s="43"/>
      <c r="V604" s="44"/>
      <c r="W604" s="45"/>
    </row>
    <row r="605" s="29" customFormat="1" customHeight="1" spans="2:23">
      <c r="B605" s="41"/>
      <c r="C605" s="42"/>
      <c r="E605" s="43"/>
      <c r="V605" s="44"/>
      <c r="W605" s="45"/>
    </row>
    <row r="606" s="29" customFormat="1" customHeight="1" spans="2:23">
      <c r="B606" s="41"/>
      <c r="C606" s="42"/>
      <c r="E606" s="43"/>
      <c r="V606" s="44"/>
      <c r="W606" s="45"/>
    </row>
    <row r="607" s="29" customFormat="1" customHeight="1" spans="2:23">
      <c r="B607" s="41"/>
      <c r="C607" s="42"/>
      <c r="E607" s="43"/>
      <c r="V607" s="44"/>
      <c r="W607" s="45"/>
    </row>
    <row r="608" s="29" customFormat="1" customHeight="1" spans="2:23">
      <c r="B608" s="41"/>
      <c r="C608" s="42"/>
      <c r="E608" s="43"/>
      <c r="V608" s="44"/>
      <c r="W608" s="45"/>
    </row>
    <row r="609" s="29" customFormat="1" customHeight="1" spans="2:23">
      <c r="B609" s="41"/>
      <c r="C609" s="42"/>
      <c r="E609" s="43"/>
      <c r="V609" s="44"/>
      <c r="W609" s="45"/>
    </row>
    <row r="610" s="29" customFormat="1" customHeight="1" spans="2:23">
      <c r="B610" s="41"/>
      <c r="C610" s="42"/>
      <c r="E610" s="43"/>
      <c r="V610" s="44"/>
      <c r="W610" s="45"/>
    </row>
    <row r="611" s="29" customFormat="1" customHeight="1" spans="2:23">
      <c r="B611" s="41"/>
      <c r="C611" s="42"/>
      <c r="E611" s="43"/>
      <c r="V611" s="44"/>
      <c r="W611" s="45"/>
    </row>
    <row r="612" s="29" customFormat="1" customHeight="1" spans="2:23">
      <c r="B612" s="41"/>
      <c r="C612" s="42"/>
      <c r="E612" s="43"/>
      <c r="V612" s="44"/>
      <c r="W612" s="45"/>
    </row>
    <row r="613" s="29" customFormat="1" customHeight="1" spans="2:23">
      <c r="B613" s="41"/>
      <c r="C613" s="42"/>
      <c r="E613" s="43"/>
      <c r="V613" s="44"/>
      <c r="W613" s="45"/>
    </row>
    <row r="614" s="29" customFormat="1" customHeight="1" spans="2:23">
      <c r="B614" s="41"/>
      <c r="C614" s="42"/>
      <c r="E614" s="43"/>
      <c r="V614" s="44"/>
      <c r="W614" s="45"/>
    </row>
    <row r="615" s="29" customFormat="1" customHeight="1" spans="2:23">
      <c r="B615" s="41"/>
      <c r="C615" s="42"/>
      <c r="E615" s="43"/>
      <c r="V615" s="44"/>
      <c r="W615" s="45"/>
    </row>
    <row r="616" s="29" customFormat="1" customHeight="1" spans="2:23">
      <c r="B616" s="41"/>
      <c r="C616" s="42"/>
      <c r="E616" s="43"/>
      <c r="V616" s="44"/>
      <c r="W616" s="45"/>
    </row>
    <row r="617" s="29" customFormat="1" customHeight="1" spans="2:23">
      <c r="B617" s="41"/>
      <c r="C617" s="42"/>
      <c r="E617" s="43"/>
      <c r="V617" s="44"/>
      <c r="W617" s="45"/>
    </row>
    <row r="618" s="29" customFormat="1" customHeight="1" spans="2:23">
      <c r="B618" s="41"/>
      <c r="C618" s="42"/>
      <c r="E618" s="43"/>
      <c r="V618" s="44"/>
      <c r="W618" s="45"/>
    </row>
    <row r="619" s="29" customFormat="1" customHeight="1" spans="2:23">
      <c r="B619" s="41"/>
      <c r="C619" s="42"/>
      <c r="E619" s="43"/>
      <c r="V619" s="44"/>
      <c r="W619" s="45"/>
    </row>
    <row r="620" s="29" customFormat="1" customHeight="1" spans="2:23">
      <c r="B620" s="41"/>
      <c r="C620" s="42"/>
      <c r="E620" s="43"/>
      <c r="V620" s="44"/>
      <c r="W620" s="45"/>
    </row>
    <row r="621" s="29" customFormat="1" customHeight="1" spans="2:23">
      <c r="B621" s="41"/>
      <c r="C621" s="42"/>
      <c r="E621" s="43"/>
      <c r="V621" s="44"/>
      <c r="W621" s="45"/>
    </row>
    <row r="622" s="29" customFormat="1" customHeight="1" spans="2:23">
      <c r="B622" s="41"/>
      <c r="C622" s="42"/>
      <c r="E622" s="43"/>
      <c r="V622" s="44"/>
      <c r="W622" s="45"/>
    </row>
    <row r="623" s="29" customFormat="1" customHeight="1" spans="2:23">
      <c r="B623" s="41"/>
      <c r="C623" s="42"/>
      <c r="E623" s="43"/>
      <c r="V623" s="44"/>
      <c r="W623" s="45"/>
    </row>
    <row r="624" s="29" customFormat="1" customHeight="1" spans="2:23">
      <c r="B624" s="41"/>
      <c r="C624" s="42"/>
      <c r="E624" s="43"/>
      <c r="V624" s="44"/>
      <c r="W624" s="45"/>
    </row>
    <row r="625" s="29" customFormat="1" customHeight="1" spans="2:23">
      <c r="B625" s="41"/>
      <c r="C625" s="42"/>
      <c r="E625" s="43"/>
      <c r="V625" s="44"/>
      <c r="W625" s="45"/>
    </row>
    <row r="626" s="29" customFormat="1" customHeight="1" spans="2:23">
      <c r="B626" s="41"/>
      <c r="C626" s="42"/>
      <c r="E626" s="43"/>
      <c r="V626" s="44"/>
      <c r="W626" s="45"/>
    </row>
    <row r="627" s="29" customFormat="1" customHeight="1" spans="2:23">
      <c r="B627" s="41"/>
      <c r="C627" s="42"/>
      <c r="E627" s="43"/>
      <c r="V627" s="44"/>
      <c r="W627" s="45"/>
    </row>
    <row r="628" s="29" customFormat="1" customHeight="1" spans="2:23">
      <c r="B628" s="41"/>
      <c r="C628" s="42"/>
      <c r="E628" s="43"/>
      <c r="V628" s="44"/>
      <c r="W628" s="45"/>
    </row>
    <row r="629" s="29" customFormat="1" customHeight="1" spans="2:23">
      <c r="B629" s="41"/>
      <c r="C629" s="42"/>
      <c r="E629" s="43"/>
      <c r="V629" s="44"/>
      <c r="W629" s="45"/>
    </row>
    <row r="630" s="29" customFormat="1" customHeight="1" spans="2:23">
      <c r="B630" s="41"/>
      <c r="C630" s="42"/>
      <c r="E630" s="43"/>
      <c r="V630" s="44"/>
      <c r="W630" s="45"/>
    </row>
    <row r="631" s="29" customFormat="1" customHeight="1" spans="2:23">
      <c r="B631" s="41"/>
      <c r="C631" s="42"/>
      <c r="E631" s="43"/>
      <c r="V631" s="44"/>
      <c r="W631" s="45"/>
    </row>
    <row r="632" s="29" customFormat="1" customHeight="1" spans="2:23">
      <c r="B632" s="41"/>
      <c r="C632" s="42"/>
      <c r="E632" s="43"/>
      <c r="V632" s="44"/>
      <c r="W632" s="45"/>
    </row>
    <row r="633" s="29" customFormat="1" customHeight="1" spans="2:23">
      <c r="B633" s="41"/>
      <c r="C633" s="42"/>
      <c r="E633" s="43"/>
      <c r="V633" s="44"/>
      <c r="W633" s="45"/>
    </row>
    <row r="634" s="29" customFormat="1" customHeight="1" spans="2:23">
      <c r="B634" s="41"/>
      <c r="C634" s="42"/>
      <c r="E634" s="43"/>
      <c r="V634" s="44"/>
      <c r="W634" s="45"/>
    </row>
    <row r="635" s="29" customFormat="1" customHeight="1" spans="2:23">
      <c r="B635" s="41"/>
      <c r="C635" s="42"/>
      <c r="E635" s="43"/>
      <c r="V635" s="44"/>
      <c r="W635" s="45"/>
    </row>
    <row r="636" s="29" customFormat="1" customHeight="1" spans="2:23">
      <c r="B636" s="41"/>
      <c r="C636" s="42"/>
      <c r="E636" s="43"/>
      <c r="V636" s="44"/>
      <c r="W636" s="45"/>
    </row>
    <row r="637" s="29" customFormat="1" customHeight="1" spans="2:23">
      <c r="B637" s="41"/>
      <c r="C637" s="42"/>
      <c r="E637" s="43"/>
      <c r="V637" s="44"/>
      <c r="W637" s="45"/>
    </row>
    <row r="638" s="29" customFormat="1" customHeight="1" spans="2:23">
      <c r="B638" s="41"/>
      <c r="C638" s="42"/>
      <c r="E638" s="43"/>
      <c r="V638" s="44"/>
      <c r="W638" s="45"/>
    </row>
    <row r="639" s="29" customFormat="1" customHeight="1" spans="2:23">
      <c r="B639" s="41"/>
      <c r="C639" s="42"/>
      <c r="E639" s="43"/>
      <c r="V639" s="44"/>
      <c r="W639" s="45"/>
    </row>
    <row r="640" s="29" customFormat="1" customHeight="1" spans="2:23">
      <c r="B640" s="41"/>
      <c r="C640" s="42"/>
      <c r="E640" s="43"/>
      <c r="V640" s="44"/>
      <c r="W640" s="45"/>
    </row>
    <row r="641" s="29" customFormat="1" customHeight="1" spans="2:23">
      <c r="B641" s="41"/>
      <c r="C641" s="42"/>
      <c r="E641" s="43"/>
      <c r="V641" s="44"/>
      <c r="W641" s="45"/>
    </row>
    <row r="642" s="29" customFormat="1" customHeight="1" spans="2:23">
      <c r="B642" s="41"/>
      <c r="C642" s="42"/>
      <c r="E642" s="43"/>
      <c r="V642" s="44"/>
      <c r="W642" s="45"/>
    </row>
    <row r="643" s="29" customFormat="1" customHeight="1" spans="2:23">
      <c r="B643" s="41"/>
      <c r="C643" s="42"/>
      <c r="E643" s="43"/>
      <c r="V643" s="44"/>
      <c r="W643" s="45"/>
    </row>
    <row r="644" s="29" customFormat="1" customHeight="1" spans="2:23">
      <c r="B644" s="41"/>
      <c r="C644" s="42"/>
      <c r="E644" s="43"/>
      <c r="V644" s="44"/>
      <c r="W644" s="45"/>
    </row>
    <row r="645" s="29" customFormat="1" customHeight="1" spans="2:23">
      <c r="B645" s="41"/>
      <c r="C645" s="42"/>
      <c r="E645" s="43"/>
      <c r="V645" s="44"/>
      <c r="W645" s="45"/>
    </row>
    <row r="646" s="29" customFormat="1" customHeight="1" spans="2:23">
      <c r="B646" s="41"/>
      <c r="C646" s="42"/>
      <c r="E646" s="43"/>
      <c r="V646" s="44"/>
      <c r="W646" s="45"/>
    </row>
    <row r="647" s="29" customFormat="1" customHeight="1" spans="2:23">
      <c r="B647" s="41"/>
      <c r="C647" s="42"/>
      <c r="E647" s="43"/>
      <c r="V647" s="44"/>
      <c r="W647" s="45"/>
    </row>
    <row r="648" s="29" customFormat="1" customHeight="1" spans="2:23">
      <c r="B648" s="41"/>
      <c r="C648" s="42"/>
      <c r="E648" s="43"/>
      <c r="V648" s="44"/>
      <c r="W648" s="45"/>
    </row>
    <row r="649" s="29" customFormat="1" customHeight="1" spans="2:23">
      <c r="B649" s="41"/>
      <c r="C649" s="42"/>
      <c r="E649" s="43"/>
      <c r="V649" s="44"/>
      <c r="W649" s="45"/>
    </row>
    <row r="650" s="29" customFormat="1" customHeight="1" spans="2:23">
      <c r="B650" s="41"/>
      <c r="C650" s="42"/>
      <c r="E650" s="43"/>
      <c r="V650" s="44"/>
      <c r="W650" s="45"/>
    </row>
    <row r="651" s="29" customFormat="1" customHeight="1" spans="2:23">
      <c r="B651" s="41"/>
      <c r="C651" s="42"/>
      <c r="E651" s="43"/>
      <c r="V651" s="44"/>
      <c r="W651" s="45"/>
    </row>
    <row r="652" s="29" customFormat="1" customHeight="1" spans="2:23">
      <c r="B652" s="41"/>
      <c r="C652" s="42"/>
      <c r="E652" s="43"/>
      <c r="V652" s="44"/>
      <c r="W652" s="45"/>
    </row>
    <row r="653" s="29" customFormat="1" customHeight="1" spans="2:23">
      <c r="B653" s="41"/>
      <c r="C653" s="42"/>
      <c r="E653" s="43"/>
      <c r="V653" s="44"/>
      <c r="W653" s="45"/>
    </row>
    <row r="654" s="29" customFormat="1" customHeight="1" spans="2:23">
      <c r="B654" s="41"/>
      <c r="C654" s="42"/>
      <c r="E654" s="43"/>
      <c r="V654" s="44"/>
      <c r="W654" s="45"/>
    </row>
    <row r="655" s="29" customFormat="1" customHeight="1" spans="2:23">
      <c r="B655" s="41"/>
      <c r="C655" s="42"/>
      <c r="E655" s="43"/>
      <c r="V655" s="44"/>
      <c r="W655" s="45"/>
    </row>
    <row r="656" s="29" customFormat="1" customHeight="1" spans="2:23">
      <c r="B656" s="41"/>
      <c r="C656" s="42"/>
      <c r="E656" s="43"/>
      <c r="V656" s="44"/>
      <c r="W656" s="45"/>
    </row>
    <row r="657" s="29" customFormat="1" customHeight="1" spans="2:23">
      <c r="B657" s="41"/>
      <c r="C657" s="42"/>
      <c r="E657" s="43"/>
      <c r="V657" s="44"/>
      <c r="W657" s="45"/>
    </row>
    <row r="658" s="29" customFormat="1" customHeight="1" spans="2:23">
      <c r="B658" s="41"/>
      <c r="C658" s="42"/>
      <c r="E658" s="43"/>
      <c r="V658" s="44"/>
      <c r="W658" s="45"/>
    </row>
    <row r="659" s="29" customFormat="1" customHeight="1" spans="2:23">
      <c r="B659" s="41"/>
      <c r="C659" s="42"/>
      <c r="E659" s="43"/>
      <c r="V659" s="44"/>
      <c r="W659" s="45"/>
    </row>
    <row r="660" s="29" customFormat="1" customHeight="1" spans="2:23">
      <c r="B660" s="41"/>
      <c r="C660" s="42"/>
      <c r="E660" s="43"/>
      <c r="V660" s="44"/>
      <c r="W660" s="45"/>
    </row>
    <row r="661" s="29" customFormat="1" customHeight="1" spans="2:23">
      <c r="B661" s="41"/>
      <c r="C661" s="42"/>
      <c r="E661" s="43"/>
      <c r="V661" s="44"/>
      <c r="W661" s="45"/>
    </row>
    <row r="662" s="29" customFormat="1" customHeight="1" spans="2:23">
      <c r="B662" s="41"/>
      <c r="C662" s="42"/>
      <c r="E662" s="43"/>
      <c r="V662" s="44"/>
      <c r="W662" s="45"/>
    </row>
    <row r="663" s="29" customFormat="1" customHeight="1" spans="2:23">
      <c r="B663" s="41"/>
      <c r="C663" s="42"/>
      <c r="E663" s="43"/>
      <c r="V663" s="44"/>
      <c r="W663" s="45"/>
    </row>
    <row r="664" s="29" customFormat="1" customHeight="1" spans="2:23">
      <c r="B664" s="41"/>
      <c r="C664" s="42"/>
      <c r="E664" s="43"/>
      <c r="V664" s="44"/>
      <c r="W664" s="45"/>
    </row>
    <row r="665" s="29" customFormat="1" customHeight="1" spans="2:23">
      <c r="B665" s="41"/>
      <c r="C665" s="42"/>
      <c r="E665" s="43"/>
      <c r="V665" s="44"/>
      <c r="W665" s="45"/>
    </row>
    <row r="666" s="29" customFormat="1" customHeight="1" spans="2:23">
      <c r="B666" s="41"/>
      <c r="C666" s="42"/>
      <c r="E666" s="43"/>
      <c r="V666" s="44"/>
      <c r="W666" s="45"/>
    </row>
    <row r="667" s="29" customFormat="1" customHeight="1" spans="2:23">
      <c r="B667" s="41"/>
      <c r="C667" s="42"/>
      <c r="E667" s="43"/>
      <c r="V667" s="44"/>
      <c r="W667" s="45"/>
    </row>
    <row r="668" s="29" customFormat="1" customHeight="1" spans="2:23">
      <c r="B668" s="41"/>
      <c r="C668" s="42"/>
      <c r="E668" s="43"/>
      <c r="V668" s="44"/>
      <c r="W668" s="45"/>
    </row>
    <row r="669" s="29" customFormat="1" customHeight="1" spans="2:23">
      <c r="B669" s="41"/>
      <c r="C669" s="42"/>
      <c r="E669" s="43"/>
      <c r="V669" s="44"/>
      <c r="W669" s="45"/>
    </row>
    <row r="670" s="29" customFormat="1" customHeight="1" spans="2:23">
      <c r="B670" s="41"/>
      <c r="C670" s="42"/>
      <c r="E670" s="43"/>
      <c r="V670" s="44"/>
      <c r="W670" s="45"/>
    </row>
    <row r="671" s="29" customFormat="1" customHeight="1" spans="2:23">
      <c r="B671" s="41"/>
      <c r="C671" s="42"/>
      <c r="E671" s="43"/>
      <c r="V671" s="44"/>
      <c r="W671" s="45"/>
    </row>
    <row r="672" s="29" customFormat="1" customHeight="1" spans="2:23">
      <c r="B672" s="41"/>
      <c r="C672" s="42"/>
      <c r="E672" s="43"/>
      <c r="V672" s="44"/>
      <c r="W672" s="45"/>
    </row>
    <row r="673" s="29" customFormat="1" customHeight="1" spans="2:23">
      <c r="B673" s="41"/>
      <c r="C673" s="42"/>
      <c r="E673" s="43"/>
      <c r="V673" s="44"/>
      <c r="W673" s="45"/>
    </row>
    <row r="674" s="29" customFormat="1" customHeight="1" spans="2:23">
      <c r="B674" s="41"/>
      <c r="C674" s="42"/>
      <c r="E674" s="43"/>
      <c r="V674" s="44"/>
      <c r="W674" s="45"/>
    </row>
    <row r="675" s="29" customFormat="1" customHeight="1" spans="2:23">
      <c r="B675" s="41"/>
      <c r="C675" s="42"/>
      <c r="E675" s="43"/>
      <c r="V675" s="44"/>
      <c r="W675" s="45"/>
    </row>
    <row r="676" s="29" customFormat="1" customHeight="1" spans="2:23">
      <c r="B676" s="41"/>
      <c r="C676" s="42"/>
      <c r="E676" s="43"/>
      <c r="V676" s="44"/>
      <c r="W676" s="45"/>
    </row>
    <row r="677" s="29" customFormat="1" customHeight="1" spans="2:23">
      <c r="B677" s="41"/>
      <c r="C677" s="42"/>
      <c r="E677" s="43"/>
      <c r="V677" s="44"/>
      <c r="W677" s="45"/>
    </row>
    <row r="678" s="29" customFormat="1" customHeight="1" spans="2:23">
      <c r="B678" s="41"/>
      <c r="C678" s="42"/>
      <c r="E678" s="43"/>
      <c r="V678" s="44"/>
      <c r="W678" s="45"/>
    </row>
    <row r="679" s="29" customFormat="1" customHeight="1" spans="2:23">
      <c r="B679" s="41"/>
      <c r="C679" s="42"/>
      <c r="E679" s="43"/>
      <c r="V679" s="44"/>
      <c r="W679" s="45"/>
    </row>
    <row r="680" s="29" customFormat="1" customHeight="1" spans="2:23">
      <c r="B680" s="41"/>
      <c r="C680" s="42"/>
      <c r="E680" s="43"/>
      <c r="V680" s="44"/>
      <c r="W680" s="45"/>
    </row>
    <row r="681" s="29" customFormat="1" customHeight="1" spans="2:23">
      <c r="B681" s="41"/>
      <c r="C681" s="42"/>
      <c r="E681" s="43"/>
      <c r="V681" s="44"/>
      <c r="W681" s="45"/>
    </row>
    <row r="682" s="29" customFormat="1" customHeight="1" spans="2:23">
      <c r="B682" s="41"/>
      <c r="C682" s="42"/>
      <c r="E682" s="43"/>
      <c r="V682" s="44"/>
      <c r="W682" s="45"/>
    </row>
    <row r="683" s="29" customFormat="1" customHeight="1" spans="2:23">
      <c r="B683" s="41"/>
      <c r="C683" s="42"/>
      <c r="E683" s="43"/>
      <c r="V683" s="44"/>
      <c r="W683" s="45"/>
    </row>
    <row r="684" s="29" customFormat="1" customHeight="1" spans="2:23">
      <c r="B684" s="41"/>
      <c r="C684" s="42"/>
      <c r="E684" s="43"/>
      <c r="V684" s="44"/>
      <c r="W684" s="45"/>
    </row>
    <row r="685" s="29" customFormat="1" customHeight="1" spans="2:23">
      <c r="B685" s="41"/>
      <c r="C685" s="42"/>
      <c r="E685" s="43"/>
      <c r="V685" s="44"/>
      <c r="W685" s="45"/>
    </row>
    <row r="686" s="29" customFormat="1" customHeight="1" spans="2:23">
      <c r="B686" s="41"/>
      <c r="C686" s="42"/>
      <c r="E686" s="43"/>
      <c r="V686" s="44"/>
      <c r="W686" s="45"/>
    </row>
    <row r="687" s="29" customFormat="1" customHeight="1" spans="2:23">
      <c r="B687" s="41"/>
      <c r="C687" s="42"/>
      <c r="E687" s="43"/>
      <c r="V687" s="44"/>
      <c r="W687" s="45"/>
    </row>
    <row r="688" s="29" customFormat="1" customHeight="1" spans="2:23">
      <c r="B688" s="41"/>
      <c r="C688" s="42"/>
      <c r="E688" s="43"/>
      <c r="V688" s="44"/>
      <c r="W688" s="45"/>
    </row>
    <row r="689" s="29" customFormat="1" customHeight="1" spans="2:23">
      <c r="B689" s="41"/>
      <c r="C689" s="42"/>
      <c r="E689" s="43"/>
      <c r="V689" s="44"/>
      <c r="W689" s="45"/>
    </row>
    <row r="690" s="29" customFormat="1" customHeight="1" spans="2:23">
      <c r="B690" s="41"/>
      <c r="C690" s="42"/>
      <c r="E690" s="43"/>
      <c r="V690" s="44"/>
      <c r="W690" s="45"/>
    </row>
    <row r="691" s="29" customFormat="1" customHeight="1" spans="2:23">
      <c r="B691" s="41"/>
      <c r="C691" s="42"/>
      <c r="E691" s="43"/>
      <c r="V691" s="44"/>
      <c r="W691" s="45"/>
    </row>
    <row r="692" s="29" customFormat="1" customHeight="1" spans="2:23">
      <c r="B692" s="41"/>
      <c r="C692" s="42"/>
      <c r="E692" s="43"/>
      <c r="V692" s="44"/>
      <c r="W692" s="45"/>
    </row>
    <row r="693" s="29" customFormat="1" customHeight="1" spans="2:23">
      <c r="B693" s="41"/>
      <c r="C693" s="42"/>
      <c r="E693" s="43"/>
      <c r="V693" s="44"/>
      <c r="W693" s="45"/>
    </row>
    <row r="694" s="29" customFormat="1" customHeight="1" spans="2:23">
      <c r="B694" s="41"/>
      <c r="C694" s="42"/>
      <c r="E694" s="43"/>
      <c r="V694" s="44"/>
      <c r="W694" s="45"/>
    </row>
    <row r="695" s="29" customFormat="1" customHeight="1" spans="2:23">
      <c r="B695" s="41"/>
      <c r="C695" s="42"/>
      <c r="E695" s="43"/>
      <c r="V695" s="44"/>
      <c r="W695" s="45"/>
    </row>
    <row r="696" s="29" customFormat="1" customHeight="1" spans="2:23">
      <c r="B696" s="41"/>
      <c r="C696" s="42"/>
      <c r="E696" s="43"/>
      <c r="V696" s="44"/>
      <c r="W696" s="45"/>
    </row>
    <row r="697" s="29" customFormat="1" customHeight="1" spans="2:23">
      <c r="B697" s="41"/>
      <c r="C697" s="42"/>
      <c r="E697" s="43"/>
      <c r="V697" s="44"/>
      <c r="W697" s="45"/>
    </row>
    <row r="698" s="29" customFormat="1" customHeight="1" spans="2:23">
      <c r="B698" s="41"/>
      <c r="C698" s="42"/>
      <c r="E698" s="43"/>
      <c r="V698" s="44"/>
      <c r="W698" s="45"/>
    </row>
    <row r="699" s="29" customFormat="1" customHeight="1" spans="2:23">
      <c r="B699" s="41"/>
      <c r="C699" s="42"/>
      <c r="E699" s="43"/>
      <c r="V699" s="44"/>
      <c r="W699" s="45"/>
    </row>
    <row r="700" s="29" customFormat="1" customHeight="1" spans="2:23">
      <c r="B700" s="41"/>
      <c r="C700" s="42"/>
      <c r="E700" s="43"/>
      <c r="V700" s="44"/>
      <c r="W700" s="45"/>
    </row>
    <row r="701" s="29" customFormat="1" customHeight="1" spans="2:23">
      <c r="B701" s="41"/>
      <c r="C701" s="42"/>
      <c r="E701" s="43"/>
      <c r="V701" s="44"/>
      <c r="W701" s="45"/>
    </row>
    <row r="702" s="29" customFormat="1" customHeight="1" spans="2:23">
      <c r="B702" s="41"/>
      <c r="C702" s="42"/>
      <c r="E702" s="43"/>
      <c r="V702" s="44"/>
      <c r="W702" s="45"/>
    </row>
    <row r="703" s="29" customFormat="1" customHeight="1" spans="2:23">
      <c r="B703" s="41"/>
      <c r="C703" s="42"/>
      <c r="E703" s="43"/>
      <c r="V703" s="44"/>
      <c r="W703" s="45"/>
    </row>
    <row r="704" s="29" customFormat="1" ht="13.5" customHeight="1" spans="2:23">
      <c r="B704" s="41"/>
      <c r="C704" s="42"/>
      <c r="E704" s="43"/>
      <c r="V704" s="44"/>
      <c r="W704" s="45"/>
    </row>
    <row r="705" s="29" customFormat="1" ht="13.5" customHeight="1" spans="2:23">
      <c r="B705" s="41"/>
      <c r="C705" s="42"/>
      <c r="E705" s="43"/>
      <c r="V705" s="44"/>
      <c r="W705" s="45"/>
    </row>
    <row r="706" s="29" customFormat="1" ht="13.5" customHeight="1" spans="2:23">
      <c r="B706" s="41"/>
      <c r="C706" s="42"/>
      <c r="E706" s="43"/>
      <c r="V706" s="44"/>
      <c r="W706" s="45"/>
    </row>
    <row r="707" s="29" customFormat="1" ht="12" spans="2:23">
      <c r="B707" s="41"/>
      <c r="C707" s="42"/>
      <c r="E707" s="43"/>
      <c r="V707" s="44"/>
      <c r="W707" s="45"/>
    </row>
    <row r="708" s="29" customFormat="1" ht="12" spans="2:23">
      <c r="B708" s="41"/>
      <c r="C708" s="42"/>
      <c r="E708" s="43"/>
      <c r="V708" s="44"/>
      <c r="W708" s="45"/>
    </row>
    <row r="709" s="29" customFormat="1" ht="12" spans="2:23">
      <c r="B709" s="41"/>
      <c r="C709" s="42"/>
      <c r="E709" s="43"/>
      <c r="V709" s="44"/>
      <c r="W709" s="45"/>
    </row>
    <row r="710" s="29" customFormat="1" ht="12" spans="2:23">
      <c r="B710" s="41"/>
      <c r="C710" s="42"/>
      <c r="E710" s="43"/>
      <c r="V710" s="44"/>
      <c r="W710" s="45"/>
    </row>
    <row r="711" s="29" customFormat="1" ht="12" spans="2:23">
      <c r="B711" s="41"/>
      <c r="C711" s="42"/>
      <c r="E711" s="43"/>
      <c r="V711" s="44"/>
      <c r="W711" s="45"/>
    </row>
    <row r="712" s="29" customFormat="1" ht="12" spans="2:23">
      <c r="B712" s="41"/>
      <c r="C712" s="42"/>
      <c r="E712" s="43"/>
      <c r="V712" s="44"/>
      <c r="W712" s="45"/>
    </row>
    <row r="713" s="29" customFormat="1" ht="12" spans="2:23">
      <c r="B713" s="41"/>
      <c r="C713" s="42"/>
      <c r="E713" s="43"/>
      <c r="V713" s="44"/>
      <c r="W713" s="45"/>
    </row>
    <row r="714" s="29" customFormat="1" ht="12" spans="2:23">
      <c r="B714" s="41"/>
      <c r="C714" s="42"/>
      <c r="E714" s="43"/>
      <c r="V714" s="44"/>
      <c r="W714" s="45"/>
    </row>
    <row r="715" s="29" customFormat="1" ht="12" spans="2:23">
      <c r="B715" s="41"/>
      <c r="C715" s="42"/>
      <c r="E715" s="43"/>
      <c r="V715" s="44"/>
      <c r="W715" s="45"/>
    </row>
    <row r="716" s="29" customFormat="1" ht="12" spans="2:23">
      <c r="B716" s="41"/>
      <c r="C716" s="42"/>
      <c r="E716" s="43"/>
      <c r="V716" s="44"/>
      <c r="W716" s="45"/>
    </row>
    <row r="717" s="29" customFormat="1" ht="12" spans="2:23">
      <c r="B717" s="41"/>
      <c r="C717" s="42"/>
      <c r="E717" s="43"/>
      <c r="V717" s="44"/>
      <c r="W717" s="45"/>
    </row>
    <row r="718" s="29" customFormat="1" ht="12" spans="2:23">
      <c r="B718" s="41"/>
      <c r="C718" s="42"/>
      <c r="E718" s="43"/>
      <c r="V718" s="44"/>
      <c r="W718" s="45"/>
    </row>
    <row r="719" s="29" customFormat="1" ht="12" spans="2:23">
      <c r="B719" s="41"/>
      <c r="C719" s="42"/>
      <c r="E719" s="43"/>
      <c r="V719" s="44"/>
      <c r="W719" s="45"/>
    </row>
    <row r="720" s="29" customFormat="1" ht="12" spans="2:23">
      <c r="B720" s="41"/>
      <c r="C720" s="42"/>
      <c r="E720" s="43"/>
      <c r="V720" s="44"/>
      <c r="W720" s="45"/>
    </row>
    <row r="721" s="29" customFormat="1" ht="12" spans="2:23">
      <c r="B721" s="41"/>
      <c r="C721" s="42"/>
      <c r="E721" s="43"/>
      <c r="V721" s="44"/>
      <c r="W721" s="45"/>
    </row>
    <row r="722" s="29" customFormat="1" ht="12" spans="2:23">
      <c r="B722" s="41"/>
      <c r="C722" s="42"/>
      <c r="E722" s="43"/>
      <c r="V722" s="44"/>
      <c r="W722" s="45"/>
    </row>
    <row r="723" s="29" customFormat="1" ht="12" spans="2:23">
      <c r="B723" s="41"/>
      <c r="C723" s="42"/>
      <c r="E723" s="43"/>
      <c r="V723" s="44"/>
      <c r="W723" s="45"/>
    </row>
    <row r="724" s="29" customFormat="1" ht="12" spans="2:23">
      <c r="B724" s="41"/>
      <c r="C724" s="42"/>
      <c r="E724" s="43"/>
      <c r="V724" s="44"/>
      <c r="W724" s="45"/>
    </row>
    <row r="725" s="29" customFormat="1" ht="12" spans="2:23">
      <c r="B725" s="41"/>
      <c r="C725" s="42"/>
      <c r="E725" s="43"/>
      <c r="V725" s="44"/>
      <c r="W725" s="45"/>
    </row>
    <row r="726" s="29" customFormat="1" ht="12" spans="2:23">
      <c r="B726" s="41"/>
      <c r="C726" s="42"/>
      <c r="E726" s="43"/>
      <c r="V726" s="44"/>
      <c r="W726" s="45"/>
    </row>
    <row r="727" s="29" customFormat="1" ht="12" spans="2:23">
      <c r="B727" s="41"/>
      <c r="C727" s="42"/>
      <c r="E727" s="43"/>
      <c r="V727" s="44"/>
      <c r="W727" s="45"/>
    </row>
    <row r="728" s="29" customFormat="1" ht="12" spans="2:23">
      <c r="B728" s="41"/>
      <c r="C728" s="42"/>
      <c r="E728" s="43"/>
      <c r="V728" s="44"/>
      <c r="W728" s="45"/>
    </row>
    <row r="729" s="29" customFormat="1" ht="12" spans="2:23">
      <c r="B729" s="41"/>
      <c r="C729" s="42"/>
      <c r="E729" s="43"/>
      <c r="V729" s="44"/>
      <c r="W729" s="45"/>
    </row>
    <row r="730" s="29" customFormat="1" ht="12" spans="2:23">
      <c r="B730" s="41"/>
      <c r="C730" s="42"/>
      <c r="E730" s="43"/>
      <c r="V730" s="44"/>
      <c r="W730" s="45"/>
    </row>
    <row r="731" s="29" customFormat="1" ht="12" spans="2:23">
      <c r="B731" s="41"/>
      <c r="C731" s="42"/>
      <c r="E731" s="43"/>
      <c r="V731" s="44"/>
      <c r="W731" s="45"/>
    </row>
    <row r="732" s="29" customFormat="1" ht="12" spans="2:23">
      <c r="B732" s="41"/>
      <c r="C732" s="42"/>
      <c r="E732" s="43"/>
      <c r="V732" s="44"/>
      <c r="W732" s="45"/>
    </row>
    <row r="733" s="29" customFormat="1" ht="12" spans="2:23">
      <c r="B733" s="41"/>
      <c r="C733" s="42"/>
      <c r="E733" s="43"/>
      <c r="V733" s="44"/>
      <c r="W733" s="45"/>
    </row>
    <row r="734" s="29" customFormat="1" ht="12" spans="2:23">
      <c r="B734" s="41"/>
      <c r="C734" s="42"/>
      <c r="E734" s="43"/>
      <c r="V734" s="44"/>
      <c r="W734" s="45"/>
    </row>
    <row r="735" s="29" customFormat="1" ht="12" spans="2:23">
      <c r="B735" s="41"/>
      <c r="C735" s="42"/>
      <c r="E735" s="43"/>
      <c r="V735" s="44"/>
      <c r="W735" s="45"/>
    </row>
    <row r="736" s="29" customFormat="1" ht="12" spans="2:23">
      <c r="B736" s="41"/>
      <c r="C736" s="42"/>
      <c r="E736" s="43"/>
      <c r="V736" s="44"/>
      <c r="W736" s="45"/>
    </row>
    <row r="737" s="29" customFormat="1" ht="12" spans="2:23">
      <c r="B737" s="41"/>
      <c r="C737" s="42"/>
      <c r="E737" s="43"/>
      <c r="V737" s="44"/>
      <c r="W737" s="45"/>
    </row>
    <row r="738" s="29" customFormat="1" ht="12" spans="2:23">
      <c r="B738" s="41"/>
      <c r="C738" s="42"/>
      <c r="E738" s="43"/>
      <c r="V738" s="44"/>
      <c r="W738" s="45"/>
    </row>
    <row r="739" s="29" customFormat="1" ht="12" spans="2:23">
      <c r="B739" s="41"/>
      <c r="C739" s="42"/>
      <c r="E739" s="43"/>
      <c r="V739" s="44"/>
      <c r="W739" s="45"/>
    </row>
    <row r="740" s="29" customFormat="1" ht="12" spans="2:23">
      <c r="B740" s="41"/>
      <c r="C740" s="42"/>
      <c r="E740" s="43"/>
      <c r="V740" s="44"/>
      <c r="W740" s="45"/>
    </row>
    <row r="741" s="29" customFormat="1" ht="12" spans="2:23">
      <c r="B741" s="41"/>
      <c r="C741" s="42"/>
      <c r="E741" s="43"/>
      <c r="V741" s="44"/>
      <c r="W741" s="45"/>
    </row>
    <row r="742" s="29" customFormat="1" ht="12" spans="2:23">
      <c r="B742" s="41"/>
      <c r="C742" s="42"/>
      <c r="E742" s="43"/>
      <c r="V742" s="44"/>
      <c r="W742" s="45"/>
    </row>
    <row r="743" s="29" customFormat="1" ht="12" spans="2:23">
      <c r="B743" s="41"/>
      <c r="C743" s="42"/>
      <c r="E743" s="43"/>
      <c r="V743" s="44"/>
      <c r="W743" s="45"/>
    </row>
    <row r="744" s="29" customFormat="1" ht="12" spans="2:23">
      <c r="B744" s="41"/>
      <c r="C744" s="42"/>
      <c r="E744" s="43"/>
      <c r="V744" s="44"/>
      <c r="W744" s="45"/>
    </row>
    <row r="745" s="29" customFormat="1" ht="12" spans="2:23">
      <c r="B745" s="41"/>
      <c r="C745" s="42"/>
      <c r="E745" s="43"/>
      <c r="V745" s="44"/>
      <c r="W745" s="45"/>
    </row>
    <row r="746" s="29" customFormat="1" ht="12" spans="2:23">
      <c r="B746" s="41"/>
      <c r="C746" s="42"/>
      <c r="E746" s="43"/>
      <c r="V746" s="44"/>
      <c r="W746" s="45"/>
    </row>
    <row r="747" s="29" customFormat="1" ht="12" spans="2:23">
      <c r="B747" s="41"/>
      <c r="C747" s="42"/>
      <c r="E747" s="43"/>
      <c r="V747" s="44"/>
      <c r="W747" s="45"/>
    </row>
    <row r="748" s="29" customFormat="1" ht="12" spans="2:23">
      <c r="B748" s="41"/>
      <c r="C748" s="42"/>
      <c r="E748" s="43"/>
      <c r="V748" s="44"/>
      <c r="W748" s="45"/>
    </row>
    <row r="749" s="29" customFormat="1" ht="12" spans="2:23">
      <c r="B749" s="41"/>
      <c r="C749" s="42"/>
      <c r="E749" s="43"/>
      <c r="V749" s="44"/>
      <c r="W749" s="45"/>
    </row>
    <row r="750" s="29" customFormat="1" ht="12" spans="2:23">
      <c r="B750" s="41"/>
      <c r="C750" s="42"/>
      <c r="E750" s="43"/>
      <c r="V750" s="44"/>
      <c r="W750" s="45"/>
    </row>
    <row r="751" s="29" customFormat="1" ht="12" spans="2:23">
      <c r="B751" s="41"/>
      <c r="C751" s="42"/>
      <c r="E751" s="43"/>
      <c r="V751" s="44"/>
      <c r="W751" s="45"/>
    </row>
    <row r="752" s="29" customFormat="1" ht="12" spans="2:23">
      <c r="B752" s="41"/>
      <c r="C752" s="42"/>
      <c r="E752" s="43"/>
      <c r="V752" s="44"/>
      <c r="W752" s="45"/>
    </row>
    <row r="753" s="29" customFormat="1" ht="12" spans="2:23">
      <c r="B753" s="41"/>
      <c r="C753" s="42"/>
      <c r="E753" s="43"/>
      <c r="V753" s="44"/>
      <c r="W753" s="45"/>
    </row>
    <row r="754" s="29" customFormat="1" ht="12" spans="2:23">
      <c r="B754" s="41"/>
      <c r="C754" s="42"/>
      <c r="E754" s="43"/>
      <c r="V754" s="44"/>
      <c r="W754" s="45"/>
    </row>
    <row r="755" s="29" customFormat="1" ht="12" spans="2:23">
      <c r="B755" s="41"/>
      <c r="C755" s="42"/>
      <c r="E755" s="43"/>
      <c r="V755" s="44"/>
      <c r="W755" s="45"/>
    </row>
    <row r="756" s="29" customFormat="1" ht="12" spans="2:23">
      <c r="B756" s="41"/>
      <c r="C756" s="42"/>
      <c r="E756" s="43"/>
      <c r="V756" s="44"/>
      <c r="W756" s="45"/>
    </row>
    <row r="757" s="29" customFormat="1" ht="12" spans="2:23">
      <c r="B757" s="41"/>
      <c r="C757" s="42"/>
      <c r="E757" s="43"/>
      <c r="V757" s="44"/>
      <c r="W757" s="45"/>
    </row>
    <row r="758" s="29" customFormat="1" ht="12" spans="2:23">
      <c r="B758" s="41"/>
      <c r="C758" s="42"/>
      <c r="E758" s="43"/>
      <c r="V758" s="44"/>
      <c r="W758" s="45"/>
    </row>
    <row r="759" s="29" customFormat="1" ht="12" spans="2:23">
      <c r="B759" s="41"/>
      <c r="C759" s="42"/>
      <c r="E759" s="43"/>
      <c r="V759" s="44"/>
      <c r="W759" s="45"/>
    </row>
    <row r="760" s="29" customFormat="1" ht="12" spans="2:23">
      <c r="B760" s="41"/>
      <c r="C760" s="42"/>
      <c r="E760" s="43"/>
      <c r="V760" s="44"/>
      <c r="W760" s="45"/>
    </row>
    <row r="761" s="29" customFormat="1" ht="12" spans="2:23">
      <c r="B761" s="41"/>
      <c r="C761" s="42"/>
      <c r="E761" s="43"/>
      <c r="V761" s="44"/>
      <c r="W761" s="45"/>
    </row>
    <row r="762" s="29" customFormat="1" ht="12" spans="2:23">
      <c r="B762" s="41"/>
      <c r="C762" s="42"/>
      <c r="E762" s="43"/>
      <c r="V762" s="44"/>
      <c r="W762" s="45"/>
    </row>
    <row r="763" s="29" customFormat="1" ht="12" spans="2:23">
      <c r="B763" s="41"/>
      <c r="C763" s="42"/>
      <c r="E763" s="43"/>
      <c r="V763" s="44"/>
      <c r="W763" s="45"/>
    </row>
    <row r="764" s="29" customFormat="1" ht="12" spans="2:23">
      <c r="B764" s="41"/>
      <c r="C764" s="42"/>
      <c r="E764" s="43"/>
      <c r="V764" s="44"/>
      <c r="W764" s="45"/>
    </row>
    <row r="765" s="29" customFormat="1" ht="12" spans="2:23">
      <c r="B765" s="41"/>
      <c r="C765" s="42"/>
      <c r="E765" s="43"/>
      <c r="V765" s="44"/>
      <c r="W765" s="45"/>
    </row>
    <row r="766" s="29" customFormat="1" ht="12" spans="2:23">
      <c r="B766" s="41"/>
      <c r="C766" s="42"/>
      <c r="E766" s="43"/>
      <c r="V766" s="44"/>
      <c r="W766" s="45"/>
    </row>
    <row r="767" s="29" customFormat="1" ht="12" spans="2:23">
      <c r="B767" s="41"/>
      <c r="C767" s="42"/>
      <c r="E767" s="43"/>
      <c r="V767" s="44"/>
      <c r="W767" s="45"/>
    </row>
    <row r="768" s="29" customFormat="1" ht="12" spans="2:23">
      <c r="B768" s="41"/>
      <c r="C768" s="42"/>
      <c r="E768" s="43"/>
      <c r="V768" s="44"/>
      <c r="W768" s="45"/>
    </row>
    <row r="769" s="29" customFormat="1" ht="12" spans="2:23">
      <c r="B769" s="41"/>
      <c r="C769" s="42"/>
      <c r="E769" s="43"/>
      <c r="V769" s="44"/>
      <c r="W769" s="45"/>
    </row>
    <row r="770" s="29" customFormat="1" ht="12" spans="2:23">
      <c r="B770" s="41"/>
      <c r="C770" s="42"/>
      <c r="E770" s="43"/>
      <c r="V770" s="44"/>
      <c r="W770" s="45"/>
    </row>
    <row r="771" s="29" customFormat="1" ht="12" spans="2:23">
      <c r="B771" s="41"/>
      <c r="C771" s="42"/>
      <c r="E771" s="43"/>
      <c r="V771" s="44"/>
      <c r="W771" s="45"/>
    </row>
    <row r="772" s="29" customFormat="1" ht="12" spans="2:23">
      <c r="B772" s="41"/>
      <c r="C772" s="42"/>
      <c r="E772" s="43"/>
      <c r="V772" s="44"/>
      <c r="W772" s="45"/>
    </row>
    <row r="773" s="29" customFormat="1" ht="12" spans="2:23">
      <c r="B773" s="41"/>
      <c r="C773" s="42"/>
      <c r="E773" s="43"/>
      <c r="V773" s="44"/>
      <c r="W773" s="45"/>
    </row>
    <row r="774" s="29" customFormat="1" ht="12" spans="2:23">
      <c r="B774" s="41"/>
      <c r="C774" s="42"/>
      <c r="E774" s="43"/>
      <c r="V774" s="44"/>
      <c r="W774" s="45"/>
    </row>
    <row r="775" s="29" customFormat="1" ht="12" spans="2:23">
      <c r="B775" s="41"/>
      <c r="C775" s="42"/>
      <c r="E775" s="43"/>
      <c r="V775" s="44"/>
      <c r="W775" s="45"/>
    </row>
    <row r="776" s="29" customFormat="1" ht="12" spans="2:23">
      <c r="B776" s="41"/>
      <c r="C776" s="42"/>
      <c r="E776" s="43"/>
      <c r="V776" s="44"/>
      <c r="W776" s="45"/>
    </row>
    <row r="777" s="29" customFormat="1" ht="12" spans="2:23">
      <c r="B777" s="41"/>
      <c r="C777" s="42"/>
      <c r="E777" s="43"/>
      <c r="V777" s="44"/>
      <c r="W777" s="45"/>
    </row>
    <row r="778" s="29" customFormat="1" ht="12" spans="2:23">
      <c r="B778" s="41"/>
      <c r="C778" s="42"/>
      <c r="E778" s="43"/>
      <c r="V778" s="44"/>
      <c r="W778" s="45"/>
    </row>
    <row r="779" s="29" customFormat="1" ht="12" spans="2:23">
      <c r="B779" s="41"/>
      <c r="C779" s="42"/>
      <c r="E779" s="43"/>
      <c r="V779" s="44"/>
      <c r="W779" s="45"/>
    </row>
    <row r="780" s="29" customFormat="1" ht="12" spans="2:23">
      <c r="B780" s="41"/>
      <c r="C780" s="42"/>
      <c r="E780" s="43"/>
      <c r="V780" s="44"/>
      <c r="W780" s="45"/>
    </row>
    <row r="781" s="29" customFormat="1" ht="12" spans="2:23">
      <c r="B781" s="41"/>
      <c r="C781" s="42"/>
      <c r="E781" s="43"/>
      <c r="V781" s="44"/>
      <c r="W781" s="45"/>
    </row>
    <row r="782" s="29" customFormat="1" ht="12" spans="2:23">
      <c r="B782" s="41"/>
      <c r="C782" s="42"/>
      <c r="E782" s="43"/>
      <c r="V782" s="44"/>
      <c r="W782" s="45"/>
    </row>
    <row r="783" s="29" customFormat="1" ht="12" spans="2:23">
      <c r="B783" s="41"/>
      <c r="C783" s="42"/>
      <c r="E783" s="43"/>
      <c r="V783" s="44"/>
      <c r="W783" s="45"/>
    </row>
    <row r="784" s="29" customFormat="1" ht="12" spans="2:23">
      <c r="B784" s="41"/>
      <c r="C784" s="42"/>
      <c r="E784" s="43"/>
      <c r="V784" s="44"/>
      <c r="W784" s="45"/>
    </row>
    <row r="785" s="29" customFormat="1" ht="12" spans="2:23">
      <c r="B785" s="41"/>
      <c r="C785" s="42"/>
      <c r="E785" s="43"/>
      <c r="V785" s="44"/>
      <c r="W785" s="45"/>
    </row>
    <row r="786" s="29" customFormat="1" ht="12" spans="2:23">
      <c r="B786" s="41"/>
      <c r="C786" s="42"/>
      <c r="E786" s="43"/>
      <c r="V786" s="44"/>
      <c r="W786" s="45"/>
    </row>
    <row r="787" s="29" customFormat="1" ht="12" spans="2:23">
      <c r="B787" s="41"/>
      <c r="C787" s="42"/>
      <c r="E787" s="43"/>
      <c r="V787" s="44"/>
      <c r="W787" s="45"/>
    </row>
    <row r="788" s="29" customFormat="1" ht="12" spans="2:23">
      <c r="B788" s="41"/>
      <c r="C788" s="42"/>
      <c r="E788" s="43"/>
      <c r="V788" s="44"/>
      <c r="W788" s="45"/>
    </row>
    <row r="789" s="29" customFormat="1" ht="12" spans="2:23">
      <c r="B789" s="41"/>
      <c r="C789" s="42"/>
      <c r="E789" s="43"/>
      <c r="V789" s="44"/>
      <c r="W789" s="45"/>
    </row>
    <row r="790" s="29" customFormat="1" ht="12" spans="2:23">
      <c r="B790" s="41"/>
      <c r="C790" s="42"/>
      <c r="E790" s="43"/>
      <c r="V790" s="44"/>
      <c r="W790" s="45"/>
    </row>
    <row r="791" s="29" customFormat="1" ht="12" spans="2:23">
      <c r="B791" s="41"/>
      <c r="C791" s="42"/>
      <c r="E791" s="43"/>
      <c r="V791" s="44"/>
      <c r="W791" s="45"/>
    </row>
    <row r="792" s="29" customFormat="1" ht="12" spans="2:23">
      <c r="B792" s="41"/>
      <c r="C792" s="42"/>
      <c r="E792" s="43"/>
      <c r="V792" s="44"/>
      <c r="W792" s="45"/>
    </row>
    <row r="793" s="29" customFormat="1" ht="12" spans="2:23">
      <c r="B793" s="41"/>
      <c r="C793" s="42"/>
      <c r="E793" s="43"/>
      <c r="V793" s="44"/>
      <c r="W793" s="45"/>
    </row>
    <row r="794" s="29" customFormat="1" ht="12" spans="2:23">
      <c r="B794" s="41"/>
      <c r="C794" s="42"/>
      <c r="E794" s="43"/>
      <c r="V794" s="44"/>
      <c r="W794" s="45"/>
    </row>
    <row r="795" s="29" customFormat="1" ht="12" spans="2:23">
      <c r="B795" s="41"/>
      <c r="C795" s="42"/>
      <c r="E795" s="43"/>
      <c r="V795" s="44"/>
      <c r="W795" s="45"/>
    </row>
    <row r="796" s="29" customFormat="1" ht="12" spans="2:23">
      <c r="B796" s="41"/>
      <c r="C796" s="42"/>
      <c r="E796" s="43"/>
      <c r="V796" s="44"/>
      <c r="W796" s="45"/>
    </row>
    <row r="797" s="29" customFormat="1" ht="12" spans="2:23">
      <c r="B797" s="41"/>
      <c r="C797" s="42"/>
      <c r="E797" s="43"/>
      <c r="V797" s="44"/>
      <c r="W797" s="45"/>
    </row>
    <row r="798" s="29" customFormat="1" ht="12" spans="2:23">
      <c r="B798" s="41"/>
      <c r="C798" s="42"/>
      <c r="E798" s="43"/>
      <c r="V798" s="44"/>
      <c r="W798" s="45"/>
    </row>
    <row r="799" s="29" customFormat="1" ht="12" spans="2:23">
      <c r="B799" s="41"/>
      <c r="C799" s="42"/>
      <c r="E799" s="43"/>
      <c r="V799" s="44"/>
      <c r="W799" s="45"/>
    </row>
    <row r="800" s="29" customFormat="1" ht="12" spans="2:23">
      <c r="B800" s="41"/>
      <c r="C800" s="42"/>
      <c r="E800" s="43"/>
      <c r="V800" s="44"/>
      <c r="W800" s="45"/>
    </row>
    <row r="801" s="29" customFormat="1" ht="12" spans="2:23">
      <c r="B801" s="41"/>
      <c r="C801" s="42"/>
      <c r="E801" s="43"/>
      <c r="V801" s="44"/>
      <c r="W801" s="45"/>
    </row>
    <row r="802" s="29" customFormat="1" ht="12" spans="2:23">
      <c r="B802" s="41"/>
      <c r="C802" s="42"/>
      <c r="E802" s="43"/>
      <c r="V802" s="44"/>
      <c r="W802" s="45"/>
    </row>
    <row r="803" s="29" customFormat="1" ht="12" spans="2:23">
      <c r="B803" s="41"/>
      <c r="C803" s="42"/>
      <c r="E803" s="43"/>
      <c r="V803" s="44"/>
      <c r="W803" s="45"/>
    </row>
    <row r="804" s="29" customFormat="1" ht="12" spans="2:23">
      <c r="B804" s="41"/>
      <c r="C804" s="42"/>
      <c r="E804" s="43"/>
      <c r="V804" s="44"/>
      <c r="W804" s="45"/>
    </row>
    <row r="805" s="29" customFormat="1" ht="12" spans="2:23">
      <c r="B805" s="41"/>
      <c r="C805" s="42"/>
      <c r="E805" s="43"/>
      <c r="V805" s="44"/>
      <c r="W805" s="45"/>
    </row>
    <row r="806" s="29" customFormat="1" ht="12" spans="2:23">
      <c r="B806" s="41"/>
      <c r="C806" s="42"/>
      <c r="E806" s="43"/>
      <c r="V806" s="44"/>
      <c r="W806" s="45"/>
    </row>
    <row r="807" s="29" customFormat="1" ht="12" spans="2:23">
      <c r="B807" s="41"/>
      <c r="C807" s="42"/>
      <c r="E807" s="43"/>
      <c r="V807" s="44"/>
      <c r="W807" s="45"/>
    </row>
    <row r="808" s="29" customFormat="1" ht="12" spans="2:23">
      <c r="B808" s="41"/>
      <c r="C808" s="42"/>
      <c r="E808" s="43"/>
      <c r="V808" s="44"/>
      <c r="W808" s="45"/>
    </row>
    <row r="809" s="29" customFormat="1" ht="12" spans="2:23">
      <c r="B809" s="41"/>
      <c r="C809" s="42"/>
      <c r="E809" s="43"/>
      <c r="V809" s="44"/>
      <c r="W809" s="45"/>
    </row>
    <row r="810" s="29" customFormat="1" ht="12" spans="2:23">
      <c r="B810" s="41"/>
      <c r="C810" s="42"/>
      <c r="E810" s="43"/>
      <c r="V810" s="44"/>
      <c r="W810" s="45"/>
    </row>
    <row r="811" s="29" customFormat="1" ht="12" spans="2:23">
      <c r="B811" s="41"/>
      <c r="C811" s="42"/>
      <c r="E811" s="43"/>
      <c r="V811" s="44"/>
      <c r="W811" s="45"/>
    </row>
    <row r="812" s="29" customFormat="1" ht="12" spans="2:23">
      <c r="B812" s="41"/>
      <c r="C812" s="42"/>
      <c r="E812" s="43"/>
      <c r="V812" s="44"/>
      <c r="W812" s="45"/>
    </row>
    <row r="813" s="29" customFormat="1" ht="12" spans="2:23">
      <c r="B813" s="41"/>
      <c r="C813" s="42"/>
      <c r="E813" s="43"/>
      <c r="V813" s="44"/>
      <c r="W813" s="45"/>
    </row>
    <row r="814" s="29" customFormat="1" ht="12" spans="2:23">
      <c r="B814" s="41"/>
      <c r="C814" s="42"/>
      <c r="E814" s="43"/>
      <c r="V814" s="44"/>
      <c r="W814" s="45"/>
    </row>
    <row r="815" s="29" customFormat="1" ht="12" spans="2:23">
      <c r="B815" s="41"/>
      <c r="C815" s="42"/>
      <c r="E815" s="43"/>
      <c r="V815" s="44"/>
      <c r="W815" s="45"/>
    </row>
    <row r="816" s="29" customFormat="1" ht="12" spans="2:23">
      <c r="B816" s="41"/>
      <c r="C816" s="42"/>
      <c r="E816" s="43"/>
      <c r="V816" s="44"/>
      <c r="W816" s="45"/>
    </row>
    <row r="817" s="29" customFormat="1" ht="12" spans="2:23">
      <c r="B817" s="41"/>
      <c r="C817" s="42"/>
      <c r="E817" s="43"/>
      <c r="V817" s="44"/>
      <c r="W817" s="45"/>
    </row>
    <row r="818" s="29" customFormat="1" ht="12" spans="2:23">
      <c r="B818" s="41"/>
      <c r="C818" s="42"/>
      <c r="E818" s="43"/>
      <c r="V818" s="44"/>
      <c r="W818" s="45"/>
    </row>
    <row r="819" s="29" customFormat="1" ht="12" spans="2:23">
      <c r="B819" s="41"/>
      <c r="C819" s="42"/>
      <c r="E819" s="43"/>
      <c r="V819" s="44"/>
      <c r="W819" s="45"/>
    </row>
    <row r="820" s="29" customFormat="1" ht="12" spans="2:23">
      <c r="B820" s="41"/>
      <c r="C820" s="42"/>
      <c r="E820" s="43"/>
      <c r="V820" s="44"/>
      <c r="W820" s="45"/>
    </row>
    <row r="821" s="29" customFormat="1" ht="12" spans="2:23">
      <c r="B821" s="41"/>
      <c r="C821" s="42"/>
      <c r="E821" s="43"/>
      <c r="V821" s="44"/>
      <c r="W821" s="45"/>
    </row>
    <row r="822" s="29" customFormat="1" ht="12" spans="2:23">
      <c r="B822" s="41"/>
      <c r="C822" s="42"/>
      <c r="E822" s="43"/>
      <c r="V822" s="44"/>
      <c r="W822" s="45"/>
    </row>
    <row r="823" s="29" customFormat="1" ht="12" spans="2:23">
      <c r="B823" s="41"/>
      <c r="C823" s="42"/>
      <c r="E823" s="43"/>
      <c r="V823" s="44"/>
      <c r="W823" s="45"/>
    </row>
    <row r="824" s="29" customFormat="1" ht="12" spans="2:23">
      <c r="B824" s="41"/>
      <c r="C824" s="42"/>
      <c r="E824" s="43"/>
      <c r="V824" s="44"/>
      <c r="W824" s="45"/>
    </row>
    <row r="825" s="29" customFormat="1" ht="12" spans="2:23">
      <c r="B825" s="41"/>
      <c r="C825" s="42"/>
      <c r="E825" s="43"/>
      <c r="V825" s="44"/>
      <c r="W825" s="45"/>
    </row>
    <row r="826" s="29" customFormat="1" ht="12" spans="2:23">
      <c r="B826" s="41"/>
      <c r="C826" s="42"/>
      <c r="E826" s="43"/>
      <c r="V826" s="44"/>
      <c r="W826" s="45"/>
    </row>
    <row r="827" s="29" customFormat="1" ht="12" spans="2:23">
      <c r="B827" s="41"/>
      <c r="C827" s="42"/>
      <c r="E827" s="43"/>
      <c r="V827" s="44"/>
      <c r="W827" s="45"/>
    </row>
    <row r="828" s="29" customFormat="1" ht="12" spans="2:23">
      <c r="B828" s="41"/>
      <c r="C828" s="42"/>
      <c r="E828" s="43"/>
      <c r="V828" s="44"/>
      <c r="W828" s="45"/>
    </row>
    <row r="829" s="29" customFormat="1" ht="12" spans="2:23">
      <c r="B829" s="41"/>
      <c r="C829" s="42"/>
      <c r="E829" s="43"/>
      <c r="V829" s="44"/>
      <c r="W829" s="45"/>
    </row>
    <row r="830" s="29" customFormat="1" ht="12" spans="2:23">
      <c r="B830" s="41"/>
      <c r="C830" s="42"/>
      <c r="E830" s="43"/>
      <c r="V830" s="44"/>
      <c r="W830" s="45"/>
    </row>
    <row r="831" s="29" customFormat="1" ht="12" spans="2:23">
      <c r="B831" s="41"/>
      <c r="C831" s="42"/>
      <c r="E831" s="43"/>
      <c r="V831" s="44"/>
      <c r="W831" s="45"/>
    </row>
    <row r="832" s="29" customFormat="1" ht="12" spans="2:23">
      <c r="B832" s="41"/>
      <c r="C832" s="42"/>
      <c r="E832" s="43"/>
      <c r="V832" s="44"/>
      <c r="W832" s="45"/>
    </row>
    <row r="833" s="29" customFormat="1" ht="12" spans="2:23">
      <c r="B833" s="41"/>
      <c r="C833" s="42"/>
      <c r="E833" s="43"/>
      <c r="V833" s="44"/>
      <c r="W833" s="45"/>
    </row>
    <row r="834" s="29" customFormat="1" ht="12" spans="2:23">
      <c r="B834" s="41"/>
      <c r="C834" s="42"/>
      <c r="E834" s="43"/>
      <c r="V834" s="44"/>
      <c r="W834" s="45"/>
    </row>
    <row r="835" s="29" customFormat="1" ht="12" spans="2:23">
      <c r="B835" s="41"/>
      <c r="C835" s="42"/>
      <c r="E835" s="43"/>
      <c r="V835" s="44"/>
      <c r="W835" s="45"/>
    </row>
    <row r="836" s="29" customFormat="1" ht="12" spans="2:23">
      <c r="B836" s="41"/>
      <c r="C836" s="42"/>
      <c r="E836" s="43"/>
      <c r="V836" s="44"/>
      <c r="W836" s="45"/>
    </row>
    <row r="837" s="29" customFormat="1" ht="12" spans="2:23">
      <c r="B837" s="41"/>
      <c r="C837" s="42"/>
      <c r="E837" s="43"/>
      <c r="V837" s="44"/>
      <c r="W837" s="45"/>
    </row>
    <row r="838" s="29" customFormat="1" ht="12" spans="2:23">
      <c r="B838" s="41"/>
      <c r="C838" s="42"/>
      <c r="E838" s="43"/>
      <c r="V838" s="44"/>
      <c r="W838" s="45"/>
    </row>
    <row r="839" s="29" customFormat="1" ht="12" spans="2:23">
      <c r="B839" s="41"/>
      <c r="C839" s="42"/>
      <c r="E839" s="43"/>
      <c r="V839" s="44"/>
      <c r="W839" s="45"/>
    </row>
    <row r="840" s="29" customFormat="1" ht="12" spans="2:23">
      <c r="B840" s="41"/>
      <c r="C840" s="42"/>
      <c r="E840" s="43"/>
      <c r="V840" s="44"/>
      <c r="W840" s="45"/>
    </row>
    <row r="841" s="29" customFormat="1" ht="12" spans="2:23">
      <c r="B841" s="41"/>
      <c r="C841" s="42"/>
      <c r="E841" s="43"/>
      <c r="V841" s="44"/>
      <c r="W841" s="45"/>
    </row>
    <row r="842" s="29" customFormat="1" ht="12" spans="2:23">
      <c r="B842" s="41"/>
      <c r="C842" s="42"/>
      <c r="E842" s="43"/>
      <c r="V842" s="44"/>
      <c r="W842" s="45"/>
    </row>
    <row r="843" s="29" customFormat="1" ht="12" spans="2:23">
      <c r="B843" s="41"/>
      <c r="C843" s="42"/>
      <c r="E843" s="43"/>
      <c r="V843" s="44"/>
      <c r="W843" s="45"/>
    </row>
    <row r="844" s="29" customFormat="1" ht="12" spans="2:23">
      <c r="B844" s="41"/>
      <c r="C844" s="42"/>
      <c r="E844" s="43"/>
      <c r="V844" s="44"/>
      <c r="W844" s="45"/>
    </row>
    <row r="845" s="29" customFormat="1" ht="12" spans="2:23">
      <c r="B845" s="41"/>
      <c r="C845" s="42"/>
      <c r="E845" s="43"/>
      <c r="V845" s="44"/>
      <c r="W845" s="45"/>
    </row>
    <row r="846" s="29" customFormat="1" ht="12" spans="2:23">
      <c r="B846" s="41"/>
      <c r="C846" s="42"/>
      <c r="E846" s="43"/>
      <c r="V846" s="44"/>
      <c r="W846" s="45"/>
    </row>
    <row r="847" s="29" customFormat="1" ht="12" spans="2:23">
      <c r="B847" s="41"/>
      <c r="C847" s="42"/>
      <c r="E847" s="43"/>
      <c r="V847" s="44"/>
      <c r="W847" s="45"/>
    </row>
    <row r="848" s="29" customFormat="1" ht="12" spans="2:23">
      <c r="B848" s="41"/>
      <c r="C848" s="42"/>
      <c r="E848" s="43"/>
      <c r="V848" s="44"/>
      <c r="W848" s="45"/>
    </row>
    <row r="849" s="29" customFormat="1" ht="12" spans="2:23">
      <c r="B849" s="41"/>
      <c r="C849" s="42"/>
      <c r="E849" s="43"/>
      <c r="V849" s="44"/>
      <c r="W849" s="45"/>
    </row>
    <row r="850" s="29" customFormat="1" ht="12" spans="2:23">
      <c r="B850" s="41"/>
      <c r="C850" s="42"/>
      <c r="E850" s="43"/>
      <c r="V850" s="44"/>
      <c r="W850" s="45"/>
    </row>
    <row r="851" s="29" customFormat="1" ht="12" spans="2:23">
      <c r="B851" s="41"/>
      <c r="C851" s="42"/>
      <c r="E851" s="43"/>
      <c r="V851" s="44"/>
      <c r="W851" s="45"/>
    </row>
    <row r="852" s="29" customFormat="1" ht="12" spans="2:23">
      <c r="B852" s="41"/>
      <c r="C852" s="42"/>
      <c r="E852" s="43"/>
      <c r="V852" s="44"/>
      <c r="W852" s="45"/>
    </row>
    <row r="853" s="29" customFormat="1" ht="12" spans="2:23">
      <c r="B853" s="41"/>
      <c r="C853" s="42"/>
      <c r="E853" s="43"/>
      <c r="V853" s="44"/>
      <c r="W853" s="45"/>
    </row>
    <row r="854" s="29" customFormat="1" ht="12" spans="2:23">
      <c r="B854" s="41"/>
      <c r="C854" s="42"/>
      <c r="E854" s="43"/>
      <c r="V854" s="44"/>
      <c r="W854" s="45"/>
    </row>
    <row r="855" s="29" customFormat="1" ht="12" spans="2:23">
      <c r="B855" s="41"/>
      <c r="C855" s="42"/>
      <c r="E855" s="43"/>
      <c r="V855" s="44"/>
      <c r="W855" s="45"/>
    </row>
    <row r="856" s="29" customFormat="1" ht="12" spans="2:23">
      <c r="B856" s="41"/>
      <c r="C856" s="42"/>
      <c r="E856" s="43"/>
      <c r="V856" s="44"/>
      <c r="W856" s="45"/>
    </row>
    <row r="857" s="29" customFormat="1" ht="12" spans="2:23">
      <c r="B857" s="41"/>
      <c r="C857" s="42"/>
      <c r="E857" s="43"/>
      <c r="V857" s="44"/>
      <c r="W857" s="45"/>
    </row>
    <row r="858" s="29" customFormat="1" ht="12" spans="2:23">
      <c r="B858" s="41"/>
      <c r="C858" s="42"/>
      <c r="E858" s="43"/>
      <c r="V858" s="44"/>
      <c r="W858" s="45"/>
    </row>
    <row r="859" s="29" customFormat="1" ht="12" spans="2:23">
      <c r="B859" s="41"/>
      <c r="C859" s="42"/>
      <c r="E859" s="43"/>
      <c r="V859" s="44"/>
      <c r="W859" s="45"/>
    </row>
    <row r="860" s="29" customFormat="1" ht="12" spans="2:23">
      <c r="B860" s="41"/>
      <c r="C860" s="42"/>
      <c r="E860" s="43"/>
      <c r="V860" s="44"/>
      <c r="W860" s="45"/>
    </row>
    <row r="861" s="29" customFormat="1" ht="12" spans="2:23">
      <c r="B861" s="41"/>
      <c r="C861" s="42"/>
      <c r="E861" s="43"/>
      <c r="V861" s="44"/>
      <c r="W861" s="45"/>
    </row>
    <row r="862" s="29" customFormat="1" ht="12" spans="2:23">
      <c r="B862" s="41"/>
      <c r="C862" s="42"/>
      <c r="E862" s="43"/>
      <c r="V862" s="44"/>
      <c r="W862" s="45"/>
    </row>
    <row r="863" s="29" customFormat="1" ht="12" spans="2:23">
      <c r="B863" s="41"/>
      <c r="C863" s="42"/>
      <c r="E863" s="43"/>
      <c r="V863" s="44"/>
      <c r="W863" s="45"/>
    </row>
    <row r="864" s="29" customFormat="1" ht="12" spans="2:23">
      <c r="B864" s="41"/>
      <c r="C864" s="42"/>
      <c r="E864" s="43"/>
      <c r="V864" s="44"/>
      <c r="W864" s="45"/>
    </row>
    <row r="865" s="29" customFormat="1" ht="12" spans="2:23">
      <c r="B865" s="41"/>
      <c r="C865" s="42"/>
      <c r="E865" s="43"/>
      <c r="V865" s="44"/>
      <c r="W865" s="45"/>
    </row>
    <row r="866" s="29" customFormat="1" ht="12" spans="2:23">
      <c r="B866" s="41"/>
      <c r="C866" s="42"/>
      <c r="E866" s="43"/>
      <c r="V866" s="44"/>
      <c r="W866" s="45"/>
    </row>
    <row r="867" s="29" customFormat="1" ht="12" spans="2:23">
      <c r="B867" s="41"/>
      <c r="C867" s="42"/>
      <c r="E867" s="43"/>
      <c r="V867" s="44"/>
      <c r="W867" s="45"/>
    </row>
    <row r="868" s="29" customFormat="1" ht="12" spans="2:23">
      <c r="B868" s="41"/>
      <c r="C868" s="42"/>
      <c r="E868" s="43"/>
      <c r="V868" s="44"/>
      <c r="W868" s="45"/>
    </row>
    <row r="869" s="29" customFormat="1" ht="12" spans="2:23">
      <c r="B869" s="41"/>
      <c r="C869" s="42"/>
      <c r="E869" s="43"/>
      <c r="V869" s="44"/>
      <c r="W869" s="45"/>
    </row>
    <row r="870" s="29" customFormat="1" ht="12" spans="2:23">
      <c r="B870" s="41"/>
      <c r="C870" s="42"/>
      <c r="E870" s="43"/>
      <c r="V870" s="44"/>
      <c r="W870" s="45"/>
    </row>
    <row r="871" s="29" customFormat="1" ht="12" spans="2:23">
      <c r="B871" s="41"/>
      <c r="C871" s="42"/>
      <c r="E871" s="43"/>
      <c r="V871" s="44"/>
      <c r="W871" s="45"/>
    </row>
    <row r="872" s="29" customFormat="1" ht="12" spans="2:23">
      <c r="B872" s="41"/>
      <c r="C872" s="42"/>
      <c r="E872" s="43"/>
      <c r="V872" s="44"/>
      <c r="W872" s="45"/>
    </row>
    <row r="873" s="29" customFormat="1" ht="12" spans="2:23">
      <c r="B873" s="41"/>
      <c r="C873" s="42"/>
      <c r="E873" s="43"/>
      <c r="V873" s="44"/>
      <c r="W873" s="45"/>
    </row>
    <row r="874" s="29" customFormat="1" ht="12" spans="2:23">
      <c r="B874" s="41"/>
      <c r="C874" s="42"/>
      <c r="E874" s="43"/>
      <c r="V874" s="44"/>
      <c r="W874" s="45"/>
    </row>
    <row r="875" s="29" customFormat="1" ht="12" spans="2:23">
      <c r="B875" s="41"/>
      <c r="C875" s="42"/>
      <c r="E875" s="43"/>
      <c r="V875" s="44"/>
      <c r="W875" s="45"/>
    </row>
    <row r="876" s="29" customFormat="1" ht="12" spans="2:23">
      <c r="B876" s="41"/>
      <c r="C876" s="42"/>
      <c r="E876" s="43"/>
      <c r="V876" s="44"/>
      <c r="W876" s="45"/>
    </row>
    <row r="877" s="29" customFormat="1" ht="12" spans="2:23">
      <c r="B877" s="41"/>
      <c r="C877" s="42"/>
      <c r="E877" s="43"/>
      <c r="V877" s="44"/>
      <c r="W877" s="45"/>
    </row>
    <row r="878" s="29" customFormat="1" ht="12" spans="2:23">
      <c r="B878" s="41"/>
      <c r="C878" s="42"/>
      <c r="E878" s="43"/>
      <c r="V878" s="44"/>
      <c r="W878" s="45"/>
    </row>
    <row r="879" s="29" customFormat="1" ht="12" spans="2:23">
      <c r="B879" s="41"/>
      <c r="C879" s="42"/>
      <c r="E879" s="43"/>
      <c r="V879" s="44"/>
      <c r="W879" s="45"/>
    </row>
    <row r="880" s="29" customFormat="1" ht="12" spans="2:23">
      <c r="B880" s="41"/>
      <c r="C880" s="42"/>
      <c r="E880" s="43"/>
      <c r="V880" s="44"/>
      <c r="W880" s="45"/>
    </row>
    <row r="881" s="29" customFormat="1" ht="12" spans="2:23">
      <c r="B881" s="41"/>
      <c r="C881" s="42"/>
      <c r="E881" s="43"/>
      <c r="V881" s="44"/>
      <c r="W881" s="45"/>
    </row>
    <row r="882" s="29" customFormat="1" ht="12" spans="2:23">
      <c r="B882" s="41"/>
      <c r="C882" s="42"/>
      <c r="E882" s="43"/>
      <c r="V882" s="44"/>
      <c r="W882" s="45"/>
    </row>
    <row r="883" s="29" customFormat="1" ht="12" spans="2:23">
      <c r="B883" s="41"/>
      <c r="C883" s="42"/>
      <c r="E883" s="43"/>
      <c r="V883" s="44"/>
      <c r="W883" s="45"/>
    </row>
    <row r="884" s="29" customFormat="1" ht="12" spans="2:23">
      <c r="B884" s="41"/>
      <c r="C884" s="42"/>
      <c r="E884" s="43"/>
      <c r="V884" s="44"/>
      <c r="W884" s="45"/>
    </row>
    <row r="885" s="29" customFormat="1" ht="12" spans="2:23">
      <c r="B885" s="41"/>
      <c r="C885" s="42"/>
      <c r="E885" s="43"/>
      <c r="V885" s="44"/>
      <c r="W885" s="45"/>
    </row>
    <row r="886" s="29" customFormat="1" ht="12" spans="2:23">
      <c r="B886" s="41"/>
      <c r="C886" s="42"/>
      <c r="E886" s="43"/>
      <c r="V886" s="44"/>
      <c r="W886" s="45"/>
    </row>
    <row r="887" s="29" customFormat="1" ht="12" spans="2:23">
      <c r="B887" s="41"/>
      <c r="C887" s="42"/>
      <c r="E887" s="43"/>
      <c r="V887" s="44"/>
      <c r="W887" s="45"/>
    </row>
    <row r="888" s="29" customFormat="1" ht="12" spans="2:23">
      <c r="B888" s="41"/>
      <c r="C888" s="42"/>
      <c r="E888" s="43"/>
      <c r="V888" s="44"/>
      <c r="W888" s="45"/>
    </row>
    <row r="889" s="29" customFormat="1" ht="12" spans="2:23">
      <c r="B889" s="41"/>
      <c r="C889" s="42"/>
      <c r="E889" s="43"/>
      <c r="V889" s="44"/>
      <c r="W889" s="45"/>
    </row>
    <row r="890" s="29" customFormat="1" ht="12" spans="2:23">
      <c r="B890" s="41"/>
      <c r="C890" s="42"/>
      <c r="E890" s="43"/>
      <c r="V890" s="44"/>
      <c r="W890" s="45"/>
    </row>
    <row r="891" s="29" customFormat="1" ht="12" spans="2:23">
      <c r="B891" s="41"/>
      <c r="C891" s="42"/>
      <c r="E891" s="43"/>
      <c r="V891" s="44"/>
      <c r="W891" s="45"/>
    </row>
    <row r="892" s="29" customFormat="1" ht="12" spans="2:23">
      <c r="B892" s="41"/>
      <c r="C892" s="42"/>
      <c r="E892" s="43"/>
      <c r="V892" s="44"/>
      <c r="W892" s="45"/>
    </row>
    <row r="893" s="29" customFormat="1" ht="12" spans="2:23">
      <c r="B893" s="41"/>
      <c r="C893" s="42"/>
      <c r="E893" s="43"/>
      <c r="V893" s="44"/>
      <c r="W893" s="45"/>
    </row>
    <row r="894" s="29" customFormat="1" ht="12" spans="2:23">
      <c r="B894" s="41"/>
      <c r="C894" s="42"/>
      <c r="E894" s="43"/>
      <c r="V894" s="44"/>
      <c r="W894" s="45"/>
    </row>
    <row r="895" s="29" customFormat="1" ht="12" spans="2:23">
      <c r="B895" s="41"/>
      <c r="C895" s="42"/>
      <c r="E895" s="43"/>
      <c r="V895" s="44"/>
      <c r="W895" s="45"/>
    </row>
    <row r="896" s="29" customFormat="1" ht="12" spans="2:23">
      <c r="B896" s="41"/>
      <c r="C896" s="42"/>
      <c r="E896" s="43"/>
      <c r="V896" s="44"/>
      <c r="W896" s="45"/>
    </row>
    <row r="897" s="29" customFormat="1" ht="12" spans="2:23">
      <c r="B897" s="41"/>
      <c r="C897" s="42"/>
      <c r="E897" s="43"/>
      <c r="V897" s="44"/>
      <c r="W897" s="45"/>
    </row>
    <row r="898" s="29" customFormat="1" ht="12" spans="2:23">
      <c r="B898" s="41"/>
      <c r="C898" s="42"/>
      <c r="E898" s="43"/>
      <c r="V898" s="44"/>
      <c r="W898" s="45"/>
    </row>
    <row r="899" s="29" customFormat="1" ht="12" spans="2:23">
      <c r="B899" s="41"/>
      <c r="C899" s="42"/>
      <c r="E899" s="43"/>
      <c r="V899" s="44"/>
      <c r="W899" s="45"/>
    </row>
    <row r="900" s="29" customFormat="1" ht="12" spans="2:23">
      <c r="B900" s="41"/>
      <c r="C900" s="42"/>
      <c r="E900" s="43"/>
      <c r="V900" s="44"/>
      <c r="W900" s="45"/>
    </row>
    <row r="901" s="29" customFormat="1" ht="12" spans="2:23">
      <c r="B901" s="41"/>
      <c r="C901" s="42"/>
      <c r="E901" s="43"/>
      <c r="V901" s="44"/>
      <c r="W901" s="45"/>
    </row>
    <row r="902" s="29" customFormat="1" ht="12" spans="2:23">
      <c r="B902" s="41"/>
      <c r="C902" s="42"/>
      <c r="E902" s="43"/>
      <c r="V902" s="44"/>
      <c r="W902" s="45"/>
    </row>
    <row r="903" s="29" customFormat="1" ht="12" spans="2:23">
      <c r="B903" s="41"/>
      <c r="C903" s="42"/>
      <c r="E903" s="43"/>
      <c r="V903" s="44"/>
      <c r="W903" s="45"/>
    </row>
    <row r="904" s="29" customFormat="1" ht="12" spans="2:23">
      <c r="B904" s="41"/>
      <c r="C904" s="42"/>
      <c r="E904" s="43"/>
      <c r="V904" s="44"/>
      <c r="W904" s="45"/>
    </row>
    <row r="905" s="29" customFormat="1" ht="12" spans="2:23">
      <c r="B905" s="41"/>
      <c r="C905" s="42"/>
      <c r="E905" s="43"/>
      <c r="V905" s="44"/>
      <c r="W905" s="45"/>
    </row>
    <row r="906" s="29" customFormat="1" ht="12" spans="2:23">
      <c r="B906" s="41"/>
      <c r="C906" s="42"/>
      <c r="E906" s="43"/>
      <c r="V906" s="44"/>
      <c r="W906" s="45"/>
    </row>
    <row r="907" s="29" customFormat="1" ht="12" spans="2:23">
      <c r="B907" s="41"/>
      <c r="C907" s="42"/>
      <c r="E907" s="43"/>
      <c r="V907" s="44"/>
      <c r="W907" s="45"/>
    </row>
    <row r="908" s="29" customFormat="1" ht="12" spans="2:23">
      <c r="B908" s="41"/>
      <c r="C908" s="42"/>
      <c r="E908" s="43"/>
      <c r="V908" s="44"/>
      <c r="W908" s="45"/>
    </row>
    <row r="909" s="29" customFormat="1" ht="12" spans="2:23">
      <c r="B909" s="41"/>
      <c r="C909" s="42"/>
      <c r="E909" s="43"/>
      <c r="V909" s="44"/>
      <c r="W909" s="45"/>
    </row>
    <row r="910" s="29" customFormat="1" ht="12" spans="2:23">
      <c r="B910" s="41"/>
      <c r="C910" s="42"/>
      <c r="E910" s="43"/>
      <c r="V910" s="44"/>
      <c r="W910" s="45"/>
    </row>
    <row r="911" s="29" customFormat="1" ht="12" spans="2:23">
      <c r="B911" s="41"/>
      <c r="C911" s="42"/>
      <c r="E911" s="43"/>
      <c r="V911" s="44"/>
      <c r="W911" s="45"/>
    </row>
    <row r="912" s="29" customFormat="1" ht="12" spans="2:23">
      <c r="B912" s="41"/>
      <c r="C912" s="42"/>
      <c r="E912" s="43"/>
      <c r="V912" s="44"/>
      <c r="W912" s="45"/>
    </row>
    <row r="913" s="29" customFormat="1" ht="12" spans="2:23">
      <c r="B913" s="41"/>
      <c r="C913" s="42"/>
      <c r="E913" s="43"/>
      <c r="V913" s="44"/>
      <c r="W913" s="45"/>
    </row>
    <row r="914" s="29" customFormat="1" ht="12" spans="2:23">
      <c r="B914" s="41"/>
      <c r="C914" s="42"/>
      <c r="E914" s="43"/>
      <c r="V914" s="44"/>
      <c r="W914" s="45"/>
    </row>
    <row r="915" s="29" customFormat="1" ht="12" spans="2:23">
      <c r="B915" s="41"/>
      <c r="C915" s="42"/>
      <c r="E915" s="43"/>
      <c r="V915" s="44"/>
      <c r="W915" s="45"/>
    </row>
    <row r="916" s="29" customFormat="1" ht="12" spans="2:23">
      <c r="B916" s="41"/>
      <c r="C916" s="42"/>
      <c r="E916" s="43"/>
      <c r="V916" s="44"/>
      <c r="W916" s="45"/>
    </row>
    <row r="917" s="29" customFormat="1" ht="12" spans="2:23">
      <c r="B917" s="41"/>
      <c r="C917" s="42"/>
      <c r="E917" s="43"/>
      <c r="V917" s="44"/>
      <c r="W917" s="45"/>
    </row>
    <row r="918" s="29" customFormat="1" ht="12" spans="2:23">
      <c r="B918" s="41"/>
      <c r="C918" s="42"/>
      <c r="E918" s="43"/>
      <c r="V918" s="44"/>
      <c r="W918" s="45"/>
    </row>
    <row r="919" s="29" customFormat="1" ht="12" spans="2:23">
      <c r="B919" s="41"/>
      <c r="C919" s="42"/>
      <c r="E919" s="43"/>
      <c r="V919" s="44"/>
      <c r="W919" s="45"/>
    </row>
    <row r="920" s="29" customFormat="1" ht="12" spans="2:23">
      <c r="B920" s="41"/>
      <c r="C920" s="42"/>
      <c r="E920" s="43"/>
      <c r="V920" s="44"/>
      <c r="W920" s="45"/>
    </row>
    <row r="921" s="29" customFormat="1" ht="12" spans="2:23">
      <c r="B921" s="41"/>
      <c r="C921" s="42"/>
      <c r="E921" s="43"/>
      <c r="V921" s="44"/>
      <c r="W921" s="45"/>
    </row>
    <row r="922" s="29" customFormat="1" ht="12" spans="2:23">
      <c r="B922" s="41"/>
      <c r="C922" s="42"/>
      <c r="E922" s="43"/>
      <c r="V922" s="44"/>
      <c r="W922" s="45"/>
    </row>
    <row r="923" s="29" customFormat="1" ht="12" spans="2:23">
      <c r="B923" s="41"/>
      <c r="C923" s="42"/>
      <c r="E923" s="43"/>
      <c r="V923" s="44"/>
      <c r="W923" s="45"/>
    </row>
    <row r="924" s="29" customFormat="1" ht="12" spans="2:23">
      <c r="B924" s="41"/>
      <c r="C924" s="42"/>
      <c r="E924" s="43"/>
      <c r="V924" s="44"/>
      <c r="W924" s="45"/>
    </row>
    <row r="925" s="29" customFormat="1" ht="12" spans="2:23">
      <c r="B925" s="41"/>
      <c r="C925" s="42"/>
      <c r="E925" s="43"/>
      <c r="V925" s="44"/>
      <c r="W925" s="45"/>
    </row>
    <row r="926" s="29" customFormat="1" ht="12" spans="2:23">
      <c r="B926" s="41"/>
      <c r="C926" s="42"/>
      <c r="E926" s="43"/>
      <c r="V926" s="44"/>
      <c r="W926" s="45"/>
    </row>
    <row r="927" s="29" customFormat="1" ht="12" spans="2:23">
      <c r="B927" s="41"/>
      <c r="C927" s="42"/>
      <c r="E927" s="43"/>
      <c r="V927" s="44"/>
      <c r="W927" s="45"/>
    </row>
    <row r="928" s="29" customFormat="1" ht="12" spans="2:23">
      <c r="B928" s="41"/>
      <c r="C928" s="42"/>
      <c r="E928" s="43"/>
      <c r="V928" s="44"/>
      <c r="W928" s="45"/>
    </row>
    <row r="929" s="29" customFormat="1" ht="12" spans="2:23">
      <c r="B929" s="41"/>
      <c r="C929" s="42"/>
      <c r="E929" s="43"/>
      <c r="V929" s="44"/>
      <c r="W929" s="45"/>
    </row>
    <row r="930" s="29" customFormat="1" ht="12" spans="2:23">
      <c r="B930" s="41"/>
      <c r="C930" s="42"/>
      <c r="E930" s="43"/>
      <c r="V930" s="44"/>
      <c r="W930" s="45"/>
    </row>
    <row r="931" s="29" customFormat="1" ht="12" spans="2:23">
      <c r="B931" s="41"/>
      <c r="C931" s="42"/>
      <c r="E931" s="43"/>
      <c r="V931" s="44"/>
      <c r="W931" s="45"/>
    </row>
    <row r="932" s="29" customFormat="1" ht="12" spans="2:23">
      <c r="B932" s="41"/>
      <c r="C932" s="42"/>
      <c r="E932" s="43"/>
      <c r="V932" s="44"/>
      <c r="W932" s="45"/>
    </row>
    <row r="933" s="29" customFormat="1" ht="12" spans="2:23">
      <c r="B933" s="41"/>
      <c r="C933" s="42"/>
      <c r="E933" s="43"/>
      <c r="V933" s="44"/>
      <c r="W933" s="45"/>
    </row>
    <row r="934" s="29" customFormat="1" ht="12" spans="2:23">
      <c r="B934" s="41"/>
      <c r="C934" s="42"/>
      <c r="E934" s="43"/>
      <c r="V934" s="44"/>
      <c r="W934" s="45"/>
    </row>
    <row r="935" s="29" customFormat="1" ht="12" spans="2:23">
      <c r="B935" s="41"/>
      <c r="C935" s="42"/>
      <c r="E935" s="43"/>
      <c r="V935" s="44"/>
      <c r="W935" s="45"/>
    </row>
    <row r="936" s="29" customFormat="1" ht="12" spans="2:23">
      <c r="B936" s="41"/>
      <c r="C936" s="42"/>
      <c r="E936" s="43"/>
      <c r="V936" s="44"/>
      <c r="W936" s="45"/>
    </row>
    <row r="937" s="29" customFormat="1" ht="12" spans="2:23">
      <c r="B937" s="41"/>
      <c r="C937" s="42"/>
      <c r="E937" s="43"/>
      <c r="V937" s="44"/>
      <c r="W937" s="45"/>
    </row>
    <row r="938" s="29" customFormat="1" ht="12" spans="2:23">
      <c r="B938" s="41"/>
      <c r="C938" s="42"/>
      <c r="E938" s="43"/>
      <c r="V938" s="44"/>
      <c r="W938" s="45"/>
    </row>
    <row r="939" s="29" customFormat="1" ht="12" spans="2:23">
      <c r="B939" s="41"/>
      <c r="C939" s="42"/>
      <c r="E939" s="43"/>
      <c r="V939" s="44"/>
      <c r="W939" s="45"/>
    </row>
    <row r="940" s="29" customFormat="1" ht="12" spans="2:23">
      <c r="B940" s="41"/>
      <c r="C940" s="42"/>
      <c r="E940" s="43"/>
      <c r="V940" s="44"/>
      <c r="W940" s="45"/>
    </row>
    <row r="941" s="29" customFormat="1" ht="12" spans="2:23">
      <c r="B941" s="41"/>
      <c r="C941" s="42"/>
      <c r="E941" s="43"/>
      <c r="V941" s="44"/>
      <c r="W941" s="45"/>
    </row>
    <row r="942" s="29" customFormat="1" ht="12" spans="2:23">
      <c r="B942" s="41"/>
      <c r="C942" s="42"/>
      <c r="E942" s="43"/>
      <c r="V942" s="44"/>
      <c r="W942" s="45"/>
    </row>
    <row r="943" s="29" customFormat="1" ht="12" spans="2:23">
      <c r="B943" s="41"/>
      <c r="C943" s="42"/>
      <c r="E943" s="43"/>
      <c r="V943" s="44"/>
      <c r="W943" s="45"/>
    </row>
    <row r="944" s="29" customFormat="1" ht="12" spans="2:23">
      <c r="B944" s="41"/>
      <c r="C944" s="42"/>
      <c r="E944" s="43"/>
      <c r="V944" s="44"/>
      <c r="W944" s="45"/>
    </row>
    <row r="945" s="29" customFormat="1" ht="12" spans="2:23">
      <c r="B945" s="41"/>
      <c r="C945" s="42"/>
      <c r="E945" s="43"/>
      <c r="V945" s="44"/>
      <c r="W945" s="45"/>
    </row>
    <row r="946" s="29" customFormat="1" ht="12" spans="2:23">
      <c r="B946" s="41"/>
      <c r="C946" s="42"/>
      <c r="E946" s="43"/>
      <c r="V946" s="44"/>
      <c r="W946" s="45"/>
    </row>
    <row r="947" s="29" customFormat="1" ht="12" spans="2:23">
      <c r="B947" s="41"/>
      <c r="C947" s="42"/>
      <c r="E947" s="43"/>
      <c r="V947" s="44"/>
      <c r="W947" s="45"/>
    </row>
    <row r="948" s="29" customFormat="1" ht="12" spans="2:23">
      <c r="B948" s="41"/>
      <c r="C948" s="42"/>
      <c r="E948" s="43"/>
      <c r="V948" s="44"/>
      <c r="W948" s="45"/>
    </row>
    <row r="949" s="29" customFormat="1" ht="12" spans="2:23">
      <c r="B949" s="41"/>
      <c r="C949" s="42"/>
      <c r="E949" s="43"/>
      <c r="V949" s="44"/>
      <c r="W949" s="45"/>
    </row>
    <row r="950" s="29" customFormat="1" ht="12" spans="2:23">
      <c r="B950" s="41"/>
      <c r="C950" s="42"/>
      <c r="E950" s="43"/>
      <c r="V950" s="44"/>
      <c r="W950" s="45"/>
    </row>
    <row r="951" s="29" customFormat="1" ht="12" spans="2:23">
      <c r="B951" s="41"/>
      <c r="C951" s="42"/>
      <c r="E951" s="43"/>
      <c r="V951" s="44"/>
      <c r="W951" s="45"/>
    </row>
    <row r="952" s="29" customFormat="1" ht="12" spans="2:23">
      <c r="B952" s="41"/>
      <c r="C952" s="42"/>
      <c r="E952" s="43"/>
      <c r="V952" s="44"/>
      <c r="W952" s="45"/>
    </row>
    <row r="953" s="29" customFormat="1" ht="12" spans="2:23">
      <c r="B953" s="41"/>
      <c r="C953" s="42"/>
      <c r="E953" s="43"/>
      <c r="V953" s="44"/>
      <c r="W953" s="45"/>
    </row>
    <row r="954" s="29" customFormat="1" ht="12" spans="2:23">
      <c r="B954" s="41"/>
      <c r="C954" s="42"/>
      <c r="E954" s="43"/>
      <c r="V954" s="44"/>
      <c r="W954" s="45"/>
    </row>
    <row r="955" s="29" customFormat="1" ht="12" spans="2:23">
      <c r="B955" s="41"/>
      <c r="C955" s="42"/>
      <c r="E955" s="43"/>
      <c r="V955" s="44"/>
      <c r="W955" s="45"/>
    </row>
    <row r="956" s="29" customFormat="1" ht="12" spans="2:23">
      <c r="B956" s="41"/>
      <c r="C956" s="42"/>
      <c r="E956" s="43"/>
      <c r="V956" s="44"/>
      <c r="W956" s="45"/>
    </row>
    <row r="957" s="29" customFormat="1" ht="12" spans="2:23">
      <c r="B957" s="41"/>
      <c r="C957" s="42"/>
      <c r="E957" s="43"/>
      <c r="V957" s="44"/>
      <c r="W957" s="45"/>
    </row>
    <row r="958" s="29" customFormat="1" ht="12" spans="2:23">
      <c r="B958" s="41"/>
      <c r="C958" s="42"/>
      <c r="E958" s="43"/>
      <c r="V958" s="44"/>
      <c r="W958" s="45"/>
    </row>
    <row r="959" s="29" customFormat="1" ht="12" spans="2:23">
      <c r="B959" s="41"/>
      <c r="C959" s="42"/>
      <c r="E959" s="43"/>
      <c r="V959" s="44"/>
      <c r="W959" s="45"/>
    </row>
    <row r="960" s="29" customFormat="1" ht="12" spans="2:23">
      <c r="B960" s="41"/>
      <c r="C960" s="42"/>
      <c r="E960" s="43"/>
      <c r="V960" s="44"/>
      <c r="W960" s="45"/>
    </row>
    <row r="961" s="29" customFormat="1" ht="12" spans="2:23">
      <c r="B961" s="41"/>
      <c r="C961" s="42"/>
      <c r="E961" s="43"/>
      <c r="V961" s="44"/>
      <c r="W961" s="45"/>
    </row>
    <row r="962" s="29" customFormat="1" ht="12" spans="2:23">
      <c r="B962" s="41"/>
      <c r="C962" s="42"/>
      <c r="E962" s="43"/>
      <c r="V962" s="44"/>
      <c r="W962" s="45"/>
    </row>
    <row r="963" s="29" customFormat="1" ht="12" spans="2:23">
      <c r="B963" s="41"/>
      <c r="C963" s="42"/>
      <c r="E963" s="43"/>
      <c r="V963" s="44"/>
      <c r="W963" s="45"/>
    </row>
    <row r="964" s="29" customFormat="1" ht="12" spans="2:23">
      <c r="B964" s="41"/>
      <c r="C964" s="42"/>
      <c r="E964" s="43"/>
      <c r="V964" s="44"/>
      <c r="W964" s="45"/>
    </row>
    <row r="965" s="29" customFormat="1" ht="12" spans="2:23">
      <c r="B965" s="41"/>
      <c r="C965" s="42"/>
      <c r="E965" s="43"/>
      <c r="V965" s="44"/>
      <c r="W965" s="45"/>
    </row>
    <row r="966" s="29" customFormat="1" ht="12" spans="2:23">
      <c r="B966" s="41"/>
      <c r="C966" s="42"/>
      <c r="E966" s="43"/>
      <c r="V966" s="44"/>
      <c r="W966" s="45"/>
    </row>
    <row r="967" s="29" customFormat="1" ht="12" spans="2:23">
      <c r="B967" s="41"/>
      <c r="C967" s="42"/>
      <c r="E967" s="43"/>
      <c r="V967" s="44"/>
      <c r="W967" s="45"/>
    </row>
    <row r="968" s="29" customFormat="1" ht="12" spans="2:23">
      <c r="B968" s="41"/>
      <c r="C968" s="42"/>
      <c r="E968" s="43"/>
      <c r="V968" s="44"/>
      <c r="W968" s="45"/>
    </row>
    <row r="969" s="29" customFormat="1" ht="12" spans="2:23">
      <c r="B969" s="41"/>
      <c r="C969" s="42"/>
      <c r="E969" s="43"/>
      <c r="V969" s="44"/>
      <c r="W969" s="45"/>
    </row>
    <row r="970" s="29" customFormat="1" ht="12" spans="2:23">
      <c r="B970" s="41"/>
      <c r="C970" s="42"/>
      <c r="E970" s="43"/>
      <c r="V970" s="44"/>
      <c r="W970" s="45"/>
    </row>
    <row r="971" s="29" customFormat="1" ht="12" spans="2:23">
      <c r="B971" s="41"/>
      <c r="C971" s="42"/>
      <c r="E971" s="43"/>
      <c r="V971" s="44"/>
      <c r="W971" s="45"/>
    </row>
    <row r="972" s="29" customFormat="1" ht="12" spans="2:23">
      <c r="B972" s="41"/>
      <c r="C972" s="42"/>
      <c r="E972" s="43"/>
      <c r="V972" s="44"/>
      <c r="W972" s="45"/>
    </row>
    <row r="973" s="29" customFormat="1" ht="12" spans="2:23">
      <c r="B973" s="41"/>
      <c r="C973" s="42"/>
      <c r="E973" s="43"/>
      <c r="V973" s="44"/>
      <c r="W973" s="45"/>
    </row>
    <row r="974" s="29" customFormat="1" ht="12" spans="2:23">
      <c r="B974" s="41"/>
      <c r="C974" s="42"/>
      <c r="E974" s="43"/>
      <c r="V974" s="44"/>
      <c r="W974" s="45"/>
    </row>
    <row r="975" s="29" customFormat="1" ht="12" spans="2:23">
      <c r="B975" s="41"/>
      <c r="C975" s="42"/>
      <c r="E975" s="43"/>
      <c r="V975" s="44"/>
      <c r="W975" s="45"/>
    </row>
    <row r="976" s="29" customFormat="1" ht="12" spans="2:23">
      <c r="B976" s="41"/>
      <c r="C976" s="42"/>
      <c r="E976" s="43"/>
      <c r="V976" s="44"/>
      <c r="W976" s="45"/>
    </row>
    <row r="977" s="29" customFormat="1" ht="12" spans="2:23">
      <c r="B977" s="41"/>
      <c r="C977" s="42"/>
      <c r="E977" s="43"/>
      <c r="V977" s="44"/>
      <c r="W977" s="45"/>
    </row>
    <row r="978" s="29" customFormat="1" ht="12" spans="2:23">
      <c r="B978" s="41"/>
      <c r="C978" s="42"/>
      <c r="E978" s="43"/>
      <c r="V978" s="44"/>
      <c r="W978" s="45"/>
    </row>
    <row r="979" s="29" customFormat="1" ht="12" spans="2:23">
      <c r="B979" s="41"/>
      <c r="C979" s="42"/>
      <c r="E979" s="43"/>
      <c r="V979" s="44"/>
      <c r="W979" s="45"/>
    </row>
    <row r="980" s="29" customFormat="1" ht="12" spans="2:23">
      <c r="B980" s="41"/>
      <c r="C980" s="42"/>
      <c r="E980" s="43"/>
      <c r="V980" s="44"/>
      <c r="W980" s="45"/>
    </row>
    <row r="981" s="29" customFormat="1" ht="12" spans="2:23">
      <c r="B981" s="41"/>
      <c r="C981" s="42"/>
      <c r="E981" s="43"/>
      <c r="V981" s="44"/>
      <c r="W981" s="45"/>
    </row>
    <row r="982" s="29" customFormat="1" ht="12" spans="2:23">
      <c r="B982" s="41"/>
      <c r="C982" s="42"/>
      <c r="E982" s="43"/>
      <c r="V982" s="44"/>
      <c r="W982" s="45"/>
    </row>
    <row r="983" s="29" customFormat="1" ht="12" spans="2:23">
      <c r="B983" s="41"/>
      <c r="C983" s="42"/>
      <c r="E983" s="43"/>
      <c r="V983" s="44"/>
      <c r="W983" s="45"/>
    </row>
    <row r="984" s="29" customFormat="1" ht="12" spans="2:23">
      <c r="B984" s="41"/>
      <c r="C984" s="42"/>
      <c r="E984" s="43"/>
      <c r="V984" s="44"/>
      <c r="W984" s="45"/>
    </row>
    <row r="985" s="29" customFormat="1" ht="12" spans="2:23">
      <c r="B985" s="41"/>
      <c r="C985" s="42"/>
      <c r="E985" s="43"/>
      <c r="V985" s="44"/>
      <c r="W985" s="45"/>
    </row>
    <row r="986" s="29" customFormat="1" ht="12" spans="2:23">
      <c r="B986" s="41"/>
      <c r="C986" s="42"/>
      <c r="E986" s="43"/>
      <c r="V986" s="44"/>
      <c r="W986" s="45"/>
    </row>
    <row r="987" s="29" customFormat="1" ht="12" spans="2:23">
      <c r="B987" s="41"/>
      <c r="C987" s="42"/>
      <c r="E987" s="43"/>
      <c r="V987" s="44"/>
      <c r="W987" s="45"/>
    </row>
    <row r="988" s="29" customFormat="1" ht="12" spans="2:23">
      <c r="B988" s="41"/>
      <c r="C988" s="42"/>
      <c r="E988" s="43"/>
      <c r="V988" s="44"/>
      <c r="W988" s="45"/>
    </row>
    <row r="989" s="29" customFormat="1" ht="12" spans="2:23">
      <c r="B989" s="41"/>
      <c r="C989" s="42"/>
      <c r="E989" s="43"/>
      <c r="V989" s="44"/>
      <c r="W989" s="45"/>
    </row>
    <row r="990" s="29" customFormat="1" ht="12" spans="2:23">
      <c r="B990" s="41"/>
      <c r="C990" s="42"/>
      <c r="E990" s="43"/>
      <c r="V990" s="44"/>
      <c r="W990" s="45"/>
    </row>
    <row r="991" s="29" customFormat="1" ht="12" spans="2:23">
      <c r="B991" s="41"/>
      <c r="C991" s="42"/>
      <c r="E991" s="43"/>
      <c r="V991" s="44"/>
      <c r="W991" s="45"/>
    </row>
    <row r="992" s="29" customFormat="1" ht="12" spans="2:23">
      <c r="B992" s="41"/>
      <c r="C992" s="42"/>
      <c r="E992" s="43"/>
      <c r="V992" s="44"/>
      <c r="W992" s="45"/>
    </row>
    <row r="993" s="29" customFormat="1" ht="12" spans="2:23">
      <c r="B993" s="41"/>
      <c r="C993" s="42"/>
      <c r="E993" s="43"/>
      <c r="V993" s="44"/>
      <c r="W993" s="45"/>
    </row>
    <row r="994" s="29" customFormat="1" ht="12" spans="2:23">
      <c r="B994" s="41"/>
      <c r="C994" s="42"/>
      <c r="E994" s="43"/>
      <c r="V994" s="44"/>
      <c r="W994" s="45"/>
    </row>
    <row r="995" s="29" customFormat="1" ht="12" spans="2:23">
      <c r="B995" s="41"/>
      <c r="C995" s="42"/>
      <c r="E995" s="43"/>
      <c r="V995" s="44"/>
      <c r="W995" s="45"/>
    </row>
    <row r="996" s="29" customFormat="1" ht="12" spans="2:23">
      <c r="B996" s="41"/>
      <c r="C996" s="42"/>
      <c r="E996" s="43"/>
      <c r="V996" s="44"/>
      <c r="W996" s="45"/>
    </row>
    <row r="997" s="29" customFormat="1" ht="12" spans="2:23">
      <c r="B997" s="41"/>
      <c r="C997" s="42"/>
      <c r="E997" s="43"/>
      <c r="V997" s="44"/>
      <c r="W997" s="45"/>
    </row>
    <row r="998" s="29" customFormat="1" ht="12" spans="2:23">
      <c r="B998" s="41"/>
      <c r="C998" s="42"/>
      <c r="E998" s="43"/>
      <c r="V998" s="44"/>
      <c r="W998" s="45"/>
    </row>
    <row r="999" s="29" customFormat="1" ht="12" spans="2:23">
      <c r="B999" s="41"/>
      <c r="C999" s="42"/>
      <c r="E999" s="43"/>
      <c r="V999" s="44"/>
      <c r="W999" s="45"/>
    </row>
    <row r="1000" s="29" customFormat="1" ht="12" spans="2:23">
      <c r="B1000" s="41"/>
      <c r="C1000" s="42"/>
      <c r="E1000" s="43"/>
      <c r="V1000" s="44"/>
      <c r="W1000" s="45"/>
    </row>
    <row r="1001" s="29" customFormat="1" ht="12" spans="2:23">
      <c r="B1001" s="41"/>
      <c r="C1001" s="42"/>
      <c r="E1001" s="43"/>
      <c r="V1001" s="44"/>
      <c r="W1001" s="45"/>
    </row>
    <row r="1002" s="29" customFormat="1" ht="12" spans="2:23">
      <c r="B1002" s="41"/>
      <c r="C1002" s="42"/>
      <c r="E1002" s="43"/>
      <c r="V1002" s="44"/>
      <c r="W1002" s="45"/>
    </row>
    <row r="1003" s="29" customFormat="1" ht="12" spans="2:23">
      <c r="B1003" s="41"/>
      <c r="C1003" s="42"/>
      <c r="E1003" s="43"/>
      <c r="V1003" s="44"/>
      <c r="W1003" s="45"/>
    </row>
    <row r="1004" s="29" customFormat="1" ht="12" spans="2:23">
      <c r="B1004" s="41"/>
      <c r="C1004" s="42"/>
      <c r="E1004" s="43"/>
      <c r="V1004" s="44"/>
      <c r="W1004" s="45"/>
    </row>
    <row r="1005" s="29" customFormat="1" ht="12" spans="2:23">
      <c r="B1005" s="41"/>
      <c r="C1005" s="42"/>
      <c r="E1005" s="43"/>
      <c r="V1005" s="44"/>
      <c r="W1005" s="45"/>
    </row>
    <row r="1006" s="29" customFormat="1" ht="12" spans="2:23">
      <c r="B1006" s="41"/>
      <c r="C1006" s="42"/>
      <c r="E1006" s="43"/>
      <c r="V1006" s="44"/>
      <c r="W1006" s="45"/>
    </row>
    <row r="1007" s="29" customFormat="1" ht="12" spans="2:23">
      <c r="B1007" s="41"/>
      <c r="C1007" s="42"/>
      <c r="E1007" s="43"/>
      <c r="V1007" s="44"/>
      <c r="W1007" s="45"/>
    </row>
    <row r="1008" s="29" customFormat="1" ht="12" spans="2:23">
      <c r="B1008" s="41"/>
      <c r="C1008" s="42"/>
      <c r="E1008" s="43"/>
      <c r="V1008" s="44"/>
      <c r="W1008" s="45"/>
    </row>
    <row r="1009" s="29" customFormat="1" ht="12" spans="2:23">
      <c r="B1009" s="41"/>
      <c r="C1009" s="42"/>
      <c r="E1009" s="43"/>
      <c r="V1009" s="44"/>
      <c r="W1009" s="45"/>
    </row>
    <row r="1010" s="29" customFormat="1" ht="12" spans="2:23">
      <c r="B1010" s="41"/>
      <c r="C1010" s="42"/>
      <c r="E1010" s="43"/>
      <c r="V1010" s="44"/>
      <c r="W1010" s="45"/>
    </row>
    <row r="1011" s="29" customFormat="1" ht="12" spans="2:23">
      <c r="B1011" s="41"/>
      <c r="C1011" s="42"/>
      <c r="E1011" s="43"/>
      <c r="V1011" s="44"/>
      <c r="W1011" s="45"/>
    </row>
    <row r="1012" s="29" customFormat="1" ht="12" spans="2:23">
      <c r="B1012" s="41"/>
      <c r="C1012" s="42"/>
      <c r="E1012" s="43"/>
      <c r="V1012" s="44"/>
      <c r="W1012" s="45"/>
    </row>
    <row r="1013" s="29" customFormat="1" ht="12" spans="2:23">
      <c r="B1013" s="41"/>
      <c r="C1013" s="42"/>
      <c r="E1013" s="43"/>
      <c r="V1013" s="44"/>
      <c r="W1013" s="45"/>
    </row>
    <row r="1014" s="29" customFormat="1" ht="12" spans="2:23">
      <c r="B1014" s="41"/>
      <c r="C1014" s="42"/>
      <c r="E1014" s="43"/>
      <c r="V1014" s="44"/>
      <c r="W1014" s="45"/>
    </row>
    <row r="1015" s="29" customFormat="1" ht="12" spans="2:23">
      <c r="B1015" s="41"/>
      <c r="C1015" s="42"/>
      <c r="E1015" s="43"/>
      <c r="V1015" s="44"/>
      <c r="W1015" s="45"/>
    </row>
    <row r="1016" s="29" customFormat="1" ht="12" spans="2:23">
      <c r="B1016" s="41"/>
      <c r="C1016" s="42"/>
      <c r="E1016" s="43"/>
      <c r="V1016" s="44"/>
      <c r="W1016" s="45"/>
    </row>
    <row r="1017" s="29" customFormat="1" ht="12" spans="2:23">
      <c r="B1017" s="41"/>
      <c r="C1017" s="42"/>
      <c r="E1017" s="43"/>
      <c r="V1017" s="44"/>
      <c r="W1017" s="45"/>
    </row>
    <row r="1018" s="29" customFormat="1" ht="12" spans="2:23">
      <c r="B1018" s="41"/>
      <c r="C1018" s="42"/>
      <c r="E1018" s="43"/>
      <c r="V1018" s="44"/>
      <c r="W1018" s="45"/>
    </row>
    <row r="1019" s="29" customFormat="1" ht="12" spans="2:23">
      <c r="B1019" s="41"/>
      <c r="C1019" s="42"/>
      <c r="E1019" s="43"/>
      <c r="V1019" s="44"/>
      <c r="W1019" s="45"/>
    </row>
    <row r="1020" s="29" customFormat="1" ht="12" spans="2:23">
      <c r="B1020" s="41"/>
      <c r="C1020" s="42"/>
      <c r="E1020" s="43"/>
      <c r="V1020" s="44"/>
      <c r="W1020" s="45"/>
    </row>
    <row r="1021" s="29" customFormat="1" ht="12" spans="2:23">
      <c r="B1021" s="41"/>
      <c r="C1021" s="42"/>
      <c r="E1021" s="43"/>
      <c r="V1021" s="44"/>
      <c r="W1021" s="45"/>
    </row>
    <row r="1022" s="29" customFormat="1" ht="12" spans="2:23">
      <c r="B1022" s="41"/>
      <c r="C1022" s="42"/>
      <c r="E1022" s="43"/>
      <c r="V1022" s="44"/>
      <c r="W1022" s="45"/>
    </row>
    <row r="1023" s="29" customFormat="1" ht="12" spans="2:23">
      <c r="B1023" s="41"/>
      <c r="C1023" s="42"/>
      <c r="E1023" s="43"/>
      <c r="V1023" s="44"/>
      <c r="W1023" s="45"/>
    </row>
    <row r="1024" s="29" customFormat="1" ht="12" spans="2:23">
      <c r="B1024" s="41"/>
      <c r="C1024" s="42"/>
      <c r="E1024" s="43"/>
      <c r="V1024" s="44"/>
      <c r="W1024" s="45"/>
    </row>
    <row r="1025" s="29" customFormat="1" ht="12" spans="2:23">
      <c r="B1025" s="41"/>
      <c r="C1025" s="42"/>
      <c r="E1025" s="43"/>
      <c r="V1025" s="44"/>
      <c r="W1025" s="45"/>
    </row>
    <row r="1026" s="29" customFormat="1" ht="12" spans="2:23">
      <c r="B1026" s="41"/>
      <c r="C1026" s="42"/>
      <c r="E1026" s="43"/>
      <c r="V1026" s="44"/>
      <c r="W1026" s="45"/>
    </row>
    <row r="1027" s="29" customFormat="1" ht="12" spans="2:23">
      <c r="B1027" s="41"/>
      <c r="C1027" s="42"/>
      <c r="E1027" s="43"/>
      <c r="V1027" s="44"/>
      <c r="W1027" s="45"/>
    </row>
    <row r="1028" s="29" customFormat="1" ht="12" spans="2:23">
      <c r="B1028" s="41"/>
      <c r="C1028" s="42"/>
      <c r="E1028" s="43"/>
      <c r="V1028" s="44"/>
      <c r="W1028" s="45"/>
    </row>
    <row r="1029" s="29" customFormat="1" ht="12" spans="2:23">
      <c r="B1029" s="41"/>
      <c r="C1029" s="42"/>
      <c r="E1029" s="43"/>
      <c r="V1029" s="44"/>
      <c r="W1029" s="45"/>
    </row>
    <row r="1030" s="29" customFormat="1" ht="12" spans="2:23">
      <c r="B1030" s="41"/>
      <c r="C1030" s="42"/>
      <c r="E1030" s="43"/>
      <c r="V1030" s="44"/>
      <c r="W1030" s="45"/>
    </row>
    <row r="1031" s="29" customFormat="1" ht="12" spans="2:23">
      <c r="B1031" s="41"/>
      <c r="C1031" s="42"/>
      <c r="E1031" s="43"/>
      <c r="V1031" s="44"/>
      <c r="W1031" s="45"/>
    </row>
    <row r="1032" s="29" customFormat="1" ht="12" spans="2:23">
      <c r="B1032" s="41"/>
      <c r="C1032" s="42"/>
      <c r="E1032" s="43"/>
      <c r="V1032" s="44"/>
      <c r="W1032" s="45"/>
    </row>
    <row r="1033" s="29" customFormat="1" ht="12" spans="2:23">
      <c r="B1033" s="41"/>
      <c r="C1033" s="42"/>
      <c r="E1033" s="43"/>
      <c r="V1033" s="44"/>
      <c r="W1033" s="45"/>
    </row>
    <row r="1034" s="29" customFormat="1" ht="12" spans="2:23">
      <c r="B1034" s="41"/>
      <c r="C1034" s="42"/>
      <c r="E1034" s="43"/>
      <c r="V1034" s="44"/>
      <c r="W1034" s="45"/>
    </row>
    <row r="1035" s="29" customFormat="1" ht="12" spans="2:23">
      <c r="B1035" s="41"/>
      <c r="C1035" s="42"/>
      <c r="E1035" s="43"/>
      <c r="V1035" s="44"/>
      <c r="W1035" s="45"/>
    </row>
    <row r="1036" s="29" customFormat="1" ht="12" spans="2:23">
      <c r="B1036" s="41"/>
      <c r="C1036" s="42"/>
      <c r="E1036" s="43"/>
      <c r="V1036" s="44"/>
      <c r="W1036" s="45"/>
    </row>
    <row r="1037" s="29" customFormat="1" ht="12" spans="2:23">
      <c r="B1037" s="41"/>
      <c r="C1037" s="42"/>
      <c r="E1037" s="43"/>
      <c r="V1037" s="44"/>
      <c r="W1037" s="45"/>
    </row>
    <row r="1038" s="29" customFormat="1" ht="12" spans="2:23">
      <c r="B1038" s="41"/>
      <c r="C1038" s="42"/>
      <c r="E1038" s="43"/>
      <c r="V1038" s="44"/>
      <c r="W1038" s="45"/>
    </row>
    <row r="1039" s="29" customFormat="1" ht="12" spans="2:23">
      <c r="B1039" s="41"/>
      <c r="C1039" s="42"/>
      <c r="E1039" s="43"/>
      <c r="V1039" s="44"/>
      <c r="W1039" s="45"/>
    </row>
    <row r="1040" s="29" customFormat="1" ht="12" spans="2:23">
      <c r="B1040" s="41"/>
      <c r="C1040" s="42"/>
      <c r="E1040" s="43"/>
      <c r="V1040" s="44"/>
      <c r="W1040" s="45"/>
    </row>
    <row r="1041" s="29" customFormat="1" ht="12" spans="2:23">
      <c r="B1041" s="41"/>
      <c r="C1041" s="42"/>
      <c r="E1041" s="43"/>
      <c r="V1041" s="44"/>
      <c r="W1041" s="45"/>
    </row>
    <row r="1042" s="29" customFormat="1" ht="12" spans="2:23">
      <c r="B1042" s="41"/>
      <c r="C1042" s="42"/>
      <c r="E1042" s="43"/>
      <c r="V1042" s="44"/>
      <c r="W1042" s="45"/>
    </row>
    <row r="1043" s="29" customFormat="1" ht="12" spans="2:23">
      <c r="B1043" s="41"/>
      <c r="C1043" s="42"/>
      <c r="E1043" s="43"/>
      <c r="V1043" s="44"/>
      <c r="W1043" s="45"/>
    </row>
    <row r="1044" s="29" customFormat="1" ht="12" spans="2:23">
      <c r="B1044" s="41"/>
      <c r="C1044" s="42"/>
      <c r="E1044" s="43"/>
      <c r="V1044" s="44"/>
      <c r="W1044" s="45"/>
    </row>
    <row r="1045" s="29" customFormat="1" ht="12" spans="2:23">
      <c r="B1045" s="41"/>
      <c r="C1045" s="42"/>
      <c r="E1045" s="43"/>
      <c r="V1045" s="44"/>
      <c r="W1045" s="45"/>
    </row>
    <row r="1046" s="29" customFormat="1" ht="12" spans="2:23">
      <c r="B1046" s="41"/>
      <c r="C1046" s="42"/>
      <c r="E1046" s="43"/>
      <c r="V1046" s="44"/>
      <c r="W1046" s="45"/>
    </row>
    <row r="1047" s="29" customFormat="1" ht="12" spans="2:23">
      <c r="B1047" s="41"/>
      <c r="C1047" s="42"/>
      <c r="E1047" s="43"/>
      <c r="V1047" s="44"/>
      <c r="W1047" s="45"/>
    </row>
    <row r="1048" s="29" customFormat="1" ht="12" spans="2:23">
      <c r="B1048" s="41"/>
      <c r="C1048" s="42"/>
      <c r="E1048" s="43"/>
      <c r="V1048" s="44"/>
      <c r="W1048" s="45"/>
    </row>
    <row r="1049" s="29" customFormat="1" ht="12" spans="2:23">
      <c r="B1049" s="41"/>
      <c r="C1049" s="42"/>
      <c r="E1049" s="43"/>
      <c r="V1049" s="44"/>
      <c r="W1049" s="45"/>
    </row>
    <row r="1050" s="29" customFormat="1" ht="12" spans="2:23">
      <c r="B1050" s="41"/>
      <c r="C1050" s="42"/>
      <c r="E1050" s="43"/>
      <c r="V1050" s="44"/>
      <c r="W1050" s="45"/>
    </row>
    <row r="1051" s="29" customFormat="1" ht="12" spans="2:23">
      <c r="B1051" s="41"/>
      <c r="C1051" s="42"/>
      <c r="E1051" s="43"/>
      <c r="V1051" s="44"/>
      <c r="W1051" s="45"/>
    </row>
    <row r="1052" s="29" customFormat="1" ht="12" spans="2:23">
      <c r="B1052" s="41"/>
      <c r="C1052" s="42"/>
      <c r="E1052" s="43"/>
      <c r="V1052" s="44"/>
      <c r="W1052" s="45"/>
    </row>
    <row r="1053" s="29" customFormat="1" ht="12" spans="2:23">
      <c r="B1053" s="41"/>
      <c r="C1053" s="42"/>
      <c r="E1053" s="43"/>
      <c r="V1053" s="44"/>
      <c r="W1053" s="45"/>
    </row>
    <row r="1054" s="29" customFormat="1" ht="12" spans="2:23">
      <c r="B1054" s="41"/>
      <c r="C1054" s="42"/>
      <c r="E1054" s="43"/>
      <c r="V1054" s="44"/>
      <c r="W1054" s="45"/>
    </row>
    <row r="1055" s="29" customFormat="1" ht="12" spans="2:23">
      <c r="B1055" s="41"/>
      <c r="C1055" s="42"/>
      <c r="E1055" s="43"/>
      <c r="V1055" s="44"/>
      <c r="W1055" s="45"/>
    </row>
    <row r="1056" s="29" customFormat="1" ht="12" spans="2:23">
      <c r="B1056" s="41"/>
      <c r="C1056" s="42"/>
      <c r="E1056" s="43"/>
      <c r="V1056" s="44"/>
      <c r="W1056" s="45"/>
    </row>
    <row r="1057" s="29" customFormat="1" ht="12" spans="2:23">
      <c r="B1057" s="41"/>
      <c r="C1057" s="42"/>
      <c r="E1057" s="43"/>
      <c r="V1057" s="44"/>
      <c r="W1057" s="45"/>
    </row>
    <row r="1058" s="29" customFormat="1" ht="12" spans="2:23">
      <c r="B1058" s="41"/>
      <c r="C1058" s="42"/>
      <c r="E1058" s="43"/>
      <c r="V1058" s="44"/>
      <c r="W1058" s="45"/>
    </row>
    <row r="1059" s="29" customFormat="1" ht="12" spans="2:23">
      <c r="B1059" s="41"/>
      <c r="C1059" s="42"/>
      <c r="E1059" s="43"/>
      <c r="V1059" s="44"/>
      <c r="W1059" s="45"/>
    </row>
    <row r="1060" s="29" customFormat="1" ht="12" spans="2:23">
      <c r="B1060" s="41"/>
      <c r="C1060" s="42"/>
      <c r="E1060" s="43"/>
      <c r="V1060" s="44"/>
      <c r="W1060" s="45"/>
    </row>
    <row r="1061" s="29" customFormat="1" ht="12" spans="2:23">
      <c r="B1061" s="41"/>
      <c r="C1061" s="42"/>
      <c r="E1061" s="43"/>
      <c r="V1061" s="44"/>
      <c r="W1061" s="45"/>
    </row>
    <row r="1062" s="29" customFormat="1" ht="12" spans="2:23">
      <c r="B1062" s="41"/>
      <c r="C1062" s="42"/>
      <c r="E1062" s="43"/>
      <c r="V1062" s="44"/>
      <c r="W1062" s="45"/>
    </row>
    <row r="1063" s="29" customFormat="1" ht="12" spans="2:23">
      <c r="B1063" s="41"/>
      <c r="C1063" s="42"/>
      <c r="E1063" s="43"/>
      <c r="V1063" s="44"/>
      <c r="W1063" s="45"/>
    </row>
    <row r="1064" s="29" customFormat="1" ht="12" spans="2:23">
      <c r="B1064" s="41"/>
      <c r="C1064" s="42"/>
      <c r="E1064" s="43"/>
      <c r="V1064" s="44"/>
      <c r="W1064" s="45"/>
    </row>
    <row r="1065" s="29" customFormat="1" ht="12" spans="2:23">
      <c r="B1065" s="41"/>
      <c r="C1065" s="42"/>
      <c r="E1065" s="43"/>
      <c r="V1065" s="44"/>
      <c r="W1065" s="45"/>
    </row>
    <row r="1066" s="29" customFormat="1" ht="12" spans="2:23">
      <c r="B1066" s="41"/>
      <c r="C1066" s="42"/>
      <c r="E1066" s="43"/>
      <c r="V1066" s="44"/>
      <c r="W1066" s="45"/>
    </row>
    <row r="1067" s="29" customFormat="1" ht="12" spans="2:23">
      <c r="B1067" s="41"/>
      <c r="C1067" s="42"/>
      <c r="E1067" s="43"/>
      <c r="V1067" s="44"/>
      <c r="W1067" s="45"/>
    </row>
    <row r="1068" s="29" customFormat="1" ht="12" spans="2:23">
      <c r="B1068" s="41"/>
      <c r="C1068" s="42"/>
      <c r="E1068" s="43"/>
      <c r="V1068" s="44"/>
      <c r="W1068" s="45"/>
    </row>
    <row r="1069" s="29" customFormat="1" ht="12" spans="2:23">
      <c r="B1069" s="41"/>
      <c r="C1069" s="42"/>
      <c r="E1069" s="43"/>
      <c r="V1069" s="44"/>
      <c r="W1069" s="45"/>
    </row>
    <row r="1070" s="29" customFormat="1" ht="12" spans="2:23">
      <c r="B1070" s="41"/>
      <c r="C1070" s="42"/>
      <c r="E1070" s="43"/>
      <c r="V1070" s="44"/>
      <c r="W1070" s="45"/>
    </row>
    <row r="1071" s="29" customFormat="1" ht="12" spans="2:23">
      <c r="B1071" s="41"/>
      <c r="C1071" s="42"/>
      <c r="E1071" s="43"/>
      <c r="V1071" s="44"/>
      <c r="W1071" s="45"/>
    </row>
    <row r="1072" s="29" customFormat="1" ht="12" spans="2:23">
      <c r="B1072" s="41"/>
      <c r="C1072" s="42"/>
      <c r="E1072" s="43"/>
      <c r="V1072" s="44"/>
      <c r="W1072" s="45"/>
    </row>
    <row r="1073" s="29" customFormat="1" ht="12" spans="2:23">
      <c r="B1073" s="41"/>
      <c r="C1073" s="42"/>
      <c r="E1073" s="43"/>
      <c r="V1073" s="44"/>
      <c r="W1073" s="45"/>
    </row>
    <row r="1074" s="29" customFormat="1" ht="12" spans="2:23">
      <c r="B1074" s="41"/>
      <c r="C1074" s="42"/>
      <c r="E1074" s="43"/>
      <c r="V1074" s="44"/>
      <c r="W1074" s="45"/>
    </row>
    <row r="1075" s="29" customFormat="1" ht="12" spans="2:23">
      <c r="B1075" s="41"/>
      <c r="C1075" s="42"/>
      <c r="E1075" s="43"/>
      <c r="V1075" s="44"/>
      <c r="W1075" s="45"/>
    </row>
    <row r="1076" s="29" customFormat="1" ht="12" spans="2:23">
      <c r="B1076" s="41"/>
      <c r="C1076" s="42"/>
      <c r="E1076" s="43"/>
      <c r="V1076" s="44"/>
      <c r="W1076" s="45"/>
    </row>
    <row r="1077" s="29" customFormat="1" ht="12" spans="2:23">
      <c r="B1077" s="41"/>
      <c r="C1077" s="42"/>
      <c r="E1077" s="43"/>
      <c r="V1077" s="44"/>
      <c r="W1077" s="45"/>
    </row>
    <row r="1078" s="29" customFormat="1" ht="12" spans="2:23">
      <c r="B1078" s="41"/>
      <c r="C1078" s="42"/>
      <c r="E1078" s="43"/>
      <c r="V1078" s="44"/>
      <c r="W1078" s="45"/>
    </row>
    <row r="1079" s="29" customFormat="1" ht="12" spans="2:23">
      <c r="B1079" s="41"/>
      <c r="C1079" s="42"/>
      <c r="E1079" s="43"/>
      <c r="V1079" s="44"/>
      <c r="W1079" s="45"/>
    </row>
    <row r="1080" s="29" customFormat="1" ht="12" spans="2:23">
      <c r="B1080" s="41"/>
      <c r="C1080" s="42"/>
      <c r="E1080" s="43"/>
      <c r="V1080" s="44"/>
      <c r="W1080" s="45"/>
    </row>
    <row r="1081" s="29" customFormat="1" ht="12" spans="2:23">
      <c r="B1081" s="41"/>
      <c r="C1081" s="42"/>
      <c r="E1081" s="43"/>
      <c r="V1081" s="44"/>
      <c r="W1081" s="45"/>
    </row>
    <row r="1082" s="29" customFormat="1" ht="12" spans="2:23">
      <c r="B1082" s="41"/>
      <c r="C1082" s="42"/>
      <c r="E1082" s="43"/>
      <c r="V1082" s="44"/>
      <c r="W1082" s="45"/>
    </row>
    <row r="1083" s="29" customFormat="1" ht="12" spans="2:23">
      <c r="B1083" s="41"/>
      <c r="C1083" s="42"/>
      <c r="E1083" s="43"/>
      <c r="V1083" s="44"/>
      <c r="W1083" s="45"/>
    </row>
    <row r="1084" s="29" customFormat="1" ht="12" spans="2:23">
      <c r="B1084" s="41"/>
      <c r="C1084" s="42"/>
      <c r="E1084" s="43"/>
      <c r="V1084" s="44"/>
      <c r="W1084" s="45"/>
    </row>
    <row r="1085" s="29" customFormat="1" ht="12" spans="2:23">
      <c r="B1085" s="41"/>
      <c r="C1085" s="42"/>
      <c r="E1085" s="43"/>
      <c r="V1085" s="44"/>
      <c r="W1085" s="45"/>
    </row>
    <row r="1086" s="29" customFormat="1" ht="12" spans="2:23">
      <c r="B1086" s="41"/>
      <c r="C1086" s="42"/>
      <c r="E1086" s="43"/>
      <c r="V1086" s="44"/>
      <c r="W1086" s="45"/>
    </row>
    <row r="1087" s="29" customFormat="1" ht="12" spans="2:23">
      <c r="B1087" s="41"/>
      <c r="C1087" s="42"/>
      <c r="E1087" s="43"/>
      <c r="V1087" s="44"/>
      <c r="W1087" s="45"/>
    </row>
    <row r="1088" s="29" customFormat="1" ht="12" spans="2:23">
      <c r="B1088" s="41"/>
      <c r="C1088" s="42"/>
      <c r="E1088" s="43"/>
      <c r="V1088" s="44"/>
      <c r="W1088" s="45"/>
    </row>
    <row r="1089" s="29" customFormat="1" ht="12" spans="2:23">
      <c r="B1089" s="41"/>
      <c r="C1089" s="42"/>
      <c r="E1089" s="43"/>
      <c r="V1089" s="44"/>
      <c r="W1089" s="45"/>
    </row>
    <row r="1090" s="29" customFormat="1" ht="12" spans="2:23">
      <c r="B1090" s="41"/>
      <c r="C1090" s="42"/>
      <c r="E1090" s="43"/>
      <c r="V1090" s="44"/>
      <c r="W1090" s="45"/>
    </row>
    <row r="1091" s="29" customFormat="1" ht="12" spans="2:23">
      <c r="B1091" s="41"/>
      <c r="C1091" s="42"/>
      <c r="E1091" s="43"/>
      <c r="V1091" s="44"/>
      <c r="W1091" s="45"/>
    </row>
    <row r="1092" s="29" customFormat="1" ht="12" spans="2:23">
      <c r="B1092" s="41"/>
      <c r="C1092" s="42"/>
      <c r="E1092" s="43"/>
      <c r="V1092" s="44"/>
      <c r="W1092" s="45"/>
    </row>
    <row r="1093" s="29" customFormat="1" ht="12" spans="2:23">
      <c r="B1093" s="41"/>
      <c r="C1093" s="42"/>
      <c r="E1093" s="43"/>
      <c r="V1093" s="44"/>
      <c r="W1093" s="45"/>
    </row>
    <row r="1094" s="29" customFormat="1" ht="12" spans="2:23">
      <c r="B1094" s="41"/>
      <c r="C1094" s="42"/>
      <c r="E1094" s="43"/>
      <c r="V1094" s="44"/>
      <c r="W1094" s="45"/>
    </row>
    <row r="1095" s="29" customFormat="1" ht="12" spans="2:23">
      <c r="B1095" s="41"/>
      <c r="C1095" s="42"/>
      <c r="E1095" s="43"/>
      <c r="V1095" s="44"/>
      <c r="W1095" s="45"/>
    </row>
    <row r="1096" s="29" customFormat="1" ht="12" spans="2:23">
      <c r="B1096" s="41"/>
      <c r="C1096" s="42"/>
      <c r="E1096" s="43"/>
      <c r="V1096" s="44"/>
      <c r="W1096" s="45"/>
    </row>
    <row r="1097" s="29" customFormat="1" ht="12" spans="2:23">
      <c r="B1097" s="41"/>
      <c r="C1097" s="42"/>
      <c r="E1097" s="43"/>
      <c r="V1097" s="44"/>
      <c r="W1097" s="45"/>
    </row>
    <row r="1098" s="29" customFormat="1" ht="12" spans="2:23">
      <c r="B1098" s="41"/>
      <c r="C1098" s="42"/>
      <c r="E1098" s="43"/>
      <c r="V1098" s="44"/>
      <c r="W1098" s="45"/>
    </row>
    <row r="1099" s="29" customFormat="1" ht="12" spans="2:23">
      <c r="B1099" s="41"/>
      <c r="C1099" s="42"/>
      <c r="E1099" s="43"/>
      <c r="V1099" s="44"/>
      <c r="W1099" s="45"/>
    </row>
    <row r="1100" s="29" customFormat="1" ht="12" spans="2:23">
      <c r="B1100" s="41"/>
      <c r="C1100" s="42"/>
      <c r="E1100" s="43"/>
      <c r="V1100" s="44"/>
      <c r="W1100" s="45"/>
    </row>
    <row r="1101" s="29" customFormat="1" ht="12" spans="2:23">
      <c r="B1101" s="41"/>
      <c r="C1101" s="42"/>
      <c r="E1101" s="43"/>
      <c r="V1101" s="44"/>
      <c r="W1101" s="45"/>
    </row>
    <row r="1102" s="29" customFormat="1" ht="12" spans="2:23">
      <c r="B1102" s="41"/>
      <c r="C1102" s="42"/>
      <c r="E1102" s="43"/>
      <c r="V1102" s="44"/>
      <c r="W1102" s="45"/>
    </row>
    <row r="1103" s="29" customFormat="1" ht="12" spans="2:23">
      <c r="B1103" s="41"/>
      <c r="C1103" s="42"/>
      <c r="E1103" s="43"/>
      <c r="V1103" s="44"/>
      <c r="W1103" s="45"/>
    </row>
    <row r="1104" s="29" customFormat="1" ht="12" spans="2:23">
      <c r="B1104" s="41"/>
      <c r="C1104" s="42"/>
      <c r="E1104" s="43"/>
      <c r="V1104" s="44"/>
      <c r="W1104" s="45"/>
    </row>
    <row r="1105" s="29" customFormat="1" ht="12" spans="2:23">
      <c r="B1105" s="41"/>
      <c r="C1105" s="42"/>
      <c r="E1105" s="43"/>
      <c r="V1105" s="44"/>
      <c r="W1105" s="45"/>
    </row>
    <row r="1106" s="29" customFormat="1" ht="12" spans="2:23">
      <c r="B1106" s="41"/>
      <c r="C1106" s="42"/>
      <c r="E1106" s="43"/>
      <c r="V1106" s="44"/>
      <c r="W1106" s="45"/>
    </row>
    <row r="1107" s="29" customFormat="1" ht="12" spans="2:23">
      <c r="B1107" s="41"/>
      <c r="C1107" s="42"/>
      <c r="E1107" s="43"/>
      <c r="V1107" s="44"/>
      <c r="W1107" s="45"/>
    </row>
    <row r="1108" s="29" customFormat="1" ht="12" spans="2:23">
      <c r="B1108" s="41"/>
      <c r="C1108" s="42"/>
      <c r="E1108" s="43"/>
      <c r="V1108" s="44"/>
      <c r="W1108" s="45"/>
    </row>
    <row r="1109" s="29" customFormat="1" ht="12" spans="2:23">
      <c r="B1109" s="41"/>
      <c r="C1109" s="42"/>
      <c r="E1109" s="43"/>
      <c r="V1109" s="44"/>
      <c r="W1109" s="45"/>
    </row>
    <row r="1110" s="29" customFormat="1" ht="12" spans="2:23">
      <c r="B1110" s="41"/>
      <c r="C1110" s="42"/>
      <c r="E1110" s="43"/>
      <c r="V1110" s="44"/>
      <c r="W1110" s="45"/>
    </row>
    <row r="1111" s="29" customFormat="1" ht="12" spans="2:23">
      <c r="B1111" s="41"/>
      <c r="C1111" s="42"/>
      <c r="E1111" s="43"/>
      <c r="V1111" s="44"/>
      <c r="W1111" s="45"/>
    </row>
    <row r="1112" s="29" customFormat="1" ht="12" spans="2:23">
      <c r="B1112" s="41"/>
      <c r="C1112" s="42"/>
      <c r="E1112" s="43"/>
      <c r="V1112" s="44"/>
      <c r="W1112" s="45"/>
    </row>
    <row r="1113" s="29" customFormat="1" ht="12" spans="2:23">
      <c r="B1113" s="41"/>
      <c r="C1113" s="42"/>
      <c r="E1113" s="43"/>
      <c r="V1113" s="44"/>
      <c r="W1113" s="45"/>
    </row>
    <row r="1114" s="29" customFormat="1" ht="12" spans="2:23">
      <c r="B1114" s="41"/>
      <c r="C1114" s="42"/>
      <c r="E1114" s="43"/>
      <c r="V1114" s="44"/>
      <c r="W1114" s="45"/>
    </row>
    <row r="1115" s="29" customFormat="1" ht="12" spans="2:23">
      <c r="B1115" s="41"/>
      <c r="C1115" s="42"/>
      <c r="E1115" s="43"/>
      <c r="V1115" s="44"/>
      <c r="W1115" s="45"/>
    </row>
    <row r="1116" s="29" customFormat="1" ht="12" spans="2:23">
      <c r="B1116" s="41"/>
      <c r="C1116" s="42"/>
      <c r="E1116" s="43"/>
      <c r="V1116" s="44"/>
      <c r="W1116" s="45"/>
    </row>
    <row r="1117" s="29" customFormat="1" ht="12" spans="2:23">
      <c r="B1117" s="41"/>
      <c r="C1117" s="42"/>
      <c r="E1117" s="43"/>
      <c r="V1117" s="44"/>
      <c r="W1117" s="45"/>
    </row>
    <row r="1118" s="29" customFormat="1" ht="12" spans="2:23">
      <c r="B1118" s="41"/>
      <c r="C1118" s="42"/>
      <c r="E1118" s="43"/>
      <c r="V1118" s="44"/>
      <c r="W1118" s="45"/>
    </row>
    <row r="1119" s="29" customFormat="1" ht="12" spans="2:23">
      <c r="B1119" s="41"/>
      <c r="C1119" s="42"/>
      <c r="E1119" s="43"/>
      <c r="V1119" s="44"/>
      <c r="W1119" s="45"/>
    </row>
    <row r="1120" s="29" customFormat="1" ht="12" spans="2:23">
      <c r="B1120" s="41"/>
      <c r="C1120" s="42"/>
      <c r="E1120" s="43"/>
      <c r="V1120" s="44"/>
      <c r="W1120" s="45"/>
    </row>
    <row r="1121" s="29" customFormat="1" ht="12" spans="2:23">
      <c r="B1121" s="41"/>
      <c r="C1121" s="42"/>
      <c r="E1121" s="43"/>
      <c r="V1121" s="44"/>
      <c r="W1121" s="45"/>
    </row>
    <row r="1122" s="29" customFormat="1" ht="12" spans="2:23">
      <c r="B1122" s="41"/>
      <c r="C1122" s="42"/>
      <c r="E1122" s="43"/>
      <c r="V1122" s="44"/>
      <c r="W1122" s="45"/>
    </row>
    <row r="1123" s="29" customFormat="1" ht="12" spans="2:23">
      <c r="B1123" s="41"/>
      <c r="C1123" s="42"/>
      <c r="E1123" s="43"/>
      <c r="V1123" s="44"/>
      <c r="W1123" s="45"/>
    </row>
    <row r="1124" s="29" customFormat="1" ht="12" spans="2:23">
      <c r="B1124" s="41"/>
      <c r="C1124" s="42"/>
      <c r="E1124" s="43"/>
      <c r="V1124" s="44"/>
      <c r="W1124" s="45"/>
    </row>
    <row r="1125" s="29" customFormat="1" ht="12" spans="2:23">
      <c r="B1125" s="41"/>
      <c r="C1125" s="42"/>
      <c r="E1125" s="43"/>
      <c r="V1125" s="44"/>
      <c r="W1125" s="45"/>
    </row>
    <row r="1126" s="29" customFormat="1" ht="12" spans="2:23">
      <c r="B1126" s="41"/>
      <c r="C1126" s="42"/>
      <c r="E1126" s="43"/>
      <c r="V1126" s="44"/>
      <c r="W1126" s="45"/>
    </row>
    <row r="1127" s="29" customFormat="1" ht="12" spans="2:23">
      <c r="B1127" s="41"/>
      <c r="C1127" s="42"/>
      <c r="E1127" s="43"/>
      <c r="V1127" s="44"/>
      <c r="W1127" s="45"/>
    </row>
    <row r="1128" s="29" customFormat="1" ht="12" spans="2:23">
      <c r="B1128" s="41"/>
      <c r="C1128" s="42"/>
      <c r="E1128" s="43"/>
      <c r="V1128" s="44"/>
      <c r="W1128" s="45"/>
    </row>
    <row r="1129" s="29" customFormat="1" ht="12" spans="2:23">
      <c r="B1129" s="41"/>
      <c r="C1129" s="42"/>
      <c r="E1129" s="43"/>
      <c r="V1129" s="44"/>
      <c r="W1129" s="45"/>
    </row>
    <row r="1130" s="29" customFormat="1" ht="12" spans="2:23">
      <c r="B1130" s="41"/>
      <c r="C1130" s="42"/>
      <c r="E1130" s="43"/>
      <c r="V1130" s="44"/>
      <c r="W1130" s="45"/>
    </row>
    <row r="1131" s="29" customFormat="1" ht="12" spans="2:23">
      <c r="B1131" s="41"/>
      <c r="C1131" s="42"/>
      <c r="E1131" s="43"/>
      <c r="V1131" s="44"/>
      <c r="W1131" s="45"/>
    </row>
    <row r="1132" s="29" customFormat="1" ht="12" spans="2:23">
      <c r="B1132" s="41"/>
      <c r="C1132" s="42"/>
      <c r="E1132" s="43"/>
      <c r="V1132" s="44"/>
      <c r="W1132" s="45"/>
    </row>
    <row r="1133" s="29" customFormat="1" ht="12" spans="2:23">
      <c r="B1133" s="41"/>
      <c r="C1133" s="42"/>
      <c r="E1133" s="43"/>
      <c r="V1133" s="44"/>
      <c r="W1133" s="45"/>
    </row>
    <row r="1134" s="29" customFormat="1" ht="12" spans="2:23">
      <c r="B1134" s="41"/>
      <c r="C1134" s="42"/>
      <c r="E1134" s="43"/>
      <c r="V1134" s="44"/>
      <c r="W1134" s="45"/>
    </row>
    <row r="1135" s="29" customFormat="1" ht="12" spans="2:23">
      <c r="B1135" s="41"/>
      <c r="C1135" s="42"/>
      <c r="E1135" s="43"/>
      <c r="V1135" s="44"/>
      <c r="W1135" s="45"/>
    </row>
    <row r="1136" s="29" customFormat="1" ht="12" spans="2:23">
      <c r="B1136" s="41"/>
      <c r="C1136" s="42"/>
      <c r="E1136" s="43"/>
      <c r="V1136" s="44"/>
      <c r="W1136" s="45"/>
    </row>
    <row r="1137" s="29" customFormat="1" ht="12" spans="2:23">
      <c r="B1137" s="41"/>
      <c r="C1137" s="42"/>
      <c r="E1137" s="43"/>
      <c r="V1137" s="44"/>
      <c r="W1137" s="45"/>
    </row>
    <row r="1138" s="29" customFormat="1" ht="12" spans="2:23">
      <c r="B1138" s="41"/>
      <c r="C1138" s="42"/>
      <c r="E1138" s="43"/>
      <c r="V1138" s="44"/>
      <c r="W1138" s="45"/>
    </row>
    <row r="1139" s="29" customFormat="1" ht="12" spans="2:23">
      <c r="B1139" s="41"/>
      <c r="C1139" s="42"/>
      <c r="E1139" s="43"/>
      <c r="V1139" s="44"/>
      <c r="W1139" s="45"/>
    </row>
    <row r="1140" s="29" customFormat="1" ht="12" spans="2:23">
      <c r="B1140" s="41"/>
      <c r="C1140" s="42"/>
      <c r="E1140" s="43"/>
      <c r="V1140" s="44"/>
      <c r="W1140" s="45"/>
    </row>
    <row r="1141" s="29" customFormat="1" ht="12" spans="2:23">
      <c r="B1141" s="41"/>
      <c r="C1141" s="42"/>
      <c r="E1141" s="43"/>
      <c r="V1141" s="44"/>
      <c r="W1141" s="45"/>
    </row>
    <row r="1142" s="29" customFormat="1" ht="12" spans="2:23">
      <c r="B1142" s="41"/>
      <c r="C1142" s="42"/>
      <c r="E1142" s="43"/>
      <c r="V1142" s="44"/>
      <c r="W1142" s="45"/>
    </row>
    <row r="1143" s="29" customFormat="1" ht="12" spans="2:23">
      <c r="B1143" s="41"/>
      <c r="C1143" s="42"/>
      <c r="E1143" s="43"/>
      <c r="V1143" s="44"/>
      <c r="W1143" s="45"/>
    </row>
    <row r="1144" s="29" customFormat="1" ht="12" spans="2:23">
      <c r="B1144" s="41"/>
      <c r="C1144" s="42"/>
      <c r="E1144" s="43"/>
      <c r="V1144" s="44"/>
      <c r="W1144" s="45"/>
    </row>
    <row r="1145" s="29" customFormat="1" ht="12" spans="2:23">
      <c r="B1145" s="41"/>
      <c r="C1145" s="42"/>
      <c r="E1145" s="43"/>
      <c r="V1145" s="44"/>
      <c r="W1145" s="45"/>
    </row>
    <row r="1146" s="29" customFormat="1" ht="12" spans="2:23">
      <c r="B1146" s="41"/>
      <c r="C1146" s="42"/>
      <c r="E1146" s="43"/>
      <c r="V1146" s="44"/>
      <c r="W1146" s="45"/>
    </row>
    <row r="1147" s="29" customFormat="1" ht="12" spans="2:23">
      <c r="B1147" s="41"/>
      <c r="C1147" s="42"/>
      <c r="E1147" s="43"/>
      <c r="V1147" s="44"/>
      <c r="W1147" s="45"/>
    </row>
    <row r="1148" s="29" customFormat="1" ht="12" spans="2:23">
      <c r="B1148" s="41"/>
      <c r="C1148" s="42"/>
      <c r="E1148" s="43"/>
      <c r="V1148" s="44"/>
      <c r="W1148" s="45"/>
    </row>
    <row r="1149" s="29" customFormat="1" ht="12" spans="2:23">
      <c r="B1149" s="41"/>
      <c r="C1149" s="42"/>
      <c r="E1149" s="43"/>
      <c r="V1149" s="44"/>
      <c r="W1149" s="45"/>
    </row>
    <row r="1150" s="29" customFormat="1" ht="12" spans="2:23">
      <c r="B1150" s="41"/>
      <c r="C1150" s="42"/>
      <c r="E1150" s="43"/>
      <c r="V1150" s="44"/>
      <c r="W1150" s="45"/>
    </row>
    <row r="1151" s="29" customFormat="1" ht="12" spans="2:23">
      <c r="B1151" s="41"/>
      <c r="C1151" s="42"/>
      <c r="E1151" s="43"/>
      <c r="V1151" s="44"/>
      <c r="W1151" s="45"/>
    </row>
    <row r="1152" s="29" customFormat="1" ht="12" spans="2:23">
      <c r="B1152" s="41"/>
      <c r="C1152" s="42"/>
      <c r="E1152" s="43"/>
      <c r="V1152" s="44"/>
      <c r="W1152" s="45"/>
    </row>
    <row r="1153" s="29" customFormat="1" ht="12" spans="2:23">
      <c r="B1153" s="41"/>
      <c r="C1153" s="42"/>
      <c r="E1153" s="43"/>
      <c r="V1153" s="44"/>
      <c r="W1153" s="45"/>
    </row>
    <row r="1154" s="29" customFormat="1" ht="12" spans="2:23">
      <c r="B1154" s="41"/>
      <c r="C1154" s="42"/>
      <c r="E1154" s="43"/>
      <c r="V1154" s="44"/>
      <c r="W1154" s="45"/>
    </row>
    <row r="1155" s="29" customFormat="1" ht="12" spans="2:23">
      <c r="B1155" s="41"/>
      <c r="C1155" s="42"/>
      <c r="E1155" s="43"/>
      <c r="V1155" s="44"/>
      <c r="W1155" s="45"/>
    </row>
    <row r="1156" s="29" customFormat="1" ht="12" spans="2:23">
      <c r="B1156" s="41"/>
      <c r="C1156" s="42"/>
      <c r="E1156" s="43"/>
      <c r="V1156" s="44"/>
      <c r="W1156" s="45"/>
    </row>
    <row r="1157" s="29" customFormat="1" ht="12" spans="2:23">
      <c r="B1157" s="41"/>
      <c r="C1157" s="42"/>
      <c r="E1157" s="43"/>
      <c r="V1157" s="44"/>
      <c r="W1157" s="45"/>
    </row>
    <row r="1158" s="29" customFormat="1" ht="12" spans="2:23">
      <c r="B1158" s="41"/>
      <c r="C1158" s="42"/>
      <c r="E1158" s="43"/>
      <c r="V1158" s="44"/>
      <c r="W1158" s="45"/>
    </row>
    <row r="1159" s="29" customFormat="1" ht="12" spans="2:23">
      <c r="B1159" s="41"/>
      <c r="C1159" s="42"/>
      <c r="E1159" s="43"/>
      <c r="V1159" s="44"/>
      <c r="W1159" s="45"/>
    </row>
    <row r="1160" s="29" customFormat="1" ht="12" spans="2:23">
      <c r="B1160" s="41"/>
      <c r="C1160" s="42"/>
      <c r="E1160" s="43"/>
      <c r="V1160" s="44"/>
      <c r="W1160" s="45"/>
    </row>
    <row r="1161" s="29" customFormat="1" ht="12" spans="2:23">
      <c r="B1161" s="41"/>
      <c r="C1161" s="42"/>
      <c r="E1161" s="43"/>
      <c r="V1161" s="44"/>
      <c r="W1161" s="45"/>
    </row>
    <row r="1162" s="29" customFormat="1" ht="12" spans="2:23">
      <c r="B1162" s="41"/>
      <c r="C1162" s="42"/>
      <c r="E1162" s="43"/>
      <c r="V1162" s="44"/>
      <c r="W1162" s="45"/>
    </row>
    <row r="1163" s="29" customFormat="1" ht="12" spans="2:23">
      <c r="B1163" s="41"/>
      <c r="C1163" s="42"/>
      <c r="E1163" s="43"/>
      <c r="V1163" s="44"/>
      <c r="W1163" s="45"/>
    </row>
    <row r="1164" s="29" customFormat="1" ht="12" spans="2:23">
      <c r="B1164" s="41"/>
      <c r="C1164" s="42"/>
      <c r="E1164" s="43"/>
      <c r="V1164" s="44"/>
      <c r="W1164" s="45"/>
    </row>
    <row r="1165" s="29" customFormat="1" ht="12" spans="2:23">
      <c r="B1165" s="41"/>
      <c r="C1165" s="42"/>
      <c r="E1165" s="43"/>
      <c r="V1165" s="44"/>
      <c r="W1165" s="45"/>
    </row>
    <row r="1166" s="29" customFormat="1" ht="12" spans="2:23">
      <c r="B1166" s="41"/>
      <c r="C1166" s="42"/>
      <c r="E1166" s="43"/>
      <c r="V1166" s="44"/>
      <c r="W1166" s="45"/>
    </row>
    <row r="1167" s="29" customFormat="1" ht="12" spans="2:23">
      <c r="B1167" s="41"/>
      <c r="C1167" s="42"/>
      <c r="E1167" s="43"/>
      <c r="V1167" s="44"/>
      <c r="W1167" s="45"/>
    </row>
    <row r="1168" s="29" customFormat="1" ht="12" spans="2:23">
      <c r="B1168" s="41"/>
      <c r="C1168" s="42"/>
      <c r="E1168" s="43"/>
      <c r="V1168" s="44"/>
      <c r="W1168" s="45"/>
    </row>
    <row r="1169" s="29" customFormat="1" ht="12" spans="2:23">
      <c r="B1169" s="41"/>
      <c r="C1169" s="42"/>
      <c r="E1169" s="43"/>
      <c r="V1169" s="44"/>
      <c r="W1169" s="45"/>
    </row>
    <row r="1170" s="29" customFormat="1" ht="12" spans="2:23">
      <c r="B1170" s="41"/>
      <c r="C1170" s="42"/>
      <c r="E1170" s="43"/>
      <c r="V1170" s="44"/>
      <c r="W1170" s="45"/>
    </row>
    <row r="1171" s="29" customFormat="1" ht="12" spans="2:23">
      <c r="B1171" s="41"/>
      <c r="C1171" s="42"/>
      <c r="E1171" s="43"/>
      <c r="V1171" s="44"/>
      <c r="W1171" s="45"/>
    </row>
    <row r="1172" s="29" customFormat="1" ht="12" spans="2:23">
      <c r="B1172" s="41"/>
      <c r="C1172" s="42"/>
      <c r="E1172" s="43"/>
      <c r="V1172" s="44"/>
      <c r="W1172" s="45"/>
    </row>
    <row r="1173" s="29" customFormat="1" ht="12" spans="2:23">
      <c r="B1173" s="41"/>
      <c r="C1173" s="42"/>
      <c r="E1173" s="43"/>
      <c r="V1173" s="44"/>
      <c r="W1173" s="45"/>
    </row>
    <row r="1174" s="29" customFormat="1" ht="12" spans="2:23">
      <c r="B1174" s="41"/>
      <c r="C1174" s="42"/>
      <c r="E1174" s="43"/>
      <c r="V1174" s="44"/>
      <c r="W1174" s="45"/>
    </row>
    <row r="1175" s="29" customFormat="1" ht="12" spans="2:23">
      <c r="B1175" s="41"/>
      <c r="C1175" s="42"/>
      <c r="E1175" s="43"/>
      <c r="V1175" s="44"/>
      <c r="W1175" s="45"/>
    </row>
    <row r="1176" s="29" customFormat="1" ht="12" spans="2:23">
      <c r="B1176" s="41"/>
      <c r="C1176" s="42"/>
      <c r="E1176" s="43"/>
      <c r="V1176" s="44"/>
      <c r="W1176" s="45"/>
    </row>
    <row r="1177" s="29" customFormat="1" ht="12" spans="2:23">
      <c r="B1177" s="41"/>
      <c r="C1177" s="42"/>
      <c r="E1177" s="43"/>
      <c r="V1177" s="44"/>
      <c r="W1177" s="45"/>
    </row>
    <row r="1178" s="29" customFormat="1" ht="12" spans="2:23">
      <c r="B1178" s="41"/>
      <c r="C1178" s="42"/>
      <c r="E1178" s="43"/>
      <c r="V1178" s="44"/>
      <c r="W1178" s="45"/>
    </row>
    <row r="1179" s="29" customFormat="1" ht="12" spans="2:23">
      <c r="B1179" s="41"/>
      <c r="C1179" s="42"/>
      <c r="E1179" s="43"/>
      <c r="V1179" s="44"/>
      <c r="W1179" s="45"/>
    </row>
    <row r="1180" s="29" customFormat="1" ht="12" spans="2:23">
      <c r="B1180" s="41"/>
      <c r="C1180" s="42"/>
      <c r="E1180" s="43"/>
      <c r="V1180" s="44"/>
      <c r="W1180" s="45"/>
    </row>
    <row r="1181" s="29" customFormat="1" ht="12" spans="2:23">
      <c r="B1181" s="41"/>
      <c r="C1181" s="42"/>
      <c r="E1181" s="43"/>
      <c r="V1181" s="44"/>
      <c r="W1181" s="45"/>
    </row>
    <row r="1182" s="29" customFormat="1" ht="12" spans="2:23">
      <c r="B1182" s="41"/>
      <c r="C1182" s="42"/>
      <c r="E1182" s="43"/>
      <c r="V1182" s="44"/>
      <c r="W1182" s="45"/>
    </row>
    <row r="1183" s="29" customFormat="1" ht="12" spans="2:23">
      <c r="B1183" s="41"/>
      <c r="C1183" s="42"/>
      <c r="E1183" s="43"/>
      <c r="V1183" s="44"/>
      <c r="W1183" s="45"/>
    </row>
    <row r="1184" s="29" customFormat="1" ht="12" spans="2:23">
      <c r="B1184" s="41"/>
      <c r="C1184" s="42"/>
      <c r="E1184" s="43"/>
      <c r="V1184" s="44"/>
      <c r="W1184" s="45"/>
    </row>
    <row r="1185" s="29" customFormat="1" ht="12" spans="2:23">
      <c r="B1185" s="41"/>
      <c r="C1185" s="42"/>
      <c r="E1185" s="43"/>
      <c r="V1185" s="44"/>
      <c r="W1185" s="45"/>
    </row>
    <row r="1186" s="29" customFormat="1" ht="12" spans="2:23">
      <c r="B1186" s="41"/>
      <c r="C1186" s="42"/>
      <c r="E1186" s="43"/>
      <c r="V1186" s="44"/>
      <c r="W1186" s="45"/>
    </row>
    <row r="1187" s="29" customFormat="1" ht="12" spans="2:23">
      <c r="B1187" s="41"/>
      <c r="C1187" s="42"/>
      <c r="E1187" s="43"/>
      <c r="V1187" s="44"/>
      <c r="W1187" s="45"/>
    </row>
    <row r="1188" s="29" customFormat="1" ht="12" spans="2:23">
      <c r="B1188" s="41"/>
      <c r="C1188" s="42"/>
      <c r="E1188" s="43"/>
      <c r="V1188" s="44"/>
      <c r="W1188" s="45"/>
    </row>
    <row r="1189" s="29" customFormat="1" ht="12" spans="2:23">
      <c r="B1189" s="41"/>
      <c r="C1189" s="42"/>
      <c r="E1189" s="43"/>
      <c r="V1189" s="44"/>
      <c r="W1189" s="45"/>
    </row>
    <row r="1190" s="29" customFormat="1" ht="12" spans="2:23">
      <c r="B1190" s="41"/>
      <c r="C1190" s="42"/>
      <c r="E1190" s="43"/>
      <c r="V1190" s="44"/>
      <c r="W1190" s="45"/>
    </row>
    <row r="1191" s="29" customFormat="1" ht="12" spans="2:23">
      <c r="B1191" s="41"/>
      <c r="C1191" s="42"/>
      <c r="E1191" s="43"/>
      <c r="V1191" s="44"/>
      <c r="W1191" s="45"/>
    </row>
    <row r="1192" s="29" customFormat="1" ht="12" spans="2:23">
      <c r="B1192" s="41"/>
      <c r="C1192" s="42"/>
      <c r="E1192" s="43"/>
      <c r="V1192" s="44"/>
      <c r="W1192" s="45"/>
    </row>
    <row r="1193" s="29" customFormat="1" ht="12" spans="2:23">
      <c r="B1193" s="41"/>
      <c r="C1193" s="42"/>
      <c r="E1193" s="43"/>
      <c r="V1193" s="44"/>
      <c r="W1193" s="45"/>
    </row>
    <row r="1194" s="29" customFormat="1" ht="12" spans="2:23">
      <c r="B1194" s="41"/>
      <c r="C1194" s="42"/>
      <c r="E1194" s="43"/>
      <c r="V1194" s="44"/>
      <c r="W1194" s="45"/>
    </row>
    <row r="1195" s="29" customFormat="1" ht="12" spans="2:23">
      <c r="B1195" s="41"/>
      <c r="C1195" s="42"/>
      <c r="E1195" s="43"/>
      <c r="V1195" s="44"/>
      <c r="W1195" s="45"/>
    </row>
    <row r="1196" s="29" customFormat="1" ht="12" spans="2:23">
      <c r="B1196" s="41"/>
      <c r="C1196" s="42"/>
      <c r="E1196" s="43"/>
      <c r="V1196" s="44"/>
      <c r="W1196" s="45"/>
    </row>
    <row r="1197" s="29" customFormat="1" ht="12" spans="2:23">
      <c r="B1197" s="41"/>
      <c r="C1197" s="42"/>
      <c r="E1197" s="43"/>
      <c r="V1197" s="44"/>
      <c r="W1197" s="45"/>
    </row>
    <row r="1198" s="29" customFormat="1" ht="12" spans="2:23">
      <c r="B1198" s="41"/>
      <c r="C1198" s="42"/>
      <c r="E1198" s="43"/>
      <c r="V1198" s="44"/>
      <c r="W1198" s="45"/>
    </row>
    <row r="1199" s="29" customFormat="1" ht="12" spans="2:23">
      <c r="B1199" s="41"/>
      <c r="C1199" s="42"/>
      <c r="E1199" s="43"/>
      <c r="V1199" s="44"/>
      <c r="W1199" s="45"/>
    </row>
    <row r="1200" s="29" customFormat="1" ht="12" spans="2:23">
      <c r="B1200" s="41"/>
      <c r="C1200" s="42"/>
      <c r="E1200" s="43"/>
      <c r="V1200" s="44"/>
      <c r="W1200" s="45"/>
    </row>
    <row r="1201" s="29" customFormat="1" ht="12" spans="2:23">
      <c r="B1201" s="41"/>
      <c r="C1201" s="42"/>
      <c r="E1201" s="43"/>
      <c r="V1201" s="44"/>
      <c r="W1201" s="45"/>
    </row>
    <row r="1202" s="29" customFormat="1" ht="12" spans="2:23">
      <c r="B1202" s="41"/>
      <c r="C1202" s="42"/>
      <c r="E1202" s="43"/>
      <c r="V1202" s="44"/>
      <c r="W1202" s="45"/>
    </row>
    <row r="1203" s="29" customFormat="1" ht="12" spans="2:23">
      <c r="B1203" s="41"/>
      <c r="C1203" s="42"/>
      <c r="E1203" s="43"/>
      <c r="V1203" s="44"/>
      <c r="W1203" s="45"/>
    </row>
    <row r="1204" s="29" customFormat="1" ht="12" spans="2:23">
      <c r="B1204" s="41"/>
      <c r="C1204" s="42"/>
      <c r="E1204" s="43"/>
      <c r="V1204" s="44"/>
      <c r="W1204" s="45"/>
    </row>
    <row r="1205" s="29" customFormat="1" ht="12" spans="2:23">
      <c r="B1205" s="41"/>
      <c r="C1205" s="42"/>
      <c r="E1205" s="43"/>
      <c r="V1205" s="44"/>
      <c r="W1205" s="45"/>
    </row>
    <row r="1206" s="29" customFormat="1" ht="12" spans="2:23">
      <c r="B1206" s="41"/>
      <c r="C1206" s="42"/>
      <c r="E1206" s="43"/>
      <c r="V1206" s="44"/>
      <c r="W1206" s="45"/>
    </row>
    <row r="1207" s="29" customFormat="1" ht="12" spans="2:23">
      <c r="B1207" s="41"/>
      <c r="C1207" s="42"/>
      <c r="E1207" s="43"/>
      <c r="V1207" s="44"/>
      <c r="W1207" s="45"/>
    </row>
    <row r="1208" s="29" customFormat="1" ht="12" spans="2:23">
      <c r="B1208" s="41"/>
      <c r="C1208" s="42"/>
      <c r="E1208" s="43"/>
      <c r="V1208" s="44"/>
      <c r="W1208" s="45"/>
    </row>
    <row r="1209" s="29" customFormat="1" ht="12" spans="2:23">
      <c r="B1209" s="41"/>
      <c r="C1209" s="42"/>
      <c r="E1209" s="43"/>
      <c r="V1209" s="44"/>
      <c r="W1209" s="45"/>
    </row>
    <row r="1210" s="29" customFormat="1" ht="12" spans="2:23">
      <c r="B1210" s="41"/>
      <c r="C1210" s="42"/>
      <c r="E1210" s="43"/>
      <c r="V1210" s="44"/>
      <c r="W1210" s="45"/>
    </row>
    <row r="1211" s="29" customFormat="1" ht="12" spans="2:23">
      <c r="B1211" s="41"/>
      <c r="C1211" s="42"/>
      <c r="E1211" s="43"/>
      <c r="V1211" s="44"/>
      <c r="W1211" s="45"/>
    </row>
    <row r="1212" s="29" customFormat="1" ht="12" spans="2:23">
      <c r="B1212" s="41"/>
      <c r="C1212" s="42"/>
      <c r="E1212" s="43"/>
      <c r="V1212" s="44"/>
      <c r="W1212" s="45"/>
    </row>
    <row r="1213" s="29" customFormat="1" ht="12" spans="2:23">
      <c r="B1213" s="41"/>
      <c r="C1213" s="42"/>
      <c r="E1213" s="43"/>
      <c r="V1213" s="44"/>
      <c r="W1213" s="45"/>
    </row>
    <row r="1214" s="29" customFormat="1" ht="12" spans="2:23">
      <c r="B1214" s="41"/>
      <c r="C1214" s="42"/>
      <c r="E1214" s="43"/>
      <c r="V1214" s="44"/>
      <c r="W1214" s="45"/>
    </row>
    <row r="1215" s="29" customFormat="1" ht="12" spans="2:23">
      <c r="B1215" s="41"/>
      <c r="C1215" s="42"/>
      <c r="E1215" s="43"/>
      <c r="V1215" s="44"/>
      <c r="W1215" s="45"/>
    </row>
    <row r="1216" s="29" customFormat="1" ht="12" spans="2:23">
      <c r="B1216" s="41"/>
      <c r="C1216" s="42"/>
      <c r="E1216" s="43"/>
      <c r="V1216" s="44"/>
      <c r="W1216" s="45"/>
    </row>
    <row r="1217" s="29" customFormat="1" ht="12" spans="2:23">
      <c r="B1217" s="41"/>
      <c r="C1217" s="42"/>
      <c r="E1217" s="43"/>
      <c r="V1217" s="44"/>
      <c r="W1217" s="45"/>
    </row>
    <row r="1218" s="29" customFormat="1" ht="12" spans="2:23">
      <c r="B1218" s="41"/>
      <c r="C1218" s="42"/>
      <c r="E1218" s="43"/>
      <c r="V1218" s="44"/>
      <c r="W1218" s="45"/>
    </row>
    <row r="1219" s="29" customFormat="1" ht="12" spans="2:23">
      <c r="B1219" s="41"/>
      <c r="C1219" s="42"/>
      <c r="E1219" s="43"/>
      <c r="V1219" s="44"/>
      <c r="W1219" s="45"/>
    </row>
    <row r="1220" s="29" customFormat="1" ht="12" spans="2:23">
      <c r="B1220" s="41"/>
      <c r="C1220" s="42"/>
      <c r="E1220" s="43"/>
      <c r="V1220" s="44"/>
      <c r="W1220" s="45"/>
    </row>
    <row r="1221" s="29" customFormat="1" ht="12" spans="2:23">
      <c r="B1221" s="41"/>
      <c r="C1221" s="42"/>
      <c r="E1221" s="43"/>
      <c r="V1221" s="44"/>
      <c r="W1221" s="45"/>
    </row>
    <row r="1222" s="29" customFormat="1" ht="12" spans="2:23">
      <c r="B1222" s="41"/>
      <c r="C1222" s="42"/>
      <c r="E1222" s="43"/>
      <c r="V1222" s="44"/>
      <c r="W1222" s="45"/>
    </row>
    <row r="1223" s="29" customFormat="1" ht="12" spans="2:23">
      <c r="B1223" s="41"/>
      <c r="C1223" s="42"/>
      <c r="E1223" s="43"/>
      <c r="V1223" s="44"/>
      <c r="W1223" s="45"/>
    </row>
    <row r="1224" s="29" customFormat="1" ht="12" spans="2:23">
      <c r="B1224" s="41"/>
      <c r="C1224" s="42"/>
      <c r="E1224" s="43"/>
      <c r="V1224" s="44"/>
      <c r="W1224" s="45"/>
    </row>
    <row r="1225" s="29" customFormat="1" ht="12" spans="2:23">
      <c r="B1225" s="41"/>
      <c r="C1225" s="42"/>
      <c r="E1225" s="43"/>
      <c r="V1225" s="44"/>
      <c r="W1225" s="45"/>
    </row>
    <row r="1226" s="29" customFormat="1" ht="12" spans="2:23">
      <c r="B1226" s="41"/>
      <c r="C1226" s="42"/>
      <c r="E1226" s="43"/>
      <c r="V1226" s="44"/>
      <c r="W1226" s="45"/>
    </row>
    <row r="1227" s="29" customFormat="1" ht="12" spans="2:23">
      <c r="B1227" s="41"/>
      <c r="C1227" s="42"/>
      <c r="E1227" s="43"/>
      <c r="V1227" s="44"/>
      <c r="W1227" s="45"/>
    </row>
    <row r="1228" s="29" customFormat="1" ht="12" spans="2:23">
      <c r="B1228" s="41"/>
      <c r="C1228" s="42"/>
      <c r="E1228" s="43"/>
      <c r="V1228" s="44"/>
      <c r="W1228" s="45"/>
    </row>
    <row r="1229" s="29" customFormat="1" ht="12" spans="2:23">
      <c r="B1229" s="41"/>
      <c r="C1229" s="42"/>
      <c r="E1229" s="43"/>
      <c r="V1229" s="44"/>
      <c r="W1229" s="45"/>
    </row>
    <row r="1230" s="29" customFormat="1" ht="12" spans="2:23">
      <c r="B1230" s="41"/>
      <c r="C1230" s="42"/>
      <c r="E1230" s="43"/>
      <c r="V1230" s="44"/>
      <c r="W1230" s="45"/>
    </row>
    <row r="1231" s="29" customFormat="1" ht="12" spans="2:23">
      <c r="B1231" s="41"/>
      <c r="C1231" s="42"/>
      <c r="E1231" s="43"/>
      <c r="V1231" s="44"/>
      <c r="W1231" s="45"/>
    </row>
    <row r="1232" s="29" customFormat="1" ht="12" spans="2:23">
      <c r="B1232" s="41"/>
      <c r="C1232" s="42"/>
      <c r="E1232" s="43"/>
      <c r="V1232" s="44"/>
      <c r="W1232" s="45"/>
    </row>
    <row r="1233" s="29" customFormat="1" ht="12" spans="2:23">
      <c r="B1233" s="41"/>
      <c r="C1233" s="42"/>
      <c r="E1233" s="43"/>
      <c r="V1233" s="44"/>
      <c r="W1233" s="45"/>
    </row>
    <row r="1234" s="29" customFormat="1" ht="12" spans="2:23">
      <c r="B1234" s="41"/>
      <c r="C1234" s="42"/>
      <c r="E1234" s="43"/>
      <c r="V1234" s="44"/>
      <c r="W1234" s="45"/>
    </row>
    <row r="1235" s="29" customFormat="1" ht="12" spans="2:23">
      <c r="B1235" s="41"/>
      <c r="C1235" s="42"/>
      <c r="E1235" s="43"/>
      <c r="V1235" s="44"/>
      <c r="W1235" s="45"/>
    </row>
    <row r="1236" s="29" customFormat="1" ht="12" spans="2:23">
      <c r="B1236" s="41"/>
      <c r="C1236" s="42"/>
      <c r="E1236" s="43"/>
      <c r="V1236" s="44"/>
      <c r="W1236" s="45"/>
    </row>
    <row r="1237" s="29" customFormat="1" ht="12" spans="2:23">
      <c r="B1237" s="41"/>
      <c r="C1237" s="42"/>
      <c r="E1237" s="43"/>
      <c r="V1237" s="44"/>
      <c r="W1237" s="45"/>
    </row>
    <row r="1238" s="29" customFormat="1" ht="12" spans="2:23">
      <c r="B1238" s="41"/>
      <c r="C1238" s="42"/>
      <c r="E1238" s="43"/>
      <c r="V1238" s="44"/>
      <c r="W1238" s="45"/>
    </row>
    <row r="1239" s="29" customFormat="1" ht="12" spans="2:23">
      <c r="B1239" s="41"/>
      <c r="C1239" s="42"/>
      <c r="E1239" s="43"/>
      <c r="V1239" s="44"/>
      <c r="W1239" s="45"/>
    </row>
    <row r="1240" s="29" customFormat="1" ht="12" spans="2:23">
      <c r="B1240" s="41"/>
      <c r="C1240" s="42"/>
      <c r="E1240" s="43"/>
      <c r="V1240" s="44"/>
      <c r="W1240" s="45"/>
    </row>
    <row r="1241" s="29" customFormat="1" ht="12" spans="2:23">
      <c r="B1241" s="41"/>
      <c r="C1241" s="42"/>
      <c r="E1241" s="43"/>
      <c r="V1241" s="44"/>
      <c r="W1241" s="45"/>
    </row>
    <row r="1242" s="29" customFormat="1" ht="12" spans="2:23">
      <c r="B1242" s="41"/>
      <c r="C1242" s="42"/>
      <c r="E1242" s="43"/>
      <c r="V1242" s="44"/>
      <c r="W1242" s="45"/>
    </row>
    <row r="1243" s="29" customFormat="1" ht="12" spans="2:23">
      <c r="B1243" s="41"/>
      <c r="C1243" s="42"/>
      <c r="E1243" s="43"/>
      <c r="V1243" s="44"/>
      <c r="W1243" s="45"/>
    </row>
    <row r="1244" s="29" customFormat="1" ht="12" spans="2:23">
      <c r="B1244" s="41"/>
      <c r="C1244" s="42"/>
      <c r="E1244" s="43"/>
      <c r="V1244" s="44"/>
      <c r="W1244" s="45"/>
    </row>
    <row r="1245" s="29" customFormat="1" ht="12" spans="2:23">
      <c r="B1245" s="41"/>
      <c r="C1245" s="42"/>
      <c r="E1245" s="43"/>
      <c r="V1245" s="44"/>
      <c r="W1245" s="45"/>
    </row>
    <row r="1246" s="29" customFormat="1" ht="12" spans="2:23">
      <c r="B1246" s="41"/>
      <c r="C1246" s="42"/>
      <c r="E1246" s="43"/>
      <c r="V1246" s="44"/>
      <c r="W1246" s="45"/>
    </row>
    <row r="1247" s="29" customFormat="1" ht="12" spans="2:23">
      <c r="B1247" s="41"/>
      <c r="C1247" s="42"/>
      <c r="E1247" s="43"/>
      <c r="V1247" s="44"/>
      <c r="W1247" s="45"/>
    </row>
    <row r="1248" s="29" customFormat="1" ht="12" spans="2:23">
      <c r="B1248" s="41"/>
      <c r="C1248" s="42"/>
      <c r="E1248" s="43"/>
      <c r="V1248" s="44"/>
      <c r="W1248" s="45"/>
    </row>
    <row r="1249" s="29" customFormat="1" ht="12" spans="2:23">
      <c r="B1249" s="41"/>
      <c r="C1249" s="42"/>
      <c r="E1249" s="43"/>
      <c r="V1249" s="44"/>
      <c r="W1249" s="45"/>
    </row>
    <row r="1250" s="29" customFormat="1" ht="12" spans="2:23">
      <c r="B1250" s="41"/>
      <c r="C1250" s="42"/>
      <c r="E1250" s="43"/>
      <c r="V1250" s="44"/>
      <c r="W1250" s="45"/>
    </row>
    <row r="1251" s="29" customFormat="1" ht="12" spans="2:23">
      <c r="B1251" s="41"/>
      <c r="C1251" s="42"/>
      <c r="E1251" s="43"/>
      <c r="V1251" s="44"/>
      <c r="W1251" s="45"/>
    </row>
    <row r="1252" s="29" customFormat="1" ht="12" spans="2:23">
      <c r="B1252" s="41"/>
      <c r="C1252" s="42"/>
      <c r="E1252" s="43"/>
      <c r="V1252" s="44"/>
      <c r="W1252" s="45"/>
    </row>
    <row r="1253" s="29" customFormat="1" ht="12" spans="2:23">
      <c r="B1253" s="41"/>
      <c r="C1253" s="42"/>
      <c r="E1253" s="43"/>
      <c r="V1253" s="44"/>
      <c r="W1253" s="45"/>
    </row>
    <row r="1254" s="29" customFormat="1" ht="12" spans="2:23">
      <c r="B1254" s="41"/>
      <c r="C1254" s="42"/>
      <c r="E1254" s="43"/>
      <c r="V1254" s="44"/>
      <c r="W1254" s="45"/>
    </row>
    <row r="1255" s="29" customFormat="1" ht="12" spans="2:23">
      <c r="B1255" s="41"/>
      <c r="C1255" s="42"/>
      <c r="E1255" s="43"/>
      <c r="V1255" s="44"/>
      <c r="W1255" s="45"/>
    </row>
    <row r="1256" s="29" customFormat="1" ht="12" spans="2:23">
      <c r="B1256" s="41"/>
      <c r="C1256" s="42"/>
      <c r="E1256" s="43"/>
      <c r="V1256" s="44"/>
      <c r="W1256" s="45"/>
    </row>
    <row r="1257" s="29" customFormat="1" ht="12" spans="2:23">
      <c r="B1257" s="41"/>
      <c r="C1257" s="42"/>
      <c r="E1257" s="43"/>
      <c r="V1257" s="44"/>
      <c r="W1257" s="45"/>
    </row>
    <row r="1258" s="29" customFormat="1" ht="12" spans="2:23">
      <c r="B1258" s="41"/>
      <c r="C1258" s="42"/>
      <c r="E1258" s="43"/>
      <c r="V1258" s="44"/>
      <c r="W1258" s="45"/>
    </row>
    <row r="1259" s="29" customFormat="1" ht="12" spans="2:23">
      <c r="B1259" s="41"/>
      <c r="C1259" s="42"/>
      <c r="E1259" s="43"/>
      <c r="V1259" s="44"/>
      <c r="W1259" s="45"/>
    </row>
    <row r="1260" s="29" customFormat="1" ht="12" spans="2:23">
      <c r="B1260" s="41"/>
      <c r="C1260" s="42"/>
      <c r="E1260" s="43"/>
      <c r="V1260" s="44"/>
      <c r="W1260" s="45"/>
    </row>
    <row r="1261" s="29" customFormat="1" ht="12" spans="2:23">
      <c r="B1261" s="41"/>
      <c r="C1261" s="42"/>
      <c r="E1261" s="43"/>
      <c r="V1261" s="44"/>
      <c r="W1261" s="45"/>
    </row>
    <row r="1262" s="29" customFormat="1" ht="12" spans="2:23">
      <c r="B1262" s="41"/>
      <c r="C1262" s="42"/>
      <c r="E1262" s="43"/>
      <c r="V1262" s="44"/>
      <c r="W1262" s="45"/>
    </row>
    <row r="1263" s="29" customFormat="1" ht="12" spans="2:23">
      <c r="B1263" s="41"/>
      <c r="C1263" s="42"/>
      <c r="E1263" s="43"/>
      <c r="V1263" s="44"/>
      <c r="W1263" s="45"/>
    </row>
    <row r="1264" s="29" customFormat="1" ht="12" spans="2:23">
      <c r="B1264" s="41"/>
      <c r="C1264" s="42"/>
      <c r="E1264" s="43"/>
      <c r="V1264" s="44"/>
      <c r="W1264" s="45"/>
    </row>
    <row r="1265" s="29" customFormat="1" ht="12" spans="2:23">
      <c r="B1265" s="41"/>
      <c r="C1265" s="42"/>
      <c r="E1265" s="43"/>
      <c r="V1265" s="44"/>
      <c r="W1265" s="45"/>
    </row>
    <row r="1266" s="29" customFormat="1" ht="12" spans="2:23">
      <c r="B1266" s="41"/>
      <c r="C1266" s="42"/>
      <c r="E1266" s="43"/>
      <c r="V1266" s="44"/>
      <c r="W1266" s="45"/>
    </row>
    <row r="1267" s="29" customFormat="1" ht="12" spans="2:23">
      <c r="B1267" s="41"/>
      <c r="C1267" s="42"/>
      <c r="E1267" s="43"/>
      <c r="V1267" s="44"/>
      <c r="W1267" s="45"/>
    </row>
    <row r="1268" s="29" customFormat="1" ht="12" spans="2:23">
      <c r="B1268" s="41"/>
      <c r="C1268" s="42"/>
      <c r="E1268" s="43"/>
      <c r="V1268" s="44"/>
      <c r="W1268" s="45"/>
    </row>
    <row r="1269" s="29" customFormat="1" ht="12" spans="2:23">
      <c r="B1269" s="41"/>
      <c r="C1269" s="42"/>
      <c r="E1269" s="43"/>
      <c r="V1269" s="44"/>
      <c r="W1269" s="45"/>
    </row>
    <row r="1270" s="29" customFormat="1" ht="12" spans="2:23">
      <c r="B1270" s="41"/>
      <c r="C1270" s="42"/>
      <c r="E1270" s="43"/>
      <c r="V1270" s="44"/>
      <c r="W1270" s="45"/>
    </row>
    <row r="1271" s="29" customFormat="1" ht="12" spans="2:23">
      <c r="B1271" s="41"/>
      <c r="C1271" s="42"/>
      <c r="E1271" s="43"/>
      <c r="V1271" s="44"/>
      <c r="W1271" s="45"/>
    </row>
    <row r="1272" s="29" customFormat="1" ht="12" spans="2:23">
      <c r="B1272" s="41"/>
      <c r="C1272" s="42"/>
      <c r="E1272" s="43"/>
      <c r="V1272" s="44"/>
      <c r="W1272" s="45"/>
    </row>
    <row r="1273" s="29" customFormat="1" ht="12" spans="2:23">
      <c r="B1273" s="41"/>
      <c r="C1273" s="42"/>
      <c r="E1273" s="43"/>
      <c r="V1273" s="44"/>
      <c r="W1273" s="45"/>
    </row>
    <row r="1274" s="29" customFormat="1" ht="12" spans="2:23">
      <c r="B1274" s="41"/>
      <c r="C1274" s="42"/>
      <c r="E1274" s="43"/>
      <c r="V1274" s="44"/>
      <c r="W1274" s="45"/>
    </row>
    <row r="1275" s="29" customFormat="1" ht="12" spans="2:23">
      <c r="B1275" s="41"/>
      <c r="C1275" s="42"/>
      <c r="E1275" s="43"/>
      <c r="V1275" s="44"/>
      <c r="W1275" s="45"/>
    </row>
    <row r="1276" s="29" customFormat="1" ht="12" spans="2:23">
      <c r="B1276" s="41"/>
      <c r="C1276" s="42"/>
      <c r="E1276" s="43"/>
      <c r="V1276" s="44"/>
      <c r="W1276" s="45"/>
    </row>
    <row r="1277" s="29" customFormat="1" ht="12" spans="2:23">
      <c r="B1277" s="41"/>
      <c r="C1277" s="42"/>
      <c r="E1277" s="43"/>
      <c r="V1277" s="44"/>
      <c r="W1277" s="45"/>
    </row>
    <row r="1278" s="29" customFormat="1" ht="12" spans="2:23">
      <c r="B1278" s="41"/>
      <c r="C1278" s="42"/>
      <c r="E1278" s="43"/>
      <c r="V1278" s="44"/>
      <c r="W1278" s="45"/>
    </row>
    <row r="1279" s="29" customFormat="1" ht="12" spans="2:23">
      <c r="B1279" s="41"/>
      <c r="C1279" s="42"/>
      <c r="E1279" s="43"/>
      <c r="V1279" s="44"/>
      <c r="W1279" s="45"/>
    </row>
    <row r="1280" s="29" customFormat="1" ht="12" spans="2:23">
      <c r="B1280" s="41"/>
      <c r="C1280" s="42"/>
      <c r="E1280" s="43"/>
      <c r="V1280" s="44"/>
      <c r="W1280" s="45"/>
    </row>
    <row r="1281" s="29" customFormat="1" ht="12" spans="2:23">
      <c r="B1281" s="41"/>
      <c r="C1281" s="42"/>
      <c r="E1281" s="43"/>
      <c r="V1281" s="44"/>
      <c r="W1281" s="45"/>
    </row>
    <row r="1282" s="29" customFormat="1" ht="12" spans="2:23">
      <c r="B1282" s="41"/>
      <c r="C1282" s="42"/>
      <c r="E1282" s="43"/>
      <c r="V1282" s="44"/>
      <c r="W1282" s="45"/>
    </row>
    <row r="1283" s="29" customFormat="1" ht="12" spans="2:23">
      <c r="B1283" s="41"/>
      <c r="C1283" s="42"/>
      <c r="E1283" s="43"/>
      <c r="V1283" s="44"/>
      <c r="W1283" s="45"/>
    </row>
    <row r="1284" s="29" customFormat="1" ht="12" spans="2:23">
      <c r="B1284" s="41"/>
      <c r="C1284" s="42"/>
      <c r="E1284" s="43"/>
      <c r="V1284" s="44"/>
      <c r="W1284" s="45"/>
    </row>
    <row r="1285" s="29" customFormat="1" ht="12" spans="2:23">
      <c r="B1285" s="41"/>
      <c r="C1285" s="42"/>
      <c r="E1285" s="43"/>
      <c r="V1285" s="44"/>
      <c r="W1285" s="45"/>
    </row>
    <row r="1286" s="29" customFormat="1" ht="12" spans="2:23">
      <c r="B1286" s="41"/>
      <c r="C1286" s="42"/>
      <c r="E1286" s="43"/>
      <c r="V1286" s="44"/>
      <c r="W1286" s="45"/>
    </row>
    <row r="1287" s="29" customFormat="1" ht="12" spans="2:23">
      <c r="B1287" s="41"/>
      <c r="C1287" s="42"/>
      <c r="E1287" s="43"/>
      <c r="V1287" s="44"/>
      <c r="W1287" s="45"/>
    </row>
    <row r="1288" s="29" customFormat="1" ht="12" spans="2:23">
      <c r="B1288" s="41"/>
      <c r="C1288" s="42"/>
      <c r="E1288" s="43"/>
      <c r="V1288" s="44"/>
      <c r="W1288" s="45"/>
    </row>
    <row r="1289" s="29" customFormat="1" ht="12" spans="2:23">
      <c r="B1289" s="41"/>
      <c r="C1289" s="42"/>
      <c r="E1289" s="43"/>
      <c r="V1289" s="44"/>
      <c r="W1289" s="45"/>
    </row>
    <row r="1290" s="29" customFormat="1" ht="12" spans="2:23">
      <c r="B1290" s="41"/>
      <c r="C1290" s="42"/>
      <c r="E1290" s="43"/>
      <c r="V1290" s="44"/>
      <c r="W1290" s="45"/>
    </row>
    <row r="1291" s="29" customFormat="1" ht="12" spans="2:23">
      <c r="B1291" s="41"/>
      <c r="C1291" s="42"/>
      <c r="E1291" s="43"/>
      <c r="V1291" s="44"/>
      <c r="W1291" s="45"/>
    </row>
    <row r="1292" s="29" customFormat="1" ht="12" spans="2:23">
      <c r="B1292" s="41"/>
      <c r="C1292" s="42"/>
      <c r="E1292" s="43"/>
      <c r="V1292" s="44"/>
      <c r="W1292" s="45"/>
    </row>
    <row r="1293" s="29" customFormat="1" ht="12" spans="2:23">
      <c r="B1293" s="41"/>
      <c r="C1293" s="42"/>
      <c r="E1293" s="43"/>
      <c r="V1293" s="44"/>
      <c r="W1293" s="45"/>
    </row>
    <row r="1294" s="29" customFormat="1" ht="12" spans="2:23">
      <c r="B1294" s="41"/>
      <c r="C1294" s="42"/>
      <c r="E1294" s="43"/>
      <c r="V1294" s="44"/>
      <c r="W1294" s="45"/>
    </row>
    <row r="1295" s="29" customFormat="1" ht="12" spans="2:23">
      <c r="B1295" s="41"/>
      <c r="C1295" s="42"/>
      <c r="E1295" s="43"/>
      <c r="V1295" s="44"/>
      <c r="W1295" s="45"/>
    </row>
    <row r="1296" s="29" customFormat="1" ht="12" spans="2:23">
      <c r="B1296" s="41"/>
      <c r="C1296" s="42"/>
      <c r="E1296" s="43"/>
      <c r="V1296" s="44"/>
      <c r="W1296" s="45"/>
    </row>
    <row r="1297" s="29" customFormat="1" ht="12" spans="2:23">
      <c r="B1297" s="41"/>
      <c r="C1297" s="42"/>
      <c r="E1297" s="43"/>
      <c r="V1297" s="44"/>
      <c r="W1297" s="45"/>
    </row>
    <row r="1298" s="29" customFormat="1" ht="12" spans="2:23">
      <c r="B1298" s="41"/>
      <c r="C1298" s="42"/>
      <c r="E1298" s="43"/>
      <c r="V1298" s="44"/>
      <c r="W1298" s="45"/>
    </row>
    <row r="1299" s="29" customFormat="1" ht="12" spans="2:23">
      <c r="B1299" s="41"/>
      <c r="C1299" s="42"/>
      <c r="E1299" s="43"/>
      <c r="V1299" s="44"/>
      <c r="W1299" s="45"/>
    </row>
    <row r="1300" s="29" customFormat="1" ht="12" spans="2:23">
      <c r="B1300" s="41"/>
      <c r="C1300" s="42"/>
      <c r="E1300" s="43"/>
      <c r="V1300" s="44"/>
      <c r="W1300" s="45"/>
    </row>
    <row r="1301" s="29" customFormat="1" ht="12" spans="2:23">
      <c r="B1301" s="41"/>
      <c r="C1301" s="42"/>
      <c r="E1301" s="43"/>
      <c r="V1301" s="44"/>
      <c r="W1301" s="45"/>
    </row>
    <row r="1302" s="29" customFormat="1" ht="12" spans="2:23">
      <c r="B1302" s="41"/>
      <c r="C1302" s="42"/>
      <c r="E1302" s="43"/>
      <c r="V1302" s="44"/>
      <c r="W1302" s="45"/>
    </row>
    <row r="1303" s="29" customFormat="1" ht="12" spans="2:23">
      <c r="B1303" s="41"/>
      <c r="C1303" s="42"/>
      <c r="E1303" s="43"/>
      <c r="V1303" s="44"/>
      <c r="W1303" s="45"/>
    </row>
    <row r="1304" s="29" customFormat="1" ht="12" spans="2:23">
      <c r="B1304" s="41"/>
      <c r="C1304" s="42"/>
      <c r="E1304" s="43"/>
      <c r="V1304" s="44"/>
      <c r="W1304" s="45"/>
    </row>
    <row r="1305" s="29" customFormat="1" ht="12" spans="2:23">
      <c r="B1305" s="41"/>
      <c r="C1305" s="42"/>
      <c r="E1305" s="43"/>
      <c r="V1305" s="44"/>
      <c r="W1305" s="45"/>
    </row>
    <row r="1306" s="29" customFormat="1" ht="12" spans="2:23">
      <c r="B1306" s="41"/>
      <c r="C1306" s="42"/>
      <c r="E1306" s="43"/>
      <c r="V1306" s="44"/>
      <c r="W1306" s="45"/>
    </row>
    <row r="1307" s="29" customFormat="1" ht="12" spans="2:23">
      <c r="B1307" s="41"/>
      <c r="C1307" s="42"/>
      <c r="E1307" s="43"/>
      <c r="V1307" s="44"/>
      <c r="W1307" s="45"/>
    </row>
    <row r="1308" s="29" customFormat="1" ht="12" spans="2:23">
      <c r="B1308" s="41"/>
      <c r="C1308" s="42"/>
      <c r="E1308" s="43"/>
      <c r="V1308" s="44"/>
      <c r="W1308" s="45"/>
    </row>
    <row r="1309" s="29" customFormat="1" ht="12" spans="2:23">
      <c r="B1309" s="41"/>
      <c r="C1309" s="42"/>
      <c r="E1309" s="43"/>
      <c r="V1309" s="44"/>
      <c r="W1309" s="45"/>
    </row>
    <row r="1310" s="29" customFormat="1" ht="12" spans="2:23">
      <c r="B1310" s="41"/>
      <c r="C1310" s="42"/>
      <c r="E1310" s="43"/>
      <c r="V1310" s="44"/>
      <c r="W1310" s="45"/>
    </row>
    <row r="1311" s="29" customFormat="1" ht="12" spans="2:23">
      <c r="B1311" s="41"/>
      <c r="C1311" s="42"/>
      <c r="E1311" s="43"/>
      <c r="V1311" s="44"/>
      <c r="W1311" s="45"/>
    </row>
    <row r="1312" s="29" customFormat="1" ht="12" spans="2:23">
      <c r="B1312" s="41"/>
      <c r="C1312" s="42"/>
      <c r="E1312" s="43"/>
      <c r="V1312" s="44"/>
      <c r="W1312" s="45"/>
    </row>
    <row r="1313" s="29" customFormat="1" ht="12" spans="2:23">
      <c r="B1313" s="41"/>
      <c r="C1313" s="42"/>
      <c r="E1313" s="43"/>
      <c r="V1313" s="44"/>
      <c r="W1313" s="45"/>
    </row>
    <row r="1314" s="29" customFormat="1" ht="12" spans="2:23">
      <c r="B1314" s="41"/>
      <c r="C1314" s="42"/>
      <c r="E1314" s="43"/>
      <c r="V1314" s="44"/>
      <c r="W1314" s="45"/>
    </row>
    <row r="1315" s="29" customFormat="1" ht="12" spans="2:23">
      <c r="B1315" s="41"/>
      <c r="C1315" s="42"/>
      <c r="E1315" s="43"/>
      <c r="V1315" s="44"/>
      <c r="W1315" s="45"/>
    </row>
    <row r="1316" s="29" customFormat="1" ht="12" spans="2:23">
      <c r="B1316" s="41"/>
      <c r="C1316" s="42"/>
      <c r="E1316" s="43"/>
      <c r="V1316" s="44"/>
      <c r="W1316" s="45"/>
    </row>
    <row r="1317" s="29" customFormat="1" ht="12" spans="2:23">
      <c r="B1317" s="41"/>
      <c r="C1317" s="42"/>
      <c r="E1317" s="43"/>
      <c r="V1317" s="44"/>
      <c r="W1317" s="45"/>
    </row>
    <row r="1318" s="29" customFormat="1" ht="12" spans="2:23">
      <c r="B1318" s="41"/>
      <c r="C1318" s="42"/>
      <c r="E1318" s="43"/>
      <c r="V1318" s="44"/>
      <c r="W1318" s="45"/>
    </row>
    <row r="1319" s="29" customFormat="1" ht="12" spans="2:23">
      <c r="B1319" s="41"/>
      <c r="C1319" s="42"/>
      <c r="E1319" s="43"/>
      <c r="V1319" s="44"/>
      <c r="W1319" s="45"/>
    </row>
    <row r="1320" s="29" customFormat="1" ht="12" spans="2:23">
      <c r="B1320" s="41"/>
      <c r="C1320" s="42"/>
      <c r="E1320" s="43"/>
      <c r="V1320" s="44"/>
      <c r="W1320" s="45"/>
    </row>
    <row r="1321" s="29" customFormat="1" ht="12" spans="2:23">
      <c r="B1321" s="41"/>
      <c r="C1321" s="42"/>
      <c r="E1321" s="43"/>
      <c r="V1321" s="44"/>
      <c r="W1321" s="45"/>
    </row>
    <row r="1322" s="29" customFormat="1" ht="12" spans="2:23">
      <c r="B1322" s="41"/>
      <c r="C1322" s="42"/>
      <c r="E1322" s="43"/>
      <c r="V1322" s="44"/>
      <c r="W1322" s="45"/>
    </row>
    <row r="1323" s="29" customFormat="1" ht="12" spans="2:23">
      <c r="B1323" s="41"/>
      <c r="C1323" s="42"/>
      <c r="E1323" s="43"/>
      <c r="V1323" s="44"/>
      <c r="W1323" s="45"/>
    </row>
    <row r="1324" s="29" customFormat="1" ht="12" spans="2:23">
      <c r="B1324" s="41"/>
      <c r="C1324" s="42"/>
      <c r="E1324" s="43"/>
      <c r="V1324" s="44"/>
      <c r="W1324" s="45"/>
    </row>
    <row r="1325" s="29" customFormat="1" ht="12" spans="2:23">
      <c r="B1325" s="41"/>
      <c r="C1325" s="42"/>
      <c r="E1325" s="43"/>
      <c r="V1325" s="44"/>
      <c r="W1325" s="45"/>
    </row>
    <row r="1326" s="29" customFormat="1" ht="12" spans="2:23">
      <c r="B1326" s="41"/>
      <c r="C1326" s="42"/>
      <c r="E1326" s="43"/>
      <c r="V1326" s="44"/>
      <c r="W1326" s="45"/>
    </row>
    <row r="1327" s="29" customFormat="1" ht="12" spans="2:23">
      <c r="B1327" s="41"/>
      <c r="C1327" s="42"/>
      <c r="E1327" s="43"/>
      <c r="V1327" s="44"/>
      <c r="W1327" s="45"/>
    </row>
    <row r="1328" s="29" customFormat="1" ht="12" spans="2:23">
      <c r="B1328" s="41"/>
      <c r="C1328" s="42"/>
      <c r="E1328" s="43"/>
      <c r="V1328" s="44"/>
      <c r="W1328" s="45"/>
    </row>
    <row r="1329" s="29" customFormat="1" ht="12" spans="2:23">
      <c r="B1329" s="41"/>
      <c r="C1329" s="42"/>
      <c r="E1329" s="43"/>
      <c r="V1329" s="44"/>
      <c r="W1329" s="45"/>
    </row>
    <row r="1330" s="29" customFormat="1" ht="12" spans="2:23">
      <c r="B1330" s="41"/>
      <c r="C1330" s="42"/>
      <c r="E1330" s="43"/>
      <c r="V1330" s="44"/>
      <c r="W1330" s="45"/>
    </row>
    <row r="1331" s="29" customFormat="1" ht="12" spans="2:23">
      <c r="B1331" s="41"/>
      <c r="C1331" s="42"/>
      <c r="E1331" s="43"/>
      <c r="V1331" s="44"/>
      <c r="W1331" s="45"/>
    </row>
    <row r="1332" s="29" customFormat="1" ht="12" spans="2:23">
      <c r="B1332" s="41"/>
      <c r="C1332" s="42"/>
      <c r="E1332" s="43"/>
      <c r="V1332" s="44"/>
      <c r="W1332" s="45"/>
    </row>
    <row r="1333" s="29" customFormat="1" ht="12" spans="2:23">
      <c r="B1333" s="41"/>
      <c r="C1333" s="42"/>
      <c r="E1333" s="43"/>
      <c r="V1333" s="44"/>
      <c r="W1333" s="45"/>
    </row>
    <row r="1334" s="29" customFormat="1" ht="12" spans="2:23">
      <c r="B1334" s="41"/>
      <c r="C1334" s="42"/>
      <c r="E1334" s="43"/>
      <c r="V1334" s="44"/>
      <c r="W1334" s="45"/>
    </row>
    <row r="1335" s="29" customFormat="1" ht="12" spans="2:23">
      <c r="B1335" s="41"/>
      <c r="C1335" s="42"/>
      <c r="E1335" s="43"/>
      <c r="V1335" s="44"/>
      <c r="W1335" s="45"/>
    </row>
    <row r="1336" s="29" customFormat="1" ht="12" spans="2:23">
      <c r="B1336" s="41"/>
      <c r="C1336" s="42"/>
      <c r="E1336" s="43"/>
      <c r="V1336" s="44"/>
      <c r="W1336" s="45"/>
    </row>
    <row r="1337" s="29" customFormat="1" ht="12" spans="2:23">
      <c r="B1337" s="41"/>
      <c r="C1337" s="42"/>
      <c r="E1337" s="43"/>
      <c r="V1337" s="44"/>
      <c r="W1337" s="45"/>
    </row>
    <row r="1338" s="29" customFormat="1" ht="12" spans="2:23">
      <c r="B1338" s="41"/>
      <c r="C1338" s="42"/>
      <c r="E1338" s="43"/>
      <c r="V1338" s="44"/>
      <c r="W1338" s="45"/>
    </row>
    <row r="1339" s="29" customFormat="1" ht="12" spans="2:23">
      <c r="B1339" s="41"/>
      <c r="C1339" s="42"/>
      <c r="E1339" s="43"/>
      <c r="V1339" s="44"/>
      <c r="W1339" s="45"/>
    </row>
    <row r="1340" s="29" customFormat="1" ht="12" spans="2:23">
      <c r="B1340" s="41"/>
      <c r="C1340" s="42"/>
      <c r="E1340" s="43"/>
      <c r="V1340" s="44"/>
      <c r="W1340" s="45"/>
    </row>
    <row r="1341" s="29" customFormat="1" ht="12" spans="2:23">
      <c r="B1341" s="41"/>
      <c r="C1341" s="42"/>
      <c r="E1341" s="43"/>
      <c r="V1341" s="44"/>
      <c r="W1341" s="45"/>
    </row>
    <row r="1342" s="29" customFormat="1" ht="12" spans="2:23">
      <c r="B1342" s="41"/>
      <c r="C1342" s="42"/>
      <c r="E1342" s="43"/>
      <c r="V1342" s="44"/>
      <c r="W1342" s="45"/>
    </row>
    <row r="1343" s="29" customFormat="1" ht="12" spans="2:23">
      <c r="B1343" s="41"/>
      <c r="C1343" s="42"/>
      <c r="E1343" s="43"/>
      <c r="V1343" s="44"/>
      <c r="W1343" s="45"/>
    </row>
    <row r="1344" s="29" customFormat="1" ht="12" spans="2:23">
      <c r="B1344" s="41"/>
      <c r="C1344" s="42"/>
      <c r="E1344" s="43"/>
      <c r="V1344" s="44"/>
      <c r="W1344" s="45"/>
    </row>
    <row r="1345" s="29" customFormat="1" ht="12" spans="2:23">
      <c r="B1345" s="41"/>
      <c r="C1345" s="42"/>
      <c r="E1345" s="43"/>
      <c r="V1345" s="44"/>
      <c r="W1345" s="45"/>
    </row>
    <row r="1346" s="29" customFormat="1" ht="12" spans="2:23">
      <c r="B1346" s="41"/>
      <c r="C1346" s="42"/>
      <c r="E1346" s="43"/>
      <c r="V1346" s="44"/>
      <c r="W1346" s="45"/>
    </row>
    <row r="1347" s="29" customFormat="1" ht="12" spans="2:23">
      <c r="B1347" s="41"/>
      <c r="C1347" s="42"/>
      <c r="E1347" s="43"/>
      <c r="V1347" s="44"/>
      <c r="W1347" s="45"/>
    </row>
    <row r="1348" s="29" customFormat="1" ht="12" spans="2:23">
      <c r="B1348" s="41"/>
      <c r="C1348" s="42"/>
      <c r="E1348" s="43"/>
      <c r="V1348" s="44"/>
      <c r="W1348" s="45"/>
    </row>
    <row r="1349" s="29" customFormat="1" ht="12" spans="2:23">
      <c r="B1349" s="41"/>
      <c r="C1349" s="42"/>
      <c r="E1349" s="43"/>
      <c r="V1349" s="44"/>
      <c r="W1349" s="45"/>
    </row>
    <row r="1350" s="29" customFormat="1" ht="12" spans="2:23">
      <c r="B1350" s="41"/>
      <c r="C1350" s="42"/>
      <c r="E1350" s="43"/>
      <c r="V1350" s="44"/>
      <c r="W1350" s="45"/>
    </row>
    <row r="1351" s="29" customFormat="1" ht="12" spans="2:23">
      <c r="B1351" s="41"/>
      <c r="C1351" s="42"/>
      <c r="E1351" s="43"/>
      <c r="V1351" s="44"/>
      <c r="W1351" s="45"/>
    </row>
    <row r="1352" s="29" customFormat="1" ht="12" spans="2:23">
      <c r="B1352" s="41"/>
      <c r="C1352" s="42"/>
      <c r="E1352" s="43"/>
      <c r="V1352" s="44"/>
      <c r="W1352" s="45"/>
    </row>
    <row r="1353" s="29" customFormat="1" ht="12" spans="2:23">
      <c r="B1353" s="41"/>
      <c r="C1353" s="42"/>
      <c r="E1353" s="43"/>
      <c r="V1353" s="44"/>
      <c r="W1353" s="45"/>
    </row>
    <row r="1354" s="29" customFormat="1" ht="12" spans="2:23">
      <c r="B1354" s="41"/>
      <c r="C1354" s="42"/>
      <c r="E1354" s="43"/>
      <c r="V1354" s="44"/>
      <c r="W1354" s="45"/>
    </row>
    <row r="1355" s="29" customFormat="1" ht="12" spans="2:23">
      <c r="B1355" s="41"/>
      <c r="C1355" s="42"/>
      <c r="E1355" s="43"/>
      <c r="V1355" s="44"/>
      <c r="W1355" s="45"/>
    </row>
    <row r="1356" s="29" customFormat="1" ht="12" spans="2:23">
      <c r="B1356" s="41"/>
      <c r="C1356" s="42"/>
      <c r="E1356" s="43"/>
      <c r="V1356" s="44"/>
      <c r="W1356" s="45"/>
    </row>
    <row r="1357" s="29" customFormat="1" ht="12" spans="2:23">
      <c r="B1357" s="41"/>
      <c r="C1357" s="42"/>
      <c r="E1357" s="43"/>
      <c r="V1357" s="44"/>
      <c r="W1357" s="45"/>
    </row>
    <row r="1358" s="29" customFormat="1" ht="12" spans="2:23">
      <c r="B1358" s="41"/>
      <c r="C1358" s="42"/>
      <c r="E1358" s="43"/>
      <c r="V1358" s="44"/>
      <c r="W1358" s="45"/>
    </row>
    <row r="1359" s="29" customFormat="1" ht="12" spans="2:23">
      <c r="B1359" s="41"/>
      <c r="C1359" s="42"/>
      <c r="E1359" s="43"/>
      <c r="V1359" s="44"/>
      <c r="W1359" s="45"/>
    </row>
    <row r="1360" s="29" customFormat="1" ht="12" spans="2:23">
      <c r="B1360" s="41"/>
      <c r="C1360" s="42"/>
      <c r="E1360" s="43"/>
      <c r="V1360" s="44"/>
      <c r="W1360" s="45"/>
    </row>
    <row r="1361" s="29" customFormat="1" ht="12" spans="2:23">
      <c r="B1361" s="41"/>
      <c r="C1361" s="42"/>
      <c r="E1361" s="43"/>
      <c r="V1361" s="44"/>
      <c r="W1361" s="45"/>
    </row>
    <row r="1362" s="29" customFormat="1" ht="12" spans="2:23">
      <c r="B1362" s="41"/>
      <c r="C1362" s="42"/>
      <c r="E1362" s="43"/>
      <c r="V1362" s="44"/>
      <c r="W1362" s="45"/>
    </row>
    <row r="1363" s="29" customFormat="1" ht="12" spans="2:23">
      <c r="B1363" s="41"/>
      <c r="C1363" s="42"/>
      <c r="E1363" s="43"/>
      <c r="V1363" s="44"/>
      <c r="W1363" s="45"/>
    </row>
    <row r="1364" s="29" customFormat="1" ht="12" spans="2:23">
      <c r="B1364" s="41"/>
      <c r="C1364" s="42"/>
      <c r="E1364" s="43"/>
      <c r="V1364" s="44"/>
      <c r="W1364" s="45"/>
    </row>
    <row r="1365" s="29" customFormat="1" ht="12" spans="2:23">
      <c r="B1365" s="41"/>
      <c r="C1365" s="42"/>
      <c r="E1365" s="43"/>
      <c r="V1365" s="44"/>
      <c r="W1365" s="45"/>
    </row>
    <row r="1366" s="29" customFormat="1" ht="12" spans="2:23">
      <c r="B1366" s="41"/>
      <c r="C1366" s="42"/>
      <c r="E1366" s="43"/>
      <c r="V1366" s="44"/>
      <c r="W1366" s="45"/>
    </row>
    <row r="1367" s="29" customFormat="1" ht="12" spans="2:23">
      <c r="B1367" s="41"/>
      <c r="C1367" s="42"/>
      <c r="E1367" s="43"/>
      <c r="V1367" s="44"/>
      <c r="W1367" s="45"/>
    </row>
    <row r="1368" s="29" customFormat="1" ht="12" spans="2:23">
      <c r="B1368" s="41"/>
      <c r="C1368" s="42"/>
      <c r="E1368" s="43"/>
      <c r="V1368" s="44"/>
      <c r="W1368" s="45"/>
    </row>
    <row r="1369" s="29" customFormat="1" ht="12" spans="2:23">
      <c r="B1369" s="41"/>
      <c r="C1369" s="42"/>
      <c r="E1369" s="43"/>
      <c r="V1369" s="44"/>
      <c r="W1369" s="45"/>
    </row>
    <row r="1370" s="29" customFormat="1" ht="12" spans="2:23">
      <c r="B1370" s="41"/>
      <c r="C1370" s="42"/>
      <c r="E1370" s="43"/>
      <c r="V1370" s="44"/>
      <c r="W1370" s="45"/>
    </row>
    <row r="1371" s="29" customFormat="1" ht="12" spans="2:23">
      <c r="B1371" s="41"/>
      <c r="C1371" s="42"/>
      <c r="E1371" s="43"/>
      <c r="V1371" s="44"/>
      <c r="W1371" s="45"/>
    </row>
    <row r="1372" s="29" customFormat="1" ht="12" spans="2:23">
      <c r="B1372" s="41"/>
      <c r="C1372" s="42"/>
      <c r="E1372" s="43"/>
      <c r="V1372" s="44"/>
      <c r="W1372" s="45"/>
    </row>
    <row r="1373" s="29" customFormat="1" ht="12" spans="2:23">
      <c r="B1373" s="41"/>
      <c r="C1373" s="42"/>
      <c r="E1373" s="43"/>
      <c r="V1373" s="44"/>
      <c r="W1373" s="45"/>
    </row>
    <row r="1374" s="29" customFormat="1" ht="12" spans="2:23">
      <c r="B1374" s="41"/>
      <c r="C1374" s="42"/>
      <c r="E1374" s="43"/>
      <c r="V1374" s="44"/>
      <c r="W1374" s="45"/>
    </row>
    <row r="1375" s="29" customFormat="1" ht="12" spans="2:23">
      <c r="B1375" s="41"/>
      <c r="C1375" s="42"/>
      <c r="E1375" s="43"/>
      <c r="V1375" s="44"/>
      <c r="W1375" s="45"/>
    </row>
    <row r="1376" s="29" customFormat="1" ht="12" spans="2:23">
      <c r="B1376" s="41"/>
      <c r="C1376" s="42"/>
      <c r="E1376" s="43"/>
      <c r="V1376" s="44"/>
      <c r="W1376" s="45"/>
    </row>
    <row r="1377" s="29" customFormat="1" ht="12" spans="2:23">
      <c r="B1377" s="41"/>
      <c r="C1377" s="42"/>
      <c r="E1377" s="43"/>
      <c r="V1377" s="44"/>
      <c r="W1377" s="45"/>
    </row>
    <row r="1378" s="29" customFormat="1" ht="12" spans="2:23">
      <c r="B1378" s="41"/>
      <c r="C1378" s="42"/>
      <c r="E1378" s="43"/>
      <c r="V1378" s="44"/>
      <c r="W1378" s="45"/>
    </row>
    <row r="1379" s="29" customFormat="1" ht="12" spans="2:23">
      <c r="B1379" s="41"/>
      <c r="C1379" s="42"/>
      <c r="E1379" s="43"/>
      <c r="V1379" s="44"/>
      <c r="W1379" s="45"/>
    </row>
    <row r="1380" s="29" customFormat="1" ht="12" spans="2:23">
      <c r="B1380" s="41"/>
      <c r="C1380" s="42"/>
      <c r="E1380" s="43"/>
      <c r="V1380" s="44"/>
      <c r="W1380" s="45"/>
    </row>
    <row r="1381" s="29" customFormat="1" ht="12" spans="2:23">
      <c r="B1381" s="41"/>
      <c r="C1381" s="42"/>
      <c r="E1381" s="43"/>
      <c r="V1381" s="44"/>
      <c r="W1381" s="45"/>
    </row>
    <row r="1382" s="29" customFormat="1" ht="12" spans="2:23">
      <c r="B1382" s="41"/>
      <c r="C1382" s="42"/>
      <c r="E1382" s="43"/>
      <c r="V1382" s="44"/>
      <c r="W1382" s="45"/>
    </row>
    <row r="1383" s="29" customFormat="1" ht="12" spans="2:23">
      <c r="B1383" s="41"/>
      <c r="C1383" s="42"/>
      <c r="E1383" s="43"/>
      <c r="V1383" s="44"/>
      <c r="W1383" s="45"/>
    </row>
    <row r="1384" s="29" customFormat="1" ht="12" spans="2:23">
      <c r="B1384" s="41"/>
      <c r="C1384" s="42"/>
      <c r="E1384" s="43"/>
      <c r="V1384" s="44"/>
      <c r="W1384" s="45"/>
    </row>
    <row r="1385" s="29" customFormat="1" ht="12" spans="2:23">
      <c r="B1385" s="41"/>
      <c r="C1385" s="42"/>
      <c r="E1385" s="43"/>
      <c r="V1385" s="44"/>
      <c r="W1385" s="45"/>
    </row>
    <row r="1386" s="29" customFormat="1" ht="12" spans="2:23">
      <c r="B1386" s="41"/>
      <c r="C1386" s="42"/>
      <c r="E1386" s="43"/>
      <c r="V1386" s="44"/>
      <c r="W1386" s="45"/>
    </row>
    <row r="1387" s="29" customFormat="1" ht="12" spans="2:23">
      <c r="B1387" s="41"/>
      <c r="C1387" s="42"/>
      <c r="E1387" s="43"/>
      <c r="V1387" s="44"/>
      <c r="W1387" s="45"/>
    </row>
    <row r="1388" s="29" customFormat="1" ht="12" spans="2:23">
      <c r="B1388" s="41"/>
      <c r="C1388" s="42"/>
      <c r="E1388" s="43"/>
      <c r="V1388" s="44"/>
      <c r="W1388" s="45"/>
    </row>
    <row r="1389" s="29" customFormat="1" ht="12" spans="2:23">
      <c r="B1389" s="41"/>
      <c r="C1389" s="42"/>
      <c r="E1389" s="43"/>
      <c r="V1389" s="44"/>
      <c r="W1389" s="45"/>
    </row>
    <row r="1390" s="29" customFormat="1" ht="12" spans="2:23">
      <c r="B1390" s="41"/>
      <c r="C1390" s="42"/>
      <c r="E1390" s="43"/>
      <c r="V1390" s="44"/>
      <c r="W1390" s="45"/>
    </row>
    <row r="1391" s="29" customFormat="1" ht="12" spans="2:23">
      <c r="B1391" s="41"/>
      <c r="C1391" s="42"/>
      <c r="E1391" s="43"/>
      <c r="V1391" s="44"/>
      <c r="W1391" s="45"/>
    </row>
    <row r="1392" s="29" customFormat="1" ht="12" spans="2:23">
      <c r="B1392" s="41"/>
      <c r="C1392" s="42"/>
      <c r="E1392" s="43"/>
      <c r="V1392" s="44"/>
      <c r="W1392" s="45"/>
    </row>
    <row r="1393" s="29" customFormat="1" ht="12" spans="2:23">
      <c r="B1393" s="41"/>
      <c r="C1393" s="42"/>
      <c r="E1393" s="43"/>
      <c r="V1393" s="44"/>
      <c r="W1393" s="45"/>
    </row>
    <row r="1394" s="29" customFormat="1" ht="12" spans="2:23">
      <c r="B1394" s="41"/>
      <c r="C1394" s="42"/>
      <c r="E1394" s="43"/>
      <c r="V1394" s="44"/>
      <c r="W1394" s="45"/>
    </row>
    <row r="1395" s="29" customFormat="1" ht="12" spans="2:23">
      <c r="B1395" s="41"/>
      <c r="C1395" s="42"/>
      <c r="E1395" s="43"/>
      <c r="V1395" s="44"/>
      <c r="W1395" s="45"/>
    </row>
    <row r="1396" s="29" customFormat="1" ht="12" spans="2:23">
      <c r="B1396" s="41"/>
      <c r="C1396" s="42"/>
      <c r="E1396" s="43"/>
      <c r="V1396" s="44"/>
      <c r="W1396" s="45"/>
    </row>
    <row r="1397" s="29" customFormat="1" ht="12" spans="2:23">
      <c r="B1397" s="41"/>
      <c r="C1397" s="42"/>
      <c r="E1397" s="43"/>
      <c r="V1397" s="44"/>
      <c r="W1397" s="45"/>
    </row>
    <row r="1398" s="29" customFormat="1" ht="12" spans="2:23">
      <c r="B1398" s="41"/>
      <c r="C1398" s="42"/>
      <c r="E1398" s="43"/>
      <c r="V1398" s="44"/>
      <c r="W1398" s="45"/>
    </row>
    <row r="1399" s="29" customFormat="1" ht="12" spans="2:23">
      <c r="B1399" s="41"/>
      <c r="C1399" s="42"/>
      <c r="E1399" s="43"/>
      <c r="V1399" s="44"/>
      <c r="W1399" s="45"/>
    </row>
    <row r="1400" s="29" customFormat="1" ht="12" spans="2:23">
      <c r="B1400" s="41"/>
      <c r="C1400" s="42"/>
      <c r="E1400" s="43"/>
      <c r="V1400" s="44"/>
      <c r="W1400" s="45"/>
    </row>
    <row r="1401" s="29" customFormat="1" ht="12" spans="2:23">
      <c r="B1401" s="41"/>
      <c r="C1401" s="42"/>
      <c r="E1401" s="43"/>
      <c r="V1401" s="44"/>
      <c r="W1401" s="45"/>
    </row>
    <row r="1402" s="29" customFormat="1" ht="12" spans="2:23">
      <c r="B1402" s="41"/>
      <c r="C1402" s="42"/>
      <c r="E1402" s="43"/>
      <c r="V1402" s="44"/>
      <c r="W1402" s="45"/>
    </row>
    <row r="1403" s="29" customFormat="1" ht="12" spans="2:23">
      <c r="B1403" s="41"/>
      <c r="C1403" s="42"/>
      <c r="E1403" s="43"/>
      <c r="V1403" s="44"/>
      <c r="W1403" s="45"/>
    </row>
    <row r="1404" s="29" customFormat="1" ht="12" spans="2:23">
      <c r="B1404" s="41"/>
      <c r="C1404" s="42"/>
      <c r="E1404" s="43"/>
      <c r="V1404" s="44"/>
      <c r="W1404" s="45"/>
    </row>
    <row r="1405" s="29" customFormat="1" ht="12" spans="2:23">
      <c r="B1405" s="41"/>
      <c r="C1405" s="42"/>
      <c r="E1405" s="43"/>
      <c r="V1405" s="44"/>
      <c r="W1405" s="45"/>
    </row>
    <row r="1406" s="29" customFormat="1" ht="12" spans="2:23">
      <c r="B1406" s="41"/>
      <c r="C1406" s="42"/>
      <c r="E1406" s="43"/>
      <c r="V1406" s="44"/>
      <c r="W1406" s="45"/>
    </row>
    <row r="1407" s="29" customFormat="1" ht="12" spans="2:23">
      <c r="B1407" s="41"/>
      <c r="C1407" s="42"/>
      <c r="E1407" s="43"/>
      <c r="V1407" s="44"/>
      <c r="W1407" s="45"/>
    </row>
    <row r="1408" s="29" customFormat="1" ht="12" spans="2:23">
      <c r="B1408" s="41"/>
      <c r="C1408" s="42"/>
      <c r="E1408" s="43"/>
      <c r="V1408" s="44"/>
      <c r="W1408" s="45"/>
    </row>
    <row r="1409" s="29" customFormat="1" ht="12" spans="2:23">
      <c r="B1409" s="41"/>
      <c r="C1409" s="42"/>
      <c r="E1409" s="43"/>
      <c r="V1409" s="44"/>
      <c r="W1409" s="45"/>
    </row>
    <row r="1410" s="29" customFormat="1" ht="12" spans="2:23">
      <c r="B1410" s="41"/>
      <c r="C1410" s="42"/>
      <c r="E1410" s="43"/>
      <c r="V1410" s="44"/>
      <c r="W1410" s="45"/>
    </row>
    <row r="1411" s="29" customFormat="1" ht="12" spans="2:23">
      <c r="B1411" s="41"/>
      <c r="C1411" s="42"/>
      <c r="E1411" s="43"/>
      <c r="V1411" s="44"/>
      <c r="W1411" s="45"/>
    </row>
    <row r="1412" s="29" customFormat="1" ht="12" spans="2:23">
      <c r="B1412" s="41"/>
      <c r="C1412" s="42"/>
      <c r="E1412" s="43"/>
      <c r="V1412" s="44"/>
      <c r="W1412" s="45"/>
    </row>
    <row r="1413" s="29" customFormat="1" ht="12" spans="2:23">
      <c r="B1413" s="41"/>
      <c r="C1413" s="42"/>
      <c r="E1413" s="43"/>
      <c r="V1413" s="44"/>
      <c r="W1413" s="45"/>
    </row>
    <row r="1414" s="29" customFormat="1" ht="12" spans="2:23">
      <c r="B1414" s="41"/>
      <c r="C1414" s="42"/>
      <c r="E1414" s="43"/>
      <c r="V1414" s="44"/>
      <c r="W1414" s="45"/>
    </row>
    <row r="1415" s="29" customFormat="1" ht="12" spans="2:23">
      <c r="B1415" s="41"/>
      <c r="C1415" s="42"/>
      <c r="E1415" s="43"/>
      <c r="V1415" s="44"/>
      <c r="W1415" s="45"/>
    </row>
    <row r="1416" s="29" customFormat="1" ht="12" spans="2:23">
      <c r="B1416" s="41"/>
      <c r="C1416" s="42"/>
      <c r="E1416" s="43"/>
      <c r="V1416" s="44"/>
      <c r="W1416" s="45"/>
    </row>
    <row r="1417" s="29" customFormat="1" ht="12" spans="2:23">
      <c r="B1417" s="41"/>
      <c r="C1417" s="42"/>
      <c r="E1417" s="43"/>
      <c r="V1417" s="44"/>
      <c r="W1417" s="45"/>
    </row>
    <row r="1418" s="29" customFormat="1" ht="12" spans="2:23">
      <c r="B1418" s="41"/>
      <c r="C1418" s="42"/>
      <c r="E1418" s="43"/>
      <c r="V1418" s="44"/>
      <c r="W1418" s="45"/>
    </row>
    <row r="1419" s="29" customFormat="1" ht="12" spans="2:23">
      <c r="B1419" s="41"/>
      <c r="C1419" s="42"/>
      <c r="E1419" s="43"/>
      <c r="V1419" s="44"/>
      <c r="W1419" s="45"/>
    </row>
    <row r="1420" s="29" customFormat="1" ht="12" spans="2:23">
      <c r="B1420" s="41"/>
      <c r="C1420" s="42"/>
      <c r="E1420" s="43"/>
      <c r="V1420" s="44"/>
      <c r="W1420" s="45"/>
    </row>
    <row r="1421" s="29" customFormat="1" ht="12" spans="2:23">
      <c r="B1421" s="41"/>
      <c r="C1421" s="42"/>
      <c r="E1421" s="43"/>
      <c r="V1421" s="44"/>
      <c r="W1421" s="45"/>
    </row>
    <row r="1422" s="29" customFormat="1" ht="12" spans="2:23">
      <c r="B1422" s="41"/>
      <c r="C1422" s="42"/>
      <c r="E1422" s="43"/>
      <c r="V1422" s="44"/>
      <c r="W1422" s="45"/>
    </row>
    <row r="1423" s="29" customFormat="1" ht="12" spans="2:23">
      <c r="B1423" s="41"/>
      <c r="C1423" s="42"/>
      <c r="E1423" s="43"/>
      <c r="V1423" s="44"/>
      <c r="W1423" s="45"/>
    </row>
    <row r="1424" s="29" customFormat="1" ht="12" spans="2:23">
      <c r="B1424" s="41"/>
      <c r="C1424" s="42"/>
      <c r="E1424" s="43"/>
      <c r="V1424" s="44"/>
      <c r="W1424" s="45"/>
    </row>
    <row r="1425" s="29" customFormat="1" ht="12" spans="2:23">
      <c r="B1425" s="41"/>
      <c r="C1425" s="42"/>
      <c r="E1425" s="43"/>
      <c r="V1425" s="44"/>
      <c r="W1425" s="45"/>
    </row>
    <row r="1426" s="29" customFormat="1" ht="12" spans="2:23">
      <c r="B1426" s="41"/>
      <c r="C1426" s="42"/>
      <c r="E1426" s="43"/>
      <c r="V1426" s="44"/>
      <c r="W1426" s="45"/>
    </row>
    <row r="1427" s="29" customFormat="1" ht="12" spans="2:23">
      <c r="B1427" s="41"/>
      <c r="C1427" s="42"/>
      <c r="E1427" s="43"/>
      <c r="V1427" s="44"/>
      <c r="W1427" s="45"/>
    </row>
    <row r="1428" s="29" customFormat="1" ht="12" spans="2:23">
      <c r="B1428" s="41"/>
      <c r="C1428" s="42"/>
      <c r="E1428" s="43"/>
      <c r="V1428" s="44"/>
      <c r="W1428" s="45"/>
    </row>
    <row r="1429" s="29" customFormat="1" ht="12" spans="2:23">
      <c r="B1429" s="41"/>
      <c r="C1429" s="42"/>
      <c r="E1429" s="43"/>
      <c r="V1429" s="44"/>
      <c r="W1429" s="45"/>
    </row>
    <row r="1430" s="29" customFormat="1" ht="12" spans="2:23">
      <c r="B1430" s="41"/>
      <c r="C1430" s="42"/>
      <c r="E1430" s="43"/>
      <c r="V1430" s="44"/>
      <c r="W1430" s="45"/>
    </row>
    <row r="1431" s="29" customFormat="1" ht="12" spans="2:23">
      <c r="B1431" s="41"/>
      <c r="C1431" s="42"/>
      <c r="E1431" s="43"/>
      <c r="V1431" s="44"/>
      <c r="W1431" s="45"/>
    </row>
    <row r="1432" s="29" customFormat="1" ht="12" spans="2:23">
      <c r="B1432" s="41"/>
      <c r="C1432" s="42"/>
      <c r="E1432" s="43"/>
      <c r="V1432" s="44"/>
      <c r="W1432" s="45"/>
    </row>
    <row r="1433" s="29" customFormat="1" ht="12" spans="2:23">
      <c r="B1433" s="41"/>
      <c r="C1433" s="42"/>
      <c r="E1433" s="43"/>
      <c r="V1433" s="44"/>
      <c r="W1433" s="45"/>
    </row>
    <row r="1434" s="29" customFormat="1" ht="12" spans="2:23">
      <c r="B1434" s="41"/>
      <c r="C1434" s="42"/>
      <c r="E1434" s="43"/>
      <c r="V1434" s="44"/>
      <c r="W1434" s="45"/>
    </row>
    <row r="1435" s="29" customFormat="1" ht="12" spans="2:23">
      <c r="B1435" s="41"/>
      <c r="C1435" s="42"/>
      <c r="E1435" s="43"/>
      <c r="V1435" s="44"/>
      <c r="W1435" s="45"/>
    </row>
    <row r="1436" s="29" customFormat="1" ht="12" spans="2:23">
      <c r="B1436" s="41"/>
      <c r="C1436" s="42"/>
      <c r="E1436" s="43"/>
      <c r="V1436" s="44"/>
      <c r="W1436" s="45"/>
    </row>
    <row r="1437" s="29" customFormat="1" ht="12" spans="2:23">
      <c r="B1437" s="41"/>
      <c r="C1437" s="42"/>
      <c r="E1437" s="43"/>
      <c r="V1437" s="44"/>
      <c r="W1437" s="45"/>
    </row>
    <row r="1438" s="29" customFormat="1" ht="12" spans="2:23">
      <c r="B1438" s="41"/>
      <c r="C1438" s="42"/>
      <c r="E1438" s="43"/>
      <c r="V1438" s="44"/>
      <c r="W1438" s="45"/>
    </row>
    <row r="1439" s="29" customFormat="1" ht="12" spans="2:23">
      <c r="B1439" s="41"/>
      <c r="C1439" s="42"/>
      <c r="E1439" s="43"/>
      <c r="V1439" s="44"/>
      <c r="W1439" s="45"/>
    </row>
    <row r="1440" s="29" customFormat="1" ht="12" spans="2:23">
      <c r="B1440" s="41"/>
      <c r="C1440" s="42"/>
      <c r="E1440" s="43"/>
      <c r="V1440" s="44"/>
      <c r="W1440" s="45"/>
    </row>
    <row r="1441" s="29" customFormat="1" ht="12" spans="2:23">
      <c r="B1441" s="41"/>
      <c r="C1441" s="42"/>
      <c r="E1441" s="43"/>
      <c r="V1441" s="44"/>
      <c r="W1441" s="45"/>
    </row>
    <row r="1442" s="29" customFormat="1" ht="12" spans="2:23">
      <c r="B1442" s="41"/>
      <c r="C1442" s="42"/>
      <c r="E1442" s="43"/>
      <c r="V1442" s="44"/>
      <c r="W1442" s="45"/>
    </row>
    <row r="1443" s="29" customFormat="1" ht="12" spans="2:23">
      <c r="B1443" s="41"/>
      <c r="C1443" s="42"/>
      <c r="E1443" s="43"/>
      <c r="V1443" s="44"/>
      <c r="W1443" s="45"/>
    </row>
    <row r="1444" s="29" customFormat="1" ht="12" spans="2:23">
      <c r="B1444" s="41"/>
      <c r="C1444" s="42"/>
      <c r="E1444" s="43"/>
      <c r="V1444" s="44"/>
      <c r="W1444" s="45"/>
    </row>
    <row r="1445" s="29" customFormat="1" ht="12" spans="2:23">
      <c r="B1445" s="41"/>
      <c r="C1445" s="42"/>
      <c r="E1445" s="43"/>
      <c r="V1445" s="44"/>
      <c r="W1445" s="45"/>
    </row>
    <row r="1446" s="29" customFormat="1" ht="12" spans="2:23">
      <c r="B1446" s="41"/>
      <c r="C1446" s="42"/>
      <c r="E1446" s="43"/>
      <c r="V1446" s="44"/>
      <c r="W1446" s="45"/>
    </row>
    <row r="1447" s="29" customFormat="1" ht="12" spans="2:23">
      <c r="B1447" s="41"/>
      <c r="C1447" s="42"/>
      <c r="E1447" s="43"/>
      <c r="V1447" s="44"/>
      <c r="W1447" s="45"/>
    </row>
    <row r="1448" s="29" customFormat="1" ht="12" spans="2:23">
      <c r="B1448" s="41"/>
      <c r="C1448" s="42"/>
      <c r="E1448" s="43"/>
      <c r="V1448" s="44"/>
      <c r="W1448" s="45"/>
    </row>
    <row r="1449" s="29" customFormat="1" ht="12" spans="2:23">
      <c r="B1449" s="41"/>
      <c r="C1449" s="42"/>
      <c r="E1449" s="43"/>
      <c r="V1449" s="44"/>
      <c r="W1449" s="45"/>
    </row>
    <row r="1450" s="29" customFormat="1" ht="12" spans="2:23">
      <c r="B1450" s="41"/>
      <c r="C1450" s="42"/>
      <c r="E1450" s="43"/>
      <c r="V1450" s="44"/>
      <c r="W1450" s="45"/>
    </row>
    <row r="1451" s="29" customFormat="1" ht="12" spans="2:23">
      <c r="B1451" s="41"/>
      <c r="C1451" s="42"/>
      <c r="E1451" s="43"/>
      <c r="V1451" s="44"/>
      <c r="W1451" s="45"/>
    </row>
    <row r="1452" s="29" customFormat="1" ht="12" spans="2:23">
      <c r="B1452" s="41"/>
      <c r="C1452" s="42"/>
      <c r="E1452" s="43"/>
      <c r="V1452" s="44"/>
      <c r="W1452" s="45"/>
    </row>
    <row r="1453" s="29" customFormat="1" ht="12" spans="2:23">
      <c r="B1453" s="41"/>
      <c r="C1453" s="42"/>
      <c r="E1453" s="43"/>
      <c r="V1453" s="44"/>
      <c r="W1453" s="45"/>
    </row>
    <row r="1454" s="29" customFormat="1" ht="12" spans="2:23">
      <c r="B1454" s="41"/>
      <c r="C1454" s="42"/>
      <c r="E1454" s="43"/>
      <c r="V1454" s="44"/>
      <c r="W1454" s="45"/>
    </row>
    <row r="1455" s="29" customFormat="1" ht="12" spans="2:23">
      <c r="B1455" s="41"/>
      <c r="C1455" s="42"/>
      <c r="E1455" s="43"/>
      <c r="V1455" s="44"/>
      <c r="W1455" s="45"/>
    </row>
    <row r="1456" s="29" customFormat="1" ht="12" spans="2:23">
      <c r="B1456" s="41"/>
      <c r="C1456" s="42"/>
      <c r="E1456" s="43"/>
      <c r="V1456" s="44"/>
      <c r="W1456" s="45"/>
    </row>
    <row r="1457" s="29" customFormat="1" ht="12" spans="2:23">
      <c r="B1457" s="41"/>
      <c r="C1457" s="42"/>
      <c r="E1457" s="43"/>
      <c r="V1457" s="44"/>
      <c r="W1457" s="45"/>
    </row>
    <row r="1458" s="29" customFormat="1" ht="12" spans="2:23">
      <c r="B1458" s="41"/>
      <c r="C1458" s="42"/>
      <c r="E1458" s="43"/>
      <c r="V1458" s="44"/>
      <c r="W1458" s="45"/>
    </row>
    <row r="1459" s="29" customFormat="1" ht="12" spans="2:23">
      <c r="B1459" s="41"/>
      <c r="C1459" s="42"/>
      <c r="E1459" s="43"/>
      <c r="V1459" s="44"/>
      <c r="W1459" s="45"/>
    </row>
    <row r="1460" s="29" customFormat="1" ht="12" spans="2:23">
      <c r="B1460" s="41"/>
      <c r="C1460" s="42"/>
      <c r="E1460" s="43"/>
      <c r="V1460" s="44"/>
      <c r="W1460" s="45"/>
    </row>
    <row r="1461" s="29" customFormat="1" ht="12" spans="2:23">
      <c r="B1461" s="41"/>
      <c r="C1461" s="42"/>
      <c r="E1461" s="43"/>
      <c r="V1461" s="44"/>
      <c r="W1461" s="45"/>
    </row>
    <row r="1462" s="29" customFormat="1" ht="12" spans="2:23">
      <c r="B1462" s="41"/>
      <c r="C1462" s="42"/>
      <c r="E1462" s="43"/>
      <c r="V1462" s="44"/>
      <c r="W1462" s="45"/>
    </row>
    <row r="1463" s="29" customFormat="1" ht="12" spans="2:23">
      <c r="B1463" s="41"/>
      <c r="C1463" s="42"/>
      <c r="E1463" s="43"/>
      <c r="V1463" s="44"/>
      <c r="W1463" s="45"/>
    </row>
    <row r="1464" s="29" customFormat="1" ht="12" spans="2:23">
      <c r="B1464" s="41"/>
      <c r="C1464" s="42"/>
      <c r="E1464" s="43"/>
      <c r="V1464" s="44"/>
      <c r="W1464" s="45"/>
    </row>
    <row r="1465" s="29" customFormat="1" ht="12" spans="2:23">
      <c r="B1465" s="41"/>
      <c r="C1465" s="42"/>
      <c r="E1465" s="43"/>
      <c r="V1465" s="44"/>
      <c r="W1465" s="45"/>
    </row>
    <row r="1466" s="29" customFormat="1" ht="12" spans="2:23">
      <c r="B1466" s="41"/>
      <c r="C1466" s="42"/>
      <c r="E1466" s="43"/>
      <c r="V1466" s="44"/>
      <c r="W1466" s="45"/>
    </row>
    <row r="1467" s="29" customFormat="1" ht="12" spans="2:23">
      <c r="B1467" s="41"/>
      <c r="C1467" s="42"/>
      <c r="E1467" s="43"/>
      <c r="V1467" s="44"/>
      <c r="W1467" s="45"/>
    </row>
    <row r="1468" s="29" customFormat="1" ht="12" spans="2:23">
      <c r="B1468" s="41"/>
      <c r="C1468" s="42"/>
      <c r="E1468" s="43"/>
      <c r="V1468" s="44"/>
      <c r="W1468" s="45"/>
    </row>
    <row r="1469" s="29" customFormat="1" ht="12" spans="2:23">
      <c r="B1469" s="41"/>
      <c r="C1469" s="42"/>
      <c r="E1469" s="43"/>
      <c r="V1469" s="44"/>
      <c r="W1469" s="45"/>
    </row>
    <row r="1470" s="29" customFormat="1" ht="12" spans="2:23">
      <c r="B1470" s="41"/>
      <c r="C1470" s="42"/>
      <c r="E1470" s="43"/>
      <c r="V1470" s="44"/>
      <c r="W1470" s="45"/>
    </row>
    <row r="1471" s="29" customFormat="1" ht="12" spans="2:23">
      <c r="B1471" s="41"/>
      <c r="C1471" s="42"/>
      <c r="E1471" s="43"/>
      <c r="V1471" s="44"/>
      <c r="W1471" s="45"/>
    </row>
    <row r="1472" s="29" customFormat="1" ht="12" spans="2:23">
      <c r="B1472" s="41"/>
      <c r="C1472" s="42"/>
      <c r="E1472" s="43"/>
      <c r="V1472" s="44"/>
      <c r="W1472" s="45"/>
    </row>
    <row r="1473" s="29" customFormat="1" ht="12" spans="2:23">
      <c r="B1473" s="41"/>
      <c r="C1473" s="42"/>
      <c r="E1473" s="43"/>
      <c r="V1473" s="44"/>
      <c r="W1473" s="45"/>
    </row>
    <row r="1474" s="29" customFormat="1" ht="12" spans="2:23">
      <c r="B1474" s="41"/>
      <c r="C1474" s="42"/>
      <c r="E1474" s="43"/>
      <c r="V1474" s="44"/>
      <c r="W1474" s="45"/>
    </row>
    <row r="1475" s="29" customFormat="1" ht="12" spans="2:23">
      <c r="B1475" s="41"/>
      <c r="C1475" s="42"/>
      <c r="E1475" s="43"/>
      <c r="V1475" s="44"/>
      <c r="W1475" s="45"/>
    </row>
    <row r="1476" s="29" customFormat="1" ht="12" spans="2:23">
      <c r="B1476" s="41"/>
      <c r="C1476" s="42"/>
      <c r="E1476" s="43"/>
      <c r="V1476" s="44"/>
      <c r="W1476" s="45"/>
    </row>
    <row r="1477" s="29" customFormat="1" ht="12" spans="2:23">
      <c r="B1477" s="41"/>
      <c r="C1477" s="42"/>
      <c r="E1477" s="43"/>
      <c r="V1477" s="44"/>
      <c r="W1477" s="45"/>
    </row>
    <row r="1478" s="29" customFormat="1" ht="12" spans="2:23">
      <c r="B1478" s="41"/>
      <c r="C1478" s="42"/>
      <c r="E1478" s="43"/>
      <c r="V1478" s="44"/>
      <c r="W1478" s="45"/>
    </row>
    <row r="1479" s="29" customFormat="1" ht="12" spans="2:23">
      <c r="B1479" s="41"/>
      <c r="C1479" s="42"/>
      <c r="E1479" s="43"/>
      <c r="V1479" s="44"/>
      <c r="W1479" s="45"/>
    </row>
    <row r="1480" s="29" customFormat="1" ht="12" spans="2:23">
      <c r="B1480" s="41"/>
      <c r="C1480" s="42"/>
      <c r="E1480" s="43"/>
      <c r="V1480" s="44"/>
      <c r="W1480" s="45"/>
    </row>
    <row r="1481" s="29" customFormat="1" ht="12" spans="2:23">
      <c r="B1481" s="41"/>
      <c r="C1481" s="42"/>
      <c r="E1481" s="43"/>
      <c r="V1481" s="44"/>
      <c r="W1481" s="45"/>
    </row>
    <row r="1482" s="29" customFormat="1" ht="12" spans="2:23">
      <c r="B1482" s="41"/>
      <c r="C1482" s="42"/>
      <c r="E1482" s="43"/>
      <c r="V1482" s="44"/>
      <c r="W1482" s="45"/>
    </row>
    <row r="1483" s="29" customFormat="1" ht="12" spans="2:23">
      <c r="B1483" s="41"/>
      <c r="C1483" s="42"/>
      <c r="E1483" s="43"/>
      <c r="V1483" s="44"/>
      <c r="W1483" s="45"/>
    </row>
    <row r="1484" s="29" customFormat="1" ht="12" spans="2:23">
      <c r="B1484" s="41"/>
      <c r="C1484" s="42"/>
      <c r="E1484" s="43"/>
      <c r="V1484" s="44"/>
      <c r="W1484" s="45"/>
    </row>
    <row r="1485" s="29" customFormat="1" ht="12" spans="2:23">
      <c r="B1485" s="41"/>
      <c r="C1485" s="42"/>
      <c r="E1485" s="43"/>
      <c r="V1485" s="44"/>
      <c r="W1485" s="45"/>
    </row>
    <row r="1486" s="29" customFormat="1" ht="12" spans="2:23">
      <c r="B1486" s="41"/>
      <c r="C1486" s="42"/>
      <c r="E1486" s="43"/>
      <c r="V1486" s="44"/>
      <c r="W1486" s="45"/>
    </row>
    <row r="1487" s="29" customFormat="1" ht="12" spans="2:23">
      <c r="B1487" s="41"/>
      <c r="C1487" s="42"/>
      <c r="E1487" s="43"/>
      <c r="V1487" s="44"/>
      <c r="W1487" s="45"/>
    </row>
    <row r="1488" s="29" customFormat="1" ht="12" spans="2:23">
      <c r="B1488" s="41"/>
      <c r="C1488" s="42"/>
      <c r="E1488" s="43"/>
      <c r="V1488" s="44"/>
      <c r="W1488" s="45"/>
    </row>
    <row r="1489" s="29" customFormat="1" ht="12" spans="2:23">
      <c r="B1489" s="41"/>
      <c r="C1489" s="42"/>
      <c r="E1489" s="43"/>
      <c r="V1489" s="44"/>
      <c r="W1489" s="45"/>
    </row>
    <row r="1490" s="29" customFormat="1" ht="12" spans="2:23">
      <c r="B1490" s="41"/>
      <c r="C1490" s="42"/>
      <c r="E1490" s="43"/>
      <c r="V1490" s="44"/>
      <c r="W1490" s="45"/>
    </row>
    <row r="1491" s="29" customFormat="1" ht="12" spans="2:23">
      <c r="B1491" s="41"/>
      <c r="C1491" s="42"/>
      <c r="E1491" s="43"/>
      <c r="V1491" s="44"/>
      <c r="W1491" s="45"/>
    </row>
    <row r="1492" s="29" customFormat="1" ht="12" spans="2:23">
      <c r="B1492" s="41"/>
      <c r="C1492" s="42"/>
      <c r="E1492" s="43"/>
      <c r="V1492" s="44"/>
      <c r="W1492" s="45"/>
    </row>
    <row r="1493" s="29" customFormat="1" ht="12" spans="2:23">
      <c r="B1493" s="41"/>
      <c r="C1493" s="42"/>
      <c r="E1493" s="43"/>
      <c r="V1493" s="44"/>
      <c r="W1493" s="45"/>
    </row>
    <row r="1494" s="29" customFormat="1" ht="12" spans="2:23">
      <c r="B1494" s="41"/>
      <c r="C1494" s="42"/>
      <c r="E1494" s="43"/>
      <c r="V1494" s="44"/>
      <c r="W1494" s="45"/>
    </row>
    <row r="1495" s="29" customFormat="1" ht="12" spans="2:23">
      <c r="B1495" s="41"/>
      <c r="C1495" s="42"/>
      <c r="E1495" s="43"/>
      <c r="V1495" s="44"/>
      <c r="W1495" s="45"/>
    </row>
    <row r="1496" s="29" customFormat="1" ht="12" spans="2:23">
      <c r="B1496" s="41"/>
      <c r="C1496" s="42"/>
      <c r="E1496" s="43"/>
      <c r="V1496" s="44"/>
      <c r="W1496" s="45"/>
    </row>
    <row r="1497" s="29" customFormat="1" ht="12" spans="2:23">
      <c r="B1497" s="41"/>
      <c r="C1497" s="42"/>
      <c r="E1497" s="43"/>
      <c r="V1497" s="44"/>
      <c r="W1497" s="45"/>
    </row>
    <row r="1498" s="29" customFormat="1" ht="12" spans="2:23">
      <c r="B1498" s="41"/>
      <c r="C1498" s="42"/>
      <c r="E1498" s="43"/>
      <c r="V1498" s="44"/>
      <c r="W1498" s="45"/>
    </row>
    <row r="1499" s="29" customFormat="1" ht="12" spans="2:23">
      <c r="B1499" s="41"/>
      <c r="C1499" s="42"/>
      <c r="E1499" s="43"/>
      <c r="V1499" s="44"/>
      <c r="W1499" s="45"/>
    </row>
    <row r="1500" s="29" customFormat="1" ht="12" spans="2:23">
      <c r="B1500" s="41"/>
      <c r="C1500" s="42"/>
      <c r="E1500" s="43"/>
      <c r="V1500" s="44"/>
      <c r="W1500" s="45"/>
    </row>
    <row r="1501" s="29" customFormat="1" ht="12" spans="2:23">
      <c r="B1501" s="41"/>
      <c r="C1501" s="42"/>
      <c r="E1501" s="43"/>
      <c r="V1501" s="44"/>
      <c r="W1501" s="45"/>
    </row>
    <row r="1502" s="29" customFormat="1" ht="12" spans="2:23">
      <c r="B1502" s="41"/>
      <c r="C1502" s="42"/>
      <c r="E1502" s="43"/>
      <c r="V1502" s="44"/>
      <c r="W1502" s="45"/>
    </row>
    <row r="1503" s="29" customFormat="1" ht="12" spans="2:23">
      <c r="B1503" s="41"/>
      <c r="C1503" s="42"/>
      <c r="E1503" s="43"/>
      <c r="V1503" s="44"/>
      <c r="W1503" s="45"/>
    </row>
    <row r="1504" s="29" customFormat="1" ht="12" spans="2:23">
      <c r="B1504" s="41"/>
      <c r="C1504" s="42"/>
      <c r="E1504" s="43"/>
      <c r="V1504" s="44"/>
      <c r="W1504" s="45"/>
    </row>
    <row r="1505" s="29" customFormat="1" ht="12" spans="2:23">
      <c r="B1505" s="41"/>
      <c r="C1505" s="42"/>
      <c r="E1505" s="43"/>
      <c r="V1505" s="44"/>
      <c r="W1505" s="45"/>
    </row>
    <row r="1506" s="29" customFormat="1" ht="12" spans="2:23">
      <c r="B1506" s="41"/>
      <c r="C1506" s="42"/>
      <c r="E1506" s="43"/>
      <c r="V1506" s="44"/>
      <c r="W1506" s="45"/>
    </row>
    <row r="1507" s="29" customFormat="1" ht="12" spans="2:23">
      <c r="B1507" s="41"/>
      <c r="C1507" s="42"/>
      <c r="E1507" s="43"/>
      <c r="V1507" s="44"/>
      <c r="W1507" s="45"/>
    </row>
    <row r="1508" s="29" customFormat="1" ht="12" spans="2:23">
      <c r="B1508" s="41"/>
      <c r="C1508" s="42"/>
      <c r="E1508" s="43"/>
      <c r="V1508" s="44"/>
      <c r="W1508" s="45"/>
    </row>
    <row r="1509" s="29" customFormat="1" ht="12" spans="2:23">
      <c r="B1509" s="41"/>
      <c r="C1509" s="42"/>
      <c r="E1509" s="43"/>
      <c r="V1509" s="44"/>
      <c r="W1509" s="45"/>
    </row>
    <row r="1510" s="29" customFormat="1" ht="12" spans="2:23">
      <c r="B1510" s="41"/>
      <c r="C1510" s="42"/>
      <c r="E1510" s="43"/>
      <c r="V1510" s="44"/>
      <c r="W1510" s="45"/>
    </row>
    <row r="1511" s="29" customFormat="1" ht="12" spans="2:23">
      <c r="B1511" s="41"/>
      <c r="C1511" s="42"/>
      <c r="E1511" s="43"/>
      <c r="V1511" s="44"/>
      <c r="W1511" s="45"/>
    </row>
    <row r="1512" s="29" customFormat="1" ht="12" spans="2:23">
      <c r="B1512" s="41"/>
      <c r="C1512" s="42"/>
      <c r="E1512" s="43"/>
      <c r="V1512" s="44"/>
      <c r="W1512" s="45"/>
    </row>
    <row r="1513" s="29" customFormat="1" ht="12" spans="2:23">
      <c r="B1513" s="41"/>
      <c r="C1513" s="42"/>
      <c r="E1513" s="43"/>
      <c r="V1513" s="44"/>
      <c r="W1513" s="45"/>
    </row>
    <row r="1514" s="29" customFormat="1" ht="12" spans="2:23">
      <c r="B1514" s="41"/>
      <c r="C1514" s="42"/>
      <c r="E1514" s="43"/>
      <c r="V1514" s="44"/>
      <c r="W1514" s="45"/>
    </row>
    <row r="1515" s="29" customFormat="1" ht="12" spans="2:23">
      <c r="B1515" s="41"/>
      <c r="C1515" s="42"/>
      <c r="E1515" s="43"/>
      <c r="V1515" s="44"/>
      <c r="W1515" s="45"/>
    </row>
    <row r="1516" s="29" customFormat="1" ht="12" spans="2:23">
      <c r="B1516" s="41"/>
      <c r="C1516" s="42"/>
      <c r="E1516" s="43"/>
      <c r="V1516" s="44"/>
      <c r="W1516" s="45"/>
    </row>
    <row r="1517" s="29" customFormat="1" ht="12" spans="2:23">
      <c r="B1517" s="41"/>
      <c r="C1517" s="42"/>
      <c r="E1517" s="43"/>
      <c r="V1517" s="44"/>
      <c r="W1517" s="45"/>
    </row>
    <row r="1518" s="29" customFormat="1" ht="12" spans="2:23">
      <c r="B1518" s="41"/>
      <c r="C1518" s="42"/>
      <c r="E1518" s="43"/>
      <c r="V1518" s="44"/>
      <c r="W1518" s="45"/>
    </row>
    <row r="1519" s="29" customFormat="1" ht="12" spans="2:23">
      <c r="B1519" s="41"/>
      <c r="C1519" s="42"/>
      <c r="E1519" s="43"/>
      <c r="V1519" s="44"/>
      <c r="W1519" s="45"/>
    </row>
    <row r="1520" s="29" customFormat="1" ht="12" spans="2:23">
      <c r="B1520" s="41"/>
      <c r="C1520" s="42"/>
      <c r="E1520" s="43"/>
      <c r="V1520" s="44"/>
      <c r="W1520" s="45"/>
    </row>
    <row r="1521" s="29" customFormat="1" ht="12" spans="2:23">
      <c r="B1521" s="41"/>
      <c r="C1521" s="42"/>
      <c r="E1521" s="43"/>
      <c r="V1521" s="44"/>
      <c r="W1521" s="45"/>
    </row>
    <row r="1522" s="29" customFormat="1" ht="12" spans="2:23">
      <c r="B1522" s="41"/>
      <c r="C1522" s="42"/>
      <c r="E1522" s="43"/>
      <c r="V1522" s="44"/>
      <c r="W1522" s="45"/>
    </row>
    <row r="1523" s="29" customFormat="1" ht="12" spans="2:23">
      <c r="B1523" s="41"/>
      <c r="C1523" s="42"/>
      <c r="E1523" s="43"/>
      <c r="V1523" s="44"/>
      <c r="W1523" s="45"/>
    </row>
    <row r="1524" s="29" customFormat="1" ht="12" spans="2:23">
      <c r="B1524" s="41"/>
      <c r="C1524" s="42"/>
      <c r="E1524" s="43"/>
      <c r="V1524" s="44"/>
      <c r="W1524" s="45"/>
    </row>
    <row r="1525" s="29" customFormat="1" ht="12" spans="2:23">
      <c r="B1525" s="41"/>
      <c r="C1525" s="42"/>
      <c r="E1525" s="43"/>
      <c r="V1525" s="44"/>
      <c r="W1525" s="45"/>
    </row>
    <row r="1526" s="29" customFormat="1" ht="12" spans="2:23">
      <c r="B1526" s="41"/>
      <c r="C1526" s="42"/>
      <c r="E1526" s="43"/>
      <c r="V1526" s="44"/>
      <c r="W1526" s="45"/>
    </row>
    <row r="1527" s="29" customFormat="1" ht="12" spans="2:23">
      <c r="B1527" s="41"/>
      <c r="C1527" s="42"/>
      <c r="E1527" s="43"/>
      <c r="V1527" s="44"/>
      <c r="W1527" s="45"/>
    </row>
    <row r="1528" s="29" customFormat="1" ht="12" spans="2:23">
      <c r="B1528" s="41"/>
      <c r="C1528" s="42"/>
      <c r="E1528" s="43"/>
      <c r="V1528" s="44"/>
      <c r="W1528" s="45"/>
    </row>
    <row r="1529" s="29" customFormat="1" ht="12" spans="2:23">
      <c r="B1529" s="41"/>
      <c r="C1529" s="42"/>
      <c r="E1529" s="43"/>
      <c r="V1529" s="44"/>
      <c r="W1529" s="45"/>
    </row>
    <row r="1530" s="29" customFormat="1" ht="12" spans="2:23">
      <c r="B1530" s="41"/>
      <c r="C1530" s="42"/>
      <c r="E1530" s="43"/>
      <c r="V1530" s="44"/>
      <c r="W1530" s="45"/>
    </row>
    <row r="1531" s="29" customFormat="1" ht="12" spans="2:23">
      <c r="B1531" s="41"/>
      <c r="C1531" s="42"/>
      <c r="E1531" s="43"/>
      <c r="V1531" s="44"/>
      <c r="W1531" s="45"/>
    </row>
    <row r="1532" s="29" customFormat="1" ht="12" spans="2:23">
      <c r="B1532" s="41"/>
      <c r="C1532" s="42"/>
      <c r="E1532" s="43"/>
      <c r="V1532" s="44"/>
      <c r="W1532" s="45"/>
    </row>
    <row r="1533" s="29" customFormat="1" ht="12" spans="2:23">
      <c r="B1533" s="41"/>
      <c r="C1533" s="42"/>
      <c r="E1533" s="43"/>
      <c r="V1533" s="44"/>
      <c r="W1533" s="45"/>
    </row>
    <row r="1534" s="29" customFormat="1" ht="12" spans="2:23">
      <c r="B1534" s="41"/>
      <c r="C1534" s="42"/>
      <c r="E1534" s="43"/>
      <c r="V1534" s="44"/>
      <c r="W1534" s="45"/>
    </row>
    <row r="1535" s="29" customFormat="1" ht="12" spans="2:23">
      <c r="B1535" s="41"/>
      <c r="C1535" s="42"/>
      <c r="E1535" s="43"/>
      <c r="V1535" s="44"/>
      <c r="W1535" s="45"/>
    </row>
    <row r="1536" s="29" customFormat="1" ht="12" spans="2:23">
      <c r="B1536" s="41"/>
      <c r="C1536" s="42"/>
      <c r="E1536" s="43"/>
      <c r="V1536" s="44"/>
      <c r="W1536" s="45"/>
    </row>
    <row r="1537" s="29" customFormat="1" ht="12" spans="2:23">
      <c r="B1537" s="41"/>
      <c r="C1537" s="42"/>
      <c r="E1537" s="43"/>
      <c r="V1537" s="44"/>
      <c r="W1537" s="45"/>
    </row>
    <row r="1538" s="29" customFormat="1" ht="12" spans="2:23">
      <c r="B1538" s="41"/>
      <c r="C1538" s="42"/>
      <c r="E1538" s="43"/>
      <c r="V1538" s="44"/>
      <c r="W1538" s="45"/>
    </row>
    <row r="1539" s="29" customFormat="1" ht="12" spans="2:23">
      <c r="B1539" s="41"/>
      <c r="C1539" s="42"/>
      <c r="E1539" s="43"/>
      <c r="V1539" s="44"/>
      <c r="W1539" s="45"/>
    </row>
    <row r="1540" s="29" customFormat="1" ht="12" spans="2:23">
      <c r="B1540" s="41"/>
      <c r="C1540" s="42"/>
      <c r="E1540" s="43"/>
      <c r="V1540" s="44"/>
      <c r="W1540" s="45"/>
    </row>
    <row r="1541" s="29" customFormat="1" ht="12" spans="2:23">
      <c r="B1541" s="41"/>
      <c r="C1541" s="42"/>
      <c r="E1541" s="43"/>
      <c r="V1541" s="44"/>
      <c r="W1541" s="45"/>
    </row>
    <row r="1542" s="29" customFormat="1" ht="12" spans="2:23">
      <c r="B1542" s="41"/>
      <c r="C1542" s="42"/>
      <c r="E1542" s="43"/>
      <c r="V1542" s="44"/>
      <c r="W1542" s="45"/>
    </row>
    <row r="1543" s="29" customFormat="1" ht="12" spans="2:23">
      <c r="B1543" s="41"/>
      <c r="C1543" s="42"/>
      <c r="E1543" s="43"/>
      <c r="V1543" s="44"/>
      <c r="W1543" s="45"/>
    </row>
    <row r="1544" s="29" customFormat="1" ht="12" spans="2:23">
      <c r="B1544" s="41"/>
      <c r="C1544" s="42"/>
      <c r="E1544" s="43"/>
      <c r="V1544" s="44"/>
      <c r="W1544" s="45"/>
    </row>
    <row r="1545" s="29" customFormat="1" ht="12" spans="2:23">
      <c r="B1545" s="41"/>
      <c r="C1545" s="42"/>
      <c r="E1545" s="43"/>
      <c r="V1545" s="44"/>
      <c r="W1545" s="45"/>
    </row>
    <row r="1546" s="29" customFormat="1" ht="12" spans="2:23">
      <c r="B1546" s="41"/>
      <c r="C1546" s="42"/>
      <c r="E1546" s="43"/>
      <c r="V1546" s="44"/>
      <c r="W1546" s="45"/>
    </row>
    <row r="1547" s="29" customFormat="1" ht="12" spans="2:23">
      <c r="B1547" s="41"/>
      <c r="C1547" s="42"/>
      <c r="E1547" s="43"/>
      <c r="V1547" s="44"/>
      <c r="W1547" s="45"/>
    </row>
    <row r="1548" s="29" customFormat="1" ht="12" spans="2:23">
      <c r="B1548" s="41"/>
      <c r="C1548" s="42"/>
      <c r="E1548" s="43"/>
      <c r="V1548" s="44"/>
      <c r="W1548" s="45"/>
    </row>
    <row r="1549" s="29" customFormat="1" ht="12" spans="2:23">
      <c r="B1549" s="41"/>
      <c r="C1549" s="42"/>
      <c r="E1549" s="43"/>
      <c r="V1549" s="44"/>
      <c r="W1549" s="45"/>
    </row>
    <row r="1550" s="29" customFormat="1" ht="12" spans="2:23">
      <c r="B1550" s="41"/>
      <c r="C1550" s="42"/>
      <c r="E1550" s="43"/>
      <c r="V1550" s="44"/>
      <c r="W1550" s="45"/>
    </row>
    <row r="1551" s="29" customFormat="1" ht="12" spans="2:23">
      <c r="B1551" s="41"/>
      <c r="C1551" s="42"/>
      <c r="E1551" s="43"/>
      <c r="V1551" s="44"/>
      <c r="W1551" s="45"/>
    </row>
    <row r="1552" s="29" customFormat="1" ht="12" spans="2:23">
      <c r="B1552" s="41"/>
      <c r="C1552" s="42"/>
      <c r="E1552" s="43"/>
      <c r="V1552" s="44"/>
      <c r="W1552" s="45"/>
    </row>
    <row r="1553" s="29" customFormat="1" ht="12" spans="2:23">
      <c r="B1553" s="41"/>
      <c r="C1553" s="42"/>
      <c r="E1553" s="43"/>
      <c r="V1553" s="44"/>
      <c r="W1553" s="45"/>
    </row>
    <row r="1554" s="29" customFormat="1" ht="12" spans="2:23">
      <c r="B1554" s="41"/>
      <c r="C1554" s="42"/>
      <c r="E1554" s="43"/>
      <c r="V1554" s="44"/>
      <c r="W1554" s="45"/>
    </row>
    <row r="1555" s="29" customFormat="1" ht="12" spans="2:23">
      <c r="B1555" s="41"/>
      <c r="C1555" s="42"/>
      <c r="E1555" s="43"/>
      <c r="V1555" s="44"/>
      <c r="W1555" s="45"/>
    </row>
    <row r="1556" s="29" customFormat="1" ht="12" spans="2:23">
      <c r="B1556" s="41"/>
      <c r="C1556" s="42"/>
      <c r="E1556" s="43"/>
      <c r="V1556" s="44"/>
      <c r="W1556" s="45"/>
    </row>
    <row r="1557" s="29" customFormat="1" ht="12" spans="2:23">
      <c r="B1557" s="41"/>
      <c r="C1557" s="42"/>
      <c r="E1557" s="43"/>
      <c r="V1557" s="44"/>
      <c r="W1557" s="45"/>
    </row>
    <row r="1558" s="29" customFormat="1" ht="12" spans="2:23">
      <c r="B1558" s="41"/>
      <c r="C1558" s="42"/>
      <c r="E1558" s="43"/>
      <c r="V1558" s="44"/>
      <c r="W1558" s="45"/>
    </row>
    <row r="1559" s="29" customFormat="1" ht="12" spans="2:23">
      <c r="B1559" s="41"/>
      <c r="C1559" s="42"/>
      <c r="E1559" s="43"/>
      <c r="V1559" s="44"/>
      <c r="W1559" s="45"/>
    </row>
    <row r="1560" s="29" customFormat="1" ht="12" spans="2:23">
      <c r="B1560" s="41"/>
      <c r="C1560" s="42"/>
      <c r="E1560" s="43"/>
      <c r="V1560" s="44"/>
      <c r="W1560" s="45"/>
    </row>
    <row r="1561" s="29" customFormat="1" ht="12" spans="2:23">
      <c r="B1561" s="41"/>
      <c r="C1561" s="42"/>
      <c r="E1561" s="43"/>
      <c r="V1561" s="44"/>
      <c r="W1561" s="45"/>
    </row>
    <row r="1562" s="29" customFormat="1" ht="12" spans="2:23">
      <c r="B1562" s="41"/>
      <c r="C1562" s="42"/>
      <c r="E1562" s="43"/>
      <c r="V1562" s="44"/>
      <c r="W1562" s="45"/>
    </row>
    <row r="1563" s="29" customFormat="1" ht="12" spans="2:23">
      <c r="B1563" s="41"/>
      <c r="C1563" s="42"/>
      <c r="E1563" s="43"/>
      <c r="V1563" s="44"/>
      <c r="W1563" s="45"/>
    </row>
    <row r="1564" s="29" customFormat="1" ht="12" spans="2:23">
      <c r="B1564" s="41"/>
      <c r="C1564" s="42"/>
      <c r="E1564" s="43"/>
      <c r="V1564" s="44"/>
      <c r="W1564" s="45"/>
    </row>
    <row r="1565" s="29" customFormat="1" ht="12" spans="2:23">
      <c r="B1565" s="41"/>
      <c r="C1565" s="42"/>
      <c r="E1565" s="43"/>
      <c r="V1565" s="44"/>
      <c r="W1565" s="45"/>
    </row>
    <row r="1566" s="29" customFormat="1" ht="12" spans="2:23">
      <c r="B1566" s="41"/>
      <c r="C1566" s="42"/>
      <c r="E1566" s="43"/>
      <c r="V1566" s="44"/>
      <c r="W1566" s="45"/>
    </row>
    <row r="1567" s="29" customFormat="1" ht="12" spans="2:23">
      <c r="B1567" s="41"/>
      <c r="C1567" s="42"/>
      <c r="E1567" s="43"/>
      <c r="V1567" s="44"/>
      <c r="W1567" s="45"/>
    </row>
    <row r="1568" s="29" customFormat="1" ht="12" spans="2:23">
      <c r="B1568" s="41"/>
      <c r="C1568" s="42"/>
      <c r="E1568" s="43"/>
      <c r="V1568" s="44"/>
      <c r="W1568" s="45"/>
    </row>
    <row r="1569" s="29" customFormat="1" ht="12" spans="2:23">
      <c r="B1569" s="41"/>
      <c r="C1569" s="42"/>
      <c r="E1569" s="43"/>
      <c r="V1569" s="44"/>
      <c r="W1569" s="45"/>
    </row>
    <row r="1570" s="29" customFormat="1" ht="12" spans="2:23">
      <c r="B1570" s="41"/>
      <c r="C1570" s="42"/>
      <c r="E1570" s="43"/>
      <c r="V1570" s="44"/>
      <c r="W1570" s="45"/>
    </row>
    <row r="1571" s="29" customFormat="1" ht="12" spans="2:23">
      <c r="B1571" s="41"/>
      <c r="C1571" s="42"/>
      <c r="E1571" s="43"/>
      <c r="V1571" s="44"/>
      <c r="W1571" s="45"/>
    </row>
    <row r="1572" s="29" customFormat="1" ht="12" spans="2:23">
      <c r="B1572" s="41"/>
      <c r="C1572" s="42"/>
      <c r="E1572" s="43"/>
      <c r="V1572" s="44"/>
      <c r="W1572" s="45"/>
    </row>
    <row r="1573" s="29" customFormat="1" ht="12" spans="2:23">
      <c r="B1573" s="41"/>
      <c r="C1573" s="42"/>
      <c r="E1573" s="43"/>
      <c r="V1573" s="44"/>
      <c r="W1573" s="45"/>
    </row>
    <row r="1574" s="29" customFormat="1" ht="12" spans="2:23">
      <c r="B1574" s="41"/>
      <c r="C1574" s="42"/>
      <c r="E1574" s="43"/>
      <c r="V1574" s="44"/>
      <c r="W1574" s="45"/>
    </row>
    <row r="1575" s="29" customFormat="1" ht="12" spans="2:23">
      <c r="B1575" s="41"/>
      <c r="C1575" s="42"/>
      <c r="E1575" s="43"/>
      <c r="V1575" s="44"/>
      <c r="W1575" s="45"/>
    </row>
    <row r="1576" s="29" customFormat="1" ht="12" spans="2:23">
      <c r="B1576" s="41"/>
      <c r="C1576" s="42"/>
      <c r="E1576" s="43"/>
      <c r="V1576" s="44"/>
      <c r="W1576" s="45"/>
    </row>
    <row r="1577" s="29" customFormat="1" ht="12" spans="2:23">
      <c r="B1577" s="41"/>
      <c r="C1577" s="42"/>
      <c r="E1577" s="43"/>
      <c r="V1577" s="44"/>
      <c r="W1577" s="45"/>
    </row>
    <row r="1578" s="29" customFormat="1" ht="12" spans="2:23">
      <c r="B1578" s="41"/>
      <c r="C1578" s="42"/>
      <c r="E1578" s="43"/>
      <c r="V1578" s="44"/>
      <c r="W1578" s="45"/>
    </row>
    <row r="1579" s="29" customFormat="1" ht="12" spans="2:23">
      <c r="B1579" s="41"/>
      <c r="C1579" s="42"/>
      <c r="E1579" s="43"/>
      <c r="V1579" s="44"/>
      <c r="W1579" s="45"/>
    </row>
    <row r="1580" s="29" customFormat="1" ht="12" spans="2:23">
      <c r="B1580" s="41"/>
      <c r="C1580" s="42"/>
      <c r="E1580" s="43"/>
      <c r="V1580" s="44"/>
      <c r="W1580" s="45"/>
    </row>
    <row r="1581" s="29" customFormat="1" ht="12" spans="2:23">
      <c r="B1581" s="41"/>
      <c r="C1581" s="42"/>
      <c r="E1581" s="43"/>
      <c r="V1581" s="44"/>
      <c r="W1581" s="45"/>
    </row>
    <row r="1582" s="29" customFormat="1" ht="12" spans="2:23">
      <c r="B1582" s="41"/>
      <c r="C1582" s="42"/>
      <c r="E1582" s="43"/>
      <c r="V1582" s="44"/>
      <c r="W1582" s="45"/>
    </row>
    <row r="1583" s="29" customFormat="1" ht="12" spans="2:23">
      <c r="B1583" s="41"/>
      <c r="C1583" s="42"/>
      <c r="E1583" s="43"/>
      <c r="V1583" s="44"/>
      <c r="W1583" s="45"/>
    </row>
    <row r="1584" s="29" customFormat="1" ht="12" spans="2:23">
      <c r="B1584" s="41"/>
      <c r="C1584" s="42"/>
      <c r="E1584" s="43"/>
      <c r="V1584" s="44"/>
      <c r="W1584" s="45"/>
    </row>
    <row r="1585" s="29" customFormat="1" ht="12" spans="2:23">
      <c r="B1585" s="41"/>
      <c r="C1585" s="42"/>
      <c r="E1585" s="43"/>
      <c r="V1585" s="44"/>
      <c r="W1585" s="45"/>
    </row>
    <row r="1586" s="29" customFormat="1" ht="12" spans="2:23">
      <c r="B1586" s="41"/>
      <c r="C1586" s="42"/>
      <c r="E1586" s="43"/>
      <c r="V1586" s="44"/>
      <c r="W1586" s="45"/>
    </row>
    <row r="1587" s="29" customFormat="1" ht="12" spans="2:23">
      <c r="B1587" s="41"/>
      <c r="C1587" s="42"/>
      <c r="E1587" s="43"/>
      <c r="V1587" s="44"/>
      <c r="W1587" s="45"/>
    </row>
    <row r="1588" s="29" customFormat="1" ht="12" spans="2:23">
      <c r="B1588" s="41"/>
      <c r="C1588" s="42"/>
      <c r="E1588" s="43"/>
      <c r="V1588" s="44"/>
      <c r="W1588" s="45"/>
    </row>
    <row r="1589" s="29" customFormat="1" ht="12" spans="2:23">
      <c r="B1589" s="41"/>
      <c r="C1589" s="42"/>
      <c r="E1589" s="43"/>
      <c r="V1589" s="44"/>
      <c r="W1589" s="45"/>
    </row>
    <row r="1590" s="29" customFormat="1" ht="12" spans="2:23">
      <c r="B1590" s="41"/>
      <c r="C1590" s="42"/>
      <c r="E1590" s="43"/>
      <c r="V1590" s="44"/>
      <c r="W1590" s="45"/>
    </row>
    <row r="1591" s="29" customFormat="1" ht="12" spans="2:23">
      <c r="B1591" s="41"/>
      <c r="C1591" s="42"/>
      <c r="E1591" s="43"/>
      <c r="V1591" s="44"/>
      <c r="W1591" s="45"/>
    </row>
    <row r="1592" s="29" customFormat="1" ht="12" spans="2:23">
      <c r="B1592" s="41"/>
      <c r="C1592" s="42"/>
      <c r="E1592" s="43"/>
      <c r="V1592" s="44"/>
      <c r="W1592" s="45"/>
    </row>
    <row r="1593" s="29" customFormat="1" ht="12" spans="2:23">
      <c r="B1593" s="41"/>
      <c r="C1593" s="42"/>
      <c r="E1593" s="43"/>
      <c r="V1593" s="44"/>
      <c r="W1593" s="45"/>
    </row>
    <row r="1594" s="29" customFormat="1" ht="12" spans="2:23">
      <c r="B1594" s="41"/>
      <c r="C1594" s="42"/>
      <c r="E1594" s="43"/>
      <c r="V1594" s="44"/>
      <c r="W1594" s="45"/>
    </row>
    <row r="1595" s="29" customFormat="1" ht="12" spans="2:23">
      <c r="B1595" s="41"/>
      <c r="C1595" s="42"/>
      <c r="E1595" s="43"/>
      <c r="V1595" s="44"/>
      <c r="W1595" s="45"/>
    </row>
    <row r="1596" s="29" customFormat="1" ht="12" spans="2:23">
      <c r="B1596" s="41"/>
      <c r="C1596" s="42"/>
      <c r="E1596" s="43"/>
      <c r="V1596" s="44"/>
      <c r="W1596" s="45"/>
    </row>
    <row r="1597" s="29" customFormat="1" ht="12" spans="2:23">
      <c r="B1597" s="41"/>
      <c r="C1597" s="42"/>
      <c r="E1597" s="43"/>
      <c r="V1597" s="44"/>
      <c r="W1597" s="45"/>
    </row>
    <row r="1598" s="29" customFormat="1" ht="12" spans="2:23">
      <c r="B1598" s="41"/>
      <c r="C1598" s="42"/>
      <c r="E1598" s="43"/>
      <c r="V1598" s="44"/>
      <c r="W1598" s="45"/>
    </row>
    <row r="1599" s="29" customFormat="1" ht="12" spans="2:23">
      <c r="B1599" s="41"/>
      <c r="C1599" s="42"/>
      <c r="E1599" s="43"/>
      <c r="V1599" s="44"/>
      <c r="W1599" s="45"/>
    </row>
    <row r="1600" s="29" customFormat="1" ht="12" spans="2:23">
      <c r="B1600" s="41"/>
      <c r="C1600" s="42"/>
      <c r="E1600" s="43"/>
      <c r="V1600" s="44"/>
      <c r="W1600" s="45"/>
    </row>
    <row r="1601" s="29" customFormat="1" ht="12" spans="2:23">
      <c r="B1601" s="41"/>
      <c r="C1601" s="42"/>
      <c r="E1601" s="43"/>
      <c r="V1601" s="44"/>
      <c r="W1601" s="45"/>
    </row>
    <row r="1602" s="29" customFormat="1" ht="12" spans="2:23">
      <c r="B1602" s="41"/>
      <c r="C1602" s="42"/>
      <c r="E1602" s="43"/>
      <c r="V1602" s="44"/>
      <c r="W1602" s="45"/>
    </row>
    <row r="1603" s="29" customFormat="1" ht="12" spans="2:23">
      <c r="B1603" s="41"/>
      <c r="C1603" s="42"/>
      <c r="E1603" s="43"/>
      <c r="V1603" s="44"/>
      <c r="W1603" s="45"/>
    </row>
    <row r="1604" s="29" customFormat="1" ht="12" spans="2:23">
      <c r="B1604" s="41"/>
      <c r="C1604" s="42"/>
      <c r="E1604" s="43"/>
      <c r="V1604" s="44"/>
      <c r="W1604" s="45"/>
    </row>
    <row r="1605" s="29" customFormat="1" ht="12" spans="2:23">
      <c r="B1605" s="41"/>
      <c r="C1605" s="42"/>
      <c r="E1605" s="43"/>
      <c r="V1605" s="44"/>
      <c r="W1605" s="45"/>
    </row>
    <row r="1606" s="29" customFormat="1" ht="12" spans="2:23">
      <c r="B1606" s="41"/>
      <c r="C1606" s="42"/>
      <c r="E1606" s="43"/>
      <c r="V1606" s="44"/>
      <c r="W1606" s="45"/>
    </row>
    <row r="1607" s="29" customFormat="1" ht="12" spans="2:23">
      <c r="B1607" s="41"/>
      <c r="C1607" s="42"/>
      <c r="E1607" s="43"/>
      <c r="V1607" s="44"/>
      <c r="W1607" s="45"/>
    </row>
    <row r="1608" s="29" customFormat="1" ht="12" spans="2:23">
      <c r="B1608" s="41"/>
      <c r="C1608" s="42"/>
      <c r="E1608" s="43"/>
      <c r="V1608" s="44"/>
      <c r="W1608" s="45"/>
    </row>
    <row r="1609" s="29" customFormat="1" ht="12" spans="2:23">
      <c r="B1609" s="41"/>
      <c r="C1609" s="42"/>
      <c r="E1609" s="43"/>
      <c r="V1609" s="44"/>
      <c r="W1609" s="45"/>
    </row>
    <row r="1610" s="29" customFormat="1" ht="12" spans="2:23">
      <c r="B1610" s="41"/>
      <c r="C1610" s="42"/>
      <c r="E1610" s="43"/>
      <c r="V1610" s="44"/>
      <c r="W1610" s="45"/>
    </row>
    <row r="1611" s="29" customFormat="1" ht="12" spans="2:23">
      <c r="B1611" s="41"/>
      <c r="C1611" s="42"/>
      <c r="E1611" s="43"/>
      <c r="V1611" s="44"/>
      <c r="W1611" s="45"/>
    </row>
    <row r="1612" s="29" customFormat="1" ht="12" spans="2:23">
      <c r="B1612" s="41"/>
      <c r="C1612" s="42"/>
      <c r="E1612" s="43"/>
      <c r="V1612" s="44"/>
      <c r="W1612" s="45"/>
    </row>
    <row r="1613" s="29" customFormat="1" ht="12" spans="2:23">
      <c r="B1613" s="41"/>
      <c r="C1613" s="42"/>
      <c r="E1613" s="43"/>
      <c r="V1613" s="44"/>
      <c r="W1613" s="45"/>
    </row>
    <row r="1614" s="29" customFormat="1" ht="12" spans="2:23">
      <c r="B1614" s="41"/>
      <c r="C1614" s="42"/>
      <c r="E1614" s="43"/>
      <c r="V1614" s="44"/>
      <c r="W1614" s="45"/>
    </row>
    <row r="1615" s="29" customFormat="1" ht="12" spans="2:23">
      <c r="B1615" s="41"/>
      <c r="C1615" s="42"/>
      <c r="E1615" s="43"/>
      <c r="V1615" s="44"/>
      <c r="W1615" s="45"/>
    </row>
    <row r="1616" s="29" customFormat="1" ht="12" spans="2:23">
      <c r="B1616" s="41"/>
      <c r="C1616" s="42"/>
      <c r="E1616" s="43"/>
      <c r="V1616" s="44"/>
      <c r="W1616" s="45"/>
    </row>
    <row r="1617" s="29" customFormat="1" ht="12" spans="2:23">
      <c r="B1617" s="41"/>
      <c r="C1617" s="42"/>
      <c r="E1617" s="43"/>
      <c r="V1617" s="44"/>
      <c r="W1617" s="45"/>
    </row>
    <row r="1618" s="29" customFormat="1" ht="12" spans="2:23">
      <c r="B1618" s="41"/>
      <c r="C1618" s="42"/>
      <c r="E1618" s="43"/>
      <c r="V1618" s="44"/>
      <c r="W1618" s="45"/>
    </row>
    <row r="1619" s="29" customFormat="1" ht="12" spans="2:23">
      <c r="B1619" s="41"/>
      <c r="C1619" s="42"/>
      <c r="E1619" s="43"/>
      <c r="V1619" s="44"/>
      <c r="W1619" s="45"/>
    </row>
    <row r="1620" s="29" customFormat="1" ht="12" spans="2:23">
      <c r="B1620" s="41"/>
      <c r="C1620" s="42"/>
      <c r="E1620" s="43"/>
      <c r="V1620" s="44"/>
      <c r="W1620" s="45"/>
    </row>
    <row r="1621" s="29" customFormat="1" ht="12" spans="2:23">
      <c r="B1621" s="41"/>
      <c r="C1621" s="42"/>
      <c r="E1621" s="43"/>
      <c r="V1621" s="44"/>
      <c r="W1621" s="45"/>
    </row>
    <row r="1622" s="29" customFormat="1" ht="12" spans="2:23">
      <c r="B1622" s="41"/>
      <c r="C1622" s="42"/>
      <c r="E1622" s="43"/>
      <c r="V1622" s="44"/>
      <c r="W1622" s="45"/>
    </row>
    <row r="1623" s="29" customFormat="1" ht="12" spans="2:23">
      <c r="B1623" s="41"/>
      <c r="C1623" s="42"/>
      <c r="E1623" s="43"/>
      <c r="V1623" s="44"/>
      <c r="W1623" s="45"/>
    </row>
    <row r="1624" s="29" customFormat="1" ht="12" spans="2:23">
      <c r="B1624" s="41"/>
      <c r="C1624" s="42"/>
      <c r="E1624" s="43"/>
      <c r="V1624" s="44"/>
      <c r="W1624" s="45"/>
    </row>
    <row r="1625" s="29" customFormat="1" ht="12" spans="2:23">
      <c r="B1625" s="41"/>
      <c r="C1625" s="42"/>
      <c r="E1625" s="43"/>
      <c r="V1625" s="44"/>
      <c r="W1625" s="45"/>
    </row>
    <row r="1626" s="29" customFormat="1" ht="12" spans="2:23">
      <c r="B1626" s="41"/>
      <c r="C1626" s="42"/>
      <c r="E1626" s="43"/>
      <c r="V1626" s="44"/>
      <c r="W1626" s="45"/>
    </row>
    <row r="1627" s="29" customFormat="1" ht="12" spans="2:23">
      <c r="B1627" s="41"/>
      <c r="C1627" s="42"/>
      <c r="E1627" s="43"/>
      <c r="V1627" s="44"/>
      <c r="W1627" s="45"/>
    </row>
    <row r="1628" s="29" customFormat="1" ht="12" spans="2:23">
      <c r="B1628" s="41"/>
      <c r="C1628" s="42"/>
      <c r="E1628" s="43"/>
      <c r="V1628" s="44"/>
      <c r="W1628" s="45"/>
    </row>
    <row r="1629" s="29" customFormat="1" ht="12" spans="2:23">
      <c r="B1629" s="41"/>
      <c r="C1629" s="42"/>
      <c r="E1629" s="43"/>
      <c r="V1629" s="44"/>
      <c r="W1629" s="45"/>
    </row>
    <row r="1630" s="29" customFormat="1" ht="12" spans="2:23">
      <c r="B1630" s="41"/>
      <c r="C1630" s="42"/>
      <c r="E1630" s="43"/>
      <c r="V1630" s="44"/>
      <c r="W1630" s="45"/>
    </row>
    <row r="1631" s="29" customFormat="1" ht="12" spans="2:23">
      <c r="B1631" s="41"/>
      <c r="C1631" s="42"/>
      <c r="E1631" s="43"/>
      <c r="V1631" s="44"/>
      <c r="W1631" s="45"/>
    </row>
    <row r="1632" s="29" customFormat="1" ht="12" spans="2:23">
      <c r="B1632" s="41"/>
      <c r="C1632" s="42"/>
      <c r="E1632" s="43"/>
      <c r="V1632" s="44"/>
      <c r="W1632" s="45"/>
    </row>
    <row r="1633" s="29" customFormat="1" ht="12" spans="2:23">
      <c r="B1633" s="41"/>
      <c r="C1633" s="42"/>
      <c r="E1633" s="43"/>
      <c r="V1633" s="44"/>
      <c r="W1633" s="45"/>
    </row>
    <row r="1634" s="29" customFormat="1" ht="12" spans="2:23">
      <c r="B1634" s="41"/>
      <c r="C1634" s="42"/>
      <c r="E1634" s="43"/>
      <c r="V1634" s="44"/>
      <c r="W1634" s="45"/>
    </row>
    <row r="1635" s="29" customFormat="1" ht="12" spans="2:23">
      <c r="B1635" s="41"/>
      <c r="C1635" s="42"/>
      <c r="E1635" s="43"/>
      <c r="V1635" s="44"/>
      <c r="W1635" s="45"/>
    </row>
    <row r="1636" s="29" customFormat="1" ht="12" spans="2:23">
      <c r="B1636" s="41"/>
      <c r="C1636" s="42"/>
      <c r="E1636" s="43"/>
      <c r="V1636" s="44"/>
      <c r="W1636" s="45"/>
    </row>
    <row r="1637" s="29" customFormat="1" ht="12" spans="2:23">
      <c r="B1637" s="41"/>
      <c r="C1637" s="42"/>
      <c r="E1637" s="43"/>
      <c r="V1637" s="44"/>
      <c r="W1637" s="45"/>
    </row>
    <row r="1638" s="29" customFormat="1" ht="12" spans="2:23">
      <c r="B1638" s="41"/>
      <c r="C1638" s="42"/>
      <c r="E1638" s="43"/>
      <c r="V1638" s="44"/>
      <c r="W1638" s="45"/>
    </row>
    <row r="1639" s="29" customFormat="1" ht="12" spans="2:23">
      <c r="B1639" s="41"/>
      <c r="C1639" s="42"/>
      <c r="E1639" s="43"/>
      <c r="V1639" s="44"/>
      <c r="W1639" s="45"/>
    </row>
    <row r="1640" s="29" customFormat="1" ht="12" spans="2:23">
      <c r="B1640" s="41"/>
      <c r="C1640" s="42"/>
      <c r="E1640" s="43"/>
      <c r="V1640" s="44"/>
      <c r="W1640" s="45"/>
    </row>
    <row r="1641" s="29" customFormat="1" ht="12" spans="2:23">
      <c r="B1641" s="41"/>
      <c r="C1641" s="42"/>
      <c r="E1641" s="43"/>
      <c r="V1641" s="44"/>
      <c r="W1641" s="45"/>
    </row>
    <row r="1642" s="29" customFormat="1" ht="12" spans="2:23">
      <c r="B1642" s="41"/>
      <c r="C1642" s="42"/>
      <c r="E1642" s="43"/>
      <c r="V1642" s="44"/>
      <c r="W1642" s="45"/>
    </row>
    <row r="1643" s="29" customFormat="1" ht="12" spans="2:23">
      <c r="B1643" s="41"/>
      <c r="C1643" s="42"/>
      <c r="E1643" s="43"/>
      <c r="V1643" s="44"/>
      <c r="W1643" s="45"/>
    </row>
    <row r="1644" s="29" customFormat="1" ht="12" spans="2:23">
      <c r="B1644" s="41"/>
      <c r="C1644" s="42"/>
      <c r="E1644" s="43"/>
      <c r="V1644" s="44"/>
      <c r="W1644" s="45"/>
    </row>
    <row r="1645" s="29" customFormat="1" ht="12" spans="2:23">
      <c r="B1645" s="41"/>
      <c r="C1645" s="42"/>
      <c r="E1645" s="43"/>
      <c r="V1645" s="44"/>
      <c r="W1645" s="45"/>
    </row>
    <row r="1646" s="29" customFormat="1" ht="12" spans="2:23">
      <c r="B1646" s="41"/>
      <c r="C1646" s="42"/>
      <c r="E1646" s="43"/>
      <c r="V1646" s="44"/>
      <c r="W1646" s="45"/>
    </row>
    <row r="1647" s="29" customFormat="1" ht="12" spans="2:23">
      <c r="B1647" s="41"/>
      <c r="C1647" s="42"/>
      <c r="E1647" s="43"/>
      <c r="V1647" s="44"/>
      <c r="W1647" s="45"/>
    </row>
    <row r="1648" s="29" customFormat="1" ht="12" spans="2:23">
      <c r="B1648" s="41"/>
      <c r="C1648" s="42"/>
      <c r="E1648" s="43"/>
      <c r="V1648" s="44"/>
      <c r="W1648" s="45"/>
    </row>
    <row r="1649" s="29" customFormat="1" ht="12" spans="2:23">
      <c r="B1649" s="41"/>
      <c r="C1649" s="42"/>
      <c r="E1649" s="43"/>
      <c r="V1649" s="44"/>
      <c r="W1649" s="45"/>
    </row>
    <row r="1650" s="29" customFormat="1" ht="12" spans="2:23">
      <c r="B1650" s="41"/>
      <c r="C1650" s="42"/>
      <c r="E1650" s="43"/>
      <c r="V1650" s="44"/>
      <c r="W1650" s="45"/>
    </row>
    <row r="1651" s="29" customFormat="1" ht="12" spans="2:23">
      <c r="B1651" s="41"/>
      <c r="C1651" s="42"/>
      <c r="E1651" s="43"/>
      <c r="V1651" s="44"/>
      <c r="W1651" s="45"/>
    </row>
    <row r="1652" s="29" customFormat="1" ht="12" spans="2:23">
      <c r="B1652" s="41"/>
      <c r="C1652" s="42"/>
      <c r="E1652" s="43"/>
      <c r="V1652" s="44"/>
      <c r="W1652" s="45"/>
    </row>
    <row r="1653" s="29" customFormat="1" ht="12" spans="2:23">
      <c r="B1653" s="41"/>
      <c r="C1653" s="42"/>
      <c r="E1653" s="43"/>
      <c r="V1653" s="44"/>
      <c r="W1653" s="45"/>
    </row>
    <row r="1654" s="29" customFormat="1" ht="12" spans="2:23">
      <c r="B1654" s="41"/>
      <c r="C1654" s="42"/>
      <c r="E1654" s="43"/>
      <c r="V1654" s="44"/>
      <c r="W1654" s="45"/>
    </row>
    <row r="1655" s="29" customFormat="1" ht="12" spans="2:23">
      <c r="B1655" s="41"/>
      <c r="C1655" s="42"/>
      <c r="E1655" s="43"/>
      <c r="V1655" s="44"/>
      <c r="W1655" s="45"/>
    </row>
    <row r="1656" s="29" customFormat="1" ht="12" spans="2:23">
      <c r="B1656" s="41"/>
      <c r="C1656" s="42"/>
      <c r="E1656" s="43"/>
      <c r="V1656" s="44"/>
      <c r="W1656" s="45"/>
    </row>
    <row r="1657" s="29" customFormat="1" ht="12" spans="2:23">
      <c r="B1657" s="41"/>
      <c r="C1657" s="42"/>
      <c r="E1657" s="43"/>
      <c r="V1657" s="44"/>
      <c r="W1657" s="45"/>
    </row>
    <row r="1658" s="29" customFormat="1" ht="12" spans="2:23">
      <c r="B1658" s="41"/>
      <c r="C1658" s="42"/>
      <c r="E1658" s="43"/>
      <c r="V1658" s="44"/>
      <c r="W1658" s="45"/>
    </row>
    <row r="1659" s="29" customFormat="1" ht="12" spans="2:23">
      <c r="B1659" s="41"/>
      <c r="C1659" s="42"/>
      <c r="E1659" s="43"/>
      <c r="V1659" s="44"/>
      <c r="W1659" s="45"/>
    </row>
    <row r="1660" s="29" customFormat="1" ht="12" spans="2:23">
      <c r="B1660" s="41"/>
      <c r="C1660" s="42"/>
      <c r="E1660" s="43"/>
      <c r="V1660" s="44"/>
      <c r="W1660" s="45"/>
    </row>
    <row r="1661" s="29" customFormat="1" ht="12" spans="2:23">
      <c r="B1661" s="41"/>
      <c r="C1661" s="42"/>
      <c r="E1661" s="43"/>
      <c r="V1661" s="44"/>
      <c r="W1661" s="45"/>
    </row>
    <row r="1662" s="29" customFormat="1" ht="12" spans="2:23">
      <c r="B1662" s="41"/>
      <c r="C1662" s="42"/>
      <c r="E1662" s="43"/>
      <c r="V1662" s="44"/>
      <c r="W1662" s="45"/>
    </row>
    <row r="1663" s="29" customFormat="1" ht="12" spans="2:23">
      <c r="B1663" s="41"/>
      <c r="C1663" s="42"/>
      <c r="E1663" s="43"/>
      <c r="V1663" s="44"/>
      <c r="W1663" s="45"/>
    </row>
    <row r="1664" s="29" customFormat="1" ht="12" spans="2:23">
      <c r="B1664" s="41"/>
      <c r="C1664" s="42"/>
      <c r="E1664" s="43"/>
      <c r="V1664" s="44"/>
      <c r="W1664" s="45"/>
    </row>
    <row r="1665" s="29" customFormat="1" ht="12" spans="2:23">
      <c r="B1665" s="41"/>
      <c r="C1665" s="42"/>
      <c r="E1665" s="43"/>
      <c r="V1665" s="44"/>
      <c r="W1665" s="45"/>
    </row>
    <row r="1666" s="29" customFormat="1" ht="12" spans="2:23">
      <c r="B1666" s="41"/>
      <c r="C1666" s="42"/>
      <c r="E1666" s="43"/>
      <c r="V1666" s="44"/>
      <c r="W1666" s="45"/>
    </row>
    <row r="1667" s="29" customFormat="1" ht="12" spans="2:23">
      <c r="B1667" s="41"/>
      <c r="C1667" s="42"/>
      <c r="E1667" s="43"/>
      <c r="V1667" s="44"/>
      <c r="W1667" s="45"/>
    </row>
    <row r="1668" s="29" customFormat="1" ht="12" spans="2:23">
      <c r="B1668" s="41"/>
      <c r="C1668" s="42"/>
      <c r="E1668" s="43"/>
      <c r="V1668" s="44"/>
      <c r="W1668" s="45"/>
    </row>
    <row r="1669" s="29" customFormat="1" ht="12" spans="2:23">
      <c r="B1669" s="41"/>
      <c r="C1669" s="42"/>
      <c r="E1669" s="43"/>
      <c r="V1669" s="44"/>
      <c r="W1669" s="45"/>
    </row>
    <row r="1670" s="29" customFormat="1" ht="12" spans="2:23">
      <c r="B1670" s="41"/>
      <c r="C1670" s="42"/>
      <c r="E1670" s="43"/>
      <c r="V1670" s="44"/>
      <c r="W1670" s="45"/>
    </row>
    <row r="1671" s="29" customFormat="1" ht="12" spans="2:23">
      <c r="B1671" s="41"/>
      <c r="C1671" s="42"/>
      <c r="E1671" s="43"/>
      <c r="V1671" s="44"/>
      <c r="W1671" s="45"/>
    </row>
    <row r="1672" s="29" customFormat="1" ht="12" spans="2:23">
      <c r="B1672" s="41"/>
      <c r="C1672" s="42"/>
      <c r="E1672" s="43"/>
      <c r="V1672" s="44"/>
      <c r="W1672" s="45"/>
    </row>
    <row r="1673" s="29" customFormat="1" ht="12" spans="2:23">
      <c r="B1673" s="41"/>
      <c r="C1673" s="42"/>
      <c r="E1673" s="43"/>
      <c r="V1673" s="44"/>
      <c r="W1673" s="45"/>
    </row>
    <row r="1674" s="29" customFormat="1" ht="12" spans="2:23">
      <c r="B1674" s="41"/>
      <c r="C1674" s="42"/>
      <c r="E1674" s="43"/>
      <c r="V1674" s="44"/>
      <c r="W1674" s="45"/>
    </row>
    <row r="1675" s="29" customFormat="1" ht="12" spans="2:23">
      <c r="B1675" s="41"/>
      <c r="C1675" s="42"/>
      <c r="E1675" s="43"/>
      <c r="V1675" s="44"/>
      <c r="W1675" s="45"/>
    </row>
    <row r="1676" s="29" customFormat="1" ht="12" spans="2:23">
      <c r="B1676" s="41"/>
      <c r="C1676" s="42"/>
      <c r="E1676" s="43"/>
      <c r="V1676" s="44"/>
      <c r="W1676" s="45"/>
    </row>
    <row r="1677" s="29" customFormat="1" ht="12" spans="2:23">
      <c r="B1677" s="41"/>
      <c r="C1677" s="42"/>
      <c r="E1677" s="43"/>
      <c r="V1677" s="44"/>
      <c r="W1677" s="45"/>
    </row>
    <row r="1678" s="29" customFormat="1" ht="12" spans="2:23">
      <c r="B1678" s="41"/>
      <c r="C1678" s="42"/>
      <c r="E1678" s="43"/>
      <c r="V1678" s="44"/>
      <c r="W1678" s="45"/>
    </row>
    <row r="1679" s="29" customFormat="1" ht="12" spans="2:23">
      <c r="B1679" s="41"/>
      <c r="C1679" s="42"/>
      <c r="E1679" s="43"/>
      <c r="V1679" s="44"/>
      <c r="W1679" s="45"/>
    </row>
    <row r="1680" s="29" customFormat="1" ht="12" spans="2:23">
      <c r="B1680" s="41"/>
      <c r="C1680" s="42"/>
      <c r="E1680" s="43"/>
      <c r="V1680" s="44"/>
      <c r="W1680" s="45"/>
    </row>
    <row r="1681" s="29" customFormat="1" ht="12" spans="2:23">
      <c r="B1681" s="41"/>
      <c r="C1681" s="42"/>
      <c r="E1681" s="43"/>
      <c r="V1681" s="44"/>
      <c r="W1681" s="45"/>
    </row>
    <row r="1682" s="29" customFormat="1" ht="12" spans="2:23">
      <c r="B1682" s="41"/>
      <c r="C1682" s="42"/>
      <c r="E1682" s="43"/>
      <c r="V1682" s="44"/>
      <c r="W1682" s="45"/>
    </row>
    <row r="1683" s="29" customFormat="1" ht="12" spans="2:23">
      <c r="B1683" s="41"/>
      <c r="C1683" s="42"/>
      <c r="E1683" s="43"/>
      <c r="V1683" s="44"/>
      <c r="W1683" s="45"/>
    </row>
    <row r="1684" s="29" customFormat="1" ht="12" spans="2:23">
      <c r="B1684" s="41"/>
      <c r="C1684" s="42"/>
      <c r="E1684" s="43"/>
      <c r="V1684" s="44"/>
      <c r="W1684" s="45"/>
    </row>
    <row r="1685" s="29" customFormat="1" ht="12" spans="2:23">
      <c r="B1685" s="41"/>
      <c r="C1685" s="42"/>
      <c r="E1685" s="43"/>
      <c r="V1685" s="44"/>
      <c r="W1685" s="45"/>
    </row>
    <row r="1686" s="29" customFormat="1" ht="12" spans="2:23">
      <c r="B1686" s="41"/>
      <c r="C1686" s="42"/>
      <c r="E1686" s="43"/>
      <c r="V1686" s="44"/>
      <c r="W1686" s="45"/>
    </row>
    <row r="1687" s="29" customFormat="1" ht="12" spans="2:23">
      <c r="B1687" s="41"/>
      <c r="C1687" s="42"/>
      <c r="E1687" s="43"/>
      <c r="V1687" s="44"/>
      <c r="W1687" s="45"/>
    </row>
    <row r="1688" s="29" customFormat="1" ht="12" spans="2:23">
      <c r="B1688" s="41"/>
      <c r="C1688" s="42"/>
      <c r="E1688" s="43"/>
      <c r="V1688" s="44"/>
      <c r="W1688" s="45"/>
    </row>
    <row r="1689" s="29" customFormat="1" ht="12" spans="2:23">
      <c r="B1689" s="41"/>
      <c r="C1689" s="42"/>
      <c r="E1689" s="43"/>
      <c r="V1689" s="44"/>
      <c r="W1689" s="45"/>
    </row>
    <row r="1690" s="29" customFormat="1" ht="12" spans="2:23">
      <c r="B1690" s="41"/>
      <c r="C1690" s="42"/>
      <c r="E1690" s="43"/>
      <c r="V1690" s="44"/>
      <c r="W1690" s="45"/>
    </row>
    <row r="1691" s="29" customFormat="1" ht="12" spans="2:23">
      <c r="B1691" s="41"/>
      <c r="C1691" s="42"/>
      <c r="E1691" s="43"/>
      <c r="V1691" s="44"/>
      <c r="W1691" s="45"/>
    </row>
    <row r="1692" s="29" customFormat="1" ht="12" spans="2:23">
      <c r="B1692" s="41"/>
      <c r="C1692" s="42"/>
      <c r="E1692" s="43"/>
      <c r="V1692" s="44"/>
      <c r="W1692" s="45"/>
    </row>
    <row r="1693" s="29" customFormat="1" ht="12" spans="2:23">
      <c r="B1693" s="41"/>
      <c r="C1693" s="42"/>
      <c r="E1693" s="43"/>
      <c r="V1693" s="44"/>
      <c r="W1693" s="45"/>
    </row>
    <row r="1694" s="29" customFormat="1" ht="12" spans="2:23">
      <c r="B1694" s="41"/>
      <c r="C1694" s="42"/>
      <c r="E1694" s="43"/>
      <c r="V1694" s="44"/>
      <c r="W1694" s="45"/>
    </row>
    <row r="1695" s="29" customFormat="1" ht="12" spans="2:23">
      <c r="B1695" s="41"/>
      <c r="C1695" s="42"/>
      <c r="E1695" s="43"/>
      <c r="V1695" s="44"/>
      <c r="W1695" s="45"/>
    </row>
    <row r="1696" s="29" customFormat="1" ht="12" spans="2:23">
      <c r="B1696" s="41"/>
      <c r="C1696" s="42"/>
      <c r="E1696" s="43"/>
      <c r="V1696" s="44"/>
      <c r="W1696" s="45"/>
    </row>
    <row r="1697" s="29" customFormat="1" ht="12" spans="2:23">
      <c r="B1697" s="41"/>
      <c r="C1697" s="42"/>
      <c r="E1697" s="43"/>
      <c r="V1697" s="44"/>
      <c r="W1697" s="45"/>
    </row>
    <row r="1698" s="29" customFormat="1" ht="12" spans="2:23">
      <c r="B1698" s="41"/>
      <c r="C1698" s="42"/>
      <c r="E1698" s="43"/>
      <c r="V1698" s="44"/>
      <c r="W1698" s="45"/>
    </row>
    <row r="1699" s="29" customFormat="1" ht="12" spans="2:23">
      <c r="B1699" s="41"/>
      <c r="C1699" s="42"/>
      <c r="E1699" s="43"/>
      <c r="V1699" s="44"/>
      <c r="W1699" s="45"/>
    </row>
    <row r="1700" s="29" customFormat="1" ht="12" spans="2:23">
      <c r="B1700" s="41"/>
      <c r="C1700" s="42"/>
      <c r="E1700" s="43"/>
      <c r="V1700" s="44"/>
      <c r="W1700" s="45"/>
    </row>
    <row r="1701" s="29" customFormat="1" ht="12" spans="2:23">
      <c r="B1701" s="41"/>
      <c r="C1701" s="42"/>
      <c r="E1701" s="43"/>
      <c r="V1701" s="44"/>
      <c r="W1701" s="45"/>
    </row>
    <row r="1702" s="29" customFormat="1" ht="12" spans="2:23">
      <c r="B1702" s="41"/>
      <c r="C1702" s="42"/>
      <c r="E1702" s="43"/>
      <c r="V1702" s="44"/>
      <c r="W1702" s="45"/>
    </row>
    <row r="1703" s="29" customFormat="1" ht="12" spans="2:23">
      <c r="B1703" s="41"/>
      <c r="C1703" s="42"/>
      <c r="E1703" s="43"/>
      <c r="V1703" s="44"/>
      <c r="W1703" s="45"/>
    </row>
    <row r="1704" s="29" customFormat="1" ht="12" spans="2:23">
      <c r="B1704" s="41"/>
      <c r="C1704" s="42"/>
      <c r="E1704" s="43"/>
      <c r="V1704" s="44"/>
      <c r="W1704" s="45"/>
    </row>
    <row r="1705" s="29" customFormat="1" ht="12" spans="2:23">
      <c r="B1705" s="41"/>
      <c r="C1705" s="42"/>
      <c r="E1705" s="43"/>
      <c r="V1705" s="44"/>
      <c r="W1705" s="45"/>
    </row>
    <row r="1706" s="29" customFormat="1" ht="12" spans="2:23">
      <c r="B1706" s="41"/>
      <c r="C1706" s="42"/>
      <c r="E1706" s="43"/>
      <c r="V1706" s="44"/>
      <c r="W1706" s="45"/>
    </row>
    <row r="1707" s="29" customFormat="1" ht="12" spans="2:23">
      <c r="B1707" s="41"/>
      <c r="C1707" s="42"/>
      <c r="E1707" s="43"/>
      <c r="V1707" s="44"/>
      <c r="W1707" s="45"/>
    </row>
    <row r="1708" s="29" customFormat="1" ht="12" spans="2:23">
      <c r="B1708" s="41"/>
      <c r="C1708" s="42"/>
      <c r="E1708" s="43"/>
      <c r="V1708" s="44"/>
      <c r="W1708" s="45"/>
    </row>
    <row r="1709" s="29" customFormat="1" ht="12" spans="2:23">
      <c r="B1709" s="41"/>
      <c r="C1709" s="42"/>
      <c r="E1709" s="43"/>
      <c r="V1709" s="44"/>
      <c r="W1709" s="45"/>
    </row>
    <row r="1710" s="29" customFormat="1" ht="12" spans="2:23">
      <c r="B1710" s="41"/>
      <c r="C1710" s="42"/>
      <c r="E1710" s="43"/>
      <c r="V1710" s="44"/>
      <c r="W1710" s="45"/>
    </row>
    <row r="1711" s="29" customFormat="1" ht="12" spans="2:23">
      <c r="B1711" s="41"/>
      <c r="C1711" s="42"/>
      <c r="E1711" s="43"/>
      <c r="V1711" s="44"/>
      <c r="W1711" s="45"/>
    </row>
    <row r="1712" s="29" customFormat="1" ht="12" spans="2:23">
      <c r="B1712" s="41"/>
      <c r="C1712" s="42"/>
      <c r="E1712" s="43"/>
      <c r="V1712" s="44"/>
      <c r="W1712" s="45"/>
    </row>
    <row r="1713" s="29" customFormat="1" ht="12" spans="2:23">
      <c r="B1713" s="41"/>
      <c r="C1713" s="42"/>
      <c r="E1713" s="43"/>
      <c r="V1713" s="44"/>
      <c r="W1713" s="45"/>
    </row>
    <row r="1714" s="29" customFormat="1" ht="12" spans="2:23">
      <c r="B1714" s="41"/>
      <c r="C1714" s="42"/>
      <c r="E1714" s="43"/>
      <c r="V1714" s="44"/>
      <c r="W1714" s="45"/>
    </row>
    <row r="1715" s="29" customFormat="1" ht="12" spans="2:23">
      <c r="B1715" s="41"/>
      <c r="C1715" s="42"/>
      <c r="E1715" s="43"/>
      <c r="V1715" s="44"/>
      <c r="W1715" s="45"/>
    </row>
    <row r="1716" s="29" customFormat="1" ht="12" spans="2:23">
      <c r="B1716" s="41"/>
      <c r="C1716" s="42"/>
      <c r="E1716" s="43"/>
      <c r="V1716" s="44"/>
      <c r="W1716" s="45"/>
    </row>
    <row r="1717" s="29" customFormat="1" ht="12" spans="2:23">
      <c r="B1717" s="41"/>
      <c r="C1717" s="42"/>
      <c r="E1717" s="43"/>
      <c r="V1717" s="44"/>
      <c r="W1717" s="45"/>
    </row>
    <row r="1718" s="29" customFormat="1" ht="12" spans="2:23">
      <c r="B1718" s="41"/>
      <c r="C1718" s="42"/>
      <c r="E1718" s="43"/>
      <c r="V1718" s="44"/>
      <c r="W1718" s="45"/>
    </row>
    <row r="1719" s="29" customFormat="1" ht="12" spans="2:23">
      <c r="B1719" s="41"/>
      <c r="C1719" s="42"/>
      <c r="E1719" s="43"/>
      <c r="V1719" s="44"/>
      <c r="W1719" s="45"/>
    </row>
    <row r="1720" s="29" customFormat="1" ht="12" spans="2:23">
      <c r="B1720" s="41"/>
      <c r="C1720" s="42"/>
      <c r="E1720" s="43"/>
      <c r="V1720" s="44"/>
      <c r="W1720" s="45"/>
    </row>
    <row r="1721" s="29" customFormat="1" ht="12" spans="2:23">
      <c r="B1721" s="41"/>
      <c r="C1721" s="42"/>
      <c r="E1721" s="43"/>
      <c r="V1721" s="44"/>
      <c r="W1721" s="45"/>
    </row>
    <row r="1722" s="29" customFormat="1" ht="12" spans="2:23">
      <c r="B1722" s="41"/>
      <c r="C1722" s="42"/>
      <c r="E1722" s="43"/>
      <c r="V1722" s="44"/>
      <c r="W1722" s="45"/>
    </row>
    <row r="1723" s="29" customFormat="1" ht="12" spans="2:23">
      <c r="B1723" s="41"/>
      <c r="C1723" s="42"/>
      <c r="E1723" s="43"/>
      <c r="V1723" s="44"/>
      <c r="W1723" s="45"/>
    </row>
    <row r="1724" s="29" customFormat="1" ht="12" spans="2:23">
      <c r="B1724" s="41"/>
      <c r="C1724" s="42"/>
      <c r="E1724" s="43"/>
      <c r="V1724" s="44"/>
      <c r="W1724" s="45"/>
    </row>
    <row r="1725" s="29" customFormat="1" ht="12" spans="2:23">
      <c r="B1725" s="41"/>
      <c r="C1725" s="42"/>
      <c r="E1725" s="43"/>
      <c r="V1725" s="44"/>
      <c r="W1725" s="45"/>
    </row>
    <row r="1726" s="29" customFormat="1" ht="12" spans="2:23">
      <c r="B1726" s="41"/>
      <c r="C1726" s="42"/>
      <c r="E1726" s="43"/>
      <c r="V1726" s="44"/>
      <c r="W1726" s="45"/>
    </row>
    <row r="1727" s="29" customFormat="1" ht="12" spans="2:23">
      <c r="B1727" s="41"/>
      <c r="C1727" s="42"/>
      <c r="E1727" s="43"/>
      <c r="V1727" s="44"/>
      <c r="W1727" s="45"/>
    </row>
    <row r="1728" s="29" customFormat="1" ht="12" spans="2:23">
      <c r="B1728" s="41"/>
      <c r="C1728" s="42"/>
      <c r="E1728" s="43"/>
      <c r="V1728" s="44"/>
      <c r="W1728" s="45"/>
    </row>
    <row r="1729" s="29" customFormat="1" ht="12" spans="2:23">
      <c r="B1729" s="41"/>
      <c r="C1729" s="42"/>
      <c r="E1729" s="43"/>
      <c r="V1729" s="44"/>
      <c r="W1729" s="45"/>
    </row>
    <row r="1730" s="29" customFormat="1" ht="12" spans="2:23">
      <c r="B1730" s="41"/>
      <c r="C1730" s="42"/>
      <c r="E1730" s="43"/>
      <c r="V1730" s="44"/>
      <c r="W1730" s="45"/>
    </row>
    <row r="1731" s="29" customFormat="1" ht="12" spans="2:23">
      <c r="B1731" s="41"/>
      <c r="C1731" s="42"/>
      <c r="E1731" s="43"/>
      <c r="V1731" s="44"/>
      <c r="W1731" s="45"/>
    </row>
    <row r="1732" s="29" customFormat="1" ht="12" spans="2:23">
      <c r="B1732" s="41"/>
      <c r="C1732" s="42"/>
      <c r="E1732" s="43"/>
      <c r="V1732" s="44"/>
      <c r="W1732" s="45"/>
    </row>
    <row r="1733" s="29" customFormat="1" ht="12" spans="2:23">
      <c r="B1733" s="41"/>
      <c r="C1733" s="42"/>
      <c r="E1733" s="43"/>
      <c r="V1733" s="44"/>
      <c r="W1733" s="45"/>
    </row>
    <row r="1734" s="29" customFormat="1" ht="12" spans="2:23">
      <c r="B1734" s="41"/>
      <c r="C1734" s="42"/>
      <c r="E1734" s="43"/>
      <c r="V1734" s="44"/>
      <c r="W1734" s="45"/>
    </row>
    <row r="1735" s="29" customFormat="1" ht="12" spans="2:23">
      <c r="B1735" s="41"/>
      <c r="C1735" s="42"/>
      <c r="E1735" s="43"/>
      <c r="V1735" s="44"/>
      <c r="W1735" s="45"/>
    </row>
    <row r="1736" s="29" customFormat="1" ht="12" spans="2:23">
      <c r="B1736" s="41"/>
      <c r="C1736" s="42"/>
      <c r="E1736" s="43"/>
      <c r="V1736" s="44"/>
      <c r="W1736" s="45"/>
    </row>
    <row r="1737" s="29" customFormat="1" ht="12" spans="2:23">
      <c r="B1737" s="41"/>
      <c r="C1737" s="42"/>
      <c r="E1737" s="43"/>
      <c r="V1737" s="44"/>
      <c r="W1737" s="45"/>
    </row>
    <row r="1738" s="29" customFormat="1" ht="12" spans="2:23">
      <c r="B1738" s="41"/>
      <c r="C1738" s="42"/>
      <c r="E1738" s="43"/>
      <c r="V1738" s="44"/>
      <c r="W1738" s="45"/>
    </row>
    <row r="1739" s="29" customFormat="1" ht="12" spans="2:23">
      <c r="B1739" s="41"/>
      <c r="C1739" s="42"/>
      <c r="E1739" s="43"/>
      <c r="V1739" s="44"/>
      <c r="W1739" s="45"/>
    </row>
    <row r="1740" s="29" customFormat="1" ht="12" spans="2:23">
      <c r="B1740" s="41"/>
      <c r="C1740" s="42"/>
      <c r="E1740" s="43"/>
      <c r="V1740" s="44"/>
      <c r="W1740" s="45"/>
    </row>
    <row r="1741" s="29" customFormat="1" ht="12" spans="2:23">
      <c r="B1741" s="41"/>
      <c r="C1741" s="42"/>
      <c r="E1741" s="43"/>
      <c r="V1741" s="44"/>
      <c r="W1741" s="45"/>
    </row>
    <row r="1742" s="29" customFormat="1" ht="12" spans="2:23">
      <c r="B1742" s="41"/>
      <c r="C1742" s="42"/>
      <c r="E1742" s="43"/>
      <c r="V1742" s="44"/>
      <c r="W1742" s="45"/>
    </row>
    <row r="1743" s="29" customFormat="1" ht="12" spans="2:23">
      <c r="B1743" s="41"/>
      <c r="C1743" s="42"/>
      <c r="E1743" s="43"/>
      <c r="V1743" s="44"/>
      <c r="W1743" s="45"/>
    </row>
    <row r="1744" s="29" customFormat="1" ht="12" spans="2:23">
      <c r="B1744" s="41"/>
      <c r="C1744" s="42"/>
      <c r="E1744" s="43"/>
      <c r="V1744" s="44"/>
      <c r="W1744" s="45"/>
    </row>
    <row r="1745" s="29" customFormat="1" ht="12" spans="2:23">
      <c r="B1745" s="41"/>
      <c r="C1745" s="42"/>
      <c r="E1745" s="43"/>
      <c r="V1745" s="44"/>
      <c r="W1745" s="45"/>
    </row>
    <row r="1746" s="29" customFormat="1" ht="12" spans="2:23">
      <c r="B1746" s="41"/>
      <c r="C1746" s="42"/>
      <c r="E1746" s="43"/>
      <c r="V1746" s="44"/>
      <c r="W1746" s="45"/>
    </row>
    <row r="1747" s="29" customFormat="1" ht="12" spans="2:23">
      <c r="B1747" s="41"/>
      <c r="C1747" s="42"/>
      <c r="E1747" s="43"/>
      <c r="V1747" s="44"/>
      <c r="W1747" s="45"/>
    </row>
    <row r="1748" s="29" customFormat="1" ht="12" spans="2:23">
      <c r="B1748" s="41"/>
      <c r="C1748" s="42"/>
      <c r="E1748" s="43"/>
      <c r="V1748" s="44"/>
      <c r="W1748" s="45"/>
    </row>
    <row r="1749" s="29" customFormat="1" ht="12" spans="2:23">
      <c r="B1749" s="41"/>
      <c r="C1749" s="42"/>
      <c r="E1749" s="43"/>
      <c r="V1749" s="44"/>
      <c r="W1749" s="45"/>
    </row>
    <row r="1750" s="29" customFormat="1" ht="12" spans="2:23">
      <c r="B1750" s="41"/>
      <c r="C1750" s="42"/>
      <c r="E1750" s="43"/>
      <c r="V1750" s="44"/>
      <c r="W1750" s="45"/>
    </row>
    <row r="1751" s="29" customFormat="1" ht="12" spans="2:23">
      <c r="B1751" s="41"/>
      <c r="C1751" s="42"/>
      <c r="E1751" s="43"/>
      <c r="V1751" s="44"/>
      <c r="W1751" s="45"/>
    </row>
    <row r="1752" s="29" customFormat="1" ht="12" spans="2:23">
      <c r="B1752" s="41"/>
      <c r="C1752" s="42"/>
      <c r="E1752" s="43"/>
      <c r="V1752" s="44"/>
      <c r="W1752" s="45"/>
    </row>
    <row r="1753" s="29" customFormat="1" ht="12" spans="2:23">
      <c r="B1753" s="41"/>
      <c r="C1753" s="42"/>
      <c r="E1753" s="43"/>
      <c r="V1753" s="44"/>
      <c r="W1753" s="45"/>
    </row>
    <row r="1754" s="29" customFormat="1" ht="12" spans="2:23">
      <c r="B1754" s="41"/>
      <c r="C1754" s="42"/>
      <c r="E1754" s="43"/>
      <c r="V1754" s="44"/>
      <c r="W1754" s="45"/>
    </row>
    <row r="1755" s="29" customFormat="1" ht="12" spans="2:23">
      <c r="B1755" s="41"/>
      <c r="C1755" s="42"/>
      <c r="E1755" s="43"/>
      <c r="V1755" s="44"/>
      <c r="W1755" s="45"/>
    </row>
    <row r="1756" s="29" customFormat="1" ht="12" spans="2:23">
      <c r="B1756" s="41"/>
      <c r="C1756" s="42"/>
      <c r="E1756" s="43"/>
      <c r="V1756" s="44"/>
      <c r="W1756" s="45"/>
    </row>
    <row r="1757" s="29" customFormat="1" ht="12" spans="2:23">
      <c r="B1757" s="41"/>
      <c r="C1757" s="42"/>
      <c r="E1757" s="43"/>
      <c r="V1757" s="44"/>
      <c r="W1757" s="45"/>
    </row>
    <row r="1758" s="29" customFormat="1" ht="12" spans="2:23">
      <c r="B1758" s="41"/>
      <c r="C1758" s="42"/>
      <c r="E1758" s="43"/>
      <c r="V1758" s="44"/>
      <c r="W1758" s="45"/>
    </row>
    <row r="1759" s="29" customFormat="1" ht="12" spans="2:23">
      <c r="B1759" s="41"/>
      <c r="C1759" s="42"/>
      <c r="E1759" s="43"/>
      <c r="V1759" s="44"/>
      <c r="W1759" s="45"/>
    </row>
    <row r="1760" s="29" customFormat="1" ht="12" spans="2:23">
      <c r="B1760" s="41"/>
      <c r="C1760" s="42"/>
      <c r="E1760" s="43"/>
      <c r="V1760" s="44"/>
      <c r="W1760" s="45"/>
    </row>
    <row r="1761" s="29" customFormat="1" ht="12" spans="2:23">
      <c r="B1761" s="41"/>
      <c r="C1761" s="42"/>
      <c r="E1761" s="43"/>
      <c r="V1761" s="44"/>
      <c r="W1761" s="45"/>
    </row>
    <row r="1762" s="29" customFormat="1" ht="12" spans="2:23">
      <c r="B1762" s="41"/>
      <c r="C1762" s="42"/>
      <c r="E1762" s="43"/>
      <c r="V1762" s="44"/>
      <c r="W1762" s="45"/>
    </row>
    <row r="1763" s="29" customFormat="1" ht="12" spans="2:23">
      <c r="B1763" s="41"/>
      <c r="C1763" s="42"/>
      <c r="E1763" s="43"/>
      <c r="V1763" s="44"/>
      <c r="W1763" s="45"/>
    </row>
    <row r="1764" s="29" customFormat="1" ht="12" spans="2:23">
      <c r="B1764" s="41"/>
      <c r="C1764" s="42"/>
      <c r="E1764" s="43"/>
      <c r="V1764" s="44"/>
      <c r="W1764" s="45"/>
    </row>
    <row r="1765" s="29" customFormat="1" ht="12" spans="2:23">
      <c r="B1765" s="41"/>
      <c r="C1765" s="42"/>
      <c r="E1765" s="43"/>
      <c r="V1765" s="44"/>
      <c r="W1765" s="45"/>
    </row>
    <row r="1766" s="29" customFormat="1" ht="12" spans="2:23">
      <c r="B1766" s="41"/>
      <c r="C1766" s="42"/>
      <c r="E1766" s="43"/>
      <c r="V1766" s="44"/>
      <c r="W1766" s="45"/>
    </row>
    <row r="1767" s="29" customFormat="1" ht="12" spans="2:23">
      <c r="B1767" s="41"/>
      <c r="C1767" s="42"/>
      <c r="E1767" s="43"/>
      <c r="V1767" s="44"/>
      <c r="W1767" s="45"/>
    </row>
    <row r="1768" s="29" customFormat="1" ht="12" spans="2:23">
      <c r="B1768" s="41"/>
      <c r="C1768" s="42"/>
      <c r="E1768" s="43"/>
      <c r="V1768" s="44"/>
      <c r="W1768" s="45"/>
    </row>
    <row r="1769" s="29" customFormat="1" ht="12" spans="2:23">
      <c r="B1769" s="41"/>
      <c r="C1769" s="42"/>
      <c r="E1769" s="43"/>
      <c r="V1769" s="44"/>
      <c r="W1769" s="45"/>
    </row>
    <row r="1770" s="29" customFormat="1" ht="12" spans="2:23">
      <c r="B1770" s="41"/>
      <c r="C1770" s="42"/>
      <c r="E1770" s="43"/>
      <c r="V1770" s="44"/>
      <c r="W1770" s="45"/>
    </row>
    <row r="1771" s="29" customFormat="1" ht="12" spans="2:23">
      <c r="B1771" s="41"/>
      <c r="C1771" s="42"/>
      <c r="E1771" s="43"/>
      <c r="V1771" s="44"/>
      <c r="W1771" s="45"/>
    </row>
    <row r="1772" s="29" customFormat="1" ht="12" spans="2:23">
      <c r="B1772" s="41"/>
      <c r="C1772" s="42"/>
      <c r="E1772" s="43"/>
      <c r="V1772" s="44"/>
      <c r="W1772" s="45"/>
    </row>
    <row r="1773" s="29" customFormat="1" ht="12" spans="2:23">
      <c r="B1773" s="41"/>
      <c r="C1773" s="42"/>
      <c r="E1773" s="43"/>
      <c r="V1773" s="44"/>
      <c r="W1773" s="45"/>
    </row>
    <row r="1774" s="29" customFormat="1" ht="12" spans="2:23">
      <c r="B1774" s="41"/>
      <c r="C1774" s="42"/>
      <c r="E1774" s="43"/>
      <c r="V1774" s="44"/>
      <c r="W1774" s="45"/>
    </row>
    <row r="1775" s="29" customFormat="1" ht="12" spans="2:23">
      <c r="B1775" s="41"/>
      <c r="C1775" s="42"/>
      <c r="E1775" s="43"/>
      <c r="V1775" s="44"/>
      <c r="W1775" s="45"/>
    </row>
    <row r="1776" s="29" customFormat="1" ht="12" spans="2:23">
      <c r="B1776" s="41"/>
      <c r="C1776" s="42"/>
      <c r="E1776" s="43"/>
      <c r="V1776" s="44"/>
      <c r="W1776" s="45"/>
    </row>
    <row r="1777" s="29" customFormat="1" ht="12" spans="2:23">
      <c r="B1777" s="41"/>
      <c r="C1777" s="42"/>
      <c r="E1777" s="43"/>
      <c r="V1777" s="44"/>
      <c r="W1777" s="45"/>
    </row>
    <row r="1778" s="29" customFormat="1" ht="12" spans="2:23">
      <c r="B1778" s="41"/>
      <c r="C1778" s="42"/>
      <c r="E1778" s="43"/>
      <c r="V1778" s="44"/>
      <c r="W1778" s="45"/>
    </row>
    <row r="1779" s="29" customFormat="1" ht="12" spans="2:23">
      <c r="B1779" s="41"/>
      <c r="C1779" s="42"/>
      <c r="E1779" s="43"/>
      <c r="V1779" s="44"/>
      <c r="W1779" s="45"/>
    </row>
    <row r="1780" s="29" customFormat="1" ht="12" spans="2:23">
      <c r="B1780" s="41"/>
      <c r="C1780" s="42"/>
      <c r="E1780" s="43"/>
      <c r="V1780" s="44"/>
      <c r="W1780" s="45"/>
    </row>
    <row r="1781" s="29" customFormat="1" ht="12" spans="2:23">
      <c r="B1781" s="41"/>
      <c r="C1781" s="42"/>
      <c r="E1781" s="43"/>
      <c r="V1781" s="44"/>
      <c r="W1781" s="45"/>
    </row>
    <row r="1782" s="29" customFormat="1" ht="12" spans="2:23">
      <c r="B1782" s="41"/>
      <c r="C1782" s="42"/>
      <c r="E1782" s="43"/>
      <c r="V1782" s="44"/>
      <c r="W1782" s="45"/>
    </row>
    <row r="1783" s="29" customFormat="1" ht="12" spans="2:23">
      <c r="B1783" s="41"/>
      <c r="C1783" s="42"/>
      <c r="E1783" s="43"/>
      <c r="V1783" s="44"/>
      <c r="W1783" s="45"/>
    </row>
    <row r="1784" s="29" customFormat="1" ht="12" spans="2:23">
      <c r="B1784" s="41"/>
      <c r="C1784" s="42"/>
      <c r="E1784" s="43"/>
      <c r="V1784" s="44"/>
      <c r="W1784" s="45"/>
    </row>
    <row r="1785" s="29" customFormat="1" ht="12" spans="2:23">
      <c r="B1785" s="41"/>
      <c r="C1785" s="42"/>
      <c r="E1785" s="43"/>
      <c r="V1785" s="44"/>
      <c r="W1785" s="45"/>
    </row>
    <row r="1786" s="29" customFormat="1" ht="12" spans="2:23">
      <c r="B1786" s="41"/>
      <c r="C1786" s="42"/>
      <c r="E1786" s="43"/>
      <c r="V1786" s="44"/>
      <c r="W1786" s="45"/>
    </row>
    <row r="1787" s="29" customFormat="1" ht="12" spans="2:23">
      <c r="B1787" s="41"/>
      <c r="C1787" s="42"/>
      <c r="E1787" s="43"/>
      <c r="V1787" s="44"/>
      <c r="W1787" s="45"/>
    </row>
    <row r="1788" s="29" customFormat="1" ht="12" spans="2:23">
      <c r="B1788" s="41"/>
      <c r="C1788" s="42"/>
      <c r="E1788" s="43"/>
      <c r="V1788" s="44"/>
      <c r="W1788" s="45"/>
    </row>
    <row r="1789" s="29" customFormat="1" ht="12" spans="2:23">
      <c r="B1789" s="41"/>
      <c r="C1789" s="42"/>
      <c r="E1789" s="43"/>
      <c r="V1789" s="44"/>
      <c r="W1789" s="45"/>
    </row>
    <row r="1790" s="29" customFormat="1" ht="12" spans="2:23">
      <c r="B1790" s="41"/>
      <c r="C1790" s="42"/>
      <c r="E1790" s="43"/>
      <c r="V1790" s="44"/>
      <c r="W1790" s="45"/>
    </row>
    <row r="1791" s="29" customFormat="1" ht="12" spans="2:23">
      <c r="B1791" s="41"/>
      <c r="C1791" s="42"/>
      <c r="E1791" s="43"/>
      <c r="V1791" s="44"/>
      <c r="W1791" s="45"/>
    </row>
    <row r="1792" s="29" customFormat="1" ht="12" spans="2:23">
      <c r="B1792" s="41"/>
      <c r="C1792" s="42"/>
      <c r="E1792" s="43"/>
      <c r="V1792" s="44"/>
      <c r="W1792" s="45"/>
    </row>
    <row r="1793" s="29" customFormat="1" ht="12" spans="2:23">
      <c r="B1793" s="41"/>
      <c r="C1793" s="42"/>
      <c r="E1793" s="43"/>
      <c r="V1793" s="44"/>
      <c r="W1793" s="45"/>
    </row>
    <row r="1794" s="29" customFormat="1" ht="12" spans="2:23">
      <c r="B1794" s="41"/>
      <c r="C1794" s="42"/>
      <c r="E1794" s="43"/>
      <c r="V1794" s="44"/>
      <c r="W1794" s="45"/>
    </row>
    <row r="1795" s="29" customFormat="1" ht="12" spans="2:23">
      <c r="B1795" s="41"/>
      <c r="C1795" s="42"/>
      <c r="E1795" s="43"/>
      <c r="V1795" s="44"/>
      <c r="W1795" s="45"/>
    </row>
    <row r="1796" s="29" customFormat="1" ht="12" spans="2:23">
      <c r="B1796" s="41"/>
      <c r="C1796" s="42"/>
      <c r="E1796" s="43"/>
      <c r="V1796" s="44"/>
      <c r="W1796" s="45"/>
    </row>
    <row r="1797" s="29" customFormat="1" ht="12" spans="2:23">
      <c r="B1797" s="41"/>
      <c r="C1797" s="42"/>
      <c r="E1797" s="43"/>
      <c r="V1797" s="44"/>
      <c r="W1797" s="45"/>
    </row>
    <row r="1798" s="29" customFormat="1" ht="12" spans="2:23">
      <c r="B1798" s="41"/>
      <c r="C1798" s="42"/>
      <c r="E1798" s="43"/>
      <c r="V1798" s="44"/>
      <c r="W1798" s="45"/>
    </row>
    <row r="1799" s="29" customFormat="1" ht="12" spans="2:23">
      <c r="B1799" s="41"/>
      <c r="C1799" s="42"/>
      <c r="E1799" s="43"/>
      <c r="V1799" s="44"/>
      <c r="W1799" s="45"/>
    </row>
    <row r="1800" s="29" customFormat="1" ht="12" spans="2:23">
      <c r="B1800" s="41"/>
      <c r="C1800" s="42"/>
      <c r="E1800" s="43"/>
      <c r="V1800" s="44"/>
      <c r="W1800" s="45"/>
    </row>
    <row r="1801" s="29" customFormat="1" ht="12" spans="2:23">
      <c r="B1801" s="41"/>
      <c r="C1801" s="42"/>
      <c r="E1801" s="43"/>
      <c r="V1801" s="44"/>
      <c r="W1801" s="45"/>
    </row>
    <row r="1802" s="29" customFormat="1" ht="12" spans="2:23">
      <c r="B1802" s="41"/>
      <c r="C1802" s="42"/>
      <c r="E1802" s="43"/>
      <c r="V1802" s="44"/>
      <c r="W1802" s="45"/>
    </row>
    <row r="1803" s="29" customFormat="1" ht="12" spans="2:23">
      <c r="B1803" s="41"/>
      <c r="C1803" s="42"/>
      <c r="E1803" s="43"/>
      <c r="V1803" s="44"/>
      <c r="W1803" s="45"/>
    </row>
    <row r="1804" s="29" customFormat="1" ht="12" spans="2:23">
      <c r="B1804" s="41"/>
      <c r="C1804" s="42"/>
      <c r="E1804" s="43"/>
      <c r="V1804" s="44"/>
      <c r="W1804" s="45"/>
    </row>
    <row r="1805" s="29" customFormat="1" ht="12" spans="2:23">
      <c r="B1805" s="41"/>
      <c r="C1805" s="42"/>
      <c r="E1805" s="43"/>
      <c r="V1805" s="44"/>
      <c r="W1805" s="45"/>
    </row>
    <row r="1806" s="29" customFormat="1" ht="12" spans="2:23">
      <c r="B1806" s="41"/>
      <c r="C1806" s="42"/>
      <c r="E1806" s="43"/>
      <c r="V1806" s="44"/>
      <c r="W1806" s="45"/>
    </row>
    <row r="1807" s="29" customFormat="1" ht="12" spans="2:23">
      <c r="B1807" s="41"/>
      <c r="C1807" s="42"/>
      <c r="E1807" s="43"/>
      <c r="V1807" s="44"/>
      <c r="W1807" s="45"/>
    </row>
    <row r="1808" s="29" customFormat="1" ht="12" spans="2:23">
      <c r="B1808" s="41"/>
      <c r="C1808" s="42"/>
      <c r="E1808" s="43"/>
      <c r="V1808" s="44"/>
      <c r="W1808" s="45"/>
    </row>
    <row r="1809" s="29" customFormat="1" ht="12" spans="2:23">
      <c r="B1809" s="41"/>
      <c r="C1809" s="42"/>
      <c r="E1809" s="43"/>
      <c r="V1809" s="44"/>
      <c r="W1809" s="45"/>
    </row>
    <row r="1810" s="29" customFormat="1" ht="12" spans="2:23">
      <c r="B1810" s="41"/>
      <c r="C1810" s="42"/>
      <c r="E1810" s="43"/>
      <c r="V1810" s="44"/>
      <c r="W1810" s="45"/>
    </row>
    <row r="1811" s="29" customFormat="1" ht="12" spans="2:23">
      <c r="B1811" s="41"/>
      <c r="C1811" s="42"/>
      <c r="E1811" s="43"/>
      <c r="V1811" s="44"/>
      <c r="W1811" s="45"/>
    </row>
    <row r="1812" s="29" customFormat="1" ht="12" spans="2:23">
      <c r="B1812" s="41"/>
      <c r="C1812" s="42"/>
      <c r="E1812" s="43"/>
      <c r="V1812" s="44"/>
      <c r="W1812" s="45"/>
    </row>
    <row r="1813" s="29" customFormat="1" ht="12" spans="2:23">
      <c r="B1813" s="41"/>
      <c r="C1813" s="42"/>
      <c r="E1813" s="43"/>
      <c r="V1813" s="44"/>
      <c r="W1813" s="45"/>
    </row>
    <row r="1814" s="29" customFormat="1" ht="12" spans="2:23">
      <c r="B1814" s="41"/>
      <c r="C1814" s="42"/>
      <c r="E1814" s="43"/>
      <c r="V1814" s="44"/>
      <c r="W1814" s="45"/>
    </row>
    <row r="1815" s="29" customFormat="1" ht="12" spans="2:23">
      <c r="B1815" s="41"/>
      <c r="C1815" s="42"/>
      <c r="E1815" s="43"/>
      <c r="V1815" s="44"/>
      <c r="W1815" s="45"/>
    </row>
    <row r="1816" s="29" customFormat="1" ht="12" spans="2:23">
      <c r="B1816" s="41"/>
      <c r="C1816" s="42"/>
      <c r="E1816" s="43"/>
      <c r="V1816" s="44"/>
      <c r="W1816" s="45"/>
    </row>
    <row r="1817" s="29" customFormat="1" ht="12" spans="2:23">
      <c r="B1817" s="41"/>
      <c r="C1817" s="42"/>
      <c r="E1817" s="43"/>
      <c r="V1817" s="44"/>
      <c r="W1817" s="45"/>
    </row>
    <row r="1818" s="29" customFormat="1" ht="12" spans="2:23">
      <c r="B1818" s="41"/>
      <c r="C1818" s="42"/>
      <c r="E1818" s="43"/>
      <c r="V1818" s="44"/>
      <c r="W1818" s="45"/>
    </row>
    <row r="1819" s="29" customFormat="1" ht="12" spans="2:23">
      <c r="B1819" s="41"/>
      <c r="C1819" s="42"/>
      <c r="E1819" s="43"/>
      <c r="V1819" s="44"/>
      <c r="W1819" s="45"/>
    </row>
    <row r="1820" s="29" customFormat="1" ht="12" spans="2:23">
      <c r="B1820" s="41"/>
      <c r="C1820" s="42"/>
      <c r="E1820" s="43"/>
      <c r="V1820" s="44"/>
      <c r="W1820" s="45"/>
    </row>
    <row r="1821" s="29" customFormat="1" ht="12" spans="2:23">
      <c r="B1821" s="41"/>
      <c r="C1821" s="42"/>
      <c r="E1821" s="43"/>
      <c r="V1821" s="44"/>
      <c r="W1821" s="45"/>
    </row>
    <row r="1822" s="29" customFormat="1" ht="12" spans="2:23">
      <c r="B1822" s="41"/>
      <c r="C1822" s="42"/>
      <c r="E1822" s="43"/>
      <c r="V1822" s="44"/>
      <c r="W1822" s="45"/>
    </row>
    <row r="1823" s="29" customFormat="1" ht="12" spans="2:23">
      <c r="B1823" s="41"/>
      <c r="C1823" s="42"/>
      <c r="E1823" s="43"/>
      <c r="V1823" s="44"/>
      <c r="W1823" s="45"/>
    </row>
    <row r="1824" s="29" customFormat="1" ht="12" spans="2:23">
      <c r="B1824" s="41"/>
      <c r="C1824" s="42"/>
      <c r="E1824" s="43"/>
      <c r="V1824" s="44"/>
      <c r="W1824" s="45"/>
    </row>
    <row r="1825" s="29" customFormat="1" ht="12" spans="2:23">
      <c r="B1825" s="41"/>
      <c r="C1825" s="42"/>
      <c r="E1825" s="43"/>
      <c r="V1825" s="44"/>
      <c r="W1825" s="45"/>
    </row>
    <row r="1826" s="29" customFormat="1" ht="12" spans="2:23">
      <c r="B1826" s="41"/>
      <c r="C1826" s="42"/>
      <c r="E1826" s="43"/>
      <c r="V1826" s="44"/>
      <c r="W1826" s="45"/>
    </row>
    <row r="1827" s="29" customFormat="1" ht="12" spans="2:23">
      <c r="B1827" s="41"/>
      <c r="C1827" s="42"/>
      <c r="E1827" s="43"/>
      <c r="V1827" s="44"/>
      <c r="W1827" s="45"/>
    </row>
    <row r="1828" s="29" customFormat="1" ht="12" spans="2:23">
      <c r="B1828" s="41"/>
      <c r="C1828" s="42"/>
      <c r="E1828" s="43"/>
      <c r="V1828" s="44"/>
      <c r="W1828" s="45"/>
    </row>
    <row r="1829" s="29" customFormat="1" ht="12" spans="2:23">
      <c r="B1829" s="41"/>
      <c r="C1829" s="42"/>
      <c r="E1829" s="43"/>
      <c r="V1829" s="44"/>
      <c r="W1829" s="45"/>
    </row>
    <row r="1830" s="29" customFormat="1" ht="12" spans="2:23">
      <c r="B1830" s="41"/>
      <c r="C1830" s="42"/>
      <c r="E1830" s="43"/>
      <c r="V1830" s="44"/>
      <c r="W1830" s="45"/>
    </row>
    <row r="1831" s="29" customFormat="1" ht="12" spans="2:23">
      <c r="B1831" s="41"/>
      <c r="C1831" s="42"/>
      <c r="E1831" s="43"/>
      <c r="V1831" s="44"/>
      <c r="W1831" s="45"/>
    </row>
    <row r="1832" s="29" customFormat="1" ht="12" spans="2:23">
      <c r="B1832" s="41"/>
      <c r="C1832" s="42"/>
      <c r="E1832" s="43"/>
      <c r="V1832" s="44"/>
      <c r="W1832" s="45"/>
    </row>
    <row r="1833" s="29" customFormat="1" ht="12" spans="2:23">
      <c r="B1833" s="41"/>
      <c r="C1833" s="42"/>
      <c r="E1833" s="43"/>
      <c r="V1833" s="44"/>
      <c r="W1833" s="45"/>
    </row>
    <row r="1834" s="29" customFormat="1" ht="12" spans="2:23">
      <c r="B1834" s="41"/>
      <c r="C1834" s="42"/>
      <c r="E1834" s="43"/>
      <c r="V1834" s="44"/>
      <c r="W1834" s="45"/>
    </row>
    <row r="1835" s="29" customFormat="1" ht="12" spans="2:23">
      <c r="B1835" s="41"/>
      <c r="C1835" s="42"/>
      <c r="E1835" s="43"/>
      <c r="V1835" s="44"/>
      <c r="W1835" s="45"/>
    </row>
    <row r="1836" s="29" customFormat="1" ht="12" spans="2:23">
      <c r="B1836" s="41"/>
      <c r="C1836" s="42"/>
      <c r="E1836" s="43"/>
      <c r="V1836" s="44"/>
      <c r="W1836" s="45"/>
    </row>
    <row r="1837" s="29" customFormat="1" ht="12" spans="2:23">
      <c r="B1837" s="41"/>
      <c r="C1837" s="42"/>
      <c r="E1837" s="43"/>
      <c r="V1837" s="44"/>
      <c r="W1837" s="45"/>
    </row>
    <row r="1838" s="29" customFormat="1" ht="12" spans="2:23">
      <c r="B1838" s="41"/>
      <c r="C1838" s="42"/>
      <c r="E1838" s="43"/>
      <c r="V1838" s="44"/>
      <c r="W1838" s="45"/>
    </row>
    <row r="1839" s="29" customFormat="1" ht="12" spans="2:23">
      <c r="B1839" s="41"/>
      <c r="C1839" s="42"/>
      <c r="E1839" s="43"/>
      <c r="V1839" s="44"/>
      <c r="W1839" s="45"/>
    </row>
    <row r="1840" s="29" customFormat="1" ht="12" spans="2:23">
      <c r="B1840" s="41"/>
      <c r="C1840" s="42"/>
      <c r="E1840" s="43"/>
      <c r="V1840" s="44"/>
      <c r="W1840" s="45"/>
    </row>
    <row r="1841" s="29" customFormat="1" ht="12" spans="2:23">
      <c r="B1841" s="41"/>
      <c r="C1841" s="42"/>
      <c r="E1841" s="43"/>
      <c r="V1841" s="44"/>
      <c r="W1841" s="45"/>
    </row>
    <row r="1842" s="29" customFormat="1" ht="12" spans="2:23">
      <c r="B1842" s="41"/>
      <c r="C1842" s="42"/>
      <c r="E1842" s="43"/>
      <c r="V1842" s="44"/>
      <c r="W1842" s="45"/>
    </row>
    <row r="1843" s="29" customFormat="1" ht="12" spans="2:23">
      <c r="B1843" s="41"/>
      <c r="C1843" s="42"/>
      <c r="E1843" s="43"/>
      <c r="V1843" s="44"/>
      <c r="W1843" s="45"/>
    </row>
    <row r="1844" s="29" customFormat="1" ht="12" spans="2:23">
      <c r="B1844" s="41"/>
      <c r="C1844" s="42"/>
      <c r="E1844" s="43"/>
      <c r="V1844" s="44"/>
      <c r="W1844" s="45"/>
    </row>
    <row r="1845" s="29" customFormat="1" ht="12" spans="2:23">
      <c r="B1845" s="41"/>
      <c r="C1845" s="42"/>
      <c r="E1845" s="43"/>
      <c r="V1845" s="44"/>
      <c r="W1845" s="45"/>
    </row>
    <row r="1846" s="29" customFormat="1" ht="12" spans="2:23">
      <c r="B1846" s="41"/>
      <c r="C1846" s="42"/>
      <c r="E1846" s="43"/>
      <c r="V1846" s="44"/>
      <c r="W1846" s="45"/>
    </row>
    <row r="1847" s="29" customFormat="1" ht="12" spans="2:23">
      <c r="B1847" s="41"/>
      <c r="C1847" s="42"/>
      <c r="E1847" s="43"/>
      <c r="V1847" s="44"/>
      <c r="W1847" s="45"/>
    </row>
    <row r="1848" s="29" customFormat="1" ht="12" spans="2:23">
      <c r="B1848" s="41"/>
      <c r="C1848" s="42"/>
      <c r="E1848" s="43"/>
      <c r="V1848" s="44"/>
      <c r="W1848" s="45"/>
    </row>
    <row r="1849" s="29" customFormat="1" ht="12" spans="2:23">
      <c r="B1849" s="41"/>
      <c r="C1849" s="42"/>
      <c r="E1849" s="43"/>
      <c r="V1849" s="44"/>
      <c r="W1849" s="45"/>
    </row>
    <row r="1850" s="29" customFormat="1" ht="12" spans="2:23">
      <c r="B1850" s="41"/>
      <c r="C1850" s="42"/>
      <c r="E1850" s="43"/>
      <c r="V1850" s="44"/>
      <c r="W1850" s="45"/>
    </row>
    <row r="1851" s="29" customFormat="1" ht="12" spans="2:23">
      <c r="B1851" s="41"/>
      <c r="C1851" s="42"/>
      <c r="E1851" s="43"/>
      <c r="V1851" s="44"/>
      <c r="W1851" s="45"/>
    </row>
    <row r="1852" s="29" customFormat="1" ht="12" spans="2:23">
      <c r="B1852" s="41"/>
      <c r="C1852" s="42"/>
      <c r="E1852" s="43"/>
      <c r="V1852" s="44"/>
      <c r="W1852" s="45"/>
    </row>
    <row r="1853" s="29" customFormat="1" ht="12" spans="2:23">
      <c r="B1853" s="41"/>
      <c r="C1853" s="42"/>
      <c r="E1853" s="43"/>
      <c r="V1853" s="44"/>
      <c r="W1853" s="45"/>
    </row>
    <row r="1854" s="29" customFormat="1" ht="12" spans="2:23">
      <c r="B1854" s="41"/>
      <c r="C1854" s="42"/>
      <c r="E1854" s="43"/>
      <c r="V1854" s="44"/>
      <c r="W1854" s="45"/>
    </row>
    <row r="1855" s="29" customFormat="1" ht="12" spans="2:23">
      <c r="B1855" s="41"/>
      <c r="C1855" s="42"/>
      <c r="E1855" s="43"/>
      <c r="V1855" s="44"/>
      <c r="W1855" s="45"/>
    </row>
    <row r="1856" s="29" customFormat="1" ht="12" spans="2:23">
      <c r="B1856" s="41"/>
      <c r="C1856" s="42"/>
      <c r="E1856" s="43"/>
      <c r="V1856" s="44"/>
      <c r="W1856" s="45"/>
    </row>
    <row r="1857" s="29" customFormat="1" ht="12" spans="2:23">
      <c r="B1857" s="41"/>
      <c r="C1857" s="42"/>
      <c r="E1857" s="43"/>
      <c r="V1857" s="44"/>
      <c r="W1857" s="45"/>
    </row>
    <row r="1858" s="29" customFormat="1" ht="12" spans="2:23">
      <c r="B1858" s="41"/>
      <c r="C1858" s="42"/>
      <c r="E1858" s="43"/>
      <c r="V1858" s="44"/>
      <c r="W1858" s="45"/>
    </row>
    <row r="1859" s="29" customFormat="1" ht="12" spans="2:23">
      <c r="B1859" s="41"/>
      <c r="C1859" s="42"/>
      <c r="E1859" s="43"/>
      <c r="V1859" s="44"/>
      <c r="W1859" s="45"/>
    </row>
    <row r="1860" s="29" customFormat="1" ht="12" spans="2:23">
      <c r="B1860" s="41"/>
      <c r="C1860" s="42"/>
      <c r="E1860" s="43"/>
      <c r="V1860" s="44"/>
      <c r="W1860" s="45"/>
    </row>
    <row r="1861" s="29" customFormat="1" ht="12" spans="2:23">
      <c r="B1861" s="41"/>
      <c r="C1861" s="42"/>
      <c r="E1861" s="43"/>
      <c r="V1861" s="44"/>
      <c r="W1861" s="45"/>
    </row>
    <row r="1862" s="29" customFormat="1" ht="12" spans="2:23">
      <c r="B1862" s="41"/>
      <c r="C1862" s="42"/>
      <c r="E1862" s="43"/>
      <c r="V1862" s="44"/>
      <c r="W1862" s="45"/>
    </row>
    <row r="1863" s="29" customFormat="1" ht="12" spans="2:23">
      <c r="B1863" s="41"/>
      <c r="C1863" s="42"/>
      <c r="E1863" s="43"/>
      <c r="V1863" s="44"/>
      <c r="W1863" s="45"/>
    </row>
    <row r="1864" s="29" customFormat="1" ht="12" spans="2:23">
      <c r="B1864" s="41"/>
      <c r="C1864" s="42"/>
      <c r="E1864" s="43"/>
      <c r="V1864" s="44"/>
      <c r="W1864" s="45"/>
    </row>
    <row r="1865" s="29" customFormat="1" ht="12" spans="2:23">
      <c r="B1865" s="41"/>
      <c r="C1865" s="42"/>
      <c r="E1865" s="43"/>
      <c r="V1865" s="44"/>
      <c r="W1865" s="45"/>
    </row>
    <row r="1866" s="29" customFormat="1" ht="12" spans="2:23">
      <c r="B1866" s="41"/>
      <c r="C1866" s="42"/>
      <c r="E1866" s="43"/>
      <c r="V1866" s="44"/>
      <c r="W1866" s="45"/>
    </row>
    <row r="1867" s="29" customFormat="1" ht="12" spans="2:23">
      <c r="B1867" s="41"/>
      <c r="C1867" s="42"/>
      <c r="E1867" s="43"/>
      <c r="V1867" s="44"/>
      <c r="W1867" s="45"/>
    </row>
    <row r="1868" s="29" customFormat="1" ht="12" spans="2:23">
      <c r="B1868" s="41"/>
      <c r="C1868" s="42"/>
      <c r="E1868" s="43"/>
      <c r="V1868" s="44"/>
      <c r="W1868" s="45"/>
    </row>
    <row r="1869" s="29" customFormat="1" ht="12" spans="2:23">
      <c r="B1869" s="41"/>
      <c r="C1869" s="42"/>
      <c r="E1869" s="43"/>
      <c r="V1869" s="44"/>
      <c r="W1869" s="45"/>
    </row>
    <row r="1870" s="29" customFormat="1" ht="12" spans="2:23">
      <c r="B1870" s="41"/>
      <c r="C1870" s="42"/>
      <c r="E1870" s="43"/>
      <c r="V1870" s="44"/>
      <c r="W1870" s="45"/>
    </row>
    <row r="1871" s="29" customFormat="1" ht="12" spans="2:23">
      <c r="B1871" s="41"/>
      <c r="C1871" s="42"/>
      <c r="E1871" s="43"/>
      <c r="V1871" s="44"/>
      <c r="W1871" s="45"/>
    </row>
    <row r="1872" s="29" customFormat="1" ht="12" spans="2:23">
      <c r="B1872" s="41"/>
      <c r="C1872" s="42"/>
      <c r="E1872" s="43"/>
      <c r="V1872" s="44"/>
      <c r="W1872" s="45"/>
    </row>
    <row r="1873" s="29" customFormat="1" ht="12" spans="2:23">
      <c r="B1873" s="41"/>
      <c r="C1873" s="42"/>
      <c r="E1873" s="43"/>
      <c r="V1873" s="44"/>
      <c r="W1873" s="45"/>
    </row>
    <row r="1874" s="29" customFormat="1" ht="12" spans="2:23">
      <c r="B1874" s="41"/>
      <c r="C1874" s="42"/>
      <c r="E1874" s="43"/>
      <c r="V1874" s="44"/>
      <c r="W1874" s="45"/>
    </row>
    <row r="1875" s="29" customFormat="1" ht="12" spans="2:23">
      <c r="B1875" s="41"/>
      <c r="C1875" s="42"/>
      <c r="E1875" s="43"/>
      <c r="V1875" s="44"/>
      <c r="W1875" s="45"/>
    </row>
    <row r="1876" s="29" customFormat="1" ht="12" spans="2:23">
      <c r="B1876" s="41"/>
      <c r="C1876" s="42"/>
      <c r="E1876" s="43"/>
      <c r="V1876" s="44"/>
      <c r="W1876" s="45"/>
    </row>
    <row r="1877" s="29" customFormat="1" ht="12" spans="2:23">
      <c r="B1877" s="41"/>
      <c r="C1877" s="42"/>
      <c r="E1877" s="43"/>
      <c r="V1877" s="44"/>
      <c r="W1877" s="45"/>
    </row>
    <row r="1878" s="29" customFormat="1" ht="12" spans="2:23">
      <c r="B1878" s="41"/>
      <c r="C1878" s="42"/>
      <c r="E1878" s="43"/>
      <c r="V1878" s="44"/>
      <c r="W1878" s="45"/>
    </row>
    <row r="1879" s="29" customFormat="1" ht="12" spans="2:23">
      <c r="B1879" s="41"/>
      <c r="C1879" s="42"/>
      <c r="E1879" s="43"/>
      <c r="V1879" s="44"/>
      <c r="W1879" s="45"/>
    </row>
    <row r="1880" s="29" customFormat="1" ht="12" spans="2:23">
      <c r="B1880" s="41"/>
      <c r="C1880" s="42"/>
      <c r="E1880" s="43"/>
      <c r="V1880" s="44"/>
      <c r="W1880" s="45"/>
    </row>
    <row r="1881" s="29" customFormat="1" ht="12" spans="2:23">
      <c r="B1881" s="41"/>
      <c r="C1881" s="42"/>
      <c r="E1881" s="43"/>
      <c r="V1881" s="44"/>
      <c r="W1881" s="45"/>
    </row>
    <row r="1882" s="29" customFormat="1" ht="12" spans="2:23">
      <c r="B1882" s="41"/>
      <c r="C1882" s="42"/>
      <c r="E1882" s="43"/>
      <c r="V1882" s="44"/>
      <c r="W1882" s="45"/>
    </row>
    <row r="1883" s="29" customFormat="1" ht="12" spans="2:23">
      <c r="B1883" s="41"/>
      <c r="C1883" s="42"/>
      <c r="E1883" s="43"/>
      <c r="V1883" s="44"/>
      <c r="W1883" s="45"/>
    </row>
    <row r="1884" s="29" customFormat="1" ht="12" spans="2:23">
      <c r="B1884" s="41"/>
      <c r="C1884" s="42"/>
      <c r="E1884" s="43"/>
      <c r="V1884" s="44"/>
      <c r="W1884" s="45"/>
    </row>
    <row r="1885" s="29" customFormat="1" ht="12" spans="2:23">
      <c r="B1885" s="41"/>
      <c r="C1885" s="42"/>
      <c r="E1885" s="43"/>
      <c r="V1885" s="44"/>
      <c r="W1885" s="45"/>
    </row>
    <row r="1886" s="29" customFormat="1" ht="12" spans="2:23">
      <c r="B1886" s="41"/>
      <c r="C1886" s="42"/>
      <c r="E1886" s="43"/>
      <c r="V1886" s="44"/>
      <c r="W1886" s="45"/>
    </row>
    <row r="1887" s="29" customFormat="1" ht="12" spans="2:23">
      <c r="B1887" s="41"/>
      <c r="C1887" s="42"/>
      <c r="E1887" s="43"/>
      <c r="V1887" s="44"/>
      <c r="W1887" s="45"/>
    </row>
    <row r="1888" s="29" customFormat="1" ht="12" spans="2:23">
      <c r="B1888" s="41"/>
      <c r="C1888" s="42"/>
      <c r="E1888" s="43"/>
      <c r="V1888" s="44"/>
      <c r="W1888" s="45"/>
    </row>
    <row r="1889" s="29" customFormat="1" ht="12" spans="2:23">
      <c r="B1889" s="41"/>
      <c r="C1889" s="42"/>
      <c r="E1889" s="43"/>
      <c r="V1889" s="44"/>
      <c r="W1889" s="45"/>
    </row>
    <row r="1890" s="29" customFormat="1" ht="12" spans="2:23">
      <c r="B1890" s="41"/>
      <c r="C1890" s="42"/>
      <c r="E1890" s="43"/>
      <c r="V1890" s="44"/>
      <c r="W1890" s="45"/>
    </row>
    <row r="1891" s="29" customFormat="1" ht="12" spans="2:23">
      <c r="B1891" s="41"/>
      <c r="C1891" s="42"/>
      <c r="E1891" s="43"/>
      <c r="V1891" s="44"/>
      <c r="W1891" s="45"/>
    </row>
    <row r="1892" s="29" customFormat="1" ht="12" spans="2:23">
      <c r="B1892" s="41"/>
      <c r="C1892" s="42"/>
      <c r="E1892" s="43"/>
      <c r="V1892" s="44"/>
      <c r="W1892" s="45"/>
    </row>
    <row r="1893" s="29" customFormat="1" ht="12" spans="2:23">
      <c r="B1893" s="41"/>
      <c r="C1893" s="42"/>
      <c r="E1893" s="43"/>
      <c r="V1893" s="44"/>
      <c r="W1893" s="45"/>
    </row>
    <row r="1894" s="29" customFormat="1" ht="12" spans="2:23">
      <c r="B1894" s="41"/>
      <c r="C1894" s="42"/>
      <c r="E1894" s="43"/>
      <c r="V1894" s="44"/>
      <c r="W1894" s="45"/>
    </row>
    <row r="1895" s="29" customFormat="1" ht="12" spans="2:23">
      <c r="B1895" s="41"/>
      <c r="C1895" s="42"/>
      <c r="E1895" s="43"/>
      <c r="V1895" s="44"/>
      <c r="W1895" s="45"/>
    </row>
    <row r="1896" s="29" customFormat="1" ht="12" spans="2:23">
      <c r="B1896" s="41"/>
      <c r="C1896" s="42"/>
      <c r="E1896" s="43"/>
      <c r="V1896" s="44"/>
      <c r="W1896" s="45"/>
    </row>
    <row r="1897" s="29" customFormat="1" ht="12" spans="2:23">
      <c r="B1897" s="41"/>
      <c r="C1897" s="42"/>
      <c r="E1897" s="43"/>
      <c r="V1897" s="44"/>
      <c r="W1897" s="45"/>
    </row>
    <row r="1898" s="29" customFormat="1" ht="12" spans="2:23">
      <c r="B1898" s="41"/>
      <c r="C1898" s="42"/>
      <c r="E1898" s="43"/>
      <c r="V1898" s="44"/>
      <c r="W1898" s="45"/>
    </row>
    <row r="1899" s="29" customFormat="1" ht="12" spans="2:23">
      <c r="B1899" s="41"/>
      <c r="C1899" s="42"/>
      <c r="E1899" s="43"/>
      <c r="V1899" s="44"/>
      <c r="W1899" s="45"/>
    </row>
    <row r="1900" s="29" customFormat="1" ht="12" spans="2:23">
      <c r="B1900" s="41"/>
      <c r="C1900" s="42"/>
      <c r="E1900" s="43"/>
      <c r="V1900" s="44"/>
      <c r="W1900" s="45"/>
    </row>
    <row r="1901" s="29" customFormat="1" ht="12" spans="2:23">
      <c r="B1901" s="41"/>
      <c r="C1901" s="42"/>
      <c r="E1901" s="43"/>
      <c r="V1901" s="44"/>
      <c r="W1901" s="45"/>
    </row>
    <row r="1902" s="29" customFormat="1" ht="12" spans="2:23">
      <c r="B1902" s="41"/>
      <c r="C1902" s="42"/>
      <c r="E1902" s="43"/>
      <c r="V1902" s="44"/>
      <c r="W1902" s="45"/>
    </row>
    <row r="1903" s="29" customFormat="1" ht="12" spans="2:23">
      <c r="B1903" s="41"/>
      <c r="C1903" s="42"/>
      <c r="E1903" s="43"/>
      <c r="V1903" s="44"/>
      <c r="W1903" s="45"/>
    </row>
    <row r="1904" s="29" customFormat="1" ht="12" spans="2:23">
      <c r="B1904" s="41"/>
      <c r="C1904" s="42"/>
      <c r="E1904" s="43"/>
      <c r="V1904" s="44"/>
      <c r="W1904" s="45"/>
    </row>
    <row r="1905" s="29" customFormat="1" ht="12" spans="2:23">
      <c r="B1905" s="41"/>
      <c r="C1905" s="42"/>
      <c r="E1905" s="43"/>
      <c r="V1905" s="44"/>
      <c r="W1905" s="45"/>
    </row>
    <row r="1906" s="29" customFormat="1" ht="12" spans="2:23">
      <c r="B1906" s="41"/>
      <c r="C1906" s="42"/>
      <c r="E1906" s="43"/>
      <c r="V1906" s="44"/>
      <c r="W1906" s="45"/>
    </row>
    <row r="1907" s="29" customFormat="1" ht="12" spans="2:23">
      <c r="B1907" s="41"/>
      <c r="C1907" s="42"/>
      <c r="E1907" s="43"/>
      <c r="V1907" s="44"/>
      <c r="W1907" s="45"/>
    </row>
    <row r="1908" s="29" customFormat="1" ht="12" spans="2:23">
      <c r="B1908" s="41"/>
      <c r="C1908" s="42"/>
      <c r="E1908" s="43"/>
      <c r="V1908" s="44"/>
      <c r="W1908" s="45"/>
    </row>
    <row r="1909" s="29" customFormat="1" ht="12" spans="2:23">
      <c r="B1909" s="41"/>
      <c r="C1909" s="42"/>
      <c r="E1909" s="43"/>
      <c r="V1909" s="44"/>
      <c r="W1909" s="45"/>
    </row>
    <row r="1910" s="29" customFormat="1" ht="12" spans="2:23">
      <c r="B1910" s="41"/>
      <c r="C1910" s="42"/>
      <c r="E1910" s="43"/>
      <c r="V1910" s="44"/>
      <c r="W1910" s="45"/>
    </row>
    <row r="1911" s="29" customFormat="1" ht="12" spans="2:23">
      <c r="B1911" s="41"/>
      <c r="C1911" s="42"/>
      <c r="E1911" s="43"/>
      <c r="V1911" s="44"/>
      <c r="W1911" s="45"/>
    </row>
    <row r="1912" s="29" customFormat="1" ht="12" spans="2:23">
      <c r="B1912" s="41"/>
      <c r="C1912" s="42"/>
      <c r="E1912" s="43"/>
      <c r="V1912" s="44"/>
      <c r="W1912" s="45"/>
    </row>
    <row r="1913" s="29" customFormat="1" ht="12" spans="2:23">
      <c r="B1913" s="41"/>
      <c r="C1913" s="42"/>
      <c r="E1913" s="43"/>
      <c r="V1913" s="44"/>
      <c r="W1913" s="45"/>
    </row>
    <row r="1914" s="29" customFormat="1" ht="12" spans="2:23">
      <c r="B1914" s="41"/>
      <c r="C1914" s="42"/>
      <c r="E1914" s="43"/>
      <c r="V1914" s="44"/>
      <c r="W1914" s="45"/>
    </row>
    <row r="1915" s="29" customFormat="1" ht="12" spans="2:23">
      <c r="B1915" s="41"/>
      <c r="C1915" s="42"/>
      <c r="E1915" s="43"/>
      <c r="V1915" s="44"/>
      <c r="W1915" s="45"/>
    </row>
    <row r="1916" s="29" customFormat="1" ht="12" spans="2:23">
      <c r="B1916" s="41"/>
      <c r="C1916" s="42"/>
      <c r="E1916" s="43"/>
      <c r="V1916" s="44"/>
      <c r="W1916" s="45"/>
    </row>
    <row r="1917" s="29" customFormat="1" ht="12" spans="2:23">
      <c r="B1917" s="41"/>
      <c r="C1917" s="42"/>
      <c r="E1917" s="43"/>
      <c r="V1917" s="44"/>
      <c r="W1917" s="45"/>
    </row>
    <row r="1918" s="29" customFormat="1" ht="12" spans="2:23">
      <c r="B1918" s="41"/>
      <c r="C1918" s="42"/>
      <c r="E1918" s="43"/>
      <c r="V1918" s="44"/>
      <c r="W1918" s="45"/>
    </row>
    <row r="1919" s="29" customFormat="1" ht="12" spans="2:23">
      <c r="B1919" s="41"/>
      <c r="C1919" s="42"/>
      <c r="E1919" s="43"/>
      <c r="V1919" s="44"/>
      <c r="W1919" s="45"/>
    </row>
    <row r="1920" s="29" customFormat="1" ht="12" spans="2:23">
      <c r="B1920" s="41"/>
      <c r="C1920" s="42"/>
      <c r="E1920" s="43"/>
      <c r="V1920" s="44"/>
      <c r="W1920" s="45"/>
    </row>
    <row r="1921" s="29" customFormat="1" ht="12" spans="2:23">
      <c r="B1921" s="41"/>
      <c r="C1921" s="42"/>
      <c r="E1921" s="43"/>
      <c r="V1921" s="44"/>
      <c r="W1921" s="45"/>
    </row>
    <row r="1922" s="29" customFormat="1" ht="12" spans="2:23">
      <c r="B1922" s="41"/>
      <c r="C1922" s="42"/>
      <c r="E1922" s="43"/>
      <c r="V1922" s="44"/>
      <c r="W1922" s="45"/>
    </row>
    <row r="1923" s="29" customFormat="1" ht="12" spans="2:23">
      <c r="B1923" s="41"/>
      <c r="C1923" s="42"/>
      <c r="E1923" s="43"/>
      <c r="V1923" s="44"/>
      <c r="W1923" s="45"/>
    </row>
    <row r="1924" s="29" customFormat="1" ht="12" spans="2:23">
      <c r="B1924" s="41"/>
      <c r="C1924" s="42"/>
      <c r="E1924" s="43"/>
      <c r="V1924" s="44"/>
      <c r="W1924" s="45"/>
    </row>
    <row r="1925" s="29" customFormat="1" ht="12" spans="2:23">
      <c r="B1925" s="41"/>
      <c r="C1925" s="42"/>
      <c r="E1925" s="43"/>
      <c r="V1925" s="44"/>
      <c r="W1925" s="45"/>
    </row>
    <row r="1926" s="29" customFormat="1" ht="12" spans="2:23">
      <c r="B1926" s="41"/>
      <c r="C1926" s="42"/>
      <c r="E1926" s="43"/>
      <c r="V1926" s="44"/>
      <c r="W1926" s="45"/>
    </row>
    <row r="1927" s="29" customFormat="1" ht="12" spans="2:23">
      <c r="B1927" s="41"/>
      <c r="C1927" s="42"/>
      <c r="E1927" s="43"/>
      <c r="V1927" s="44"/>
      <c r="W1927" s="45"/>
    </row>
    <row r="1928" s="29" customFormat="1" ht="12" spans="2:23">
      <c r="B1928" s="41"/>
      <c r="C1928" s="42"/>
      <c r="E1928" s="43"/>
      <c r="V1928" s="44"/>
      <c r="W1928" s="45"/>
    </row>
    <row r="1929" s="29" customFormat="1" ht="12" spans="2:23">
      <c r="B1929" s="41"/>
      <c r="C1929" s="42"/>
      <c r="E1929" s="43"/>
      <c r="V1929" s="44"/>
      <c r="W1929" s="45"/>
    </row>
    <row r="1930" s="29" customFormat="1" ht="12" spans="2:23">
      <c r="B1930" s="41"/>
      <c r="C1930" s="42"/>
      <c r="E1930" s="43"/>
      <c r="V1930" s="44"/>
      <c r="W1930" s="45"/>
    </row>
    <row r="1931" s="29" customFormat="1" ht="12" spans="2:23">
      <c r="B1931" s="41"/>
      <c r="C1931" s="42"/>
      <c r="E1931" s="43"/>
      <c r="V1931" s="44"/>
      <c r="W1931" s="45"/>
    </row>
    <row r="1932" s="29" customFormat="1" ht="12" spans="2:23">
      <c r="B1932" s="41"/>
      <c r="C1932" s="42"/>
      <c r="E1932" s="43"/>
      <c r="V1932" s="44"/>
      <c r="W1932" s="45"/>
    </row>
    <row r="1933" s="29" customFormat="1" ht="12" spans="2:23">
      <c r="B1933" s="41"/>
      <c r="C1933" s="42"/>
      <c r="E1933" s="43"/>
      <c r="V1933" s="44"/>
      <c r="W1933" s="45"/>
    </row>
    <row r="1934" s="29" customFormat="1" ht="12" spans="2:23">
      <c r="B1934" s="41"/>
      <c r="C1934" s="42"/>
      <c r="E1934" s="43"/>
      <c r="V1934" s="44"/>
      <c r="W1934" s="45"/>
    </row>
    <row r="1935" s="29" customFormat="1" ht="12" spans="2:23">
      <c r="B1935" s="41"/>
      <c r="C1935" s="42"/>
      <c r="E1935" s="43"/>
      <c r="V1935" s="44"/>
      <c r="W1935" s="45"/>
    </row>
    <row r="1936" s="29" customFormat="1" ht="12" spans="2:23">
      <c r="B1936" s="41"/>
      <c r="C1936" s="42"/>
      <c r="E1936" s="43"/>
      <c r="V1936" s="44"/>
      <c r="W1936" s="45"/>
    </row>
    <row r="1937" s="29" customFormat="1" ht="12" spans="2:23">
      <c r="B1937" s="41"/>
      <c r="C1937" s="42"/>
      <c r="E1937" s="43"/>
      <c r="V1937" s="44"/>
      <c r="W1937" s="45"/>
    </row>
    <row r="1938" s="29" customFormat="1" ht="12" spans="2:23">
      <c r="B1938" s="41"/>
      <c r="C1938" s="42"/>
      <c r="E1938" s="43"/>
      <c r="V1938" s="44"/>
      <c r="W1938" s="45"/>
    </row>
    <row r="1939" s="29" customFormat="1" ht="12" spans="2:23">
      <c r="B1939" s="41"/>
      <c r="C1939" s="42"/>
      <c r="E1939" s="43"/>
      <c r="V1939" s="44"/>
      <c r="W1939" s="45"/>
    </row>
    <row r="1940" s="29" customFormat="1" ht="12" spans="2:23">
      <c r="B1940" s="41"/>
      <c r="C1940" s="42"/>
      <c r="E1940" s="43"/>
      <c r="V1940" s="44"/>
      <c r="W1940" s="45"/>
    </row>
    <row r="1941" s="29" customFormat="1" ht="12" spans="2:23">
      <c r="B1941" s="41"/>
      <c r="C1941" s="42"/>
      <c r="E1941" s="43"/>
      <c r="V1941" s="44"/>
      <c r="W1941" s="45"/>
    </row>
    <row r="1942" s="29" customFormat="1" ht="12" spans="2:23">
      <c r="B1942" s="41"/>
      <c r="C1942" s="42"/>
      <c r="E1942" s="43"/>
      <c r="V1942" s="44"/>
      <c r="W1942" s="45"/>
    </row>
    <row r="1943" s="29" customFormat="1" ht="12" spans="2:23">
      <c r="B1943" s="41"/>
      <c r="C1943" s="42"/>
      <c r="E1943" s="43"/>
      <c r="V1943" s="44"/>
      <c r="W1943" s="45"/>
    </row>
    <row r="1944" s="29" customFormat="1" ht="12" spans="2:23">
      <c r="B1944" s="41"/>
      <c r="C1944" s="42"/>
      <c r="E1944" s="43"/>
      <c r="V1944" s="44"/>
      <c r="W1944" s="45"/>
    </row>
    <row r="1945" s="29" customFormat="1" ht="12" spans="2:23">
      <c r="B1945" s="41"/>
      <c r="C1945" s="42"/>
      <c r="E1945" s="43"/>
      <c r="V1945" s="44"/>
      <c r="W1945" s="45"/>
    </row>
    <row r="1946" s="29" customFormat="1" ht="12" spans="2:23">
      <c r="B1946" s="41"/>
      <c r="C1946" s="42"/>
      <c r="E1946" s="43"/>
      <c r="V1946" s="44"/>
      <c r="W1946" s="45"/>
    </row>
    <row r="1947" s="29" customFormat="1" ht="12" spans="2:23">
      <c r="B1947" s="41"/>
      <c r="C1947" s="42"/>
      <c r="E1947" s="43"/>
      <c r="V1947" s="44"/>
      <c r="W1947" s="45"/>
    </row>
    <row r="1948" s="29" customFormat="1" ht="12" spans="2:23">
      <c r="B1948" s="41"/>
      <c r="C1948" s="42"/>
      <c r="E1948" s="43"/>
      <c r="V1948" s="44"/>
      <c r="W1948" s="45"/>
    </row>
    <row r="1949" s="29" customFormat="1" ht="12" spans="2:23">
      <c r="B1949" s="41"/>
      <c r="C1949" s="42"/>
      <c r="E1949" s="43"/>
      <c r="V1949" s="44"/>
      <c r="W1949" s="45"/>
    </row>
    <row r="1950" s="29" customFormat="1" ht="12" spans="2:23">
      <c r="B1950" s="41"/>
      <c r="C1950" s="42"/>
      <c r="E1950" s="43"/>
      <c r="V1950" s="44"/>
      <c r="W1950" s="45"/>
    </row>
    <row r="1951" s="29" customFormat="1" ht="12" spans="2:23">
      <c r="B1951" s="41"/>
      <c r="C1951" s="42"/>
      <c r="E1951" s="43"/>
      <c r="V1951" s="44"/>
      <c r="W1951" s="45"/>
    </row>
    <row r="1952" s="29" customFormat="1" ht="12" spans="2:23">
      <c r="B1952" s="41"/>
      <c r="C1952" s="42"/>
      <c r="E1952" s="43"/>
      <c r="V1952" s="44"/>
      <c r="W1952" s="45"/>
    </row>
    <row r="1953" s="29" customFormat="1" ht="12" spans="2:23">
      <c r="B1953" s="41"/>
      <c r="C1953" s="42"/>
      <c r="E1953" s="43"/>
      <c r="V1953" s="44"/>
      <c r="W1953" s="45"/>
    </row>
    <row r="1954" s="29" customFormat="1" ht="12" spans="2:23">
      <c r="B1954" s="41"/>
      <c r="C1954" s="42"/>
      <c r="E1954" s="43"/>
      <c r="V1954" s="44"/>
      <c r="W1954" s="45"/>
    </row>
    <row r="1955" s="29" customFormat="1" ht="12" spans="2:23">
      <c r="B1955" s="41"/>
      <c r="C1955" s="42"/>
      <c r="E1955" s="43"/>
      <c r="V1955" s="44"/>
      <c r="W1955" s="45"/>
    </row>
    <row r="1956" s="29" customFormat="1" ht="12" spans="2:23">
      <c r="B1956" s="41"/>
      <c r="C1956" s="42"/>
      <c r="E1956" s="43"/>
      <c r="V1956" s="44"/>
      <c r="W1956" s="45"/>
    </row>
    <row r="1957" s="29" customFormat="1" ht="12" spans="2:23">
      <c r="B1957" s="41"/>
      <c r="C1957" s="42"/>
      <c r="E1957" s="43"/>
      <c r="V1957" s="44"/>
      <c r="W1957" s="45"/>
    </row>
    <row r="1958" s="29" customFormat="1" ht="12" spans="2:23">
      <c r="B1958" s="41"/>
      <c r="C1958" s="42"/>
      <c r="E1958" s="43"/>
      <c r="V1958" s="44"/>
      <c r="W1958" s="45"/>
    </row>
    <row r="1959" s="29" customFormat="1" ht="12" spans="2:23">
      <c r="B1959" s="41"/>
      <c r="C1959" s="42"/>
      <c r="E1959" s="43"/>
      <c r="V1959" s="44"/>
      <c r="W1959" s="45"/>
    </row>
    <row r="1960" s="29" customFormat="1" ht="12" spans="2:23">
      <c r="B1960" s="41"/>
      <c r="C1960" s="42"/>
      <c r="E1960" s="43"/>
      <c r="V1960" s="44"/>
      <c r="W1960" s="45"/>
    </row>
    <row r="1961" s="29" customFormat="1" ht="12" spans="2:23">
      <c r="B1961" s="41"/>
      <c r="C1961" s="42"/>
      <c r="E1961" s="43"/>
      <c r="V1961" s="44"/>
      <c r="W1961" s="45"/>
    </row>
    <row r="1962" s="29" customFormat="1" ht="12" spans="2:23">
      <c r="B1962" s="41"/>
      <c r="C1962" s="42"/>
      <c r="E1962" s="43"/>
      <c r="V1962" s="44"/>
      <c r="W1962" s="45"/>
    </row>
    <row r="1963" s="29" customFormat="1" ht="12" spans="2:23">
      <c r="B1963" s="41"/>
      <c r="C1963" s="42"/>
      <c r="E1963" s="43"/>
      <c r="V1963" s="44"/>
      <c r="W1963" s="45"/>
    </row>
    <row r="1964" s="29" customFormat="1" ht="12" spans="2:23">
      <c r="B1964" s="41"/>
      <c r="C1964" s="42"/>
      <c r="E1964" s="43"/>
      <c r="V1964" s="44"/>
      <c r="W1964" s="45"/>
    </row>
    <row r="1965" s="29" customFormat="1" ht="12" spans="2:23">
      <c r="B1965" s="41"/>
      <c r="C1965" s="42"/>
      <c r="E1965" s="43"/>
      <c r="V1965" s="44"/>
      <c r="W1965" s="45"/>
    </row>
    <row r="1966" s="29" customFormat="1" ht="12" spans="2:23">
      <c r="B1966" s="41"/>
      <c r="C1966" s="42"/>
      <c r="E1966" s="43"/>
      <c r="V1966" s="44"/>
      <c r="W1966" s="45"/>
    </row>
    <row r="1967" s="29" customFormat="1" ht="12" spans="2:23">
      <c r="B1967" s="41"/>
      <c r="C1967" s="42"/>
      <c r="E1967" s="43"/>
      <c r="V1967" s="44"/>
      <c r="W1967" s="45"/>
    </row>
    <row r="1968" s="29" customFormat="1" ht="12" spans="2:23">
      <c r="B1968" s="41"/>
      <c r="C1968" s="42"/>
      <c r="E1968" s="43"/>
      <c r="V1968" s="44"/>
      <c r="W1968" s="45"/>
    </row>
    <row r="1969" s="29" customFormat="1" ht="12" spans="2:23">
      <c r="B1969" s="41"/>
      <c r="C1969" s="42"/>
      <c r="E1969" s="43"/>
      <c r="V1969" s="44"/>
      <c r="W1969" s="45"/>
    </row>
    <row r="1970" s="29" customFormat="1" ht="12" spans="2:23">
      <c r="B1970" s="41"/>
      <c r="C1970" s="42"/>
      <c r="E1970" s="43"/>
      <c r="V1970" s="44"/>
      <c r="W1970" s="45"/>
    </row>
    <row r="1971" s="29" customFormat="1" ht="12" spans="2:23">
      <c r="B1971" s="41"/>
      <c r="C1971" s="42"/>
      <c r="E1971" s="43"/>
      <c r="V1971" s="44"/>
      <c r="W1971" s="45"/>
    </row>
    <row r="1972" s="29" customFormat="1" ht="12" spans="2:23">
      <c r="B1972" s="41"/>
      <c r="C1972" s="42"/>
      <c r="E1972" s="43"/>
      <c r="V1972" s="44"/>
      <c r="W1972" s="45"/>
    </row>
    <row r="1973" s="29" customFormat="1" ht="12" spans="2:23">
      <c r="B1973" s="41"/>
      <c r="C1973" s="42"/>
      <c r="E1973" s="43"/>
      <c r="V1973" s="44"/>
      <c r="W1973" s="45"/>
    </row>
    <row r="1974" s="29" customFormat="1" ht="12" spans="2:23">
      <c r="B1974" s="41"/>
      <c r="C1974" s="42"/>
      <c r="E1974" s="43"/>
      <c r="V1974" s="44"/>
      <c r="W1974" s="45"/>
    </row>
    <row r="1975" s="29" customFormat="1" ht="12" spans="2:23">
      <c r="B1975" s="41"/>
      <c r="C1975" s="42"/>
      <c r="E1975" s="43"/>
      <c r="V1975" s="44"/>
      <c r="W1975" s="45"/>
    </row>
    <row r="1976" s="29" customFormat="1" ht="12" spans="2:23">
      <c r="B1976" s="41"/>
      <c r="C1976" s="42"/>
      <c r="E1976" s="43"/>
      <c r="V1976" s="44"/>
      <c r="W1976" s="45"/>
    </row>
    <row r="1977" s="29" customFormat="1" ht="12" spans="2:23">
      <c r="B1977" s="41"/>
      <c r="C1977" s="42"/>
      <c r="E1977" s="43"/>
      <c r="V1977" s="44"/>
      <c r="W1977" s="45"/>
    </row>
    <row r="1978" s="29" customFormat="1" ht="12" spans="2:23">
      <c r="B1978" s="41"/>
      <c r="C1978" s="42"/>
      <c r="E1978" s="43"/>
      <c r="V1978" s="44"/>
      <c r="W1978" s="45"/>
    </row>
    <row r="1979" s="29" customFormat="1" ht="12" spans="2:23">
      <c r="B1979" s="41"/>
      <c r="C1979" s="42"/>
      <c r="E1979" s="43"/>
      <c r="V1979" s="44"/>
      <c r="W1979" s="45"/>
    </row>
    <row r="1980" s="29" customFormat="1" ht="12" spans="2:23">
      <c r="B1980" s="41"/>
      <c r="C1980" s="42"/>
      <c r="E1980" s="43"/>
      <c r="V1980" s="44"/>
      <c r="W1980" s="45"/>
    </row>
    <row r="1981" s="29" customFormat="1" ht="12" spans="2:23">
      <c r="B1981" s="41"/>
      <c r="C1981" s="42"/>
      <c r="E1981" s="43"/>
      <c r="V1981" s="44"/>
      <c r="W1981" s="45"/>
    </row>
    <row r="1982" s="29" customFormat="1" ht="12" spans="2:23">
      <c r="B1982" s="41"/>
      <c r="C1982" s="42"/>
      <c r="E1982" s="43"/>
      <c r="V1982" s="44"/>
      <c r="W1982" s="45"/>
    </row>
    <row r="1983" s="29" customFormat="1" ht="12" spans="2:23">
      <c r="B1983" s="41"/>
      <c r="C1983" s="42"/>
      <c r="E1983" s="43"/>
      <c r="V1983" s="44"/>
      <c r="W1983" s="45"/>
    </row>
    <row r="1984" s="29" customFormat="1" ht="12" spans="2:23">
      <c r="B1984" s="41"/>
      <c r="C1984" s="42"/>
      <c r="E1984" s="43"/>
      <c r="V1984" s="44"/>
      <c r="W1984" s="45"/>
    </row>
    <row r="1985" s="29" customFormat="1" ht="12" spans="2:23">
      <c r="B1985" s="41"/>
      <c r="C1985" s="42"/>
      <c r="E1985" s="43"/>
      <c r="V1985" s="44"/>
      <c r="W1985" s="45"/>
    </row>
    <row r="1986" s="29" customFormat="1" ht="12" spans="2:23">
      <c r="B1986" s="41"/>
      <c r="C1986" s="42"/>
      <c r="E1986" s="43"/>
      <c r="V1986" s="44"/>
      <c r="W1986" s="45"/>
    </row>
    <row r="1987" s="29" customFormat="1" ht="12" spans="2:23">
      <c r="B1987" s="41"/>
      <c r="C1987" s="42"/>
      <c r="E1987" s="43"/>
      <c r="V1987" s="44"/>
      <c r="W1987" s="45"/>
    </row>
    <row r="1988" s="29" customFormat="1" ht="12" spans="2:23">
      <c r="B1988" s="41"/>
      <c r="C1988" s="42"/>
      <c r="E1988" s="43"/>
      <c r="V1988" s="44"/>
      <c r="W1988" s="45"/>
    </row>
    <row r="1989" s="29" customFormat="1" ht="12" spans="2:23">
      <c r="B1989" s="41"/>
      <c r="C1989" s="42"/>
      <c r="E1989" s="43"/>
      <c r="V1989" s="44"/>
      <c r="W1989" s="45"/>
    </row>
    <row r="1990" s="29" customFormat="1" ht="12" spans="2:23">
      <c r="B1990" s="41"/>
      <c r="C1990" s="42"/>
      <c r="E1990" s="43"/>
      <c r="V1990" s="44"/>
      <c r="W1990" s="45"/>
    </row>
    <row r="1991" s="29" customFormat="1" ht="12" spans="2:23">
      <c r="B1991" s="41"/>
      <c r="C1991" s="42"/>
      <c r="E1991" s="43"/>
      <c r="V1991" s="44"/>
      <c r="W1991" s="45"/>
    </row>
    <row r="1992" s="29" customFormat="1" ht="12" spans="2:23">
      <c r="B1992" s="41"/>
      <c r="C1992" s="42"/>
      <c r="E1992" s="43"/>
      <c r="V1992" s="44"/>
      <c r="W1992" s="45"/>
    </row>
    <row r="1993" s="29" customFormat="1" ht="12" spans="2:23">
      <c r="B1993" s="41"/>
      <c r="C1993" s="42"/>
      <c r="E1993" s="43"/>
      <c r="V1993" s="44"/>
      <c r="W1993" s="45"/>
    </row>
    <row r="1994" s="29" customFormat="1" ht="12" spans="2:23">
      <c r="B1994" s="41"/>
      <c r="C1994" s="42"/>
      <c r="E1994" s="43"/>
      <c r="V1994" s="44"/>
      <c r="W1994" s="45"/>
    </row>
    <row r="1995" s="29" customFormat="1" ht="12" spans="2:23">
      <c r="B1995" s="41"/>
      <c r="C1995" s="42"/>
      <c r="E1995" s="43"/>
      <c r="V1995" s="44"/>
      <c r="W1995" s="45"/>
    </row>
    <row r="1996" s="29" customFormat="1" ht="12" spans="2:23">
      <c r="B1996" s="41"/>
      <c r="C1996" s="42"/>
      <c r="E1996" s="43"/>
      <c r="V1996" s="44"/>
      <c r="W1996" s="45"/>
    </row>
    <row r="1997" s="29" customFormat="1" ht="12" spans="2:23">
      <c r="B1997" s="41"/>
      <c r="C1997" s="42"/>
      <c r="E1997" s="43"/>
      <c r="V1997" s="44"/>
      <c r="W1997" s="45"/>
    </row>
    <row r="1998" s="29" customFormat="1" ht="12" spans="2:23">
      <c r="B1998" s="41"/>
      <c r="C1998" s="42"/>
      <c r="E1998" s="43"/>
      <c r="V1998" s="44"/>
      <c r="W1998" s="45"/>
    </row>
    <row r="1999" s="29" customFormat="1" ht="12" spans="2:23">
      <c r="B1999" s="41"/>
      <c r="C1999" s="42"/>
      <c r="E1999" s="43"/>
      <c r="V1999" s="44"/>
      <c r="W1999" s="45"/>
    </row>
    <row r="2000" s="29" customFormat="1" ht="12" spans="2:23">
      <c r="B2000" s="41"/>
      <c r="C2000" s="42"/>
      <c r="E2000" s="43"/>
      <c r="V2000" s="44"/>
      <c r="W2000" s="45"/>
    </row>
    <row r="2001" s="29" customFormat="1" ht="12" spans="2:23">
      <c r="B2001" s="41"/>
      <c r="C2001" s="42"/>
      <c r="E2001" s="43"/>
      <c r="V2001" s="44"/>
      <c r="W2001" s="45"/>
    </row>
    <row r="2002" s="29" customFormat="1" ht="12" spans="2:23">
      <c r="B2002" s="41"/>
      <c r="C2002" s="42"/>
      <c r="E2002" s="43"/>
      <c r="V2002" s="44"/>
      <c r="W2002" s="45"/>
    </row>
    <row r="2003" s="29" customFormat="1" ht="12" spans="2:23">
      <c r="B2003" s="41"/>
      <c r="C2003" s="42"/>
      <c r="E2003" s="43"/>
      <c r="V2003" s="44"/>
      <c r="W2003" s="45"/>
    </row>
    <row r="2004" s="29" customFormat="1" ht="12" spans="2:23">
      <c r="B2004" s="41"/>
      <c r="C2004" s="42"/>
      <c r="E2004" s="43"/>
      <c r="V2004" s="44"/>
      <c r="W2004" s="45"/>
    </row>
    <row r="2005" s="29" customFormat="1" ht="12" spans="2:23">
      <c r="B2005" s="41"/>
      <c r="C2005" s="42"/>
      <c r="E2005" s="43"/>
      <c r="V2005" s="44"/>
      <c r="W2005" s="45"/>
    </row>
    <row r="2006" s="29" customFormat="1" ht="12" spans="2:23">
      <c r="B2006" s="41"/>
      <c r="C2006" s="42"/>
      <c r="E2006" s="43"/>
      <c r="V2006" s="44"/>
      <c r="W2006" s="45"/>
    </row>
    <row r="2007" s="29" customFormat="1" ht="12" spans="2:23">
      <c r="B2007" s="41"/>
      <c r="C2007" s="42"/>
      <c r="E2007" s="43"/>
      <c r="V2007" s="44"/>
      <c r="W2007" s="45"/>
    </row>
    <row r="2008" s="29" customFormat="1" ht="12" spans="2:23">
      <c r="B2008" s="41"/>
      <c r="C2008" s="42"/>
      <c r="E2008" s="43"/>
      <c r="V2008" s="44"/>
      <c r="W2008" s="45"/>
    </row>
    <row r="2009" s="29" customFormat="1" ht="12" spans="2:23">
      <c r="B2009" s="41"/>
      <c r="C2009" s="42"/>
      <c r="E2009" s="43"/>
      <c r="V2009" s="44"/>
      <c r="W2009" s="45"/>
    </row>
    <row r="2010" s="29" customFormat="1" ht="12" spans="2:23">
      <c r="B2010" s="41"/>
      <c r="C2010" s="42"/>
      <c r="E2010" s="43"/>
      <c r="V2010" s="44"/>
      <c r="W2010" s="45"/>
    </row>
    <row r="2011" s="29" customFormat="1" ht="12" spans="2:23">
      <c r="B2011" s="41"/>
      <c r="C2011" s="42"/>
      <c r="E2011" s="43"/>
      <c r="V2011" s="44"/>
      <c r="W2011" s="45"/>
    </row>
    <row r="2012" s="29" customFormat="1" ht="12" spans="2:23">
      <c r="B2012" s="41"/>
      <c r="C2012" s="42"/>
      <c r="E2012" s="43"/>
      <c r="V2012" s="44"/>
      <c r="W2012" s="45"/>
    </row>
    <row r="2013" s="29" customFormat="1" ht="12" spans="2:23">
      <c r="B2013" s="41"/>
      <c r="C2013" s="42"/>
      <c r="E2013" s="43"/>
      <c r="V2013" s="44"/>
      <c r="W2013" s="45"/>
    </row>
    <row r="2014" s="29" customFormat="1" ht="12" spans="2:23">
      <c r="B2014" s="41"/>
      <c r="C2014" s="42"/>
      <c r="E2014" s="43"/>
      <c r="V2014" s="44"/>
      <c r="W2014" s="45"/>
    </row>
    <row r="2015" s="29" customFormat="1" ht="12" spans="2:23">
      <c r="B2015" s="41"/>
      <c r="C2015" s="42"/>
      <c r="E2015" s="43"/>
      <c r="V2015" s="44"/>
      <c r="W2015" s="45"/>
    </row>
    <row r="2016" s="29" customFormat="1" ht="12" spans="2:23">
      <c r="B2016" s="41"/>
      <c r="C2016" s="42"/>
      <c r="E2016" s="43"/>
      <c r="V2016" s="44"/>
      <c r="W2016" s="45"/>
    </row>
    <row r="2017" s="29" customFormat="1" ht="12" spans="2:23">
      <c r="B2017" s="41"/>
      <c r="C2017" s="42"/>
      <c r="E2017" s="43"/>
      <c r="V2017" s="44"/>
      <c r="W2017" s="45"/>
    </row>
    <row r="2018" s="29" customFormat="1" ht="12" spans="2:23">
      <c r="B2018" s="41"/>
      <c r="C2018" s="42"/>
      <c r="E2018" s="43"/>
      <c r="V2018" s="44"/>
      <c r="W2018" s="45"/>
    </row>
    <row r="2019" s="29" customFormat="1" ht="12" spans="2:23">
      <c r="B2019" s="41"/>
      <c r="C2019" s="42"/>
      <c r="E2019" s="43"/>
      <c r="V2019" s="44"/>
      <c r="W2019" s="45"/>
    </row>
    <row r="2020" s="29" customFormat="1" ht="12" spans="2:23">
      <c r="B2020" s="41"/>
      <c r="C2020" s="42"/>
      <c r="E2020" s="43"/>
      <c r="V2020" s="44"/>
      <c r="W2020" s="45"/>
    </row>
    <row r="2021" s="29" customFormat="1" ht="12" spans="2:23">
      <c r="B2021" s="41"/>
      <c r="C2021" s="42"/>
      <c r="E2021" s="43"/>
      <c r="V2021" s="44"/>
      <c r="W2021" s="45"/>
    </row>
    <row r="2022" s="29" customFormat="1" ht="12" spans="2:23">
      <c r="B2022" s="41"/>
      <c r="C2022" s="42"/>
      <c r="E2022" s="43"/>
      <c r="V2022" s="44"/>
      <c r="W2022" s="45"/>
    </row>
    <row r="2023" s="29" customFormat="1" ht="12" spans="2:23">
      <c r="B2023" s="41"/>
      <c r="C2023" s="42"/>
      <c r="E2023" s="43"/>
      <c r="V2023" s="44"/>
      <c r="W2023" s="45"/>
    </row>
    <row r="2024" s="29" customFormat="1" ht="12" spans="2:23">
      <c r="B2024" s="41"/>
      <c r="C2024" s="42"/>
      <c r="E2024" s="43"/>
      <c r="V2024" s="44"/>
      <c r="W2024" s="45"/>
    </row>
    <row r="2025" s="29" customFormat="1" ht="12" spans="2:23">
      <c r="B2025" s="41"/>
      <c r="C2025" s="42"/>
      <c r="E2025" s="43"/>
      <c r="V2025" s="44"/>
      <c r="W2025" s="45"/>
    </row>
    <row r="2026" s="29" customFormat="1" ht="12" spans="2:23">
      <c r="B2026" s="41"/>
      <c r="C2026" s="42"/>
      <c r="E2026" s="43"/>
      <c r="V2026" s="44"/>
      <c r="W2026" s="45"/>
    </row>
    <row r="2027" s="29" customFormat="1" ht="12" spans="2:23">
      <c r="B2027" s="41"/>
      <c r="C2027" s="42"/>
      <c r="E2027" s="43"/>
      <c r="V2027" s="44"/>
      <c r="W2027" s="45"/>
    </row>
    <row r="2028" s="29" customFormat="1" ht="12" spans="2:23">
      <c r="B2028" s="41"/>
      <c r="C2028" s="42"/>
      <c r="E2028" s="43"/>
      <c r="V2028" s="44"/>
      <c r="W2028" s="45"/>
    </row>
    <row r="2029" s="29" customFormat="1" ht="12" spans="2:23">
      <c r="B2029" s="41"/>
      <c r="C2029" s="42"/>
      <c r="E2029" s="43"/>
      <c r="V2029" s="44"/>
      <c r="W2029" s="45"/>
    </row>
    <row r="2030" s="29" customFormat="1" ht="12" spans="2:23">
      <c r="B2030" s="41"/>
      <c r="C2030" s="42"/>
      <c r="E2030" s="43"/>
      <c r="V2030" s="44"/>
      <c r="W2030" s="45"/>
    </row>
    <row r="2031" s="29" customFormat="1" ht="12" spans="2:23">
      <c r="B2031" s="41"/>
      <c r="C2031" s="42"/>
      <c r="E2031" s="43"/>
      <c r="V2031" s="44"/>
      <c r="W2031" s="45"/>
    </row>
    <row r="2032" s="29" customFormat="1" ht="12" spans="2:23">
      <c r="B2032" s="41"/>
      <c r="C2032" s="42"/>
      <c r="E2032" s="43"/>
      <c r="V2032" s="44"/>
      <c r="W2032" s="45"/>
    </row>
    <row r="2033" s="29" customFormat="1" ht="12" spans="2:23">
      <c r="B2033" s="41"/>
      <c r="C2033" s="42"/>
      <c r="E2033" s="43"/>
      <c r="V2033" s="44"/>
      <c r="W2033" s="45"/>
    </row>
    <row r="2034" s="29" customFormat="1" ht="12" spans="2:23">
      <c r="B2034" s="41"/>
      <c r="C2034" s="42"/>
      <c r="E2034" s="43"/>
      <c r="V2034" s="44"/>
      <c r="W2034" s="45"/>
    </row>
    <row r="2035" s="29" customFormat="1" ht="12" spans="2:23">
      <c r="B2035" s="41"/>
      <c r="C2035" s="42"/>
      <c r="E2035" s="43"/>
      <c r="V2035" s="44"/>
      <c r="W2035" s="45"/>
    </row>
    <row r="2036" s="29" customFormat="1" ht="12" spans="2:23">
      <c r="B2036" s="41"/>
      <c r="C2036" s="42"/>
      <c r="E2036" s="43"/>
      <c r="V2036" s="44"/>
      <c r="W2036" s="45"/>
    </row>
    <row r="2037" s="29" customFormat="1" ht="12" spans="2:23">
      <c r="B2037" s="41"/>
      <c r="C2037" s="42"/>
      <c r="E2037" s="43"/>
      <c r="V2037" s="44"/>
      <c r="W2037" s="45"/>
    </row>
    <row r="2038" s="29" customFormat="1" ht="12" spans="2:23">
      <c r="B2038" s="41"/>
      <c r="C2038" s="42"/>
      <c r="E2038" s="43"/>
      <c r="V2038" s="44"/>
      <c r="W2038" s="45"/>
    </row>
    <row r="2039" s="29" customFormat="1" ht="12" spans="2:23">
      <c r="B2039" s="41"/>
      <c r="C2039" s="42"/>
      <c r="E2039" s="43"/>
      <c r="V2039" s="44"/>
      <c r="W2039" s="45"/>
    </row>
    <row r="2040" s="29" customFormat="1" ht="12" spans="2:23">
      <c r="B2040" s="41"/>
      <c r="C2040" s="42"/>
      <c r="E2040" s="43"/>
      <c r="V2040" s="44"/>
      <c r="W2040" s="45"/>
    </row>
    <row r="2041" s="29" customFormat="1" ht="12" spans="2:23">
      <c r="B2041" s="41"/>
      <c r="C2041" s="42"/>
      <c r="E2041" s="43"/>
      <c r="V2041" s="44"/>
      <c r="W2041" s="45"/>
    </row>
    <row r="2042" s="29" customFormat="1" ht="12" spans="2:23">
      <c r="B2042" s="41"/>
      <c r="C2042" s="42"/>
      <c r="E2042" s="43"/>
      <c r="V2042" s="44"/>
      <c r="W2042" s="45"/>
    </row>
    <row r="2043" s="29" customFormat="1" ht="12" spans="2:23">
      <c r="B2043" s="41"/>
      <c r="C2043" s="42"/>
      <c r="E2043" s="43"/>
      <c r="V2043" s="44"/>
      <c r="W2043" s="45"/>
    </row>
    <row r="2044" s="29" customFormat="1" ht="12" spans="2:23">
      <c r="B2044" s="41"/>
      <c r="C2044" s="42"/>
      <c r="E2044" s="43"/>
      <c r="V2044" s="44"/>
      <c r="W2044" s="45"/>
    </row>
    <row r="2045" s="29" customFormat="1" ht="12" spans="2:23">
      <c r="B2045" s="41"/>
      <c r="C2045" s="42"/>
      <c r="E2045" s="43"/>
      <c r="V2045" s="44"/>
      <c r="W2045" s="45"/>
    </row>
    <row r="2046" s="29" customFormat="1" ht="12" spans="2:23">
      <c r="B2046" s="41"/>
      <c r="C2046" s="42"/>
      <c r="E2046" s="43"/>
      <c r="V2046" s="44"/>
      <c r="W2046" s="45"/>
    </row>
    <row r="2047" s="29" customFormat="1" ht="12" spans="2:23">
      <c r="B2047" s="41"/>
      <c r="C2047" s="42"/>
      <c r="E2047" s="43"/>
      <c r="V2047" s="44"/>
      <c r="W2047" s="45"/>
    </row>
    <row r="2048" s="29" customFormat="1" ht="12" spans="2:23">
      <c r="B2048" s="41"/>
      <c r="C2048" s="42"/>
      <c r="E2048" s="43"/>
      <c r="V2048" s="44"/>
      <c r="W2048" s="45"/>
    </row>
    <row r="2049" s="29" customFormat="1" ht="12" spans="2:23">
      <c r="B2049" s="41"/>
      <c r="C2049" s="42"/>
      <c r="E2049" s="43"/>
      <c r="V2049" s="44"/>
      <c r="W2049" s="45"/>
    </row>
    <row r="2050" s="29" customFormat="1" ht="12" spans="2:23">
      <c r="B2050" s="41"/>
      <c r="C2050" s="42"/>
      <c r="E2050" s="43"/>
      <c r="V2050" s="44"/>
      <c r="W2050" s="45"/>
    </row>
    <row r="2051" s="29" customFormat="1" ht="12" spans="2:23">
      <c r="B2051" s="41"/>
      <c r="C2051" s="42"/>
      <c r="E2051" s="43"/>
      <c r="V2051" s="44"/>
      <c r="W2051" s="45"/>
    </row>
    <row r="2052" s="29" customFormat="1" ht="12" spans="2:23">
      <c r="B2052" s="41"/>
      <c r="C2052" s="42"/>
      <c r="E2052" s="43"/>
      <c r="V2052" s="44"/>
      <c r="W2052" s="45"/>
    </row>
    <row r="2053" s="29" customFormat="1" ht="12" spans="2:23">
      <c r="B2053" s="41"/>
      <c r="C2053" s="42"/>
      <c r="E2053" s="43"/>
      <c r="V2053" s="44"/>
      <c r="W2053" s="45"/>
    </row>
    <row r="2054" s="29" customFormat="1" ht="12" spans="2:23">
      <c r="B2054" s="41"/>
      <c r="C2054" s="42"/>
      <c r="E2054" s="43"/>
      <c r="V2054" s="44"/>
      <c r="W2054" s="45"/>
    </row>
    <row r="2055" s="29" customFormat="1" ht="12" spans="2:23">
      <c r="B2055" s="41"/>
      <c r="C2055" s="42"/>
      <c r="E2055" s="43"/>
      <c r="V2055" s="44"/>
      <c r="W2055" s="45"/>
    </row>
    <row r="2056" s="29" customFormat="1" ht="12" spans="2:23">
      <c r="B2056" s="41"/>
      <c r="C2056" s="42"/>
      <c r="E2056" s="43"/>
      <c r="V2056" s="44"/>
      <c r="W2056" s="45"/>
    </row>
    <row r="2057" s="29" customFormat="1" ht="12" spans="2:23">
      <c r="B2057" s="41"/>
      <c r="C2057" s="42"/>
      <c r="E2057" s="43"/>
      <c r="V2057" s="44"/>
      <c r="W2057" s="45"/>
    </row>
    <row r="2058" s="29" customFormat="1" ht="12" spans="2:23">
      <c r="B2058" s="41"/>
      <c r="C2058" s="42"/>
      <c r="E2058" s="43"/>
      <c r="V2058" s="44"/>
      <c r="W2058" s="45"/>
    </row>
    <row r="2059" s="29" customFormat="1" ht="12" spans="2:23">
      <c r="B2059" s="41"/>
      <c r="C2059" s="42"/>
      <c r="E2059" s="43"/>
      <c r="V2059" s="44"/>
      <c r="W2059" s="45"/>
    </row>
    <row r="2060" s="29" customFormat="1" ht="12" spans="2:23">
      <c r="B2060" s="41"/>
      <c r="C2060" s="42"/>
      <c r="E2060" s="43"/>
      <c r="V2060" s="44"/>
      <c r="W2060" s="45"/>
    </row>
    <row r="2061" s="29" customFormat="1" ht="12" spans="2:23">
      <c r="B2061" s="41"/>
      <c r="C2061" s="42"/>
      <c r="E2061" s="43"/>
      <c r="V2061" s="44"/>
      <c r="W2061" s="45"/>
    </row>
    <row r="2062" s="29" customFormat="1" ht="12" spans="2:23">
      <c r="B2062" s="41"/>
      <c r="C2062" s="42"/>
      <c r="E2062" s="43"/>
      <c r="V2062" s="44"/>
      <c r="W2062" s="45"/>
    </row>
    <row r="2063" s="29" customFormat="1" ht="12" spans="2:23">
      <c r="B2063" s="41"/>
      <c r="C2063" s="42"/>
      <c r="E2063" s="43"/>
      <c r="V2063" s="44"/>
      <c r="W2063" s="45"/>
    </row>
    <row r="2064" s="29" customFormat="1" ht="12" spans="2:23">
      <c r="B2064" s="41"/>
      <c r="C2064" s="42"/>
      <c r="E2064" s="43"/>
      <c r="V2064" s="44"/>
      <c r="W2064" s="45"/>
    </row>
    <row r="2065" s="29" customFormat="1" ht="12" spans="2:23">
      <c r="B2065" s="41"/>
      <c r="C2065" s="42"/>
      <c r="E2065" s="43"/>
      <c r="V2065" s="44"/>
      <c r="W2065" s="45"/>
    </row>
    <row r="2066" s="29" customFormat="1" ht="12" spans="2:23">
      <c r="B2066" s="41"/>
      <c r="C2066" s="42"/>
      <c r="E2066" s="43"/>
      <c r="V2066" s="44"/>
      <c r="W2066" s="45"/>
    </row>
    <row r="2067" s="29" customFormat="1" ht="12" spans="2:23">
      <c r="B2067" s="41"/>
      <c r="C2067" s="42"/>
      <c r="E2067" s="43"/>
      <c r="V2067" s="44"/>
      <c r="W2067" s="45"/>
    </row>
    <row r="2068" s="29" customFormat="1" ht="12" spans="2:23">
      <c r="B2068" s="41"/>
      <c r="C2068" s="42"/>
      <c r="E2068" s="43"/>
      <c r="V2068" s="44"/>
      <c r="W2068" s="45"/>
    </row>
    <row r="2069" s="29" customFormat="1" ht="12" spans="2:23">
      <c r="B2069" s="41"/>
      <c r="C2069" s="42"/>
      <c r="E2069" s="43"/>
      <c r="V2069" s="44"/>
      <c r="W2069" s="45"/>
    </row>
    <row r="2070" s="29" customFormat="1" ht="12" spans="2:23">
      <c r="B2070" s="41"/>
      <c r="C2070" s="42"/>
      <c r="E2070" s="43"/>
      <c r="V2070" s="44"/>
      <c r="W2070" s="45"/>
    </row>
    <row r="2071" s="29" customFormat="1" ht="12" spans="2:23">
      <c r="B2071" s="41"/>
      <c r="C2071" s="42"/>
      <c r="E2071" s="43"/>
      <c r="V2071" s="44"/>
      <c r="W2071" s="45"/>
    </row>
    <row r="2072" s="29" customFormat="1" ht="12" spans="2:23">
      <c r="B2072" s="41"/>
      <c r="C2072" s="42"/>
      <c r="E2072" s="43"/>
      <c r="V2072" s="44"/>
      <c r="W2072" s="45"/>
    </row>
    <row r="2073" s="29" customFormat="1" ht="12" spans="2:23">
      <c r="B2073" s="41"/>
      <c r="C2073" s="42"/>
      <c r="E2073" s="43"/>
      <c r="V2073" s="44"/>
      <c r="W2073" s="45"/>
    </row>
    <row r="2074" s="29" customFormat="1" ht="12" spans="2:23">
      <c r="B2074" s="41"/>
      <c r="C2074" s="42"/>
      <c r="E2074" s="43"/>
      <c r="V2074" s="44"/>
      <c r="W2074" s="45"/>
    </row>
    <row r="2075" s="29" customFormat="1" ht="12" spans="2:23">
      <c r="B2075" s="41"/>
      <c r="C2075" s="42"/>
      <c r="E2075" s="43"/>
      <c r="V2075" s="44"/>
      <c r="W2075" s="45"/>
    </row>
    <row r="2076" s="29" customFormat="1" ht="12" spans="2:23">
      <c r="B2076" s="41"/>
      <c r="C2076" s="42"/>
      <c r="E2076" s="43"/>
      <c r="V2076" s="44"/>
      <c r="W2076" s="45"/>
    </row>
    <row r="2077" s="29" customFormat="1" ht="12" spans="2:23">
      <c r="B2077" s="41"/>
      <c r="C2077" s="42"/>
      <c r="E2077" s="43"/>
      <c r="V2077" s="44"/>
      <c r="W2077" s="45"/>
    </row>
    <row r="2078" s="29" customFormat="1" ht="12" spans="2:23">
      <c r="B2078" s="41"/>
      <c r="C2078" s="42"/>
      <c r="E2078" s="43"/>
      <c r="V2078" s="44"/>
      <c r="W2078" s="45"/>
    </row>
    <row r="2079" s="29" customFormat="1" ht="12" spans="2:23">
      <c r="B2079" s="41"/>
      <c r="C2079" s="42"/>
      <c r="E2079" s="43"/>
      <c r="V2079" s="44"/>
      <c r="W2079" s="45"/>
    </row>
    <row r="2080" s="29" customFormat="1" ht="12" spans="2:23">
      <c r="B2080" s="41"/>
      <c r="C2080" s="42"/>
      <c r="E2080" s="43"/>
      <c r="V2080" s="44"/>
      <c r="W2080" s="45"/>
    </row>
    <row r="2081" s="29" customFormat="1" ht="12" spans="2:23">
      <c r="B2081" s="41"/>
      <c r="C2081" s="42"/>
      <c r="E2081" s="43"/>
      <c r="V2081" s="44"/>
      <c r="W2081" s="45"/>
    </row>
    <row r="2082" s="29" customFormat="1" ht="12" spans="2:23">
      <c r="B2082" s="41"/>
      <c r="C2082" s="42"/>
      <c r="E2082" s="43"/>
      <c r="V2082" s="44"/>
      <c r="W2082" s="45"/>
    </row>
    <row r="2083" s="29" customFormat="1" ht="12" spans="2:23">
      <c r="B2083" s="41"/>
      <c r="C2083" s="42"/>
      <c r="E2083" s="43"/>
      <c r="V2083" s="44"/>
      <c r="W2083" s="45"/>
    </row>
    <row r="2084" s="29" customFormat="1" ht="12" spans="2:23">
      <c r="B2084" s="41"/>
      <c r="C2084" s="42"/>
      <c r="E2084" s="43"/>
      <c r="V2084" s="44"/>
      <c r="W2084" s="45"/>
    </row>
    <row r="2085" s="29" customFormat="1" ht="12" spans="2:23">
      <c r="B2085" s="41"/>
      <c r="C2085" s="42"/>
      <c r="E2085" s="43"/>
      <c r="V2085" s="44"/>
      <c r="W2085" s="45"/>
    </row>
    <row r="2086" s="29" customFormat="1" ht="12" spans="2:23">
      <c r="B2086" s="41"/>
      <c r="C2086" s="42"/>
      <c r="E2086" s="43"/>
      <c r="V2086" s="44"/>
      <c r="W2086" s="45"/>
    </row>
    <row r="2087" s="29" customFormat="1" ht="12" spans="2:23">
      <c r="B2087" s="41"/>
      <c r="C2087" s="42"/>
      <c r="E2087" s="43"/>
      <c r="V2087" s="44"/>
      <c r="W2087" s="45"/>
    </row>
    <row r="2088" s="29" customFormat="1" ht="12" spans="2:23">
      <c r="B2088" s="41"/>
      <c r="C2088" s="42"/>
      <c r="E2088" s="43"/>
      <c r="V2088" s="44"/>
      <c r="W2088" s="45"/>
    </row>
    <row r="2089" s="29" customFormat="1" ht="12" spans="2:23">
      <c r="B2089" s="41"/>
      <c r="C2089" s="42"/>
      <c r="E2089" s="43"/>
      <c r="V2089" s="44"/>
      <c r="W2089" s="45"/>
    </row>
    <row r="2090" s="29" customFormat="1" ht="12" spans="2:23">
      <c r="B2090" s="41"/>
      <c r="C2090" s="42"/>
      <c r="E2090" s="43"/>
      <c r="V2090" s="44"/>
      <c r="W2090" s="45"/>
    </row>
    <row r="2091" s="29" customFormat="1" ht="12" spans="2:23">
      <c r="B2091" s="41"/>
      <c r="C2091" s="42"/>
      <c r="E2091" s="43"/>
      <c r="V2091" s="44"/>
      <c r="W2091" s="45"/>
    </row>
    <row r="2092" s="29" customFormat="1" ht="12" spans="2:23">
      <c r="B2092" s="41"/>
      <c r="C2092" s="42"/>
      <c r="E2092" s="43"/>
      <c r="V2092" s="44"/>
      <c r="W2092" s="45"/>
    </row>
    <row r="2093" s="29" customFormat="1" ht="12" spans="2:23">
      <c r="B2093" s="41"/>
      <c r="C2093" s="42"/>
      <c r="E2093" s="43"/>
      <c r="V2093" s="44"/>
      <c r="W2093" s="45"/>
    </row>
    <row r="2094" s="29" customFormat="1" ht="12" spans="2:23">
      <c r="B2094" s="41"/>
      <c r="C2094" s="42"/>
      <c r="E2094" s="43"/>
      <c r="V2094" s="44"/>
      <c r="W2094" s="45"/>
    </row>
    <row r="2095" s="29" customFormat="1" ht="12" spans="2:23">
      <c r="B2095" s="41"/>
      <c r="C2095" s="42"/>
      <c r="E2095" s="43"/>
      <c r="V2095" s="44"/>
      <c r="W2095" s="45"/>
    </row>
    <row r="2096" s="29" customFormat="1" ht="12" spans="2:23">
      <c r="B2096" s="41"/>
      <c r="C2096" s="42"/>
      <c r="E2096" s="43"/>
      <c r="V2096" s="44"/>
      <c r="W2096" s="45"/>
    </row>
    <row r="2097" s="29" customFormat="1" ht="12" spans="2:23">
      <c r="B2097" s="41"/>
      <c r="C2097" s="42"/>
      <c r="E2097" s="43"/>
      <c r="V2097" s="44"/>
      <c r="W2097" s="45"/>
    </row>
    <row r="2098" s="29" customFormat="1" ht="12" spans="2:23">
      <c r="B2098" s="41"/>
      <c r="C2098" s="42"/>
      <c r="E2098" s="43"/>
      <c r="V2098" s="44"/>
      <c r="W2098" s="45"/>
    </row>
    <row r="2099" s="29" customFormat="1" ht="12" spans="2:23">
      <c r="B2099" s="41"/>
      <c r="C2099" s="42"/>
      <c r="E2099" s="43"/>
      <c r="V2099" s="44"/>
      <c r="W2099" s="45"/>
    </row>
    <row r="2100" s="29" customFormat="1" ht="12" spans="2:23">
      <c r="B2100" s="41"/>
      <c r="C2100" s="42"/>
      <c r="E2100" s="43"/>
      <c r="V2100" s="44"/>
      <c r="W2100" s="45"/>
    </row>
    <row r="2101" s="29" customFormat="1" ht="12" spans="2:23">
      <c r="B2101" s="41"/>
      <c r="C2101" s="42"/>
      <c r="E2101" s="43"/>
      <c r="V2101" s="44"/>
      <c r="W2101" s="45"/>
    </row>
    <row r="2102" s="29" customFormat="1" ht="12" spans="2:23">
      <c r="B2102" s="41"/>
      <c r="C2102" s="42"/>
      <c r="E2102" s="43"/>
      <c r="V2102" s="44"/>
      <c r="W2102" s="45"/>
    </row>
    <row r="2103" s="29" customFormat="1" ht="12" spans="2:23">
      <c r="B2103" s="41"/>
      <c r="C2103" s="42"/>
      <c r="E2103" s="43"/>
      <c r="V2103" s="44"/>
      <c r="W2103" s="45"/>
    </row>
    <row r="2104" s="29" customFormat="1" ht="12" spans="2:23">
      <c r="B2104" s="41"/>
      <c r="C2104" s="42"/>
      <c r="E2104" s="43"/>
      <c r="V2104" s="44"/>
      <c r="W2104" s="45"/>
    </row>
    <row r="2105" s="29" customFormat="1" ht="12" spans="2:23">
      <c r="B2105" s="41"/>
      <c r="C2105" s="42"/>
      <c r="E2105" s="43"/>
      <c r="V2105" s="44"/>
      <c r="W2105" s="45"/>
    </row>
    <row r="2106" s="29" customFormat="1" ht="12" spans="2:23">
      <c r="B2106" s="41"/>
      <c r="C2106" s="42"/>
      <c r="E2106" s="43"/>
      <c r="V2106" s="44"/>
      <c r="W2106" s="45"/>
    </row>
    <row r="2107" s="29" customFormat="1" ht="12" spans="2:23">
      <c r="B2107" s="41"/>
      <c r="C2107" s="42"/>
      <c r="E2107" s="43"/>
      <c r="V2107" s="44"/>
      <c r="W2107" s="45"/>
    </row>
    <row r="2108" s="29" customFormat="1" ht="12" spans="2:23">
      <c r="B2108" s="41"/>
      <c r="C2108" s="42"/>
      <c r="E2108" s="43"/>
      <c r="V2108" s="44"/>
      <c r="W2108" s="45"/>
    </row>
    <row r="2109" s="29" customFormat="1" ht="12" spans="2:23">
      <c r="B2109" s="41"/>
      <c r="C2109" s="42"/>
      <c r="E2109" s="43"/>
      <c r="V2109" s="44"/>
      <c r="W2109" s="45"/>
    </row>
    <row r="2110" s="29" customFormat="1" ht="12" spans="2:23">
      <c r="B2110" s="41"/>
      <c r="C2110" s="42"/>
      <c r="E2110" s="43"/>
      <c r="V2110" s="44"/>
      <c r="W2110" s="45"/>
    </row>
    <row r="2111" s="29" customFormat="1" ht="12" spans="2:23">
      <c r="B2111" s="41"/>
      <c r="C2111" s="42"/>
      <c r="E2111" s="43"/>
      <c r="V2111" s="44"/>
      <c r="W2111" s="45"/>
    </row>
    <row r="2112" s="29" customFormat="1" ht="12" spans="2:23">
      <c r="B2112" s="41"/>
      <c r="C2112" s="42"/>
      <c r="E2112" s="43"/>
      <c r="V2112" s="44"/>
      <c r="W2112" s="45"/>
    </row>
    <row r="2113" s="29" customFormat="1" ht="12" spans="2:23">
      <c r="B2113" s="41"/>
      <c r="C2113" s="42"/>
      <c r="E2113" s="43"/>
      <c r="V2113" s="44"/>
      <c r="W2113" s="45"/>
    </row>
    <row r="2114" s="29" customFormat="1" ht="12" spans="2:23">
      <c r="B2114" s="41"/>
      <c r="C2114" s="42"/>
      <c r="E2114" s="43"/>
      <c r="V2114" s="44"/>
      <c r="W2114" s="45"/>
    </row>
    <row r="2115" s="29" customFormat="1" ht="12" spans="2:23">
      <c r="B2115" s="41"/>
      <c r="C2115" s="42"/>
      <c r="E2115" s="43"/>
      <c r="V2115" s="44"/>
      <c r="W2115" s="45"/>
    </row>
    <row r="2116" s="29" customFormat="1" ht="12" spans="2:23">
      <c r="B2116" s="41"/>
      <c r="C2116" s="42"/>
      <c r="E2116" s="43"/>
      <c r="V2116" s="44"/>
      <c r="W2116" s="45"/>
    </row>
    <row r="2117" s="29" customFormat="1" ht="12" spans="2:23">
      <c r="B2117" s="41"/>
      <c r="C2117" s="42"/>
      <c r="E2117" s="43"/>
      <c r="V2117" s="44"/>
      <c r="W2117" s="45"/>
    </row>
    <row r="2118" s="29" customFormat="1" ht="12" spans="2:23">
      <c r="B2118" s="41"/>
      <c r="C2118" s="42"/>
      <c r="E2118" s="43"/>
      <c r="V2118" s="44"/>
      <c r="W2118" s="45"/>
    </row>
    <row r="2119" s="29" customFormat="1" ht="12" spans="2:23">
      <c r="B2119" s="41"/>
      <c r="C2119" s="42"/>
      <c r="E2119" s="43"/>
      <c r="V2119" s="44"/>
      <c r="W2119" s="45"/>
    </row>
    <row r="2120" s="29" customFormat="1" ht="12" spans="2:23">
      <c r="B2120" s="41"/>
      <c r="C2120" s="42"/>
      <c r="E2120" s="43"/>
      <c r="V2120" s="44"/>
      <c r="W2120" s="45"/>
    </row>
    <row r="2121" s="29" customFormat="1" ht="12" spans="2:23">
      <c r="B2121" s="41"/>
      <c r="C2121" s="42"/>
      <c r="E2121" s="43"/>
      <c r="V2121" s="44"/>
      <c r="W2121" s="45"/>
    </row>
    <row r="2122" s="29" customFormat="1" ht="12" spans="2:23">
      <c r="B2122" s="41"/>
      <c r="C2122" s="42"/>
      <c r="E2122" s="43"/>
      <c r="V2122" s="44"/>
      <c r="W2122" s="45"/>
    </row>
    <row r="2123" s="29" customFormat="1" ht="12" spans="2:23">
      <c r="B2123" s="41"/>
      <c r="C2123" s="42"/>
      <c r="E2123" s="43"/>
      <c r="V2123" s="44"/>
      <c r="W2123" s="45"/>
    </row>
    <row r="2124" s="29" customFormat="1" ht="12" spans="2:23">
      <c r="B2124" s="41"/>
      <c r="C2124" s="42"/>
      <c r="E2124" s="43"/>
      <c r="V2124" s="44"/>
      <c r="W2124" s="45"/>
    </row>
    <row r="2125" s="29" customFormat="1" ht="12" spans="2:23">
      <c r="B2125" s="41"/>
      <c r="C2125" s="42"/>
      <c r="E2125" s="43"/>
      <c r="V2125" s="44"/>
      <c r="W2125" s="45"/>
    </row>
    <row r="2126" s="29" customFormat="1" ht="12" spans="2:23">
      <c r="B2126" s="41"/>
      <c r="C2126" s="42"/>
      <c r="E2126" s="43"/>
      <c r="V2126" s="44"/>
      <c r="W2126" s="45"/>
    </row>
    <row r="2127" s="29" customFormat="1" ht="12" spans="2:23">
      <c r="B2127" s="41"/>
      <c r="C2127" s="42"/>
      <c r="E2127" s="43"/>
      <c r="V2127" s="44"/>
      <c r="W2127" s="45"/>
    </row>
    <row r="2128" s="29" customFormat="1" ht="12" spans="2:23">
      <c r="B2128" s="41"/>
      <c r="C2128" s="42"/>
      <c r="E2128" s="43"/>
      <c r="V2128" s="44"/>
      <c r="W2128" s="45"/>
    </row>
    <row r="2129" s="29" customFormat="1" ht="12" spans="2:23">
      <c r="B2129" s="41"/>
      <c r="C2129" s="42"/>
      <c r="E2129" s="43"/>
      <c r="V2129" s="44"/>
      <c r="W2129" s="45"/>
    </row>
    <row r="2130" s="29" customFormat="1" ht="12" spans="2:23">
      <c r="B2130" s="41"/>
      <c r="C2130" s="42"/>
      <c r="E2130" s="43"/>
      <c r="V2130" s="44"/>
      <c r="W2130" s="45"/>
    </row>
    <row r="2131" s="29" customFormat="1" ht="12" spans="2:23">
      <c r="B2131" s="41"/>
      <c r="C2131" s="42"/>
      <c r="E2131" s="43"/>
      <c r="V2131" s="44"/>
      <c r="W2131" s="45"/>
    </row>
    <row r="2132" s="29" customFormat="1" ht="12" spans="2:23">
      <c r="B2132" s="41"/>
      <c r="C2132" s="42"/>
      <c r="E2132" s="43"/>
      <c r="V2132" s="44"/>
      <c r="W2132" s="45"/>
    </row>
    <row r="2133" s="29" customFormat="1" ht="12" spans="2:23">
      <c r="B2133" s="41"/>
      <c r="C2133" s="42"/>
      <c r="E2133" s="43"/>
      <c r="V2133" s="44"/>
      <c r="W2133" s="45"/>
    </row>
    <row r="2134" s="29" customFormat="1" ht="12" spans="2:23">
      <c r="B2134" s="41"/>
      <c r="C2134" s="42"/>
      <c r="E2134" s="43"/>
      <c r="V2134" s="44"/>
      <c r="W2134" s="45"/>
    </row>
    <row r="2135" s="29" customFormat="1" ht="12" spans="2:23">
      <c r="B2135" s="41"/>
      <c r="C2135" s="42"/>
      <c r="E2135" s="43"/>
      <c r="V2135" s="44"/>
      <c r="W2135" s="45"/>
    </row>
    <row r="2136" s="29" customFormat="1" ht="12" spans="2:23">
      <c r="B2136" s="41"/>
      <c r="C2136" s="42"/>
      <c r="E2136" s="43"/>
      <c r="V2136" s="44"/>
      <c r="W2136" s="45"/>
    </row>
    <row r="2137" s="29" customFormat="1" ht="12" spans="2:23">
      <c r="B2137" s="41"/>
      <c r="C2137" s="42"/>
      <c r="E2137" s="43"/>
      <c r="V2137" s="44"/>
      <c r="W2137" s="45"/>
    </row>
    <row r="2138" s="29" customFormat="1" ht="12" spans="2:23">
      <c r="B2138" s="41"/>
      <c r="C2138" s="42"/>
      <c r="E2138" s="43"/>
      <c r="V2138" s="44"/>
      <c r="W2138" s="45"/>
    </row>
    <row r="2139" s="29" customFormat="1" ht="12" spans="2:23">
      <c r="B2139" s="41"/>
      <c r="C2139" s="42"/>
      <c r="E2139" s="43"/>
      <c r="V2139" s="44"/>
      <c r="W2139" s="45"/>
    </row>
    <row r="2140" s="29" customFormat="1" ht="12" spans="2:23">
      <c r="B2140" s="41"/>
      <c r="C2140" s="42"/>
      <c r="E2140" s="43"/>
      <c r="V2140" s="44"/>
      <c r="W2140" s="45"/>
    </row>
    <row r="2141" s="29" customFormat="1" ht="12" spans="2:23">
      <c r="B2141" s="41"/>
      <c r="C2141" s="42"/>
      <c r="E2141" s="43"/>
      <c r="V2141" s="44"/>
      <c r="W2141" s="45"/>
    </row>
    <row r="2142" s="29" customFormat="1" ht="12" spans="2:23">
      <c r="B2142" s="41"/>
      <c r="C2142" s="42"/>
      <c r="E2142" s="43"/>
      <c r="V2142" s="44"/>
      <c r="W2142" s="45"/>
    </row>
    <row r="2143" s="29" customFormat="1" ht="12" spans="2:23">
      <c r="B2143" s="41"/>
      <c r="C2143" s="42"/>
      <c r="E2143" s="43"/>
      <c r="V2143" s="44"/>
      <c r="W2143" s="45"/>
    </row>
    <row r="2144" s="29" customFormat="1" ht="12" spans="2:23">
      <c r="B2144" s="41"/>
      <c r="C2144" s="42"/>
      <c r="E2144" s="43"/>
      <c r="V2144" s="44"/>
      <c r="W2144" s="45"/>
    </row>
    <row r="2145" s="29" customFormat="1" ht="12" spans="2:23">
      <c r="B2145" s="41"/>
      <c r="C2145" s="42"/>
      <c r="E2145" s="43"/>
      <c r="V2145" s="44"/>
      <c r="W2145" s="45"/>
    </row>
    <row r="2146" s="29" customFormat="1" ht="12" spans="2:23">
      <c r="B2146" s="41"/>
      <c r="C2146" s="42"/>
      <c r="E2146" s="43"/>
      <c r="V2146" s="44"/>
      <c r="W2146" s="45"/>
    </row>
    <row r="2147" s="29" customFormat="1" ht="12" spans="2:23">
      <c r="B2147" s="41"/>
      <c r="C2147" s="42"/>
      <c r="E2147" s="43"/>
      <c r="V2147" s="44"/>
      <c r="W2147" s="45"/>
    </row>
    <row r="2148" s="29" customFormat="1" ht="12" spans="2:23">
      <c r="B2148" s="41"/>
      <c r="C2148" s="42"/>
      <c r="E2148" s="43"/>
      <c r="V2148" s="44"/>
      <c r="W2148" s="45"/>
    </row>
    <row r="2149" s="29" customFormat="1" ht="12" spans="2:23">
      <c r="B2149" s="41"/>
      <c r="C2149" s="42"/>
      <c r="E2149" s="43"/>
      <c r="V2149" s="44"/>
      <c r="W2149" s="45"/>
    </row>
    <row r="2150" s="29" customFormat="1" ht="12" spans="2:23">
      <c r="B2150" s="41"/>
      <c r="C2150" s="42"/>
      <c r="E2150" s="43"/>
      <c r="V2150" s="44"/>
      <c r="W2150" s="45"/>
    </row>
    <row r="2151" s="29" customFormat="1" ht="12" spans="2:23">
      <c r="B2151" s="41"/>
      <c r="C2151" s="42"/>
      <c r="E2151" s="43"/>
      <c r="V2151" s="44"/>
      <c r="W2151" s="45"/>
    </row>
    <row r="2152" s="29" customFormat="1" ht="12" spans="2:23">
      <c r="B2152" s="41"/>
      <c r="C2152" s="42"/>
      <c r="E2152" s="43"/>
      <c r="V2152" s="44"/>
      <c r="W2152" s="45"/>
    </row>
    <row r="2153" s="29" customFormat="1" ht="12" spans="2:23">
      <c r="B2153" s="41"/>
      <c r="C2153" s="42"/>
      <c r="E2153" s="43"/>
      <c r="V2153" s="44"/>
      <c r="W2153" s="45"/>
    </row>
    <row r="2154" s="29" customFormat="1" ht="12" spans="2:23">
      <c r="B2154" s="41"/>
      <c r="C2154" s="42"/>
      <c r="E2154" s="43"/>
      <c r="V2154" s="44"/>
      <c r="W2154" s="45"/>
    </row>
    <row r="2155" s="29" customFormat="1" ht="12" spans="2:23">
      <c r="B2155" s="41"/>
      <c r="C2155" s="42"/>
      <c r="E2155" s="43"/>
      <c r="V2155" s="44"/>
      <c r="W2155" s="45"/>
    </row>
    <row r="2156" s="29" customFormat="1" ht="12" spans="2:23">
      <c r="B2156" s="41"/>
      <c r="C2156" s="42"/>
      <c r="E2156" s="43"/>
      <c r="V2156" s="44"/>
      <c r="W2156" s="45"/>
    </row>
    <row r="2157" s="29" customFormat="1" ht="12" spans="2:23">
      <c r="B2157" s="41"/>
      <c r="C2157" s="42"/>
      <c r="E2157" s="43"/>
      <c r="V2157" s="44"/>
      <c r="W2157" s="45"/>
    </row>
    <row r="2158" s="29" customFormat="1" ht="12" spans="2:23">
      <c r="B2158" s="41"/>
      <c r="C2158" s="42"/>
      <c r="E2158" s="43"/>
      <c r="V2158" s="44"/>
      <c r="W2158" s="45"/>
    </row>
    <row r="2159" s="29" customFormat="1" ht="12" spans="2:23">
      <c r="B2159" s="41"/>
      <c r="C2159" s="42"/>
      <c r="E2159" s="43"/>
      <c r="V2159" s="44"/>
      <c r="W2159" s="45"/>
    </row>
    <row r="2160" s="29" customFormat="1" ht="12" spans="2:23">
      <c r="B2160" s="41"/>
      <c r="C2160" s="42"/>
      <c r="E2160" s="43"/>
      <c r="V2160" s="44"/>
      <c r="W2160" s="45"/>
    </row>
    <row r="2161" s="29" customFormat="1" ht="12" spans="2:23">
      <c r="B2161" s="41"/>
      <c r="C2161" s="42"/>
      <c r="E2161" s="43"/>
      <c r="V2161" s="44"/>
      <c r="W2161" s="45"/>
    </row>
    <row r="2162" s="29" customFormat="1" ht="12" spans="2:23">
      <c r="B2162" s="41"/>
      <c r="C2162" s="42"/>
      <c r="E2162" s="43"/>
      <c r="V2162" s="44"/>
      <c r="W2162" s="45"/>
    </row>
    <row r="2163" s="29" customFormat="1" ht="12" spans="2:23">
      <c r="B2163" s="41"/>
      <c r="C2163" s="42"/>
      <c r="E2163" s="43"/>
      <c r="V2163" s="44"/>
      <c r="W2163" s="45"/>
    </row>
    <row r="2164" s="29" customFormat="1" ht="12" spans="2:23">
      <c r="B2164" s="41"/>
      <c r="C2164" s="42"/>
      <c r="E2164" s="43"/>
      <c r="V2164" s="44"/>
      <c r="W2164" s="45"/>
    </row>
    <row r="2165" s="29" customFormat="1" ht="12" spans="2:23">
      <c r="B2165" s="41"/>
      <c r="C2165" s="42"/>
      <c r="E2165" s="43"/>
      <c r="V2165" s="44"/>
      <c r="W2165" s="45"/>
    </row>
    <row r="2166" s="29" customFormat="1" ht="12" spans="2:23">
      <c r="B2166" s="41"/>
      <c r="C2166" s="42"/>
      <c r="E2166" s="43"/>
      <c r="V2166" s="44"/>
      <c r="W2166" s="45"/>
    </row>
    <row r="2167" s="29" customFormat="1" ht="12" spans="2:23">
      <c r="B2167" s="41"/>
      <c r="C2167" s="42"/>
      <c r="E2167" s="43"/>
      <c r="V2167" s="44"/>
      <c r="W2167" s="45"/>
    </row>
    <row r="2168" s="29" customFormat="1" ht="12" spans="2:23">
      <c r="B2168" s="41"/>
      <c r="C2168" s="42"/>
      <c r="E2168" s="43"/>
      <c r="V2168" s="44"/>
      <c r="W2168" s="45"/>
    </row>
    <row r="2169" s="29" customFormat="1" ht="12" spans="2:23">
      <c r="B2169" s="41"/>
      <c r="C2169" s="42"/>
      <c r="E2169" s="43"/>
      <c r="V2169" s="44"/>
      <c r="W2169" s="45"/>
    </row>
    <row r="2170" s="29" customFormat="1" ht="12" spans="2:23">
      <c r="B2170" s="41"/>
      <c r="C2170" s="42"/>
      <c r="E2170" s="43"/>
      <c r="V2170" s="44"/>
      <c r="W2170" s="45"/>
    </row>
    <row r="2171" s="29" customFormat="1" ht="12" spans="2:23">
      <c r="B2171" s="41"/>
      <c r="C2171" s="42"/>
      <c r="E2171" s="43"/>
      <c r="V2171" s="44"/>
      <c r="W2171" s="45"/>
    </row>
    <row r="2172" s="29" customFormat="1" ht="12" spans="2:23">
      <c r="B2172" s="41"/>
      <c r="C2172" s="42"/>
      <c r="E2172" s="43"/>
      <c r="V2172" s="44"/>
      <c r="W2172" s="45"/>
    </row>
    <row r="2173" s="29" customFormat="1" ht="12" spans="2:23">
      <c r="B2173" s="41"/>
      <c r="C2173" s="42"/>
      <c r="E2173" s="43"/>
      <c r="V2173" s="44"/>
      <c r="W2173" s="45"/>
    </row>
    <row r="2174" s="29" customFormat="1" ht="12" spans="2:23">
      <c r="B2174" s="41"/>
      <c r="C2174" s="42"/>
      <c r="E2174" s="43"/>
      <c r="V2174" s="44"/>
      <c r="W2174" s="45"/>
    </row>
    <row r="2175" s="29" customFormat="1" ht="12" spans="2:23">
      <c r="B2175" s="41"/>
      <c r="C2175" s="42"/>
      <c r="E2175" s="43"/>
      <c r="V2175" s="44"/>
      <c r="W2175" s="45"/>
    </row>
    <row r="2176" s="29" customFormat="1" ht="12" spans="2:23">
      <c r="B2176" s="41"/>
      <c r="C2176" s="42"/>
      <c r="E2176" s="43"/>
      <c r="V2176" s="44"/>
      <c r="W2176" s="45"/>
    </row>
    <row r="2177" s="29" customFormat="1" ht="12" spans="2:23">
      <c r="B2177" s="41"/>
      <c r="C2177" s="42"/>
      <c r="E2177" s="43"/>
      <c r="V2177" s="44"/>
      <c r="W2177" s="45"/>
    </row>
    <row r="2178" s="29" customFormat="1" ht="12" spans="2:23">
      <c r="B2178" s="41"/>
      <c r="C2178" s="42"/>
      <c r="E2178" s="43"/>
      <c r="V2178" s="44"/>
      <c r="W2178" s="45"/>
    </row>
    <row r="2179" s="29" customFormat="1" ht="12" spans="2:23">
      <c r="B2179" s="41"/>
      <c r="C2179" s="42"/>
      <c r="E2179" s="43"/>
      <c r="V2179" s="44"/>
      <c r="W2179" s="45"/>
    </row>
    <row r="2180" s="29" customFormat="1" ht="12" spans="2:23">
      <c r="B2180" s="41"/>
      <c r="C2180" s="42"/>
      <c r="E2180" s="43"/>
      <c r="V2180" s="44"/>
      <c r="W2180" s="45"/>
    </row>
    <row r="2181" s="29" customFormat="1" ht="12" spans="2:23">
      <c r="B2181" s="41"/>
      <c r="C2181" s="42"/>
      <c r="E2181" s="43"/>
      <c r="V2181" s="44"/>
      <c r="W2181" s="45"/>
    </row>
    <row r="2182" s="29" customFormat="1" ht="12" spans="2:23">
      <c r="B2182" s="41"/>
      <c r="C2182" s="42"/>
      <c r="E2182" s="43"/>
      <c r="V2182" s="44"/>
      <c r="W2182" s="45"/>
    </row>
    <row r="2183" s="29" customFormat="1" ht="12" spans="2:23">
      <c r="B2183" s="41"/>
      <c r="C2183" s="42"/>
      <c r="E2183" s="43"/>
      <c r="V2183" s="44"/>
      <c r="W2183" s="45"/>
    </row>
    <row r="2184" s="29" customFormat="1" ht="12" spans="2:23">
      <c r="B2184" s="41"/>
      <c r="C2184" s="42"/>
      <c r="E2184" s="43"/>
      <c r="V2184" s="44"/>
      <c r="W2184" s="45"/>
    </row>
    <row r="2185" s="29" customFormat="1" ht="12" spans="2:23">
      <c r="B2185" s="41"/>
      <c r="C2185" s="42"/>
      <c r="E2185" s="43"/>
      <c r="V2185" s="44"/>
      <c r="W2185" s="45"/>
    </row>
    <row r="2186" s="29" customFormat="1" ht="12" spans="2:23">
      <c r="B2186" s="41"/>
      <c r="C2186" s="42"/>
      <c r="E2186" s="43"/>
      <c r="V2186" s="44"/>
      <c r="W2186" s="45"/>
    </row>
    <row r="2187" s="29" customFormat="1" ht="12" spans="2:23">
      <c r="B2187" s="41"/>
      <c r="C2187" s="42"/>
      <c r="E2187" s="43"/>
      <c r="V2187" s="44"/>
      <c r="W2187" s="45"/>
    </row>
    <row r="2188" s="29" customFormat="1" ht="12" spans="2:23">
      <c r="B2188" s="41"/>
      <c r="C2188" s="42"/>
      <c r="E2188" s="43"/>
      <c r="V2188" s="44"/>
      <c r="W2188" s="45"/>
    </row>
    <row r="2189" s="29" customFormat="1" ht="12" spans="2:23">
      <c r="B2189" s="41"/>
      <c r="C2189" s="42"/>
      <c r="E2189" s="43"/>
      <c r="V2189" s="44"/>
      <c r="W2189" s="45"/>
    </row>
    <row r="2190" s="29" customFormat="1" ht="12" spans="2:23">
      <c r="B2190" s="41"/>
      <c r="C2190" s="42"/>
      <c r="E2190" s="43"/>
      <c r="V2190" s="44"/>
      <c r="W2190" s="45"/>
    </row>
    <row r="2191" s="29" customFormat="1" ht="12" spans="2:23">
      <c r="B2191" s="41"/>
      <c r="C2191" s="42"/>
      <c r="E2191" s="43"/>
      <c r="V2191" s="44"/>
      <c r="W2191" s="45"/>
    </row>
    <row r="2192" s="29" customFormat="1" ht="12" spans="2:23">
      <c r="B2192" s="41"/>
      <c r="C2192" s="42"/>
      <c r="E2192" s="43"/>
      <c r="V2192" s="44"/>
      <c r="W2192" s="45"/>
    </row>
    <row r="2193" s="29" customFormat="1" ht="12" spans="2:23">
      <c r="B2193" s="41"/>
      <c r="C2193" s="42"/>
      <c r="E2193" s="43"/>
      <c r="V2193" s="44"/>
      <c r="W2193" s="45"/>
    </row>
    <row r="2194" s="29" customFormat="1" ht="12" spans="2:23">
      <c r="B2194" s="41"/>
      <c r="C2194" s="42"/>
      <c r="E2194" s="43"/>
      <c r="V2194" s="44"/>
      <c r="W2194" s="45"/>
    </row>
    <row r="2195" s="29" customFormat="1" ht="12" spans="2:23">
      <c r="B2195" s="41"/>
      <c r="C2195" s="42"/>
      <c r="E2195" s="43"/>
      <c r="V2195" s="44"/>
      <c r="W2195" s="45"/>
    </row>
    <row r="2196" s="29" customFormat="1" ht="12" spans="2:23">
      <c r="B2196" s="41"/>
      <c r="C2196" s="42"/>
      <c r="E2196" s="43"/>
      <c r="V2196" s="44"/>
      <c r="W2196" s="45"/>
    </row>
    <row r="2197" s="29" customFormat="1" ht="12" spans="2:23">
      <c r="B2197" s="41"/>
      <c r="C2197" s="42"/>
      <c r="E2197" s="43"/>
      <c r="V2197" s="44"/>
      <c r="W2197" s="45"/>
    </row>
    <row r="2198" s="29" customFormat="1" ht="12" spans="2:23">
      <c r="B2198" s="41"/>
      <c r="C2198" s="42"/>
      <c r="E2198" s="43"/>
      <c r="V2198" s="44"/>
      <c r="W2198" s="45"/>
    </row>
    <row r="2199" s="29" customFormat="1" ht="12" spans="2:23">
      <c r="B2199" s="41"/>
      <c r="C2199" s="42"/>
      <c r="E2199" s="43"/>
      <c r="V2199" s="44"/>
      <c r="W2199" s="45"/>
    </row>
    <row r="2200" s="29" customFormat="1" ht="12" spans="2:23">
      <c r="B2200" s="41"/>
      <c r="C2200" s="42"/>
      <c r="E2200" s="43"/>
      <c r="V2200" s="44"/>
      <c r="W2200" s="45"/>
    </row>
    <row r="2201" s="29" customFormat="1" ht="12" spans="2:23">
      <c r="B2201" s="41"/>
      <c r="C2201" s="42"/>
      <c r="E2201" s="43"/>
      <c r="V2201" s="44"/>
      <c r="W2201" s="45"/>
    </row>
    <row r="2202" s="29" customFormat="1" ht="12" spans="2:23">
      <c r="B2202" s="41"/>
      <c r="C2202" s="42"/>
      <c r="E2202" s="43"/>
      <c r="V2202" s="44"/>
      <c r="W2202" s="45"/>
    </row>
    <row r="2203" s="29" customFormat="1" ht="12" spans="2:23">
      <c r="B2203" s="41"/>
      <c r="C2203" s="42"/>
      <c r="E2203" s="43"/>
      <c r="V2203" s="44"/>
      <c r="W2203" s="45"/>
    </row>
    <row r="2204" s="29" customFormat="1" ht="12" spans="2:23">
      <c r="B2204" s="41"/>
      <c r="C2204" s="42"/>
      <c r="E2204" s="43"/>
      <c r="V2204" s="44"/>
      <c r="W2204" s="45"/>
    </row>
    <row r="2205" s="29" customFormat="1" ht="12" spans="2:23">
      <c r="B2205" s="41"/>
      <c r="C2205" s="42"/>
      <c r="E2205" s="43"/>
      <c r="V2205" s="44"/>
      <c r="W2205" s="45"/>
    </row>
    <row r="2206" s="29" customFormat="1" ht="12" spans="2:23">
      <c r="B2206" s="41"/>
      <c r="C2206" s="42"/>
      <c r="E2206" s="43"/>
      <c r="V2206" s="44"/>
      <c r="W2206" s="45"/>
    </row>
    <row r="2207" s="29" customFormat="1" ht="12" spans="2:23">
      <c r="B2207" s="41"/>
      <c r="C2207" s="42"/>
      <c r="E2207" s="43"/>
      <c r="V2207" s="44"/>
      <c r="W2207" s="45"/>
    </row>
    <row r="2208" s="29" customFormat="1" ht="12" spans="2:23">
      <c r="B2208" s="41"/>
      <c r="C2208" s="42"/>
      <c r="E2208" s="43"/>
      <c r="V2208" s="44"/>
      <c r="W2208" s="45"/>
    </row>
    <row r="2209" s="29" customFormat="1" ht="12" spans="2:23">
      <c r="B2209" s="41"/>
      <c r="C2209" s="42"/>
      <c r="E2209" s="43"/>
      <c r="V2209" s="44"/>
      <c r="W2209" s="45"/>
    </row>
    <row r="2210" s="29" customFormat="1" ht="12" spans="2:23">
      <c r="B2210" s="41"/>
      <c r="C2210" s="42"/>
      <c r="E2210" s="43"/>
      <c r="V2210" s="44"/>
      <c r="W2210" s="45"/>
    </row>
    <row r="2211" s="29" customFormat="1" ht="12" spans="2:23">
      <c r="B2211" s="41"/>
      <c r="C2211" s="42"/>
      <c r="E2211" s="43"/>
      <c r="V2211" s="44"/>
      <c r="W2211" s="45"/>
    </row>
    <row r="2212" s="29" customFormat="1" ht="12" spans="2:23">
      <c r="B2212" s="41"/>
      <c r="C2212" s="42"/>
      <c r="E2212" s="43"/>
      <c r="V2212" s="44"/>
      <c r="W2212" s="45"/>
    </row>
    <row r="2213" s="29" customFormat="1" ht="12" spans="2:23">
      <c r="B2213" s="41"/>
      <c r="C2213" s="42"/>
      <c r="E2213" s="43"/>
      <c r="V2213" s="44"/>
      <c r="W2213" s="45"/>
    </row>
    <row r="2214" s="29" customFormat="1" ht="12" spans="2:23">
      <c r="B2214" s="41"/>
      <c r="C2214" s="42"/>
      <c r="E2214" s="43"/>
      <c r="V2214" s="44"/>
      <c r="W2214" s="45"/>
    </row>
    <row r="2215" s="29" customFormat="1" ht="12" spans="2:23">
      <c r="B2215" s="41"/>
      <c r="C2215" s="42"/>
      <c r="E2215" s="43"/>
      <c r="V2215" s="44"/>
      <c r="W2215" s="45"/>
    </row>
    <row r="2216" s="29" customFormat="1" ht="12" spans="2:23">
      <c r="B2216" s="41"/>
      <c r="C2216" s="42"/>
      <c r="E2216" s="43"/>
      <c r="V2216" s="44"/>
      <c r="W2216" s="45"/>
    </row>
    <row r="2217" s="29" customFormat="1" ht="12" spans="2:23">
      <c r="B2217" s="41"/>
      <c r="C2217" s="42"/>
      <c r="E2217" s="43"/>
      <c r="V2217" s="44"/>
      <c r="W2217" s="45"/>
    </row>
    <row r="2218" s="29" customFormat="1" ht="12" spans="2:23">
      <c r="B2218" s="41"/>
      <c r="C2218" s="42"/>
      <c r="E2218" s="43"/>
      <c r="V2218" s="44"/>
      <c r="W2218" s="45"/>
    </row>
    <row r="2219" s="29" customFormat="1" ht="12" spans="2:23">
      <c r="B2219" s="41"/>
      <c r="C2219" s="42"/>
      <c r="E2219" s="43"/>
      <c r="V2219" s="44"/>
      <c r="W2219" s="45"/>
    </row>
    <row r="2220" s="29" customFormat="1" ht="12" spans="2:23">
      <c r="B2220" s="41"/>
      <c r="C2220" s="42"/>
      <c r="E2220" s="43"/>
      <c r="V2220" s="44"/>
      <c r="W2220" s="45"/>
    </row>
    <row r="2221" s="29" customFormat="1" ht="12" spans="2:23">
      <c r="B2221" s="41"/>
      <c r="C2221" s="42"/>
      <c r="E2221" s="43"/>
      <c r="V2221" s="44"/>
      <c r="W2221" s="45"/>
    </row>
    <row r="2222" s="29" customFormat="1" ht="12" spans="2:23">
      <c r="B2222" s="41"/>
      <c r="C2222" s="42"/>
      <c r="E2222" s="43"/>
      <c r="V2222" s="44"/>
      <c r="W2222" s="45"/>
    </row>
    <row r="2223" s="29" customFormat="1" ht="12" spans="2:23">
      <c r="B2223" s="41"/>
      <c r="C2223" s="42"/>
      <c r="E2223" s="43"/>
      <c r="V2223" s="44"/>
      <c r="W2223" s="45"/>
    </row>
    <row r="2224" s="29" customFormat="1" ht="12" spans="2:23">
      <c r="B2224" s="41"/>
      <c r="C2224" s="42"/>
      <c r="E2224" s="43"/>
      <c r="V2224" s="44"/>
      <c r="W2224" s="45"/>
    </row>
    <row r="2225" s="29" customFormat="1" ht="12" spans="2:23">
      <c r="B2225" s="41"/>
      <c r="C2225" s="42"/>
      <c r="E2225" s="43"/>
      <c r="V2225" s="44"/>
      <c r="W2225" s="45"/>
    </row>
    <row r="2226" s="29" customFormat="1" ht="12" spans="2:23">
      <c r="B2226" s="41"/>
      <c r="C2226" s="42"/>
      <c r="E2226" s="43"/>
      <c r="V2226" s="44"/>
      <c r="W2226" s="45"/>
    </row>
    <row r="2227" s="29" customFormat="1" ht="12" spans="2:23">
      <c r="B2227" s="41"/>
      <c r="C2227" s="42"/>
      <c r="E2227" s="43"/>
      <c r="V2227" s="44"/>
      <c r="W2227" s="45"/>
    </row>
    <row r="2228" s="29" customFormat="1" ht="12" spans="2:23">
      <c r="B2228" s="41"/>
      <c r="C2228" s="42"/>
      <c r="E2228" s="43"/>
      <c r="V2228" s="44"/>
      <c r="W2228" s="45"/>
    </row>
    <row r="2229" s="29" customFormat="1" ht="12" spans="2:23">
      <c r="B2229" s="41"/>
      <c r="C2229" s="42"/>
      <c r="E2229" s="43"/>
      <c r="V2229" s="44"/>
      <c r="W2229" s="45"/>
    </row>
    <row r="2230" s="29" customFormat="1" ht="12" spans="2:23">
      <c r="B2230" s="41"/>
      <c r="C2230" s="42"/>
      <c r="E2230" s="43"/>
      <c r="V2230" s="44"/>
      <c r="W2230" s="45"/>
    </row>
    <row r="2231" s="29" customFormat="1" ht="12" spans="2:23">
      <c r="B2231" s="41"/>
      <c r="C2231" s="42"/>
      <c r="E2231" s="43"/>
      <c r="V2231" s="44"/>
      <c r="W2231" s="45"/>
    </row>
    <row r="2232" s="29" customFormat="1" ht="12" spans="2:23">
      <c r="B2232" s="41"/>
      <c r="C2232" s="42"/>
      <c r="E2232" s="43"/>
      <c r="V2232" s="44"/>
      <c r="W2232" s="45"/>
    </row>
    <row r="2233" s="29" customFormat="1" ht="12" spans="2:23">
      <c r="B2233" s="41"/>
      <c r="C2233" s="42"/>
      <c r="E2233" s="43"/>
      <c r="V2233" s="44"/>
      <c r="W2233" s="45"/>
    </row>
    <row r="2234" s="29" customFormat="1" ht="12" spans="2:23">
      <c r="B2234" s="41"/>
      <c r="C2234" s="42"/>
      <c r="E2234" s="43"/>
      <c r="V2234" s="44"/>
      <c r="W2234" s="45"/>
    </row>
    <row r="2235" s="29" customFormat="1" ht="12" spans="2:23">
      <c r="B2235" s="41"/>
      <c r="C2235" s="42"/>
      <c r="E2235" s="43"/>
      <c r="V2235" s="44"/>
      <c r="W2235" s="45"/>
    </row>
    <row r="2236" s="29" customFormat="1" ht="12" spans="2:23">
      <c r="B2236" s="41"/>
      <c r="C2236" s="42"/>
      <c r="E2236" s="43"/>
      <c r="V2236" s="44"/>
      <c r="W2236" s="45"/>
    </row>
    <row r="2237" s="29" customFormat="1" ht="12" spans="2:23">
      <c r="B2237" s="41"/>
      <c r="C2237" s="42"/>
      <c r="E2237" s="43"/>
      <c r="V2237" s="44"/>
      <c r="W2237" s="45"/>
    </row>
    <row r="2238" s="29" customFormat="1" ht="12" spans="2:23">
      <c r="B2238" s="41"/>
      <c r="C2238" s="42"/>
      <c r="E2238" s="43"/>
      <c r="V2238" s="44"/>
      <c r="W2238" s="45"/>
    </row>
    <row r="2239" s="29" customFormat="1" ht="12" spans="2:23">
      <c r="B2239" s="41"/>
      <c r="C2239" s="42"/>
      <c r="E2239" s="43"/>
      <c r="V2239" s="44"/>
      <c r="W2239" s="45"/>
    </row>
    <row r="2240" s="29" customFormat="1" ht="12" spans="2:23">
      <c r="B2240" s="41"/>
      <c r="C2240" s="42"/>
      <c r="E2240" s="43"/>
      <c r="V2240" s="44"/>
      <c r="W2240" s="45"/>
    </row>
    <row r="2241" s="29" customFormat="1" ht="12" spans="2:23">
      <c r="B2241" s="41"/>
      <c r="C2241" s="42"/>
      <c r="E2241" s="43"/>
      <c r="V2241" s="44"/>
      <c r="W2241" s="45"/>
    </row>
    <row r="2242" s="29" customFormat="1" ht="12" spans="2:23">
      <c r="B2242" s="41"/>
      <c r="C2242" s="42"/>
      <c r="E2242" s="43"/>
      <c r="V2242" s="44"/>
      <c r="W2242" s="45"/>
    </row>
    <row r="2243" s="29" customFormat="1" ht="12" spans="2:23">
      <c r="B2243" s="41"/>
      <c r="C2243" s="42"/>
      <c r="E2243" s="43"/>
      <c r="V2243" s="44"/>
      <c r="W2243" s="45"/>
    </row>
    <row r="2244" s="29" customFormat="1" ht="12" spans="2:23">
      <c r="B2244" s="41"/>
      <c r="C2244" s="42"/>
      <c r="E2244" s="43"/>
      <c r="V2244" s="44"/>
      <c r="W2244" s="45"/>
    </row>
    <row r="2245" s="29" customFormat="1" ht="12" spans="2:23">
      <c r="B2245" s="41"/>
      <c r="C2245" s="42"/>
      <c r="E2245" s="43"/>
      <c r="V2245" s="44"/>
      <c r="W2245" s="45"/>
    </row>
    <row r="2246" s="29" customFormat="1" ht="12" spans="2:23">
      <c r="B2246" s="41"/>
      <c r="C2246" s="42"/>
      <c r="E2246" s="43"/>
      <c r="V2246" s="44"/>
      <c r="W2246" s="45"/>
    </row>
    <row r="2247" s="29" customFormat="1" ht="12" spans="2:23">
      <c r="B2247" s="41"/>
      <c r="C2247" s="42"/>
      <c r="E2247" s="43"/>
      <c r="V2247" s="44"/>
      <c r="W2247" s="45"/>
    </row>
    <row r="2248" s="29" customFormat="1" ht="12" spans="2:23">
      <c r="B2248" s="41"/>
      <c r="C2248" s="42"/>
      <c r="E2248" s="43"/>
      <c r="V2248" s="44"/>
      <c r="W2248" s="45"/>
    </row>
    <row r="2249" s="29" customFormat="1" ht="12" spans="2:23">
      <c r="B2249" s="41"/>
      <c r="C2249" s="42"/>
      <c r="E2249" s="43"/>
      <c r="V2249" s="44"/>
      <c r="W2249" s="45"/>
    </row>
    <row r="2250" s="29" customFormat="1" ht="12" spans="2:23">
      <c r="B2250" s="41"/>
      <c r="C2250" s="42"/>
      <c r="E2250" s="43"/>
      <c r="V2250" s="44"/>
      <c r="W2250" s="45"/>
    </row>
    <row r="2251" s="29" customFormat="1" ht="12" spans="2:23">
      <c r="B2251" s="41"/>
      <c r="C2251" s="42"/>
      <c r="E2251" s="43"/>
      <c r="V2251" s="44"/>
      <c r="W2251" s="45"/>
    </row>
    <row r="2252" s="29" customFormat="1" ht="12" spans="2:23">
      <c r="B2252" s="41"/>
      <c r="C2252" s="42"/>
      <c r="E2252" s="43"/>
      <c r="V2252" s="44"/>
      <c r="W2252" s="45"/>
    </row>
    <row r="2253" s="29" customFormat="1" ht="12" spans="2:23">
      <c r="B2253" s="41"/>
      <c r="C2253" s="42"/>
      <c r="E2253" s="43"/>
      <c r="V2253" s="44"/>
      <c r="W2253" s="45"/>
    </row>
    <row r="2254" s="29" customFormat="1" ht="12" spans="2:23">
      <c r="B2254" s="41"/>
      <c r="C2254" s="42"/>
      <c r="E2254" s="43"/>
      <c r="V2254" s="44"/>
      <c r="W2254" s="45"/>
    </row>
    <row r="2255" s="29" customFormat="1" ht="12" spans="2:23">
      <c r="B2255" s="41"/>
      <c r="C2255" s="42"/>
      <c r="E2255" s="43"/>
      <c r="V2255" s="44"/>
      <c r="W2255" s="45"/>
    </row>
    <row r="2256" s="29" customFormat="1" ht="12" spans="2:23">
      <c r="B2256" s="41"/>
      <c r="C2256" s="42"/>
      <c r="E2256" s="43"/>
      <c r="V2256" s="44"/>
      <c r="W2256" s="45"/>
    </row>
    <row r="2257" s="29" customFormat="1" ht="12" spans="2:23">
      <c r="B2257" s="41"/>
      <c r="C2257" s="42"/>
      <c r="E2257" s="43"/>
      <c r="V2257" s="44"/>
      <c r="W2257" s="45"/>
    </row>
    <row r="2258" s="29" customFormat="1" ht="12" spans="2:23">
      <c r="B2258" s="41"/>
      <c r="C2258" s="42"/>
      <c r="E2258" s="43"/>
      <c r="V2258" s="44"/>
      <c r="W2258" s="45"/>
    </row>
    <row r="2259" s="29" customFormat="1" ht="12" spans="2:23">
      <c r="B2259" s="41"/>
      <c r="C2259" s="42"/>
      <c r="E2259" s="43"/>
      <c r="V2259" s="44"/>
      <c r="W2259" s="45"/>
    </row>
    <row r="2260" s="29" customFormat="1" ht="12" spans="2:23">
      <c r="B2260" s="41"/>
      <c r="C2260" s="42"/>
      <c r="E2260" s="43"/>
      <c r="V2260" s="44"/>
      <c r="W2260" s="45"/>
    </row>
    <row r="2261" s="29" customFormat="1" ht="12" spans="2:23">
      <c r="B2261" s="41"/>
      <c r="C2261" s="42"/>
      <c r="E2261" s="43"/>
      <c r="V2261" s="44"/>
      <c r="W2261" s="45"/>
    </row>
    <row r="2262" s="29" customFormat="1" ht="12" spans="2:23">
      <c r="B2262" s="41"/>
      <c r="C2262" s="42"/>
      <c r="E2262" s="43"/>
      <c r="V2262" s="44"/>
      <c r="W2262" s="45"/>
    </row>
    <row r="2263" s="29" customFormat="1" ht="12" spans="2:23">
      <c r="B2263" s="41"/>
      <c r="C2263" s="42"/>
      <c r="E2263" s="43"/>
      <c r="V2263" s="44"/>
      <c r="W2263" s="45"/>
    </row>
    <row r="2264" s="29" customFormat="1" ht="12" spans="2:23">
      <c r="B2264" s="41"/>
      <c r="C2264" s="42"/>
      <c r="E2264" s="43"/>
      <c r="V2264" s="44"/>
      <c r="W2264" s="45"/>
    </row>
    <row r="2265" s="29" customFormat="1" ht="12" spans="2:23">
      <c r="B2265" s="41"/>
      <c r="C2265" s="42"/>
      <c r="E2265" s="43"/>
      <c r="V2265" s="44"/>
      <c r="W2265" s="45"/>
    </row>
    <row r="2266" s="29" customFormat="1" ht="12" spans="2:23">
      <c r="B2266" s="41"/>
      <c r="C2266" s="42"/>
      <c r="E2266" s="43"/>
      <c r="V2266" s="44"/>
      <c r="W2266" s="45"/>
    </row>
    <row r="2267" s="29" customFormat="1" ht="12" spans="2:23">
      <c r="B2267" s="41"/>
      <c r="C2267" s="42"/>
      <c r="E2267" s="43"/>
      <c r="V2267" s="44"/>
      <c r="W2267" s="45"/>
    </row>
    <row r="2268" s="29" customFormat="1" ht="12" spans="2:23">
      <c r="B2268" s="41"/>
      <c r="C2268" s="42"/>
      <c r="E2268" s="43"/>
      <c r="V2268" s="44"/>
      <c r="W2268" s="45"/>
    </row>
    <row r="2269" s="29" customFormat="1" ht="12" spans="2:23">
      <c r="B2269" s="41"/>
      <c r="C2269" s="42"/>
      <c r="E2269" s="43"/>
      <c r="V2269" s="44"/>
      <c r="W2269" s="45"/>
    </row>
    <row r="2270" s="29" customFormat="1" ht="12" spans="2:23">
      <c r="B2270" s="41"/>
      <c r="C2270" s="42"/>
      <c r="E2270" s="43"/>
      <c r="V2270" s="44"/>
      <c r="W2270" s="45"/>
    </row>
    <row r="2271" s="29" customFormat="1" ht="12" spans="2:23">
      <c r="B2271" s="41"/>
      <c r="C2271" s="42"/>
      <c r="E2271" s="43"/>
      <c r="V2271" s="44"/>
      <c r="W2271" s="45"/>
    </row>
    <row r="2272" s="29" customFormat="1" ht="12" spans="2:23">
      <c r="B2272" s="41"/>
      <c r="C2272" s="42"/>
      <c r="E2272" s="43"/>
      <c r="V2272" s="44"/>
      <c r="W2272" s="45"/>
    </row>
    <row r="2273" s="29" customFormat="1" ht="12" spans="2:23">
      <c r="B2273" s="41"/>
      <c r="C2273" s="42"/>
      <c r="E2273" s="43"/>
      <c r="V2273" s="44"/>
      <c r="W2273" s="45"/>
    </row>
    <row r="2274" s="29" customFormat="1" ht="12" spans="2:23">
      <c r="B2274" s="41"/>
      <c r="C2274" s="42"/>
      <c r="E2274" s="43"/>
      <c r="V2274" s="44"/>
      <c r="W2274" s="45"/>
    </row>
    <row r="2275" s="29" customFormat="1" ht="12" spans="2:23">
      <c r="B2275" s="41"/>
      <c r="C2275" s="42"/>
      <c r="E2275" s="43"/>
      <c r="V2275" s="44"/>
      <c r="W2275" s="45"/>
    </row>
    <row r="2276" s="29" customFormat="1" ht="12" spans="2:23">
      <c r="B2276" s="41"/>
      <c r="C2276" s="42"/>
      <c r="E2276" s="43"/>
      <c r="V2276" s="44"/>
      <c r="W2276" s="45"/>
    </row>
    <row r="2277" s="29" customFormat="1" ht="12" spans="2:23">
      <c r="B2277" s="41"/>
      <c r="C2277" s="42"/>
      <c r="E2277" s="43"/>
      <c r="V2277" s="44"/>
      <c r="W2277" s="45"/>
    </row>
    <row r="2278" s="29" customFormat="1" ht="12" spans="2:23">
      <c r="B2278" s="41"/>
      <c r="C2278" s="42"/>
      <c r="E2278" s="43"/>
      <c r="V2278" s="44"/>
      <c r="W2278" s="45"/>
    </row>
    <row r="2279" s="29" customFormat="1" ht="12" spans="2:23">
      <c r="B2279" s="41"/>
      <c r="C2279" s="42"/>
      <c r="E2279" s="43"/>
      <c r="V2279" s="44"/>
      <c r="W2279" s="45"/>
    </row>
    <row r="2280" s="29" customFormat="1" ht="12" spans="2:23">
      <c r="B2280" s="41"/>
      <c r="C2280" s="42"/>
      <c r="E2280" s="43"/>
      <c r="V2280" s="44"/>
      <c r="W2280" s="45"/>
    </row>
    <row r="2281" s="29" customFormat="1" ht="12" spans="2:23">
      <c r="B2281" s="41"/>
      <c r="C2281" s="42"/>
      <c r="E2281" s="43"/>
      <c r="V2281" s="44"/>
      <c r="W2281" s="45"/>
    </row>
    <row r="2282" s="29" customFormat="1" ht="12" spans="2:23">
      <c r="B2282" s="41"/>
      <c r="C2282" s="42"/>
      <c r="E2282" s="43"/>
      <c r="V2282" s="44"/>
      <c r="W2282" s="45"/>
    </row>
    <row r="2283" s="29" customFormat="1" ht="12" spans="2:23">
      <c r="B2283" s="41"/>
      <c r="C2283" s="42"/>
      <c r="E2283" s="43"/>
      <c r="V2283" s="44"/>
      <c r="W2283" s="45"/>
    </row>
    <row r="2284" s="29" customFormat="1" ht="12" spans="2:23">
      <c r="B2284" s="41"/>
      <c r="C2284" s="42"/>
      <c r="E2284" s="43"/>
      <c r="V2284" s="44"/>
      <c r="W2284" s="45"/>
    </row>
    <row r="2285" s="29" customFormat="1" ht="12" spans="2:23">
      <c r="B2285" s="41"/>
      <c r="C2285" s="42"/>
      <c r="E2285" s="43"/>
      <c r="V2285" s="44"/>
      <c r="W2285" s="45"/>
    </row>
    <row r="2286" s="29" customFormat="1" ht="12" spans="2:23">
      <c r="B2286" s="41"/>
      <c r="C2286" s="42"/>
      <c r="E2286" s="43"/>
      <c r="V2286" s="44"/>
      <c r="W2286" s="45"/>
    </row>
    <row r="2287" s="29" customFormat="1" ht="12" spans="2:23">
      <c r="B2287" s="41"/>
      <c r="C2287" s="42"/>
      <c r="E2287" s="43"/>
      <c r="V2287" s="44"/>
      <c r="W2287" s="45"/>
    </row>
    <row r="2288" s="29" customFormat="1" ht="12" spans="2:23">
      <c r="B2288" s="41"/>
      <c r="C2288" s="42"/>
      <c r="E2288" s="43"/>
      <c r="V2288" s="44"/>
      <c r="W2288" s="45"/>
    </row>
    <row r="2289" s="29" customFormat="1" ht="12" spans="2:23">
      <c r="B2289" s="41"/>
      <c r="C2289" s="42"/>
      <c r="E2289" s="43"/>
      <c r="V2289" s="44"/>
      <c r="W2289" s="45"/>
    </row>
    <row r="2290" s="29" customFormat="1" ht="12" spans="2:23">
      <c r="B2290" s="41"/>
      <c r="C2290" s="42"/>
      <c r="E2290" s="43"/>
      <c r="V2290" s="44"/>
      <c r="W2290" s="45"/>
    </row>
    <row r="2291" s="29" customFormat="1" ht="12" spans="2:23">
      <c r="B2291" s="41"/>
      <c r="C2291" s="42"/>
      <c r="E2291" s="43"/>
      <c r="V2291" s="44"/>
      <c r="W2291" s="45"/>
    </row>
    <row r="2292" s="29" customFormat="1" ht="12" spans="2:23">
      <c r="B2292" s="41"/>
      <c r="C2292" s="42"/>
      <c r="E2292" s="43"/>
      <c r="V2292" s="44"/>
      <c r="W2292" s="45"/>
    </row>
    <row r="2293" s="29" customFormat="1" ht="12" spans="2:23">
      <c r="B2293" s="41"/>
      <c r="C2293" s="42"/>
      <c r="E2293" s="43"/>
      <c r="V2293" s="44"/>
      <c r="W2293" s="45"/>
    </row>
    <row r="2294" s="29" customFormat="1" ht="12" spans="2:23">
      <c r="B2294" s="41"/>
      <c r="C2294" s="42"/>
      <c r="E2294" s="43"/>
      <c r="V2294" s="44"/>
      <c r="W2294" s="45"/>
    </row>
    <row r="2295" s="29" customFormat="1" ht="12" spans="2:23">
      <c r="B2295" s="41"/>
      <c r="C2295" s="42"/>
      <c r="E2295" s="43"/>
      <c r="V2295" s="44"/>
      <c r="W2295" s="45"/>
    </row>
    <row r="2296" s="29" customFormat="1" ht="12" spans="2:23">
      <c r="B2296" s="41"/>
      <c r="C2296" s="42"/>
      <c r="E2296" s="43"/>
      <c r="V2296" s="44"/>
      <c r="W2296" s="45"/>
    </row>
    <row r="2297" s="29" customFormat="1" ht="12" spans="2:23">
      <c r="B2297" s="41"/>
      <c r="C2297" s="42"/>
      <c r="E2297" s="43"/>
      <c r="V2297" s="44"/>
      <c r="W2297" s="45"/>
    </row>
    <row r="2298" s="29" customFormat="1" ht="12" spans="2:23">
      <c r="B2298" s="41"/>
      <c r="C2298" s="42"/>
      <c r="E2298" s="43"/>
      <c r="V2298" s="44"/>
      <c r="W2298" s="45"/>
    </row>
    <row r="2299" s="29" customFormat="1" ht="12" spans="2:23">
      <c r="B2299" s="41"/>
      <c r="C2299" s="42"/>
      <c r="E2299" s="43"/>
      <c r="V2299" s="44"/>
      <c r="W2299" s="45"/>
    </row>
    <row r="2300" s="29" customFormat="1" ht="12" spans="2:23">
      <c r="B2300" s="41"/>
      <c r="C2300" s="42"/>
      <c r="E2300" s="43"/>
      <c r="V2300" s="44"/>
      <c r="W2300" s="45"/>
    </row>
    <row r="2301" s="29" customFormat="1" ht="12" spans="2:23">
      <c r="B2301" s="41"/>
      <c r="C2301" s="42"/>
      <c r="E2301" s="43"/>
      <c r="V2301" s="44"/>
      <c r="W2301" s="45"/>
    </row>
    <row r="2302" s="29" customFormat="1" ht="12" spans="2:23">
      <c r="B2302" s="41"/>
      <c r="C2302" s="42"/>
      <c r="E2302" s="43"/>
      <c r="V2302" s="44"/>
      <c r="W2302" s="45"/>
    </row>
    <row r="2303" s="29" customFormat="1" ht="12" spans="2:23">
      <c r="B2303" s="41"/>
      <c r="C2303" s="42"/>
      <c r="E2303" s="43"/>
      <c r="V2303" s="44"/>
      <c r="W2303" s="45"/>
    </row>
    <row r="2304" s="29" customFormat="1" ht="12" spans="2:23">
      <c r="B2304" s="41"/>
      <c r="C2304" s="42"/>
      <c r="E2304" s="43"/>
      <c r="V2304" s="44"/>
      <c r="W2304" s="45"/>
    </row>
    <row r="2305" s="29" customFormat="1" ht="12" spans="2:23">
      <c r="B2305" s="41"/>
      <c r="C2305" s="42"/>
      <c r="E2305" s="43"/>
      <c r="V2305" s="44"/>
      <c r="W2305" s="45"/>
    </row>
    <row r="2306" s="29" customFormat="1" ht="12" spans="2:23">
      <c r="B2306" s="41"/>
      <c r="C2306" s="42"/>
      <c r="E2306" s="43"/>
      <c r="V2306" s="44"/>
      <c r="W2306" s="45"/>
    </row>
    <row r="2307" s="29" customFormat="1" ht="12" spans="2:23">
      <c r="B2307" s="41"/>
      <c r="C2307" s="42"/>
      <c r="E2307" s="43"/>
      <c r="V2307" s="44"/>
      <c r="W2307" s="45"/>
    </row>
    <row r="2308" s="29" customFormat="1" ht="12" spans="2:23">
      <c r="B2308" s="41"/>
      <c r="C2308" s="42"/>
      <c r="E2308" s="43"/>
      <c r="V2308" s="44"/>
      <c r="W2308" s="45"/>
    </row>
    <row r="2309" s="29" customFormat="1" ht="12" spans="2:23">
      <c r="B2309" s="41"/>
      <c r="C2309" s="42"/>
      <c r="E2309" s="43"/>
      <c r="V2309" s="44"/>
      <c r="W2309" s="45"/>
    </row>
    <row r="2310" s="29" customFormat="1" ht="12" spans="2:23">
      <c r="B2310" s="41"/>
      <c r="C2310" s="42"/>
      <c r="E2310" s="43"/>
      <c r="V2310" s="44"/>
      <c r="W2310" s="45"/>
    </row>
    <row r="2311" s="29" customFormat="1" ht="12" spans="2:23">
      <c r="B2311" s="41"/>
      <c r="C2311" s="42"/>
      <c r="E2311" s="43"/>
      <c r="V2311" s="44"/>
      <c r="W2311" s="45"/>
    </row>
    <row r="2312" s="29" customFormat="1" ht="12" spans="2:23">
      <c r="B2312" s="41"/>
      <c r="C2312" s="42"/>
      <c r="E2312" s="43"/>
      <c r="V2312" s="44"/>
      <c r="W2312" s="45"/>
    </row>
    <row r="2313" s="29" customFormat="1" ht="12" spans="2:23">
      <c r="B2313" s="41"/>
      <c r="C2313" s="42"/>
      <c r="E2313" s="43"/>
      <c r="V2313" s="44"/>
      <c r="W2313" s="45"/>
    </row>
    <row r="2314" s="29" customFormat="1" ht="12" spans="2:23">
      <c r="B2314" s="41"/>
      <c r="C2314" s="42"/>
      <c r="E2314" s="43"/>
      <c r="V2314" s="44"/>
      <c r="W2314" s="45"/>
    </row>
    <row r="2315" s="29" customFormat="1" ht="12" spans="2:23">
      <c r="B2315" s="41"/>
      <c r="C2315" s="42"/>
      <c r="E2315" s="43"/>
      <c r="V2315" s="44"/>
      <c r="W2315" s="45"/>
    </row>
    <row r="2316" s="29" customFormat="1" ht="12" spans="2:23">
      <c r="B2316" s="41"/>
      <c r="C2316" s="42"/>
      <c r="E2316" s="43"/>
      <c r="V2316" s="44"/>
      <c r="W2316" s="45"/>
    </row>
    <row r="2317" s="29" customFormat="1" ht="12" spans="2:23">
      <c r="B2317" s="41"/>
      <c r="C2317" s="42"/>
      <c r="E2317" s="43"/>
      <c r="V2317" s="44"/>
      <c r="W2317" s="45"/>
    </row>
    <row r="2318" s="29" customFormat="1" ht="12" spans="2:23">
      <c r="B2318" s="41"/>
      <c r="C2318" s="42"/>
      <c r="E2318" s="43"/>
      <c r="V2318" s="44"/>
      <c r="W2318" s="45"/>
    </row>
    <row r="2319" s="29" customFormat="1" ht="12" spans="2:23">
      <c r="B2319" s="41"/>
      <c r="C2319" s="42"/>
      <c r="E2319" s="43"/>
      <c r="V2319" s="44"/>
      <c r="W2319" s="45"/>
    </row>
    <row r="2320" s="29" customFormat="1" ht="12" spans="2:23">
      <c r="B2320" s="41"/>
      <c r="C2320" s="42"/>
      <c r="E2320" s="43"/>
      <c r="V2320" s="44"/>
      <c r="W2320" s="45"/>
    </row>
    <row r="2321" s="29" customFormat="1" ht="12" spans="2:23">
      <c r="B2321" s="41"/>
      <c r="C2321" s="42"/>
      <c r="E2321" s="43"/>
      <c r="V2321" s="44"/>
      <c r="W2321" s="45"/>
    </row>
    <row r="2322" s="29" customFormat="1" ht="12" spans="2:23">
      <c r="B2322" s="41"/>
      <c r="C2322" s="42"/>
      <c r="E2322" s="43"/>
      <c r="V2322" s="44"/>
      <c r="W2322" s="45"/>
    </row>
    <row r="2323" s="29" customFormat="1" ht="12" spans="2:23">
      <c r="B2323" s="41"/>
      <c r="C2323" s="42"/>
      <c r="E2323" s="43"/>
      <c r="V2323" s="44"/>
      <c r="W2323" s="45"/>
    </row>
    <row r="2324" s="29" customFormat="1" ht="12" spans="2:23">
      <c r="B2324" s="41"/>
      <c r="C2324" s="42"/>
      <c r="E2324" s="43"/>
      <c r="V2324" s="44"/>
      <c r="W2324" s="45"/>
    </row>
    <row r="2325" s="29" customFormat="1" ht="12" spans="2:23">
      <c r="B2325" s="41"/>
      <c r="C2325" s="42"/>
      <c r="E2325" s="43"/>
      <c r="V2325" s="44"/>
      <c r="W2325" s="45"/>
    </row>
    <row r="2326" s="29" customFormat="1" ht="12" spans="2:23">
      <c r="B2326" s="41"/>
      <c r="C2326" s="42"/>
      <c r="E2326" s="43"/>
      <c r="V2326" s="44"/>
      <c r="W2326" s="45"/>
    </row>
    <row r="2327" s="29" customFormat="1" ht="12" spans="2:23">
      <c r="B2327" s="41"/>
      <c r="C2327" s="42"/>
      <c r="E2327" s="43"/>
      <c r="V2327" s="44"/>
      <c r="W2327" s="45"/>
    </row>
    <row r="2328" s="29" customFormat="1" ht="12" spans="2:23">
      <c r="B2328" s="41"/>
      <c r="C2328" s="42"/>
      <c r="E2328" s="43"/>
      <c r="V2328" s="44"/>
      <c r="W2328" s="45"/>
    </row>
    <row r="2329" s="29" customFormat="1" ht="12" spans="2:23">
      <c r="B2329" s="41"/>
      <c r="C2329" s="42"/>
      <c r="E2329" s="43"/>
      <c r="V2329" s="44"/>
      <c r="W2329" s="45"/>
    </row>
    <row r="2330" s="29" customFormat="1" ht="12" spans="2:23">
      <c r="B2330" s="41"/>
      <c r="C2330" s="42"/>
      <c r="E2330" s="43"/>
      <c r="V2330" s="44"/>
      <c r="W2330" s="45"/>
    </row>
    <row r="2331" s="29" customFormat="1" ht="12" spans="2:23">
      <c r="B2331" s="41"/>
      <c r="C2331" s="42"/>
      <c r="E2331" s="43"/>
      <c r="V2331" s="44"/>
      <c r="W2331" s="45"/>
    </row>
    <row r="2332" s="29" customFormat="1" ht="12" spans="2:23">
      <c r="B2332" s="41"/>
      <c r="C2332" s="42"/>
      <c r="E2332" s="43"/>
      <c r="V2332" s="44"/>
      <c r="W2332" s="45"/>
    </row>
    <row r="2333" s="29" customFormat="1" ht="12" spans="2:23">
      <c r="B2333" s="41"/>
      <c r="C2333" s="42"/>
      <c r="E2333" s="43"/>
      <c r="V2333" s="44"/>
      <c r="W2333" s="45"/>
    </row>
    <row r="2334" s="29" customFormat="1" ht="12" spans="2:23">
      <c r="B2334" s="41"/>
      <c r="C2334" s="42"/>
      <c r="E2334" s="43"/>
      <c r="V2334" s="44"/>
      <c r="W2334" s="45"/>
    </row>
    <row r="2335" s="29" customFormat="1" ht="12" spans="2:23">
      <c r="B2335" s="41"/>
      <c r="C2335" s="42"/>
      <c r="E2335" s="43"/>
      <c r="V2335" s="44"/>
      <c r="W2335" s="45"/>
    </row>
    <row r="2336" s="29" customFormat="1" ht="12" spans="2:23">
      <c r="B2336" s="41"/>
      <c r="C2336" s="42"/>
      <c r="E2336" s="43"/>
      <c r="V2336" s="44"/>
      <c r="W2336" s="45"/>
    </row>
    <row r="2337" s="29" customFormat="1" ht="12" spans="2:23">
      <c r="B2337" s="41"/>
      <c r="C2337" s="42"/>
      <c r="E2337" s="43"/>
      <c r="V2337" s="44"/>
      <c r="W2337" s="45"/>
    </row>
    <row r="2338" s="29" customFormat="1" ht="12" spans="2:23">
      <c r="B2338" s="41"/>
      <c r="C2338" s="42"/>
      <c r="E2338" s="43"/>
      <c r="V2338" s="44"/>
      <c r="W2338" s="45"/>
    </row>
    <row r="2339" s="29" customFormat="1" ht="12" spans="2:23">
      <c r="B2339" s="41"/>
      <c r="C2339" s="42"/>
      <c r="E2339" s="43"/>
      <c r="V2339" s="44"/>
      <c r="W2339" s="45"/>
    </row>
    <row r="2340" s="29" customFormat="1" ht="12" spans="2:23">
      <c r="B2340" s="41"/>
      <c r="C2340" s="42"/>
      <c r="E2340" s="43"/>
      <c r="V2340" s="44"/>
      <c r="W2340" s="45"/>
    </row>
    <row r="2341" s="29" customFormat="1" ht="12" spans="2:23">
      <c r="B2341" s="41"/>
      <c r="C2341" s="42"/>
      <c r="E2341" s="43"/>
      <c r="V2341" s="44"/>
      <c r="W2341" s="45"/>
    </row>
    <row r="2342" s="29" customFormat="1" ht="12" spans="2:23">
      <c r="B2342" s="41"/>
      <c r="C2342" s="42"/>
      <c r="E2342" s="43"/>
      <c r="V2342" s="44"/>
      <c r="W2342" s="45"/>
    </row>
    <row r="2343" s="29" customFormat="1" ht="12" spans="2:23">
      <c r="B2343" s="41"/>
      <c r="C2343" s="42"/>
      <c r="E2343" s="43"/>
      <c r="V2343" s="44"/>
      <c r="W2343" s="45"/>
    </row>
    <row r="2344" s="29" customFormat="1" ht="12" spans="2:23">
      <c r="B2344" s="41"/>
      <c r="C2344" s="42"/>
      <c r="E2344" s="43"/>
      <c r="V2344" s="44"/>
      <c r="W2344" s="45"/>
    </row>
    <row r="2345" s="29" customFormat="1" ht="12" spans="2:23">
      <c r="B2345" s="41"/>
      <c r="C2345" s="42"/>
      <c r="E2345" s="43"/>
      <c r="V2345" s="44"/>
      <c r="W2345" s="45"/>
    </row>
    <row r="2346" s="29" customFormat="1" ht="12" spans="2:23">
      <c r="B2346" s="41"/>
      <c r="C2346" s="42"/>
      <c r="E2346" s="43"/>
      <c r="V2346" s="44"/>
      <c r="W2346" s="45"/>
    </row>
    <row r="2347" s="29" customFormat="1" ht="12" spans="2:23">
      <c r="B2347" s="41"/>
      <c r="C2347" s="42"/>
      <c r="E2347" s="43"/>
      <c r="V2347" s="44"/>
      <c r="W2347" s="45"/>
    </row>
    <row r="2348" s="29" customFormat="1" ht="12" spans="2:23">
      <c r="B2348" s="41"/>
      <c r="C2348" s="42"/>
      <c r="E2348" s="43"/>
      <c r="V2348" s="44"/>
      <c r="W2348" s="45"/>
    </row>
    <row r="2349" s="29" customFormat="1" ht="12" spans="2:23">
      <c r="B2349" s="41"/>
      <c r="C2349" s="42"/>
      <c r="E2349" s="43"/>
      <c r="V2349" s="44"/>
      <c r="W2349" s="45"/>
    </row>
    <row r="2350" s="29" customFormat="1" ht="12" spans="2:23">
      <c r="B2350" s="41"/>
      <c r="C2350" s="42"/>
      <c r="E2350" s="43"/>
      <c r="V2350" s="44"/>
      <c r="W2350" s="45"/>
    </row>
    <row r="2351" s="29" customFormat="1" ht="12" spans="2:23">
      <c r="B2351" s="41"/>
      <c r="C2351" s="42"/>
      <c r="E2351" s="43"/>
      <c r="V2351" s="44"/>
      <c r="W2351" s="45"/>
    </row>
    <row r="2352" s="29" customFormat="1" ht="12" spans="2:23">
      <c r="B2352" s="41"/>
      <c r="C2352" s="42"/>
      <c r="E2352" s="43"/>
      <c r="V2352" s="44"/>
      <c r="W2352" s="45"/>
    </row>
    <row r="2353" s="29" customFormat="1" ht="12" spans="2:23">
      <c r="B2353" s="41"/>
      <c r="C2353" s="42"/>
      <c r="E2353" s="43"/>
      <c r="V2353" s="44"/>
      <c r="W2353" s="45"/>
    </row>
    <row r="2354" s="29" customFormat="1" ht="12" spans="2:23">
      <c r="B2354" s="41"/>
      <c r="C2354" s="42"/>
      <c r="E2354" s="43"/>
      <c r="V2354" s="44"/>
      <c r="W2354" s="45"/>
    </row>
    <row r="2355" s="29" customFormat="1" ht="12" spans="2:23">
      <c r="B2355" s="41"/>
      <c r="C2355" s="42"/>
      <c r="E2355" s="43"/>
      <c r="V2355" s="44"/>
      <c r="W2355" s="45"/>
    </row>
    <row r="2356" s="29" customFormat="1" ht="12" spans="2:23">
      <c r="B2356" s="41"/>
      <c r="C2356" s="42"/>
      <c r="E2356" s="43"/>
      <c r="V2356" s="44"/>
      <c r="W2356" s="45"/>
    </row>
    <row r="2357" s="29" customFormat="1" ht="12" spans="2:23">
      <c r="B2357" s="41"/>
      <c r="C2357" s="42"/>
      <c r="E2357" s="43"/>
      <c r="V2357" s="44"/>
      <c r="W2357" s="45"/>
    </row>
    <row r="2358" s="29" customFormat="1" ht="12" spans="2:23">
      <c r="B2358" s="41"/>
      <c r="C2358" s="42"/>
      <c r="E2358" s="43"/>
      <c r="V2358" s="44"/>
      <c r="W2358" s="45"/>
    </row>
    <row r="2359" s="29" customFormat="1" ht="12" spans="2:23">
      <c r="B2359" s="41"/>
      <c r="C2359" s="42"/>
      <c r="E2359" s="43"/>
      <c r="V2359" s="44"/>
      <c r="W2359" s="45"/>
    </row>
    <row r="2360" s="29" customFormat="1" ht="12" spans="2:23">
      <c r="B2360" s="41"/>
      <c r="C2360" s="42"/>
      <c r="E2360" s="43"/>
      <c r="V2360" s="44"/>
      <c r="W2360" s="45"/>
    </row>
    <row r="2361" s="29" customFormat="1" ht="12" spans="2:23">
      <c r="B2361" s="41"/>
      <c r="C2361" s="42"/>
      <c r="E2361" s="43"/>
      <c r="V2361" s="44"/>
      <c r="W2361" s="45"/>
    </row>
    <row r="2362" s="29" customFormat="1" ht="12" spans="2:23">
      <c r="B2362" s="41"/>
      <c r="C2362" s="42"/>
      <c r="E2362" s="43"/>
      <c r="V2362" s="44"/>
      <c r="W2362" s="45"/>
    </row>
    <row r="2363" s="29" customFormat="1" ht="12" spans="2:23">
      <c r="B2363" s="41"/>
      <c r="C2363" s="42"/>
      <c r="E2363" s="43"/>
      <c r="V2363" s="44"/>
      <c r="W2363" s="45"/>
    </row>
    <row r="2364" s="29" customFormat="1" ht="12" spans="2:23">
      <c r="B2364" s="41"/>
      <c r="C2364" s="42"/>
      <c r="E2364" s="43"/>
      <c r="V2364" s="44"/>
      <c r="W2364" s="45"/>
    </row>
    <row r="2365" s="29" customFormat="1" ht="12" spans="2:23">
      <c r="B2365" s="41"/>
      <c r="C2365" s="42"/>
      <c r="E2365" s="43"/>
      <c r="V2365" s="44"/>
      <c r="W2365" s="45"/>
    </row>
    <row r="2366" s="29" customFormat="1" ht="12" spans="2:23">
      <c r="B2366" s="41"/>
      <c r="C2366" s="42"/>
      <c r="E2366" s="43"/>
      <c r="V2366" s="44"/>
      <c r="W2366" s="45"/>
    </row>
    <row r="2367" s="29" customFormat="1" ht="12" spans="2:23">
      <c r="B2367" s="41"/>
      <c r="C2367" s="42"/>
      <c r="E2367" s="43"/>
      <c r="V2367" s="44"/>
      <c r="W2367" s="45"/>
    </row>
    <row r="2368" s="29" customFormat="1" ht="12" spans="2:23">
      <c r="B2368" s="41"/>
      <c r="C2368" s="42"/>
      <c r="E2368" s="43"/>
      <c r="V2368" s="44"/>
      <c r="W2368" s="45"/>
    </row>
    <row r="2369" s="29" customFormat="1" ht="12" spans="2:23">
      <c r="B2369" s="41"/>
      <c r="C2369" s="42"/>
      <c r="E2369" s="43"/>
      <c r="V2369" s="44"/>
      <c r="W2369" s="45"/>
    </row>
    <row r="2370" s="29" customFormat="1" ht="12" spans="2:23">
      <c r="B2370" s="41"/>
      <c r="C2370" s="42"/>
      <c r="E2370" s="43"/>
      <c r="V2370" s="44"/>
      <c r="W2370" s="45"/>
    </row>
    <row r="2371" s="29" customFormat="1" ht="12" spans="2:23">
      <c r="B2371" s="41"/>
      <c r="C2371" s="42"/>
      <c r="E2371" s="43"/>
      <c r="V2371" s="44"/>
      <c r="W2371" s="45"/>
    </row>
    <row r="2372" s="29" customFormat="1" ht="12" spans="2:23">
      <c r="B2372" s="41"/>
      <c r="C2372" s="42"/>
      <c r="E2372" s="43"/>
      <c r="V2372" s="44"/>
      <c r="W2372" s="45"/>
    </row>
    <row r="2373" s="29" customFormat="1" ht="12" spans="2:23">
      <c r="B2373" s="41"/>
      <c r="C2373" s="42"/>
      <c r="E2373" s="43"/>
      <c r="V2373" s="44"/>
      <c r="W2373" s="45"/>
    </row>
    <row r="2374" s="29" customFormat="1" ht="12" spans="2:23">
      <c r="B2374" s="41"/>
      <c r="C2374" s="42"/>
      <c r="E2374" s="43"/>
      <c r="V2374" s="44"/>
      <c r="W2374" s="45"/>
    </row>
    <row r="2375" s="29" customFormat="1" ht="12" spans="2:23">
      <c r="B2375" s="41"/>
      <c r="C2375" s="42"/>
      <c r="E2375" s="43"/>
      <c r="V2375" s="44"/>
      <c r="W2375" s="45"/>
    </row>
    <row r="2376" s="29" customFormat="1" ht="12" spans="2:23">
      <c r="B2376" s="41"/>
      <c r="C2376" s="42"/>
      <c r="E2376" s="43"/>
      <c r="V2376" s="44"/>
      <c r="W2376" s="45"/>
    </row>
    <row r="2377" s="29" customFormat="1" ht="12" spans="2:23">
      <c r="B2377" s="41"/>
      <c r="C2377" s="42"/>
      <c r="E2377" s="43"/>
      <c r="V2377" s="44"/>
      <c r="W2377" s="45"/>
    </row>
    <row r="2378" s="29" customFormat="1" ht="12" spans="2:23">
      <c r="B2378" s="41"/>
      <c r="C2378" s="42"/>
      <c r="E2378" s="43"/>
      <c r="V2378" s="44"/>
      <c r="W2378" s="45"/>
    </row>
    <row r="2379" s="29" customFormat="1" ht="12" spans="2:23">
      <c r="B2379" s="41"/>
      <c r="C2379" s="42"/>
      <c r="E2379" s="43"/>
      <c r="V2379" s="44"/>
      <c r="W2379" s="45"/>
    </row>
    <row r="2380" s="29" customFormat="1" ht="12" spans="2:23">
      <c r="B2380" s="41"/>
      <c r="C2380" s="42"/>
      <c r="E2380" s="43"/>
      <c r="V2380" s="44"/>
      <c r="W2380" s="45"/>
    </row>
    <row r="2381" s="29" customFormat="1" ht="12" spans="2:23">
      <c r="B2381" s="41"/>
      <c r="C2381" s="42"/>
      <c r="E2381" s="43"/>
      <c r="V2381" s="44"/>
      <c r="W2381" s="45"/>
    </row>
    <row r="2382" s="29" customFormat="1" ht="12" spans="2:23">
      <c r="B2382" s="41"/>
      <c r="C2382" s="42"/>
      <c r="E2382" s="43"/>
      <c r="V2382" s="44"/>
      <c r="W2382" s="45"/>
    </row>
    <row r="2383" s="29" customFormat="1" ht="12" spans="2:23">
      <c r="B2383" s="41"/>
      <c r="C2383" s="42"/>
      <c r="E2383" s="43"/>
      <c r="V2383" s="44"/>
      <c r="W2383" s="45"/>
    </row>
    <row r="2384" s="29" customFormat="1" ht="12" spans="2:23">
      <c r="B2384" s="41"/>
      <c r="C2384" s="42"/>
      <c r="E2384" s="43"/>
      <c r="V2384" s="44"/>
      <c r="W2384" s="45"/>
    </row>
    <row r="2385" s="29" customFormat="1" ht="12" spans="2:23">
      <c r="B2385" s="41"/>
      <c r="C2385" s="42"/>
      <c r="E2385" s="43"/>
      <c r="V2385" s="44"/>
      <c r="W2385" s="45"/>
    </row>
    <row r="2386" s="29" customFormat="1" ht="12" spans="2:23">
      <c r="B2386" s="41"/>
      <c r="C2386" s="42"/>
      <c r="E2386" s="43"/>
      <c r="V2386" s="44"/>
      <c r="W2386" s="45"/>
    </row>
    <row r="2387" s="29" customFormat="1" ht="12" spans="2:23">
      <c r="B2387" s="41"/>
      <c r="C2387" s="42"/>
      <c r="E2387" s="43"/>
      <c r="V2387" s="44"/>
      <c r="W2387" s="45"/>
    </row>
    <row r="2388" s="29" customFormat="1" ht="12" spans="2:23">
      <c r="B2388" s="41"/>
      <c r="C2388" s="42"/>
      <c r="E2388" s="43"/>
      <c r="V2388" s="44"/>
      <c r="W2388" s="45"/>
    </row>
    <row r="2389" s="29" customFormat="1" ht="12" spans="2:23">
      <c r="B2389" s="41"/>
      <c r="C2389" s="42"/>
      <c r="E2389" s="43"/>
      <c r="V2389" s="44"/>
      <c r="W2389" s="45"/>
    </row>
    <row r="2390" s="29" customFormat="1" ht="12" spans="2:23">
      <c r="B2390" s="41"/>
      <c r="C2390" s="42"/>
      <c r="E2390" s="43"/>
      <c r="V2390" s="44"/>
      <c r="W2390" s="45"/>
    </row>
    <row r="2391" s="29" customFormat="1" ht="12" spans="2:23">
      <c r="B2391" s="41"/>
      <c r="C2391" s="42"/>
      <c r="E2391" s="43"/>
      <c r="V2391" s="44"/>
      <c r="W2391" s="45"/>
    </row>
    <row r="2392" s="29" customFormat="1" ht="12" spans="2:23">
      <c r="B2392" s="41"/>
      <c r="C2392" s="42"/>
      <c r="E2392" s="43"/>
      <c r="V2392" s="44"/>
      <c r="W2392" s="45"/>
    </row>
    <row r="2393" s="29" customFormat="1" ht="12" spans="2:23">
      <c r="B2393" s="41"/>
      <c r="C2393" s="42"/>
      <c r="E2393" s="43"/>
      <c r="V2393" s="44"/>
      <c r="W2393" s="45"/>
    </row>
    <row r="2394" s="29" customFormat="1" ht="12" spans="2:23">
      <c r="B2394" s="41"/>
      <c r="C2394" s="42"/>
      <c r="E2394" s="43"/>
      <c r="V2394" s="44"/>
      <c r="W2394" s="45"/>
    </row>
    <row r="2395" s="29" customFormat="1" ht="12" spans="2:23">
      <c r="B2395" s="41"/>
      <c r="C2395" s="42"/>
      <c r="E2395" s="43"/>
      <c r="V2395" s="44"/>
      <c r="W2395" s="45"/>
    </row>
    <row r="2396" s="29" customFormat="1" ht="12" spans="2:23">
      <c r="B2396" s="41"/>
      <c r="C2396" s="42"/>
      <c r="E2396" s="43"/>
      <c r="V2396" s="44"/>
      <c r="W2396" s="45"/>
    </row>
    <row r="2397" s="29" customFormat="1" ht="12" spans="2:23">
      <c r="B2397" s="41"/>
      <c r="C2397" s="42"/>
      <c r="E2397" s="43"/>
      <c r="V2397" s="44"/>
      <c r="W2397" s="45"/>
    </row>
    <row r="2398" s="29" customFormat="1" ht="12" spans="2:23">
      <c r="B2398" s="41"/>
      <c r="C2398" s="42"/>
      <c r="E2398" s="43"/>
      <c r="V2398" s="44"/>
      <c r="W2398" s="45"/>
    </row>
    <row r="2399" s="29" customFormat="1" ht="12" spans="2:23">
      <c r="B2399" s="41"/>
      <c r="C2399" s="42"/>
      <c r="E2399" s="43"/>
      <c r="V2399" s="44"/>
      <c r="W2399" s="45"/>
    </row>
    <row r="2400" s="29" customFormat="1" ht="12" spans="2:23">
      <c r="B2400" s="41"/>
      <c r="C2400" s="42"/>
      <c r="E2400" s="43"/>
      <c r="V2400" s="44"/>
      <c r="W2400" s="45"/>
    </row>
    <row r="2401" s="29" customFormat="1" ht="12" spans="2:23">
      <c r="B2401" s="41"/>
      <c r="C2401" s="42"/>
      <c r="E2401" s="43"/>
      <c r="V2401" s="44"/>
      <c r="W2401" s="45"/>
    </row>
    <row r="2402" s="29" customFormat="1" ht="12" spans="2:23">
      <c r="B2402" s="41"/>
      <c r="C2402" s="42"/>
      <c r="E2402" s="43"/>
      <c r="V2402" s="44"/>
      <c r="W2402" s="45"/>
    </row>
    <row r="2403" s="29" customFormat="1" ht="12" spans="2:23">
      <c r="B2403" s="41"/>
      <c r="C2403" s="42"/>
      <c r="E2403" s="43"/>
      <c r="V2403" s="44"/>
      <c r="W2403" s="45"/>
    </row>
    <row r="2404" s="29" customFormat="1" ht="12" spans="2:23">
      <c r="B2404" s="41"/>
      <c r="C2404" s="42"/>
      <c r="E2404" s="43"/>
      <c r="V2404" s="44"/>
      <c r="W2404" s="45"/>
    </row>
    <row r="2405" s="29" customFormat="1" ht="12" spans="2:23">
      <c r="B2405" s="41"/>
      <c r="C2405" s="42"/>
      <c r="E2405" s="43"/>
      <c r="V2405" s="44"/>
      <c r="W2405" s="45"/>
    </row>
    <row r="2406" s="29" customFormat="1" ht="12" spans="2:23">
      <c r="B2406" s="41"/>
      <c r="C2406" s="42"/>
      <c r="E2406" s="43"/>
      <c r="V2406" s="44"/>
      <c r="W2406" s="45"/>
    </row>
    <row r="2407" s="29" customFormat="1" ht="12" spans="2:23">
      <c r="B2407" s="41"/>
      <c r="C2407" s="42"/>
      <c r="E2407" s="43"/>
      <c r="V2407" s="44"/>
      <c r="W2407" s="45"/>
    </row>
    <row r="2408" s="29" customFormat="1" ht="12" spans="2:23">
      <c r="B2408" s="41"/>
      <c r="C2408" s="42"/>
      <c r="E2408" s="43"/>
      <c r="V2408" s="44"/>
      <c r="W2408" s="45"/>
    </row>
    <row r="2409" s="29" customFormat="1" ht="12" spans="2:23">
      <c r="B2409" s="41"/>
      <c r="C2409" s="42"/>
      <c r="E2409" s="43"/>
      <c r="V2409" s="44"/>
      <c r="W2409" s="45"/>
    </row>
    <row r="2410" s="29" customFormat="1" ht="12" spans="2:23">
      <c r="B2410" s="41"/>
      <c r="C2410" s="42"/>
      <c r="E2410" s="43"/>
      <c r="V2410" s="44"/>
      <c r="W2410" s="45"/>
    </row>
    <row r="2411" s="29" customFormat="1" ht="12" spans="2:23">
      <c r="B2411" s="41"/>
      <c r="C2411" s="42"/>
      <c r="E2411" s="43"/>
      <c r="V2411" s="44"/>
      <c r="W2411" s="45"/>
    </row>
    <row r="2412" s="29" customFormat="1" ht="12" spans="2:23">
      <c r="B2412" s="41"/>
      <c r="C2412" s="42"/>
      <c r="E2412" s="43"/>
      <c r="V2412" s="44"/>
      <c r="W2412" s="45"/>
    </row>
    <row r="2413" s="29" customFormat="1" ht="12" spans="2:23">
      <c r="B2413" s="41"/>
      <c r="C2413" s="42"/>
      <c r="E2413" s="43"/>
      <c r="V2413" s="44"/>
      <c r="W2413" s="45"/>
    </row>
    <row r="2414" s="29" customFormat="1" ht="12" spans="2:23">
      <c r="B2414" s="41"/>
      <c r="C2414" s="42"/>
      <c r="E2414" s="43"/>
      <c r="V2414" s="44"/>
      <c r="W2414" s="45"/>
    </row>
    <row r="2415" s="29" customFormat="1" ht="12" spans="2:23">
      <c r="B2415" s="41"/>
      <c r="C2415" s="42"/>
      <c r="E2415" s="43"/>
      <c r="V2415" s="44"/>
      <c r="W2415" s="45"/>
    </row>
    <row r="2416" s="29" customFormat="1" ht="12" spans="2:23">
      <c r="B2416" s="41"/>
      <c r="C2416" s="42"/>
      <c r="E2416" s="43"/>
      <c r="V2416" s="44"/>
      <c r="W2416" s="45"/>
    </row>
    <row r="2417" s="29" customFormat="1" ht="12" spans="2:23">
      <c r="B2417" s="41"/>
      <c r="C2417" s="42"/>
      <c r="E2417" s="43"/>
      <c r="V2417" s="44"/>
      <c r="W2417" s="45"/>
    </row>
    <row r="2418" s="29" customFormat="1" ht="12" spans="2:23">
      <c r="B2418" s="41"/>
      <c r="C2418" s="42"/>
      <c r="E2418" s="43"/>
      <c r="V2418" s="44"/>
      <c r="W2418" s="45"/>
    </row>
    <row r="2419" s="29" customFormat="1" ht="12" spans="2:23">
      <c r="B2419" s="41"/>
      <c r="C2419" s="42"/>
      <c r="E2419" s="43"/>
      <c r="V2419" s="44"/>
      <c r="W2419" s="45"/>
    </row>
    <row r="2420" s="29" customFormat="1" ht="12" spans="2:23">
      <c r="B2420" s="41"/>
      <c r="C2420" s="42"/>
      <c r="E2420" s="43"/>
      <c r="V2420" s="44"/>
      <c r="W2420" s="45"/>
    </row>
    <row r="2421" s="29" customFormat="1" ht="12" spans="2:23">
      <c r="B2421" s="41"/>
      <c r="C2421" s="42"/>
      <c r="E2421" s="43"/>
      <c r="V2421" s="44"/>
      <c r="W2421" s="45"/>
    </row>
    <row r="2422" s="29" customFormat="1" ht="12" spans="2:23">
      <c r="B2422" s="41"/>
      <c r="C2422" s="42"/>
      <c r="E2422" s="43"/>
      <c r="V2422" s="44"/>
      <c r="W2422" s="45"/>
    </row>
    <row r="2423" s="29" customFormat="1" ht="12" spans="2:23">
      <c r="B2423" s="41"/>
      <c r="C2423" s="42"/>
      <c r="E2423" s="43"/>
      <c r="V2423" s="44"/>
      <c r="W2423" s="45"/>
    </row>
    <row r="2424" s="29" customFormat="1" ht="12" spans="2:23">
      <c r="B2424" s="41"/>
      <c r="C2424" s="42"/>
      <c r="E2424" s="43"/>
      <c r="V2424" s="44"/>
      <c r="W2424" s="45"/>
    </row>
    <row r="2425" s="29" customFormat="1" ht="12" spans="2:23">
      <c r="B2425" s="41"/>
      <c r="C2425" s="42"/>
      <c r="E2425" s="43"/>
      <c r="V2425" s="44"/>
      <c r="W2425" s="45"/>
    </row>
    <row r="2426" s="29" customFormat="1" ht="12" spans="2:23">
      <c r="B2426" s="41"/>
      <c r="C2426" s="42"/>
      <c r="E2426" s="43"/>
      <c r="V2426" s="44"/>
      <c r="W2426" s="45"/>
    </row>
    <row r="2427" s="29" customFormat="1" ht="12" spans="2:23">
      <c r="B2427" s="41"/>
      <c r="C2427" s="42"/>
      <c r="E2427" s="43"/>
      <c r="V2427" s="44"/>
      <c r="W2427" s="45"/>
    </row>
    <row r="2428" s="29" customFormat="1" ht="12" spans="2:23">
      <c r="B2428" s="41"/>
      <c r="C2428" s="42"/>
      <c r="E2428" s="43"/>
      <c r="V2428" s="44"/>
      <c r="W2428" s="45"/>
    </row>
    <row r="2429" s="29" customFormat="1" ht="12" spans="2:23">
      <c r="B2429" s="41"/>
      <c r="C2429" s="42"/>
      <c r="E2429" s="43"/>
      <c r="V2429" s="44"/>
      <c r="W2429" s="45"/>
    </row>
    <row r="2430" s="29" customFormat="1" ht="12" spans="2:23">
      <c r="B2430" s="41"/>
      <c r="C2430" s="42"/>
      <c r="E2430" s="43"/>
      <c r="V2430" s="44"/>
      <c r="W2430" s="45"/>
    </row>
    <row r="2431" s="29" customFormat="1" ht="12" spans="2:23">
      <c r="B2431" s="41"/>
      <c r="C2431" s="42"/>
      <c r="E2431" s="43"/>
      <c r="V2431" s="44"/>
      <c r="W2431" s="45"/>
    </row>
    <row r="2432" s="29" customFormat="1" ht="12" spans="2:23">
      <c r="B2432" s="41"/>
      <c r="C2432" s="42"/>
      <c r="E2432" s="43"/>
      <c r="V2432" s="44"/>
      <c r="W2432" s="45"/>
    </row>
    <row r="2433" s="29" customFormat="1" ht="12" spans="2:23">
      <c r="B2433" s="41"/>
      <c r="C2433" s="42"/>
      <c r="E2433" s="43"/>
      <c r="V2433" s="44"/>
      <c r="W2433" s="45"/>
    </row>
    <row r="2434" s="29" customFormat="1" ht="12" spans="2:23">
      <c r="B2434" s="41"/>
      <c r="C2434" s="42"/>
      <c r="E2434" s="43"/>
      <c r="V2434" s="44"/>
      <c r="W2434" s="45"/>
    </row>
    <row r="2435" s="29" customFormat="1" ht="12" spans="2:23">
      <c r="B2435" s="41"/>
      <c r="C2435" s="42"/>
      <c r="E2435" s="43"/>
      <c r="V2435" s="44"/>
      <c r="W2435" s="45"/>
    </row>
    <row r="2436" s="29" customFormat="1" ht="12" spans="2:23">
      <c r="B2436" s="41"/>
      <c r="C2436" s="42"/>
      <c r="E2436" s="43"/>
      <c r="V2436" s="44"/>
      <c r="W2436" s="45"/>
    </row>
    <row r="2437" s="29" customFormat="1" ht="12" spans="2:23">
      <c r="B2437" s="41"/>
      <c r="C2437" s="42"/>
      <c r="E2437" s="43"/>
      <c r="V2437" s="44"/>
      <c r="W2437" s="45"/>
    </row>
    <row r="2438" s="29" customFormat="1" ht="12" spans="2:23">
      <c r="B2438" s="41"/>
      <c r="C2438" s="42"/>
      <c r="E2438" s="43"/>
      <c r="V2438" s="44"/>
      <c r="W2438" s="45"/>
    </row>
    <row r="2439" s="29" customFormat="1" ht="12" spans="2:23">
      <c r="B2439" s="41"/>
      <c r="C2439" s="42"/>
      <c r="E2439" s="43"/>
      <c r="V2439" s="44"/>
      <c r="W2439" s="45"/>
    </row>
    <row r="2440" s="29" customFormat="1" ht="12" spans="2:23">
      <c r="B2440" s="41"/>
      <c r="C2440" s="42"/>
      <c r="E2440" s="43"/>
      <c r="V2440" s="44"/>
      <c r="W2440" s="45"/>
    </row>
    <row r="2441" s="29" customFormat="1" ht="12" spans="2:23">
      <c r="B2441" s="41"/>
      <c r="C2441" s="42"/>
      <c r="E2441" s="43"/>
      <c r="V2441" s="44"/>
      <c r="W2441" s="45"/>
    </row>
    <row r="2442" s="29" customFormat="1" ht="12" spans="2:23">
      <c r="B2442" s="41"/>
      <c r="C2442" s="42"/>
      <c r="E2442" s="43"/>
      <c r="V2442" s="44"/>
      <c r="W2442" s="45"/>
    </row>
    <row r="2443" s="29" customFormat="1" ht="12" spans="2:23">
      <c r="B2443" s="41"/>
      <c r="C2443" s="42"/>
      <c r="E2443" s="43"/>
      <c r="V2443" s="44"/>
      <c r="W2443" s="45"/>
    </row>
    <row r="2444" s="29" customFormat="1" ht="12" spans="2:23">
      <c r="B2444" s="41"/>
      <c r="C2444" s="42"/>
      <c r="E2444" s="43"/>
      <c r="V2444" s="44"/>
      <c r="W2444" s="45"/>
    </row>
    <row r="2445" s="29" customFormat="1" ht="12" spans="2:23">
      <c r="B2445" s="41"/>
      <c r="C2445" s="42"/>
      <c r="E2445" s="43"/>
      <c r="V2445" s="44"/>
      <c r="W2445" s="45"/>
    </row>
    <row r="2446" s="29" customFormat="1" ht="12" spans="2:23">
      <c r="B2446" s="41"/>
      <c r="C2446" s="42"/>
      <c r="E2446" s="43"/>
      <c r="V2446" s="44"/>
      <c r="W2446" s="45"/>
    </row>
    <row r="2447" s="29" customFormat="1" ht="12" spans="2:23">
      <c r="B2447" s="41"/>
      <c r="C2447" s="42"/>
      <c r="E2447" s="43"/>
      <c r="V2447" s="44"/>
      <c r="W2447" s="45"/>
    </row>
    <row r="2448" s="29" customFormat="1" ht="12" spans="2:23">
      <c r="B2448" s="41"/>
      <c r="C2448" s="42"/>
      <c r="E2448" s="43"/>
      <c r="V2448" s="44"/>
      <c r="W2448" s="45"/>
    </row>
    <row r="2449" s="29" customFormat="1" ht="12" spans="2:23">
      <c r="B2449" s="41"/>
      <c r="C2449" s="42"/>
      <c r="E2449" s="43"/>
      <c r="V2449" s="44"/>
      <c r="W2449" s="45"/>
    </row>
    <row r="2450" s="29" customFormat="1" ht="12" spans="2:23">
      <c r="B2450" s="41"/>
      <c r="C2450" s="42"/>
      <c r="E2450" s="43"/>
      <c r="V2450" s="44"/>
      <c r="W2450" s="45"/>
    </row>
    <row r="2451" s="29" customFormat="1" ht="12" spans="2:23">
      <c r="B2451" s="41"/>
      <c r="C2451" s="42"/>
      <c r="E2451" s="43"/>
      <c r="V2451" s="44"/>
      <c r="W2451" s="45"/>
    </row>
    <row r="2452" s="29" customFormat="1" ht="12" spans="2:23">
      <c r="B2452" s="41"/>
      <c r="C2452" s="42"/>
      <c r="E2452" s="43"/>
      <c r="V2452" s="44"/>
      <c r="W2452" s="45"/>
    </row>
    <row r="2453" s="29" customFormat="1" ht="12" spans="2:23">
      <c r="B2453" s="41"/>
      <c r="C2453" s="42"/>
      <c r="E2453" s="43"/>
      <c r="V2453" s="44"/>
      <c r="W2453" s="45"/>
    </row>
    <row r="2454" s="29" customFormat="1" ht="12" spans="2:23">
      <c r="B2454" s="41"/>
      <c r="C2454" s="42"/>
      <c r="E2454" s="43"/>
      <c r="V2454" s="44"/>
      <c r="W2454" s="45"/>
    </row>
    <row r="2455" s="29" customFormat="1" ht="12" spans="2:23">
      <c r="B2455" s="41"/>
      <c r="C2455" s="42"/>
      <c r="E2455" s="43"/>
      <c r="V2455" s="44"/>
      <c r="W2455" s="45"/>
    </row>
    <row r="2456" s="29" customFormat="1" ht="12" spans="2:23">
      <c r="B2456" s="41"/>
      <c r="C2456" s="42"/>
      <c r="E2456" s="43"/>
      <c r="V2456" s="44"/>
      <c r="W2456" s="45"/>
    </row>
    <row r="2457" s="29" customFormat="1" ht="12" spans="2:23">
      <c r="B2457" s="41"/>
      <c r="C2457" s="42"/>
      <c r="E2457" s="43"/>
      <c r="V2457" s="44"/>
      <c r="W2457" s="45"/>
    </row>
    <row r="2458" s="29" customFormat="1" ht="12" spans="2:23">
      <c r="B2458" s="41"/>
      <c r="C2458" s="42"/>
      <c r="E2458" s="43"/>
      <c r="V2458" s="44"/>
      <c r="W2458" s="45"/>
    </row>
    <row r="2459" s="29" customFormat="1" ht="12" spans="2:23">
      <c r="B2459" s="41"/>
      <c r="C2459" s="42"/>
      <c r="E2459" s="43"/>
      <c r="V2459" s="44"/>
      <c r="W2459" s="45"/>
    </row>
    <row r="2460" s="29" customFormat="1" ht="12" spans="2:23">
      <c r="B2460" s="41"/>
      <c r="C2460" s="42"/>
      <c r="E2460" s="43"/>
      <c r="V2460" s="44"/>
      <c r="W2460" s="45"/>
    </row>
    <row r="2461" s="29" customFormat="1" ht="12" spans="2:23">
      <c r="B2461" s="41"/>
      <c r="C2461" s="42"/>
      <c r="E2461" s="43"/>
      <c r="V2461" s="44"/>
      <c r="W2461" s="45"/>
    </row>
    <row r="2462" s="29" customFormat="1" ht="12" spans="2:23">
      <c r="B2462" s="41"/>
      <c r="C2462" s="42"/>
      <c r="E2462" s="43"/>
      <c r="V2462" s="44"/>
      <c r="W2462" s="45"/>
    </row>
    <row r="2463" s="29" customFormat="1" ht="12" spans="2:23">
      <c r="B2463" s="41"/>
      <c r="C2463" s="42"/>
      <c r="E2463" s="43"/>
      <c r="V2463" s="44"/>
      <c r="W2463" s="45"/>
    </row>
    <row r="2464" s="29" customFormat="1" ht="12" spans="2:23">
      <c r="B2464" s="41"/>
      <c r="C2464" s="42"/>
      <c r="E2464" s="43"/>
      <c r="V2464" s="44"/>
      <c r="W2464" s="45"/>
    </row>
    <row r="2465" s="29" customFormat="1" ht="12" spans="2:23">
      <c r="B2465" s="41"/>
      <c r="C2465" s="42"/>
      <c r="E2465" s="43"/>
      <c r="V2465" s="44"/>
      <c r="W2465" s="45"/>
    </row>
    <row r="2466" s="29" customFormat="1" ht="12" spans="2:23">
      <c r="B2466" s="41"/>
      <c r="C2466" s="42"/>
      <c r="E2466" s="43"/>
      <c r="V2466" s="44"/>
      <c r="W2466" s="45"/>
    </row>
    <row r="2467" s="29" customFormat="1" ht="12" spans="2:23">
      <c r="B2467" s="41"/>
      <c r="C2467" s="42"/>
      <c r="E2467" s="43"/>
      <c r="V2467" s="44"/>
      <c r="W2467" s="45"/>
    </row>
    <row r="2468" s="29" customFormat="1" ht="12" spans="2:23">
      <c r="B2468" s="41"/>
      <c r="C2468" s="42"/>
      <c r="E2468" s="43"/>
      <c r="V2468" s="44"/>
      <c r="W2468" s="45"/>
    </row>
    <row r="2469" s="29" customFormat="1" ht="12" spans="2:23">
      <c r="B2469" s="41"/>
      <c r="C2469" s="42"/>
      <c r="E2469" s="43"/>
      <c r="V2469" s="44"/>
      <c r="W2469" s="45"/>
    </row>
    <row r="2470" s="29" customFormat="1" ht="12" spans="2:23">
      <c r="B2470" s="41"/>
      <c r="C2470" s="42"/>
      <c r="E2470" s="43"/>
      <c r="V2470" s="44"/>
      <c r="W2470" s="45"/>
    </row>
    <row r="2471" s="29" customFormat="1" ht="12" spans="2:23">
      <c r="B2471" s="41"/>
      <c r="C2471" s="42"/>
      <c r="E2471" s="43"/>
      <c r="V2471" s="44"/>
      <c r="W2471" s="45"/>
    </row>
    <row r="2472" s="29" customFormat="1" ht="12" spans="2:23">
      <c r="B2472" s="41"/>
      <c r="C2472" s="42"/>
      <c r="E2472" s="43"/>
      <c r="V2472" s="44"/>
      <c r="W2472" s="45"/>
    </row>
    <row r="2473" s="29" customFormat="1" ht="12" spans="2:23">
      <c r="B2473" s="41"/>
      <c r="C2473" s="42"/>
      <c r="E2473" s="43"/>
      <c r="V2473" s="44"/>
      <c r="W2473" s="45"/>
    </row>
    <row r="2474" s="29" customFormat="1" ht="12" spans="2:23">
      <c r="B2474" s="41"/>
      <c r="C2474" s="42"/>
      <c r="E2474" s="43"/>
      <c r="V2474" s="44"/>
      <c r="W2474" s="45"/>
    </row>
    <row r="2475" s="29" customFormat="1" ht="12" spans="2:23">
      <c r="B2475" s="41"/>
      <c r="C2475" s="42"/>
      <c r="E2475" s="43"/>
      <c r="V2475" s="44"/>
      <c r="W2475" s="45"/>
    </row>
    <row r="2476" s="29" customFormat="1" ht="12" spans="2:23">
      <c r="B2476" s="41"/>
      <c r="C2476" s="42"/>
      <c r="E2476" s="43"/>
      <c r="V2476" s="44"/>
      <c r="W2476" s="45"/>
    </row>
    <row r="2477" s="29" customFormat="1" ht="12" spans="2:23">
      <c r="B2477" s="41"/>
      <c r="C2477" s="42"/>
      <c r="E2477" s="43"/>
      <c r="V2477" s="44"/>
      <c r="W2477" s="45"/>
    </row>
    <row r="2478" s="29" customFormat="1" ht="12" spans="2:23">
      <c r="B2478" s="41"/>
      <c r="C2478" s="42"/>
      <c r="E2478" s="43"/>
      <c r="V2478" s="44"/>
      <c r="W2478" s="45"/>
    </row>
    <row r="2479" s="29" customFormat="1" ht="12" spans="2:23">
      <c r="B2479" s="41"/>
      <c r="C2479" s="42"/>
      <c r="E2479" s="43"/>
      <c r="V2479" s="44"/>
      <c r="W2479" s="45"/>
    </row>
    <row r="2480" s="29" customFormat="1" ht="12" spans="2:23">
      <c r="B2480" s="41"/>
      <c r="C2480" s="42"/>
      <c r="E2480" s="43"/>
      <c r="V2480" s="44"/>
      <c r="W2480" s="45"/>
    </row>
    <row r="2481" s="29" customFormat="1" ht="12" spans="2:23">
      <c r="B2481" s="41"/>
      <c r="C2481" s="42"/>
      <c r="E2481" s="43"/>
      <c r="V2481" s="44"/>
      <c r="W2481" s="45"/>
    </row>
    <row r="2482" s="29" customFormat="1" ht="12" spans="2:23">
      <c r="B2482" s="41"/>
      <c r="C2482" s="42"/>
      <c r="E2482" s="43"/>
      <c r="V2482" s="44"/>
      <c r="W2482" s="45"/>
    </row>
    <row r="2483" s="29" customFormat="1" ht="12" spans="2:23">
      <c r="B2483" s="41"/>
      <c r="C2483" s="42"/>
      <c r="E2483" s="43"/>
      <c r="V2483" s="44"/>
      <c r="W2483" s="45"/>
    </row>
    <row r="2484" s="29" customFormat="1" ht="12" spans="2:23">
      <c r="B2484" s="41"/>
      <c r="C2484" s="42"/>
      <c r="E2484" s="43"/>
      <c r="V2484" s="44"/>
      <c r="W2484" s="45"/>
    </row>
    <row r="2485" s="29" customFormat="1" ht="12" spans="2:23">
      <c r="B2485" s="41"/>
      <c r="C2485" s="42"/>
      <c r="E2485" s="43"/>
      <c r="V2485" s="44"/>
      <c r="W2485" s="45"/>
    </row>
    <row r="2486" s="29" customFormat="1" ht="12" spans="2:23">
      <c r="B2486" s="41"/>
      <c r="C2486" s="42"/>
      <c r="E2486" s="43"/>
      <c r="V2486" s="44"/>
      <c r="W2486" s="45"/>
    </row>
    <row r="2487" s="29" customFormat="1" ht="12" spans="2:23">
      <c r="B2487" s="41"/>
      <c r="C2487" s="42"/>
      <c r="E2487" s="43"/>
      <c r="V2487" s="44"/>
      <c r="W2487" s="45"/>
    </row>
    <row r="2488" s="29" customFormat="1" ht="12" spans="2:23">
      <c r="B2488" s="41"/>
      <c r="C2488" s="42"/>
      <c r="E2488" s="43"/>
      <c r="V2488" s="44"/>
      <c r="W2488" s="45"/>
    </row>
    <row r="2489" s="29" customFormat="1" ht="12" spans="2:23">
      <c r="B2489" s="41"/>
      <c r="C2489" s="42"/>
      <c r="E2489" s="43"/>
      <c r="V2489" s="44"/>
      <c r="W2489" s="45"/>
    </row>
    <row r="2490" s="29" customFormat="1" ht="12" spans="2:23">
      <c r="B2490" s="41"/>
      <c r="C2490" s="42"/>
      <c r="E2490" s="43"/>
      <c r="V2490" s="44"/>
      <c r="W2490" s="45"/>
    </row>
    <row r="2491" s="29" customFormat="1" ht="12" spans="2:23">
      <c r="B2491" s="41"/>
      <c r="C2491" s="42"/>
      <c r="E2491" s="43"/>
      <c r="V2491" s="44"/>
      <c r="W2491" s="45"/>
    </row>
    <row r="2492" s="29" customFormat="1" ht="12" spans="2:23">
      <c r="B2492" s="41"/>
      <c r="C2492" s="42"/>
      <c r="E2492" s="43"/>
      <c r="V2492" s="44"/>
      <c r="W2492" s="45"/>
    </row>
    <row r="2493" s="29" customFormat="1" ht="12" spans="2:23">
      <c r="B2493" s="41"/>
      <c r="C2493" s="42"/>
      <c r="E2493" s="43"/>
      <c r="V2493" s="44"/>
      <c r="W2493" s="45"/>
    </row>
    <row r="2494" s="29" customFormat="1" ht="12" spans="2:23">
      <c r="B2494" s="41"/>
      <c r="C2494" s="42"/>
      <c r="E2494" s="43"/>
      <c r="V2494" s="44"/>
      <c r="W2494" s="45"/>
    </row>
    <row r="2495" s="29" customFormat="1" ht="12" spans="2:23">
      <c r="B2495" s="41"/>
      <c r="C2495" s="42"/>
      <c r="E2495" s="43"/>
      <c r="V2495" s="44"/>
      <c r="W2495" s="45"/>
    </row>
    <row r="2496" s="29" customFormat="1" ht="12" spans="2:23">
      <c r="B2496" s="41"/>
      <c r="C2496" s="42"/>
      <c r="E2496" s="43"/>
      <c r="V2496" s="44"/>
      <c r="W2496" s="45"/>
    </row>
    <row r="2497" s="29" customFormat="1" ht="12" spans="2:23">
      <c r="B2497" s="41"/>
      <c r="C2497" s="42"/>
      <c r="E2497" s="43"/>
      <c r="V2497" s="44"/>
      <c r="W2497" s="45"/>
    </row>
    <row r="2498" s="29" customFormat="1" ht="12" spans="2:23">
      <c r="B2498" s="41"/>
      <c r="C2498" s="42"/>
      <c r="E2498" s="43"/>
      <c r="V2498" s="44"/>
      <c r="W2498" s="45"/>
    </row>
    <row r="2499" s="29" customFormat="1" ht="12" spans="2:23">
      <c r="B2499" s="41"/>
      <c r="C2499" s="42"/>
      <c r="E2499" s="43"/>
      <c r="V2499" s="44"/>
      <c r="W2499" s="45"/>
    </row>
    <row r="2500" s="29" customFormat="1" ht="12" spans="2:23">
      <c r="B2500" s="41"/>
      <c r="C2500" s="42"/>
      <c r="E2500" s="43"/>
      <c r="V2500" s="44"/>
      <c r="W2500" s="45"/>
    </row>
    <row r="2501" s="29" customFormat="1" ht="12" spans="2:23">
      <c r="B2501" s="41"/>
      <c r="C2501" s="42"/>
      <c r="E2501" s="43"/>
      <c r="V2501" s="44"/>
      <c r="W2501" s="45"/>
    </row>
    <row r="2502" s="29" customFormat="1" ht="12" spans="2:23">
      <c r="B2502" s="41"/>
      <c r="C2502" s="42"/>
      <c r="E2502" s="43"/>
      <c r="V2502" s="44"/>
      <c r="W2502" s="45"/>
    </row>
    <row r="2503" s="29" customFormat="1" ht="12" spans="2:23">
      <c r="B2503" s="41"/>
      <c r="C2503" s="42"/>
      <c r="E2503" s="43"/>
      <c r="V2503" s="44"/>
      <c r="W2503" s="45"/>
    </row>
    <row r="2504" s="29" customFormat="1" ht="12" spans="2:23">
      <c r="B2504" s="41"/>
      <c r="C2504" s="42"/>
      <c r="E2504" s="43"/>
      <c r="V2504" s="44"/>
      <c r="W2504" s="45"/>
    </row>
    <row r="2505" s="29" customFormat="1" ht="12" spans="2:23">
      <c r="B2505" s="41"/>
      <c r="C2505" s="42"/>
      <c r="E2505" s="43"/>
      <c r="V2505" s="44"/>
      <c r="W2505" s="45"/>
    </row>
    <row r="2506" s="29" customFormat="1" ht="12" spans="2:23">
      <c r="B2506" s="41"/>
      <c r="C2506" s="42"/>
      <c r="E2506" s="43"/>
      <c r="V2506" s="44"/>
      <c r="W2506" s="45"/>
    </row>
    <row r="2507" s="29" customFormat="1" ht="12" spans="2:23">
      <c r="B2507" s="41"/>
      <c r="C2507" s="42"/>
      <c r="E2507" s="43"/>
      <c r="V2507" s="44"/>
      <c r="W2507" s="45"/>
    </row>
    <row r="2508" s="29" customFormat="1" ht="12" spans="2:23">
      <c r="B2508" s="41"/>
      <c r="C2508" s="42"/>
      <c r="E2508" s="43"/>
      <c r="V2508" s="44"/>
      <c r="W2508" s="45"/>
    </row>
    <row r="2509" s="29" customFormat="1" ht="12" spans="2:23">
      <c r="B2509" s="41"/>
      <c r="C2509" s="42"/>
      <c r="E2509" s="43"/>
      <c r="V2509" s="44"/>
      <c r="W2509" s="45"/>
    </row>
    <row r="2510" s="29" customFormat="1" ht="12" spans="2:23">
      <c r="B2510" s="41"/>
      <c r="C2510" s="42"/>
      <c r="E2510" s="43"/>
      <c r="V2510" s="44"/>
      <c r="W2510" s="45"/>
    </row>
    <row r="2511" s="29" customFormat="1" ht="12" spans="2:23">
      <c r="B2511" s="41"/>
      <c r="C2511" s="42"/>
      <c r="E2511" s="43"/>
      <c r="V2511" s="44"/>
      <c r="W2511" s="45"/>
    </row>
    <row r="2512" s="29" customFormat="1" ht="12" spans="2:23">
      <c r="B2512" s="41"/>
      <c r="C2512" s="42"/>
      <c r="E2512" s="43"/>
      <c r="V2512" s="44"/>
      <c r="W2512" s="45"/>
    </row>
    <row r="2513" s="29" customFormat="1" ht="12" spans="2:23">
      <c r="B2513" s="41"/>
      <c r="C2513" s="42"/>
      <c r="E2513" s="43"/>
      <c r="V2513" s="44"/>
      <c r="W2513" s="45"/>
    </row>
    <row r="2514" s="29" customFormat="1" ht="12" spans="2:23">
      <c r="B2514" s="41"/>
      <c r="C2514" s="42"/>
      <c r="E2514" s="43"/>
      <c r="V2514" s="44"/>
      <c r="W2514" s="45"/>
    </row>
    <row r="2515" s="29" customFormat="1" ht="12" spans="2:23">
      <c r="B2515" s="41"/>
      <c r="C2515" s="42"/>
      <c r="E2515" s="43"/>
      <c r="V2515" s="44"/>
      <c r="W2515" s="45"/>
    </row>
    <row r="2516" s="29" customFormat="1" ht="12" spans="2:23">
      <c r="B2516" s="41"/>
      <c r="C2516" s="42"/>
      <c r="E2516" s="43"/>
      <c r="V2516" s="44"/>
      <c r="W2516" s="45"/>
    </row>
    <row r="2517" s="29" customFormat="1" ht="12" spans="2:23">
      <c r="B2517" s="41"/>
      <c r="C2517" s="42"/>
      <c r="E2517" s="43"/>
      <c r="V2517" s="44"/>
      <c r="W2517" s="45"/>
    </row>
    <row r="2518" s="29" customFormat="1" ht="12" spans="2:23">
      <c r="B2518" s="41"/>
      <c r="C2518" s="42"/>
      <c r="E2518" s="43"/>
      <c r="V2518" s="44"/>
      <c r="W2518" s="45"/>
    </row>
    <row r="2519" s="29" customFormat="1" ht="12" spans="2:23">
      <c r="B2519" s="41"/>
      <c r="C2519" s="42"/>
      <c r="E2519" s="43"/>
      <c r="V2519" s="44"/>
      <c r="W2519" s="45"/>
    </row>
    <row r="2520" s="29" customFormat="1" ht="12" spans="2:23">
      <c r="B2520" s="41"/>
      <c r="C2520" s="42"/>
      <c r="E2520" s="43"/>
      <c r="V2520" s="44"/>
      <c r="W2520" s="45"/>
    </row>
    <row r="2521" s="29" customFormat="1" ht="12" spans="2:23">
      <c r="B2521" s="41"/>
      <c r="C2521" s="42"/>
      <c r="E2521" s="43"/>
      <c r="V2521" s="44"/>
      <c r="W2521" s="45"/>
    </row>
    <row r="2522" s="29" customFormat="1" ht="12" spans="2:23">
      <c r="B2522" s="41"/>
      <c r="C2522" s="42"/>
      <c r="E2522" s="43"/>
      <c r="V2522" s="44"/>
      <c r="W2522" s="45"/>
    </row>
    <row r="2523" s="29" customFormat="1" ht="12" spans="2:23">
      <c r="B2523" s="41"/>
      <c r="C2523" s="42"/>
      <c r="E2523" s="43"/>
      <c r="V2523" s="44"/>
      <c r="W2523" s="45"/>
    </row>
    <row r="2524" s="29" customFormat="1" ht="12" spans="2:23">
      <c r="B2524" s="41"/>
      <c r="C2524" s="42"/>
      <c r="E2524" s="43"/>
      <c r="V2524" s="44"/>
      <c r="W2524" s="45"/>
    </row>
    <row r="2525" s="29" customFormat="1" ht="12" spans="2:23">
      <c r="B2525" s="41"/>
      <c r="C2525" s="42"/>
      <c r="E2525" s="43"/>
      <c r="V2525" s="44"/>
      <c r="W2525" s="45"/>
    </row>
    <row r="2526" s="29" customFormat="1" ht="12" spans="2:23">
      <c r="B2526" s="41"/>
      <c r="C2526" s="42"/>
      <c r="E2526" s="43"/>
      <c r="V2526" s="44"/>
      <c r="W2526" s="45"/>
    </row>
    <row r="2527" s="29" customFormat="1" ht="12" spans="2:23">
      <c r="B2527" s="41"/>
      <c r="C2527" s="42"/>
      <c r="E2527" s="43"/>
      <c r="V2527" s="44"/>
      <c r="W2527" s="45"/>
    </row>
    <row r="2528" s="29" customFormat="1" ht="12" spans="2:23">
      <c r="B2528" s="41"/>
      <c r="C2528" s="42"/>
      <c r="E2528" s="43"/>
      <c r="V2528" s="44"/>
      <c r="W2528" s="45"/>
    </row>
    <row r="2529" s="29" customFormat="1" ht="12" spans="2:23">
      <c r="B2529" s="41"/>
      <c r="C2529" s="42"/>
      <c r="E2529" s="43"/>
      <c r="V2529" s="44"/>
      <c r="W2529" s="45"/>
    </row>
    <row r="2530" s="29" customFormat="1" ht="12" spans="2:23">
      <c r="B2530" s="41"/>
      <c r="C2530" s="42"/>
      <c r="E2530" s="43"/>
      <c r="V2530" s="44"/>
      <c r="W2530" s="45"/>
    </row>
    <row r="2531" s="29" customFormat="1" ht="12" spans="2:23">
      <c r="B2531" s="41"/>
      <c r="C2531" s="42"/>
      <c r="E2531" s="43"/>
      <c r="V2531" s="44"/>
      <c r="W2531" s="45"/>
    </row>
    <row r="2532" s="29" customFormat="1" ht="12" spans="2:23">
      <c r="B2532" s="41"/>
      <c r="C2532" s="42"/>
      <c r="E2532" s="43"/>
      <c r="V2532" s="44"/>
      <c r="W2532" s="45"/>
    </row>
    <row r="2533" s="29" customFormat="1" ht="12" spans="2:23">
      <c r="B2533" s="41"/>
      <c r="C2533" s="42"/>
      <c r="E2533" s="43"/>
      <c r="V2533" s="44"/>
      <c r="W2533" s="45"/>
    </row>
    <row r="2534" s="29" customFormat="1" ht="12" spans="2:23">
      <c r="B2534" s="41"/>
      <c r="C2534" s="42"/>
      <c r="E2534" s="43"/>
      <c r="V2534" s="44"/>
      <c r="W2534" s="45"/>
    </row>
    <row r="2535" s="29" customFormat="1" ht="12" spans="2:23">
      <c r="B2535" s="41"/>
      <c r="C2535" s="42"/>
      <c r="E2535" s="43"/>
      <c r="V2535" s="44"/>
      <c r="W2535" s="45"/>
    </row>
    <row r="2536" s="29" customFormat="1" ht="12" spans="2:23">
      <c r="B2536" s="41"/>
      <c r="C2536" s="42"/>
      <c r="E2536" s="43"/>
      <c r="V2536" s="44"/>
      <c r="W2536" s="45"/>
    </row>
    <row r="2537" s="29" customFormat="1" ht="12" spans="2:23">
      <c r="B2537" s="41"/>
      <c r="C2537" s="42"/>
      <c r="E2537" s="43"/>
      <c r="V2537" s="44"/>
      <c r="W2537" s="45"/>
    </row>
    <row r="2538" s="29" customFormat="1" ht="12" spans="2:23">
      <c r="B2538" s="41"/>
      <c r="C2538" s="42"/>
      <c r="E2538" s="43"/>
      <c r="V2538" s="44"/>
      <c r="W2538" s="45"/>
    </row>
    <row r="2539" s="29" customFormat="1" ht="12" spans="2:23">
      <c r="B2539" s="41"/>
      <c r="C2539" s="42"/>
      <c r="E2539" s="43"/>
      <c r="V2539" s="44"/>
      <c r="W2539" s="45"/>
    </row>
    <row r="2540" s="29" customFormat="1" ht="12" spans="2:23">
      <c r="B2540" s="41"/>
      <c r="C2540" s="42"/>
      <c r="E2540" s="43"/>
      <c r="V2540" s="44"/>
      <c r="W2540" s="45"/>
    </row>
    <row r="2541" s="29" customFormat="1" ht="12" spans="2:23">
      <c r="B2541" s="41"/>
      <c r="C2541" s="42"/>
      <c r="E2541" s="43"/>
      <c r="V2541" s="44"/>
      <c r="W2541" s="45"/>
    </row>
    <row r="2542" s="29" customFormat="1" ht="12" spans="2:23">
      <c r="B2542" s="41"/>
      <c r="C2542" s="42"/>
      <c r="E2542" s="43"/>
      <c r="V2542" s="44"/>
      <c r="W2542" s="45"/>
    </row>
    <row r="2543" s="29" customFormat="1" ht="12" spans="2:23">
      <c r="B2543" s="41"/>
      <c r="C2543" s="42"/>
      <c r="E2543" s="43"/>
      <c r="V2543" s="44"/>
      <c r="W2543" s="45"/>
    </row>
    <row r="2544" s="29" customFormat="1" ht="12" spans="2:23">
      <c r="B2544" s="41"/>
      <c r="C2544" s="42"/>
      <c r="E2544" s="43"/>
      <c r="V2544" s="44"/>
      <c r="W2544" s="45"/>
    </row>
    <row r="2545" s="29" customFormat="1" ht="12" spans="2:23">
      <c r="B2545" s="41"/>
      <c r="C2545" s="42"/>
      <c r="E2545" s="43"/>
      <c r="V2545" s="44"/>
      <c r="W2545" s="45"/>
    </row>
    <row r="2546" s="29" customFormat="1" ht="12" spans="2:23">
      <c r="B2546" s="41"/>
      <c r="C2546" s="42"/>
      <c r="E2546" s="43"/>
      <c r="V2546" s="44"/>
      <c r="W2546" s="45"/>
    </row>
    <row r="2547" s="29" customFormat="1" ht="12" spans="2:23">
      <c r="B2547" s="41"/>
      <c r="C2547" s="42"/>
      <c r="E2547" s="43"/>
      <c r="V2547" s="44"/>
      <c r="W2547" s="45"/>
    </row>
    <row r="2548" s="29" customFormat="1" ht="12" spans="2:23">
      <c r="B2548" s="41"/>
      <c r="C2548" s="42"/>
      <c r="E2548" s="43"/>
      <c r="V2548" s="44"/>
      <c r="W2548" s="45"/>
    </row>
    <row r="2549" s="29" customFormat="1" ht="12" spans="2:23">
      <c r="B2549" s="41"/>
      <c r="C2549" s="42"/>
      <c r="E2549" s="43"/>
      <c r="V2549" s="44"/>
      <c r="W2549" s="45"/>
    </row>
    <row r="2550" s="29" customFormat="1" ht="12" spans="2:23">
      <c r="B2550" s="41"/>
      <c r="C2550" s="42"/>
      <c r="E2550" s="43"/>
      <c r="V2550" s="44"/>
      <c r="W2550" s="45"/>
    </row>
    <row r="2551" s="29" customFormat="1" ht="12" spans="2:23">
      <c r="B2551" s="41"/>
      <c r="C2551" s="42"/>
      <c r="E2551" s="43"/>
      <c r="V2551" s="44"/>
      <c r="W2551" s="45"/>
    </row>
    <row r="2552" s="29" customFormat="1" ht="12" spans="2:23">
      <c r="B2552" s="41"/>
      <c r="C2552" s="42"/>
      <c r="E2552" s="43"/>
      <c r="V2552" s="44"/>
      <c r="W2552" s="45"/>
    </row>
    <row r="2553" s="29" customFormat="1" ht="12" spans="2:23">
      <c r="B2553" s="41"/>
      <c r="C2553" s="42"/>
      <c r="E2553" s="43"/>
      <c r="V2553" s="44"/>
      <c r="W2553" s="45"/>
    </row>
    <row r="2554" s="29" customFormat="1" ht="12" spans="2:23">
      <c r="B2554" s="41"/>
      <c r="C2554" s="42"/>
      <c r="E2554" s="43"/>
      <c r="V2554" s="44"/>
      <c r="W2554" s="45"/>
    </row>
    <row r="2555" s="29" customFormat="1" ht="12" spans="2:23">
      <c r="B2555" s="41"/>
      <c r="C2555" s="42"/>
      <c r="E2555" s="43"/>
      <c r="V2555" s="44"/>
      <c r="W2555" s="45"/>
    </row>
    <row r="2556" s="29" customFormat="1" ht="12" spans="2:23">
      <c r="B2556" s="41"/>
      <c r="C2556" s="42"/>
      <c r="E2556" s="43"/>
      <c r="V2556" s="44"/>
      <c r="W2556" s="45"/>
    </row>
    <row r="2557" s="29" customFormat="1" ht="12" spans="2:23">
      <c r="B2557" s="41"/>
      <c r="C2557" s="42"/>
      <c r="E2557" s="43"/>
      <c r="V2557" s="44"/>
      <c r="W2557" s="45"/>
    </row>
    <row r="2558" s="29" customFormat="1" ht="12" spans="2:23">
      <c r="B2558" s="41"/>
      <c r="C2558" s="42"/>
      <c r="E2558" s="43"/>
      <c r="V2558" s="44"/>
      <c r="W2558" s="45"/>
    </row>
    <row r="2559" s="29" customFormat="1" ht="12" spans="2:23">
      <c r="B2559" s="41"/>
      <c r="C2559" s="42"/>
      <c r="E2559" s="43"/>
      <c r="V2559" s="44"/>
      <c r="W2559" s="45"/>
    </row>
    <row r="2560" s="29" customFormat="1" ht="12" spans="2:23">
      <c r="B2560" s="41"/>
      <c r="C2560" s="42"/>
      <c r="E2560" s="43"/>
      <c r="V2560" s="44"/>
      <c r="W2560" s="45"/>
    </row>
    <row r="2561" s="29" customFormat="1" ht="12" spans="2:23">
      <c r="B2561" s="41"/>
      <c r="C2561" s="42"/>
      <c r="E2561" s="43"/>
      <c r="V2561" s="44"/>
      <c r="W2561" s="45"/>
    </row>
    <row r="2562" s="29" customFormat="1" ht="12" spans="2:23">
      <c r="B2562" s="41"/>
      <c r="C2562" s="42"/>
      <c r="E2562" s="43"/>
      <c r="V2562" s="44"/>
      <c r="W2562" s="45"/>
    </row>
    <row r="2563" s="29" customFormat="1" ht="12" spans="2:23">
      <c r="B2563" s="41"/>
      <c r="C2563" s="42"/>
      <c r="E2563" s="43"/>
      <c r="V2563" s="44"/>
      <c r="W2563" s="45"/>
    </row>
    <row r="2564" s="29" customFormat="1" ht="12" spans="2:23">
      <c r="B2564" s="41"/>
      <c r="C2564" s="42"/>
      <c r="E2564" s="43"/>
      <c r="V2564" s="44"/>
      <c r="W2564" s="45"/>
    </row>
    <row r="2565" s="29" customFormat="1" ht="12" spans="2:23">
      <c r="B2565" s="41"/>
      <c r="C2565" s="42"/>
      <c r="E2565" s="43"/>
      <c r="V2565" s="44"/>
      <c r="W2565" s="45"/>
    </row>
    <row r="2566" s="29" customFormat="1" ht="12" spans="2:23">
      <c r="B2566" s="41"/>
      <c r="C2566" s="42"/>
      <c r="E2566" s="43"/>
      <c r="V2566" s="44"/>
      <c r="W2566" s="45"/>
    </row>
    <row r="2567" s="29" customFormat="1" ht="12" spans="2:23">
      <c r="B2567" s="41"/>
      <c r="C2567" s="42"/>
      <c r="E2567" s="43"/>
      <c r="V2567" s="44"/>
      <c r="W2567" s="45"/>
    </row>
    <row r="2568" s="29" customFormat="1" ht="12" spans="2:23">
      <c r="B2568" s="41"/>
      <c r="C2568" s="42"/>
      <c r="E2568" s="43"/>
      <c r="V2568" s="44"/>
      <c r="W2568" s="45"/>
    </row>
    <row r="2569" s="29" customFormat="1" ht="12" spans="2:23">
      <c r="B2569" s="41"/>
      <c r="C2569" s="42"/>
      <c r="E2569" s="43"/>
      <c r="V2569" s="44"/>
      <c r="W2569" s="45"/>
    </row>
    <row r="2570" s="29" customFormat="1" ht="12" spans="2:23">
      <c r="B2570" s="41"/>
      <c r="C2570" s="42"/>
      <c r="E2570" s="43"/>
      <c r="V2570" s="44"/>
      <c r="W2570" s="45"/>
    </row>
    <row r="2571" s="29" customFormat="1" ht="12" spans="2:23">
      <c r="B2571" s="41"/>
      <c r="C2571" s="42"/>
      <c r="E2571" s="43"/>
      <c r="V2571" s="44"/>
      <c r="W2571" s="45"/>
    </row>
    <row r="2572" s="29" customFormat="1" ht="12" spans="2:23">
      <c r="B2572" s="41"/>
      <c r="C2572" s="42"/>
      <c r="E2572" s="43"/>
      <c r="V2572" s="44"/>
      <c r="W2572" s="45"/>
    </row>
    <row r="2573" s="29" customFormat="1" ht="12" spans="2:23">
      <c r="B2573" s="41"/>
      <c r="C2573" s="42"/>
      <c r="E2573" s="43"/>
      <c r="V2573" s="44"/>
      <c r="W2573" s="45"/>
    </row>
    <row r="2574" s="29" customFormat="1" ht="12" spans="2:23">
      <c r="B2574" s="41"/>
      <c r="C2574" s="42"/>
      <c r="E2574" s="43"/>
      <c r="V2574" s="44"/>
      <c r="W2574" s="45"/>
    </row>
    <row r="2575" s="29" customFormat="1" ht="12" spans="2:23">
      <c r="B2575" s="41"/>
      <c r="C2575" s="42"/>
      <c r="E2575" s="43"/>
      <c r="V2575" s="44"/>
      <c r="W2575" s="45"/>
    </row>
    <row r="2576" s="29" customFormat="1" ht="12" spans="2:23">
      <c r="B2576" s="41"/>
      <c r="C2576" s="42"/>
      <c r="E2576" s="43"/>
      <c r="V2576" s="44"/>
      <c r="W2576" s="45"/>
    </row>
    <row r="2577" s="29" customFormat="1" ht="12" spans="2:23">
      <c r="B2577" s="41"/>
      <c r="C2577" s="42"/>
      <c r="E2577" s="43"/>
      <c r="V2577" s="44"/>
      <c r="W2577" s="45"/>
    </row>
    <row r="2578" s="29" customFormat="1" ht="12" spans="2:23">
      <c r="B2578" s="41"/>
      <c r="C2578" s="42"/>
      <c r="E2578" s="43"/>
      <c r="V2578" s="44"/>
      <c r="W2578" s="45"/>
    </row>
    <row r="2579" s="29" customFormat="1" ht="12" spans="2:23">
      <c r="B2579" s="41"/>
      <c r="C2579" s="42"/>
      <c r="E2579" s="43"/>
      <c r="V2579" s="44"/>
      <c r="W2579" s="45"/>
    </row>
    <row r="2580" s="29" customFormat="1" ht="12" spans="2:23">
      <c r="B2580" s="41"/>
      <c r="C2580" s="42"/>
      <c r="E2580" s="43"/>
      <c r="V2580" s="44"/>
      <c r="W2580" s="45"/>
    </row>
    <row r="2581" s="29" customFormat="1" ht="12" spans="2:23">
      <c r="B2581" s="41"/>
      <c r="C2581" s="42"/>
      <c r="E2581" s="43"/>
      <c r="V2581" s="44"/>
      <c r="W2581" s="45"/>
    </row>
    <row r="2582" s="29" customFormat="1" ht="12" spans="2:23">
      <c r="B2582" s="41"/>
      <c r="C2582" s="42"/>
      <c r="E2582" s="43"/>
      <c r="V2582" s="44"/>
      <c r="W2582" s="45"/>
    </row>
    <row r="2583" s="29" customFormat="1" ht="12" spans="2:23">
      <c r="B2583" s="41"/>
      <c r="C2583" s="42"/>
      <c r="E2583" s="43"/>
      <c r="V2583" s="44"/>
      <c r="W2583" s="45"/>
    </row>
    <row r="2584" s="29" customFormat="1" ht="12" spans="2:23">
      <c r="B2584" s="41"/>
      <c r="C2584" s="42"/>
      <c r="E2584" s="43"/>
      <c r="V2584" s="44"/>
      <c r="W2584" s="45"/>
    </row>
    <row r="2585" s="29" customFormat="1" ht="12" spans="2:23">
      <c r="B2585" s="41"/>
      <c r="C2585" s="42"/>
      <c r="E2585" s="43"/>
      <c r="V2585" s="44"/>
      <c r="W2585" s="45"/>
    </row>
    <row r="2586" s="29" customFormat="1" ht="12" spans="2:23">
      <c r="B2586" s="41"/>
      <c r="C2586" s="42"/>
      <c r="E2586" s="43"/>
      <c r="V2586" s="44"/>
      <c r="W2586" s="45"/>
    </row>
    <row r="2587" s="29" customFormat="1" ht="12" spans="2:23">
      <c r="B2587" s="41"/>
      <c r="C2587" s="42"/>
      <c r="E2587" s="43"/>
      <c r="V2587" s="44"/>
      <c r="W2587" s="45"/>
    </row>
    <row r="2588" s="29" customFormat="1" ht="12" spans="2:23">
      <c r="B2588" s="41"/>
      <c r="C2588" s="42"/>
      <c r="E2588" s="43"/>
      <c r="V2588" s="44"/>
      <c r="W2588" s="45"/>
    </row>
    <row r="2589" s="29" customFormat="1" ht="12" spans="2:23">
      <c r="B2589" s="41"/>
      <c r="C2589" s="42"/>
      <c r="E2589" s="43"/>
      <c r="V2589" s="44"/>
      <c r="W2589" s="45"/>
    </row>
    <row r="2590" s="29" customFormat="1" ht="12" spans="2:23">
      <c r="B2590" s="41"/>
      <c r="C2590" s="42"/>
      <c r="E2590" s="43"/>
      <c r="V2590" s="44"/>
      <c r="W2590" s="45"/>
    </row>
    <row r="2591" s="29" customFormat="1" ht="12" spans="2:23">
      <c r="B2591" s="41"/>
      <c r="C2591" s="42"/>
      <c r="E2591" s="43"/>
      <c r="V2591" s="44"/>
      <c r="W2591" s="45"/>
    </row>
    <row r="2592" s="29" customFormat="1" ht="12" spans="2:23">
      <c r="B2592" s="41"/>
      <c r="C2592" s="42"/>
      <c r="E2592" s="43"/>
      <c r="V2592" s="44"/>
      <c r="W2592" s="45"/>
    </row>
    <row r="2593" s="29" customFormat="1" ht="12" spans="2:23">
      <c r="B2593" s="41"/>
      <c r="C2593" s="42"/>
      <c r="E2593" s="43"/>
      <c r="V2593" s="44"/>
      <c r="W2593" s="45"/>
    </row>
    <row r="2594" s="29" customFormat="1" ht="12" spans="2:23">
      <c r="B2594" s="41"/>
      <c r="C2594" s="42"/>
      <c r="E2594" s="43"/>
      <c r="V2594" s="44"/>
      <c r="W2594" s="45"/>
    </row>
    <row r="2595" s="29" customFormat="1" ht="12" spans="2:23">
      <c r="B2595" s="41"/>
      <c r="C2595" s="42"/>
      <c r="E2595" s="43"/>
      <c r="V2595" s="44"/>
      <c r="W2595" s="45"/>
    </row>
    <row r="2596" s="29" customFormat="1" ht="12" spans="2:23">
      <c r="B2596" s="41"/>
      <c r="C2596" s="42"/>
      <c r="E2596" s="43"/>
      <c r="V2596" s="44"/>
      <c r="W2596" s="45"/>
    </row>
    <row r="2597" s="29" customFormat="1" ht="12" spans="2:23">
      <c r="B2597" s="41"/>
      <c r="C2597" s="42"/>
      <c r="E2597" s="43"/>
      <c r="V2597" s="44"/>
      <c r="W2597" s="45"/>
    </row>
    <row r="2598" s="29" customFormat="1" ht="12" spans="2:23">
      <c r="B2598" s="41"/>
      <c r="C2598" s="42"/>
      <c r="E2598" s="43"/>
      <c r="V2598" s="44"/>
      <c r="W2598" s="45"/>
    </row>
    <row r="2599" s="29" customFormat="1" ht="12" spans="2:23">
      <c r="B2599" s="41"/>
      <c r="C2599" s="42"/>
      <c r="E2599" s="43"/>
      <c r="V2599" s="44"/>
      <c r="W2599" s="45"/>
    </row>
    <row r="2600" s="29" customFormat="1" ht="12" spans="2:23">
      <c r="B2600" s="41"/>
      <c r="C2600" s="42"/>
      <c r="E2600" s="43"/>
      <c r="V2600" s="44"/>
      <c r="W2600" s="45"/>
    </row>
    <row r="2601" s="29" customFormat="1" ht="12" spans="2:23">
      <c r="B2601" s="41"/>
      <c r="C2601" s="42"/>
      <c r="E2601" s="43"/>
      <c r="V2601" s="44"/>
      <c r="W2601" s="45"/>
    </row>
    <row r="2602" s="29" customFormat="1" ht="12" spans="2:23">
      <c r="B2602" s="41"/>
      <c r="C2602" s="42"/>
      <c r="E2602" s="43"/>
      <c r="V2602" s="44"/>
      <c r="W2602" s="45"/>
    </row>
    <row r="2603" s="29" customFormat="1" ht="12" spans="2:23">
      <c r="B2603" s="41"/>
      <c r="C2603" s="42"/>
      <c r="E2603" s="43"/>
      <c r="V2603" s="44"/>
      <c r="W2603" s="45"/>
    </row>
    <row r="2604" s="29" customFormat="1" ht="12" spans="2:23">
      <c r="B2604" s="41"/>
      <c r="C2604" s="42"/>
      <c r="E2604" s="43"/>
      <c r="V2604" s="44"/>
      <c r="W2604" s="45"/>
    </row>
    <row r="2605" s="29" customFormat="1" ht="12" spans="2:23">
      <c r="B2605" s="41"/>
      <c r="C2605" s="42"/>
      <c r="E2605" s="43"/>
      <c r="V2605" s="44"/>
      <c r="W2605" s="45"/>
    </row>
    <row r="2606" s="29" customFormat="1" ht="12" spans="2:23">
      <c r="B2606" s="41"/>
      <c r="C2606" s="42"/>
      <c r="E2606" s="43"/>
      <c r="V2606" s="44"/>
      <c r="W2606" s="45"/>
    </row>
    <row r="2607" s="29" customFormat="1" ht="12" spans="2:23">
      <c r="B2607" s="41"/>
      <c r="C2607" s="42"/>
      <c r="E2607" s="43"/>
      <c r="V2607" s="44"/>
      <c r="W2607" s="45"/>
    </row>
    <row r="2608" s="29" customFormat="1" ht="12" spans="2:23">
      <c r="B2608" s="41"/>
      <c r="C2608" s="42"/>
      <c r="E2608" s="43"/>
      <c r="V2608" s="44"/>
      <c r="W2608" s="45"/>
    </row>
    <row r="2609" s="29" customFormat="1" ht="12" spans="2:23">
      <c r="B2609" s="41"/>
      <c r="C2609" s="42"/>
      <c r="E2609" s="43"/>
      <c r="V2609" s="44"/>
      <c r="W2609" s="45"/>
    </row>
    <row r="2610" s="29" customFormat="1" ht="12" spans="2:23">
      <c r="B2610" s="41"/>
      <c r="C2610" s="42"/>
      <c r="E2610" s="43"/>
      <c r="V2610" s="44"/>
      <c r="W2610" s="45"/>
    </row>
    <row r="2611" s="29" customFormat="1" ht="12" spans="2:23">
      <c r="B2611" s="41"/>
      <c r="C2611" s="42"/>
      <c r="E2611" s="43"/>
      <c r="V2611" s="44"/>
      <c r="W2611" s="45"/>
    </row>
    <row r="2612" s="29" customFormat="1" ht="12" spans="2:23">
      <c r="B2612" s="41"/>
      <c r="C2612" s="42"/>
      <c r="E2612" s="43"/>
      <c r="V2612" s="44"/>
      <c r="W2612" s="45"/>
    </row>
    <row r="2613" s="29" customFormat="1" ht="12" spans="2:23">
      <c r="B2613" s="41"/>
      <c r="C2613" s="42"/>
      <c r="E2613" s="43"/>
      <c r="V2613" s="44"/>
      <c r="W2613" s="45"/>
    </row>
    <row r="2614" s="29" customFormat="1" ht="12" spans="2:23">
      <c r="B2614" s="41"/>
      <c r="C2614" s="42"/>
      <c r="E2614" s="43"/>
      <c r="V2614" s="44"/>
      <c r="W2614" s="45"/>
    </row>
    <row r="2615" s="29" customFormat="1" ht="12" spans="2:23">
      <c r="B2615" s="41"/>
      <c r="C2615" s="42"/>
      <c r="E2615" s="43"/>
      <c r="V2615" s="44"/>
      <c r="W2615" s="45"/>
    </row>
    <row r="2616" s="29" customFormat="1" ht="12" spans="2:23">
      <c r="B2616" s="41"/>
      <c r="C2616" s="42"/>
      <c r="E2616" s="43"/>
      <c r="V2616" s="44"/>
      <c r="W2616" s="45"/>
    </row>
    <row r="2617" s="29" customFormat="1" ht="12" spans="2:23">
      <c r="B2617" s="41"/>
      <c r="C2617" s="42"/>
      <c r="E2617" s="43"/>
      <c r="V2617" s="44"/>
      <c r="W2617" s="45"/>
    </row>
    <row r="2618" s="29" customFormat="1" ht="12" spans="2:23">
      <c r="B2618" s="41"/>
      <c r="C2618" s="42"/>
      <c r="E2618" s="43"/>
      <c r="V2618" s="44"/>
      <c r="W2618" s="45"/>
    </row>
    <row r="2619" s="29" customFormat="1" ht="12" spans="2:23">
      <c r="B2619" s="41"/>
      <c r="C2619" s="42"/>
      <c r="E2619" s="43"/>
      <c r="V2619" s="44"/>
      <c r="W2619" s="45"/>
    </row>
    <row r="2620" s="29" customFormat="1" ht="12" spans="2:23">
      <c r="B2620" s="41"/>
      <c r="C2620" s="42"/>
      <c r="E2620" s="43"/>
      <c r="V2620" s="44"/>
      <c r="W2620" s="45"/>
    </row>
    <row r="2621" s="29" customFormat="1" ht="12" spans="2:23">
      <c r="B2621" s="41"/>
      <c r="C2621" s="42"/>
      <c r="E2621" s="43"/>
      <c r="V2621" s="44"/>
      <c r="W2621" s="45"/>
    </row>
    <row r="2622" s="29" customFormat="1" ht="12" spans="2:23">
      <c r="B2622" s="41"/>
      <c r="C2622" s="42"/>
      <c r="E2622" s="43"/>
      <c r="V2622" s="44"/>
      <c r="W2622" s="45"/>
    </row>
    <row r="2623" s="29" customFormat="1" ht="12" spans="2:23">
      <c r="B2623" s="41"/>
      <c r="C2623" s="42"/>
      <c r="E2623" s="43"/>
      <c r="V2623" s="44"/>
      <c r="W2623" s="45"/>
    </row>
    <row r="2624" s="29" customFormat="1" ht="12" spans="2:23">
      <c r="B2624" s="41"/>
      <c r="C2624" s="42"/>
      <c r="E2624" s="43"/>
      <c r="V2624" s="44"/>
      <c r="W2624" s="45"/>
    </row>
    <row r="2625" s="29" customFormat="1" ht="12" spans="2:23">
      <c r="B2625" s="41"/>
      <c r="C2625" s="42"/>
      <c r="E2625" s="43"/>
      <c r="V2625" s="44"/>
      <c r="W2625" s="45"/>
    </row>
    <row r="2626" s="29" customFormat="1" ht="12" spans="2:23">
      <c r="B2626" s="41"/>
      <c r="C2626" s="42"/>
      <c r="E2626" s="43"/>
      <c r="V2626" s="44"/>
      <c r="W2626" s="45"/>
    </row>
    <row r="2627" s="29" customFormat="1" ht="12" spans="2:23">
      <c r="B2627" s="41"/>
      <c r="C2627" s="42"/>
      <c r="E2627" s="43"/>
      <c r="V2627" s="44"/>
      <c r="W2627" s="45"/>
    </row>
    <row r="2628" s="29" customFormat="1" ht="12" spans="2:23">
      <c r="B2628" s="41"/>
      <c r="C2628" s="42"/>
      <c r="E2628" s="43"/>
      <c r="V2628" s="44"/>
      <c r="W2628" s="45"/>
    </row>
    <row r="2629" s="29" customFormat="1" ht="12" spans="2:23">
      <c r="B2629" s="41"/>
      <c r="C2629" s="42"/>
      <c r="E2629" s="43"/>
      <c r="V2629" s="44"/>
      <c r="W2629" s="45"/>
    </row>
    <row r="2630" s="29" customFormat="1" ht="12" spans="2:23">
      <c r="B2630" s="41"/>
      <c r="C2630" s="42"/>
      <c r="E2630" s="43"/>
      <c r="V2630" s="44"/>
      <c r="W2630" s="45"/>
    </row>
    <row r="2631" s="29" customFormat="1" ht="12" spans="2:23">
      <c r="B2631" s="41"/>
      <c r="C2631" s="42"/>
      <c r="E2631" s="43"/>
      <c r="V2631" s="44"/>
      <c r="W2631" s="45"/>
    </row>
    <row r="2632" s="29" customFormat="1" ht="12" spans="2:23">
      <c r="B2632" s="41"/>
      <c r="C2632" s="42"/>
      <c r="E2632" s="43"/>
      <c r="V2632" s="44"/>
      <c r="W2632" s="45"/>
    </row>
    <row r="2633" s="29" customFormat="1" ht="12" spans="2:23">
      <c r="B2633" s="41"/>
      <c r="C2633" s="42"/>
      <c r="E2633" s="43"/>
      <c r="V2633" s="44"/>
      <c r="W2633" s="45"/>
    </row>
    <row r="2634" s="29" customFormat="1" ht="12" spans="2:23">
      <c r="B2634" s="41"/>
      <c r="C2634" s="42"/>
      <c r="E2634" s="43"/>
      <c r="V2634" s="44"/>
      <c r="W2634" s="45"/>
    </row>
    <row r="2635" s="29" customFormat="1" ht="12" spans="2:23">
      <c r="B2635" s="41"/>
      <c r="C2635" s="42"/>
      <c r="E2635" s="43"/>
      <c r="V2635" s="44"/>
      <c r="W2635" s="45"/>
    </row>
    <row r="2636" s="29" customFormat="1" ht="12" spans="2:23">
      <c r="B2636" s="41"/>
      <c r="C2636" s="42"/>
      <c r="E2636" s="43"/>
      <c r="V2636" s="44"/>
      <c r="W2636" s="45"/>
    </row>
    <row r="2637" s="29" customFormat="1" ht="12" spans="2:23">
      <c r="B2637" s="41"/>
      <c r="C2637" s="42"/>
      <c r="E2637" s="43"/>
      <c r="V2637" s="44"/>
      <c r="W2637" s="45"/>
    </row>
    <row r="2638" s="29" customFormat="1" ht="12" spans="2:23">
      <c r="B2638" s="41"/>
      <c r="C2638" s="42"/>
      <c r="E2638" s="43"/>
      <c r="V2638" s="44"/>
      <c r="W2638" s="45"/>
    </row>
    <row r="2639" s="29" customFormat="1" ht="12" spans="2:23">
      <c r="B2639" s="41"/>
      <c r="C2639" s="42"/>
      <c r="E2639" s="43"/>
      <c r="V2639" s="44"/>
      <c r="W2639" s="45"/>
    </row>
    <row r="2640" s="29" customFormat="1" ht="12" spans="2:23">
      <c r="B2640" s="41"/>
      <c r="C2640" s="42"/>
      <c r="E2640" s="43"/>
      <c r="V2640" s="44"/>
      <c r="W2640" s="45"/>
    </row>
    <row r="2641" s="29" customFormat="1" ht="12" spans="2:23">
      <c r="B2641" s="41"/>
      <c r="C2641" s="42"/>
      <c r="E2641" s="43"/>
      <c r="V2641" s="44"/>
      <c r="W2641" s="45"/>
    </row>
    <row r="2642" s="29" customFormat="1" ht="12" spans="2:23">
      <c r="B2642" s="41"/>
      <c r="C2642" s="42"/>
      <c r="E2642" s="43"/>
      <c r="V2642" s="44"/>
      <c r="W2642" s="45"/>
    </row>
    <row r="2643" s="29" customFormat="1" ht="12" spans="2:23">
      <c r="B2643" s="41"/>
      <c r="C2643" s="42"/>
      <c r="E2643" s="43"/>
      <c r="V2643" s="44"/>
      <c r="W2643" s="45"/>
    </row>
    <row r="2644" s="29" customFormat="1" ht="12" spans="2:23">
      <c r="B2644" s="41"/>
      <c r="C2644" s="42"/>
      <c r="E2644" s="43"/>
      <c r="V2644" s="44"/>
      <c r="W2644" s="45"/>
    </row>
    <row r="2645" s="29" customFormat="1" ht="12" spans="2:23">
      <c r="B2645" s="41"/>
      <c r="C2645" s="42"/>
      <c r="E2645" s="43"/>
      <c r="V2645" s="44"/>
      <c r="W2645" s="45"/>
    </row>
    <row r="2646" s="29" customFormat="1" ht="12" spans="2:23">
      <c r="B2646" s="41"/>
      <c r="C2646" s="42"/>
      <c r="E2646" s="43"/>
      <c r="V2646" s="44"/>
      <c r="W2646" s="45"/>
    </row>
    <row r="2647" s="29" customFormat="1" ht="12" spans="2:23">
      <c r="B2647" s="41"/>
      <c r="C2647" s="42"/>
      <c r="E2647" s="43"/>
      <c r="V2647" s="44"/>
      <c r="W2647" s="45"/>
    </row>
    <row r="2648" s="29" customFormat="1" ht="12" spans="2:23">
      <c r="B2648" s="41"/>
      <c r="C2648" s="42"/>
      <c r="E2648" s="43"/>
      <c r="V2648" s="44"/>
      <c r="W2648" s="45"/>
    </row>
    <row r="2649" s="29" customFormat="1" ht="12" spans="2:23">
      <c r="B2649" s="41"/>
      <c r="C2649" s="42"/>
      <c r="E2649" s="43"/>
      <c r="V2649" s="44"/>
      <c r="W2649" s="45"/>
    </row>
    <row r="2650" s="29" customFormat="1" ht="12" spans="2:23">
      <c r="B2650" s="41"/>
      <c r="C2650" s="42"/>
      <c r="E2650" s="43"/>
      <c r="V2650" s="44"/>
      <c r="W2650" s="45"/>
    </row>
    <row r="2651" s="29" customFormat="1" ht="12" spans="2:23">
      <c r="B2651" s="41"/>
      <c r="C2651" s="42"/>
      <c r="E2651" s="43"/>
      <c r="V2651" s="44"/>
      <c r="W2651" s="45"/>
    </row>
    <row r="2652" s="29" customFormat="1" ht="12" spans="2:23">
      <c r="B2652" s="41"/>
      <c r="C2652" s="42"/>
      <c r="E2652" s="43"/>
      <c r="V2652" s="44"/>
      <c r="W2652" s="45"/>
    </row>
    <row r="2653" s="29" customFormat="1" ht="12" spans="2:23">
      <c r="B2653" s="41"/>
      <c r="C2653" s="42"/>
      <c r="E2653" s="43"/>
      <c r="V2653" s="44"/>
      <c r="W2653" s="45"/>
    </row>
    <row r="2654" s="29" customFormat="1" ht="12" spans="2:23">
      <c r="B2654" s="41"/>
      <c r="C2654" s="42"/>
      <c r="E2654" s="43"/>
      <c r="V2654" s="44"/>
      <c r="W2654" s="45"/>
    </row>
    <row r="2655" s="29" customFormat="1" ht="12" spans="2:23">
      <c r="B2655" s="41"/>
      <c r="C2655" s="42"/>
      <c r="E2655" s="43"/>
      <c r="V2655" s="44"/>
      <c r="W2655" s="45"/>
    </row>
    <row r="2656" s="29" customFormat="1" ht="12" spans="2:23">
      <c r="B2656" s="41"/>
      <c r="C2656" s="42"/>
      <c r="E2656" s="43"/>
      <c r="V2656" s="44"/>
      <c r="W2656" s="45"/>
    </row>
    <row r="2657" s="29" customFormat="1" ht="12" spans="2:23">
      <c r="B2657" s="41"/>
      <c r="C2657" s="42"/>
      <c r="E2657" s="43"/>
      <c r="V2657" s="44"/>
      <c r="W2657" s="45"/>
    </row>
    <row r="2658" s="29" customFormat="1" ht="12" spans="2:23">
      <c r="B2658" s="41"/>
      <c r="C2658" s="42"/>
      <c r="E2658" s="43"/>
      <c r="V2658" s="44"/>
      <c r="W2658" s="45"/>
    </row>
    <row r="2659" s="29" customFormat="1" ht="12" spans="2:23">
      <c r="B2659" s="41"/>
      <c r="C2659" s="42"/>
      <c r="E2659" s="43"/>
      <c r="V2659" s="44"/>
      <c r="W2659" s="45"/>
    </row>
    <row r="2660" s="29" customFormat="1" ht="12" spans="2:23">
      <c r="B2660" s="41"/>
      <c r="C2660" s="42"/>
      <c r="E2660" s="43"/>
      <c r="V2660" s="44"/>
      <c r="W2660" s="45"/>
    </row>
    <row r="2661" s="29" customFormat="1" ht="12" spans="2:23">
      <c r="B2661" s="41"/>
      <c r="C2661" s="42"/>
      <c r="E2661" s="43"/>
      <c r="V2661" s="44"/>
      <c r="W2661" s="45"/>
    </row>
    <row r="2662" s="29" customFormat="1" ht="12" spans="2:23">
      <c r="B2662" s="41"/>
      <c r="C2662" s="42"/>
      <c r="E2662" s="43"/>
      <c r="V2662" s="44"/>
      <c r="W2662" s="45"/>
    </row>
    <row r="2663" s="29" customFormat="1" ht="12" spans="2:23">
      <c r="B2663" s="41"/>
      <c r="C2663" s="42"/>
      <c r="E2663" s="43"/>
      <c r="V2663" s="44"/>
      <c r="W2663" s="45"/>
    </row>
    <row r="2664" s="29" customFormat="1" ht="12" spans="2:23">
      <c r="B2664" s="41"/>
      <c r="C2664" s="42"/>
      <c r="E2664" s="43"/>
      <c r="V2664" s="44"/>
      <c r="W2664" s="45"/>
    </row>
    <row r="2665" s="29" customFormat="1" ht="12" spans="2:23">
      <c r="B2665" s="41"/>
      <c r="C2665" s="42"/>
      <c r="E2665" s="43"/>
      <c r="V2665" s="44"/>
      <c r="W2665" s="45"/>
    </row>
    <row r="2666" s="29" customFormat="1" ht="12" spans="2:23">
      <c r="B2666" s="41"/>
      <c r="C2666" s="42"/>
      <c r="E2666" s="43"/>
      <c r="V2666" s="44"/>
      <c r="W2666" s="45"/>
    </row>
    <row r="2667" s="29" customFormat="1" ht="12" spans="2:23">
      <c r="B2667" s="41"/>
      <c r="C2667" s="42"/>
      <c r="E2667" s="43"/>
      <c r="V2667" s="44"/>
      <c r="W2667" s="45"/>
    </row>
    <row r="2668" s="29" customFormat="1" ht="12" spans="2:23">
      <c r="B2668" s="41"/>
      <c r="C2668" s="42"/>
      <c r="E2668" s="43"/>
      <c r="V2668" s="44"/>
      <c r="W2668" s="45"/>
    </row>
    <row r="2669" s="29" customFormat="1" ht="12" spans="2:23">
      <c r="B2669" s="41"/>
      <c r="C2669" s="42"/>
      <c r="E2669" s="43"/>
      <c r="V2669" s="44"/>
      <c r="W2669" s="45"/>
    </row>
    <row r="2670" s="29" customFormat="1" ht="12" spans="2:23">
      <c r="B2670" s="41"/>
      <c r="C2670" s="42"/>
      <c r="E2670" s="43"/>
      <c r="V2670" s="44"/>
      <c r="W2670" s="45"/>
    </row>
    <row r="2671" s="29" customFormat="1" ht="12" spans="2:23">
      <c r="B2671" s="41"/>
      <c r="C2671" s="42"/>
      <c r="E2671" s="43"/>
      <c r="V2671" s="44"/>
      <c r="W2671" s="45"/>
    </row>
    <row r="2672" s="29" customFormat="1" ht="12" spans="2:23">
      <c r="B2672" s="41"/>
      <c r="C2672" s="42"/>
      <c r="E2672" s="43"/>
      <c r="V2672" s="44"/>
      <c r="W2672" s="45"/>
    </row>
    <row r="2673" s="29" customFormat="1" ht="12" spans="2:23">
      <c r="B2673" s="41"/>
      <c r="C2673" s="42"/>
      <c r="E2673" s="43"/>
      <c r="V2673" s="44"/>
      <c r="W2673" s="45"/>
    </row>
    <row r="2674" s="29" customFormat="1" ht="12" spans="2:23">
      <c r="B2674" s="41"/>
      <c r="C2674" s="42"/>
      <c r="E2674" s="43"/>
      <c r="V2674" s="44"/>
      <c r="W2674" s="45"/>
    </row>
    <row r="2675" s="29" customFormat="1" ht="12" spans="2:23">
      <c r="B2675" s="41"/>
      <c r="C2675" s="42"/>
      <c r="E2675" s="43"/>
      <c r="V2675" s="44"/>
      <c r="W2675" s="45"/>
    </row>
    <row r="2676" s="29" customFormat="1" ht="12" spans="2:23">
      <c r="B2676" s="41"/>
      <c r="C2676" s="42"/>
      <c r="E2676" s="43"/>
      <c r="V2676" s="44"/>
      <c r="W2676" s="45"/>
    </row>
    <row r="2677" s="29" customFormat="1" ht="12" spans="2:23">
      <c r="B2677" s="41"/>
      <c r="C2677" s="42"/>
      <c r="E2677" s="43"/>
      <c r="V2677" s="44"/>
      <c r="W2677" s="45"/>
    </row>
    <row r="2678" s="29" customFormat="1" ht="12" spans="2:23">
      <c r="B2678" s="41"/>
      <c r="C2678" s="42"/>
      <c r="E2678" s="43"/>
      <c r="V2678" s="44"/>
      <c r="W2678" s="45"/>
    </row>
    <row r="2679" s="29" customFormat="1" ht="12" spans="2:23">
      <c r="B2679" s="41"/>
      <c r="C2679" s="42"/>
      <c r="E2679" s="43"/>
      <c r="V2679" s="44"/>
      <c r="W2679" s="45"/>
    </row>
    <row r="2680" s="29" customFormat="1" ht="12" spans="2:23">
      <c r="B2680" s="41"/>
      <c r="C2680" s="42"/>
      <c r="E2680" s="43"/>
      <c r="V2680" s="44"/>
      <c r="W2680" s="45"/>
    </row>
    <row r="2681" s="29" customFormat="1" ht="12" spans="2:23">
      <c r="B2681" s="41"/>
      <c r="C2681" s="42"/>
      <c r="E2681" s="43"/>
      <c r="V2681" s="44"/>
      <c r="W2681" s="45"/>
    </row>
    <row r="2682" s="29" customFormat="1" ht="12" spans="2:23">
      <c r="B2682" s="41"/>
      <c r="C2682" s="42"/>
      <c r="E2682" s="43"/>
      <c r="V2682" s="44"/>
      <c r="W2682" s="45"/>
    </row>
    <row r="2683" s="29" customFormat="1" ht="12" spans="2:23">
      <c r="B2683" s="41"/>
      <c r="C2683" s="42"/>
      <c r="E2683" s="43"/>
      <c r="V2683" s="44"/>
      <c r="W2683" s="45"/>
    </row>
    <row r="2684" s="29" customFormat="1" ht="12" spans="2:23">
      <c r="B2684" s="41"/>
      <c r="C2684" s="42"/>
      <c r="E2684" s="43"/>
      <c r="V2684" s="44"/>
      <c r="W2684" s="45"/>
    </row>
    <row r="2685" s="29" customFormat="1" ht="12" spans="2:23">
      <c r="B2685" s="41"/>
      <c r="C2685" s="42"/>
      <c r="E2685" s="43"/>
      <c r="V2685" s="44"/>
      <c r="W2685" s="45"/>
    </row>
    <row r="2686" s="29" customFormat="1" ht="12" spans="2:23">
      <c r="B2686" s="41"/>
      <c r="C2686" s="42"/>
      <c r="E2686" s="43"/>
      <c r="V2686" s="44"/>
      <c r="W2686" s="45"/>
    </row>
    <row r="2687" s="29" customFormat="1" ht="12" spans="2:23">
      <c r="B2687" s="41"/>
      <c r="C2687" s="42"/>
      <c r="E2687" s="43"/>
      <c r="V2687" s="44"/>
      <c r="W2687" s="45"/>
    </row>
    <row r="2688" s="29" customFormat="1" ht="12" spans="2:23">
      <c r="B2688" s="41"/>
      <c r="C2688" s="42"/>
      <c r="E2688" s="43"/>
      <c r="V2688" s="44"/>
      <c r="W2688" s="45"/>
    </row>
    <row r="2689" s="29" customFormat="1" ht="12" spans="2:23">
      <c r="B2689" s="41"/>
      <c r="C2689" s="42"/>
      <c r="E2689" s="43"/>
      <c r="V2689" s="44"/>
      <c r="W2689" s="45"/>
    </row>
    <row r="2690" s="29" customFormat="1" ht="12" spans="2:23">
      <c r="B2690" s="41"/>
      <c r="C2690" s="42"/>
      <c r="E2690" s="43"/>
      <c r="V2690" s="44"/>
      <c r="W2690" s="45"/>
    </row>
    <row r="2691" s="29" customFormat="1" ht="12" spans="2:23">
      <c r="B2691" s="41"/>
      <c r="C2691" s="42"/>
      <c r="E2691" s="43"/>
      <c r="V2691" s="44"/>
      <c r="W2691" s="45"/>
    </row>
    <row r="2692" s="29" customFormat="1" ht="12" spans="2:23">
      <c r="B2692" s="41"/>
      <c r="C2692" s="42"/>
      <c r="E2692" s="43"/>
      <c r="V2692" s="44"/>
      <c r="W2692" s="45"/>
    </row>
    <row r="2693" s="29" customFormat="1" ht="12" spans="2:23">
      <c r="B2693" s="41"/>
      <c r="C2693" s="42"/>
      <c r="E2693" s="43"/>
      <c r="V2693" s="44"/>
      <c r="W2693" s="45"/>
    </row>
    <row r="2694" s="29" customFormat="1" ht="12" spans="2:23">
      <c r="B2694" s="41"/>
      <c r="C2694" s="42"/>
      <c r="E2694" s="43"/>
      <c r="V2694" s="44"/>
      <c r="W2694" s="45"/>
    </row>
    <row r="2695" s="29" customFormat="1" ht="12" spans="2:23">
      <c r="B2695" s="41"/>
      <c r="C2695" s="42"/>
      <c r="E2695" s="43"/>
      <c r="V2695" s="44"/>
      <c r="W2695" s="45"/>
    </row>
    <row r="2696" s="29" customFormat="1" ht="12" spans="2:23">
      <c r="B2696" s="41"/>
      <c r="C2696" s="42"/>
      <c r="E2696" s="43"/>
      <c r="V2696" s="44"/>
      <c r="W2696" s="45"/>
    </row>
    <row r="2697" s="29" customFormat="1" ht="12" spans="2:23">
      <c r="B2697" s="41"/>
      <c r="C2697" s="42"/>
      <c r="E2697" s="43"/>
      <c r="V2697" s="44"/>
      <c r="W2697" s="45"/>
    </row>
    <row r="2698" s="29" customFormat="1" ht="12" spans="2:23">
      <c r="B2698" s="41"/>
      <c r="C2698" s="42"/>
      <c r="E2698" s="43"/>
      <c r="V2698" s="44"/>
      <c r="W2698" s="45"/>
    </row>
    <row r="2699" s="29" customFormat="1" ht="12" spans="2:23">
      <c r="B2699" s="41"/>
      <c r="C2699" s="42"/>
      <c r="E2699" s="43"/>
      <c r="V2699" s="44"/>
      <c r="W2699" s="45"/>
    </row>
    <row r="2700" s="29" customFormat="1" ht="12" spans="2:23">
      <c r="B2700" s="41"/>
      <c r="C2700" s="42"/>
      <c r="E2700" s="43"/>
      <c r="V2700" s="44"/>
      <c r="W2700" s="45"/>
    </row>
    <row r="2701" s="29" customFormat="1" ht="12" spans="2:23">
      <c r="B2701" s="41"/>
      <c r="C2701" s="42"/>
      <c r="E2701" s="43"/>
      <c r="V2701" s="44"/>
      <c r="W2701" s="45"/>
    </row>
    <row r="2702" s="29" customFormat="1" ht="12" spans="2:23">
      <c r="B2702" s="41"/>
      <c r="C2702" s="42"/>
      <c r="E2702" s="43"/>
      <c r="V2702" s="44"/>
      <c r="W2702" s="45"/>
    </row>
    <row r="2703" s="29" customFormat="1" ht="12" spans="2:23">
      <c r="B2703" s="41"/>
      <c r="C2703" s="42"/>
      <c r="E2703" s="43"/>
      <c r="V2703" s="44"/>
      <c r="W2703" s="45"/>
    </row>
    <row r="2704" s="29" customFormat="1" ht="12" spans="2:23">
      <c r="B2704" s="41"/>
      <c r="C2704" s="42"/>
      <c r="E2704" s="43"/>
      <c r="V2704" s="44"/>
      <c r="W2704" s="45"/>
    </row>
    <row r="2705" s="29" customFormat="1" ht="12" spans="2:23">
      <c r="B2705" s="41"/>
      <c r="C2705" s="42"/>
      <c r="E2705" s="43"/>
      <c r="V2705" s="44"/>
      <c r="W2705" s="45"/>
    </row>
    <row r="2706" s="29" customFormat="1" ht="12" spans="2:23">
      <c r="B2706" s="41"/>
      <c r="C2706" s="42"/>
      <c r="E2706" s="43"/>
      <c r="V2706" s="44"/>
      <c r="W2706" s="45"/>
    </row>
    <row r="2707" s="29" customFormat="1" ht="12" spans="2:23">
      <c r="B2707" s="41"/>
      <c r="C2707" s="42"/>
      <c r="E2707" s="43"/>
      <c r="V2707" s="44"/>
      <c r="W2707" s="45"/>
    </row>
    <row r="2708" s="29" customFormat="1" ht="12" spans="2:23">
      <c r="B2708" s="41"/>
      <c r="C2708" s="42"/>
      <c r="E2708" s="43"/>
      <c r="V2708" s="44"/>
      <c r="W2708" s="45"/>
    </row>
    <row r="2709" s="29" customFormat="1" ht="12" spans="2:23">
      <c r="B2709" s="41"/>
      <c r="C2709" s="42"/>
      <c r="E2709" s="43"/>
      <c r="V2709" s="44"/>
      <c r="W2709" s="45"/>
    </row>
    <row r="2710" s="29" customFormat="1" ht="12" spans="2:23">
      <c r="B2710" s="41"/>
      <c r="C2710" s="42"/>
      <c r="E2710" s="43"/>
      <c r="V2710" s="44"/>
      <c r="W2710" s="45"/>
    </row>
    <row r="2711" s="29" customFormat="1" ht="12" spans="2:23">
      <c r="B2711" s="41"/>
      <c r="C2711" s="42"/>
      <c r="E2711" s="43"/>
      <c r="V2711" s="44"/>
      <c r="W2711" s="45"/>
    </row>
    <row r="2712" s="29" customFormat="1" ht="12" spans="2:23">
      <c r="B2712" s="41"/>
      <c r="C2712" s="42"/>
      <c r="E2712" s="43"/>
      <c r="V2712" s="44"/>
      <c r="W2712" s="45"/>
    </row>
    <row r="2713" s="29" customFormat="1" ht="12" spans="2:23">
      <c r="B2713" s="41"/>
      <c r="C2713" s="42"/>
      <c r="E2713" s="43"/>
      <c r="V2713" s="44"/>
      <c r="W2713" s="45"/>
    </row>
    <row r="2714" s="29" customFormat="1" ht="12" spans="2:23">
      <c r="B2714" s="41"/>
      <c r="C2714" s="42"/>
      <c r="E2714" s="43"/>
      <c r="V2714" s="44"/>
      <c r="W2714" s="45"/>
    </row>
    <row r="2715" s="29" customFormat="1" ht="12" spans="2:23">
      <c r="B2715" s="41"/>
      <c r="C2715" s="42"/>
      <c r="E2715" s="43"/>
      <c r="V2715" s="44"/>
      <c r="W2715" s="45"/>
    </row>
    <row r="2716" s="29" customFormat="1" ht="12" spans="2:23">
      <c r="B2716" s="41"/>
      <c r="C2716" s="42"/>
      <c r="E2716" s="43"/>
      <c r="V2716" s="44"/>
      <c r="W2716" s="45"/>
    </row>
    <row r="2717" s="29" customFormat="1" ht="12" spans="2:23">
      <c r="B2717" s="41"/>
      <c r="C2717" s="42"/>
      <c r="E2717" s="43"/>
      <c r="V2717" s="44"/>
      <c r="W2717" s="45"/>
    </row>
    <row r="2718" s="29" customFormat="1" ht="12" spans="2:23">
      <c r="B2718" s="41"/>
      <c r="C2718" s="42"/>
      <c r="E2718" s="43"/>
      <c r="V2718" s="44"/>
      <c r="W2718" s="45"/>
    </row>
    <row r="2719" s="29" customFormat="1" ht="12" spans="2:23">
      <c r="B2719" s="41"/>
      <c r="C2719" s="42"/>
      <c r="E2719" s="43"/>
      <c r="V2719" s="44"/>
      <c r="W2719" s="45"/>
    </row>
    <row r="2720" s="29" customFormat="1" ht="12" spans="2:23">
      <c r="B2720" s="41"/>
      <c r="C2720" s="42"/>
      <c r="E2720" s="43"/>
      <c r="V2720" s="44"/>
      <c r="W2720" s="45"/>
    </row>
    <row r="2721" s="29" customFormat="1" ht="12" spans="2:23">
      <c r="B2721" s="41"/>
      <c r="C2721" s="42"/>
      <c r="E2721" s="43"/>
      <c r="V2721" s="44"/>
      <c r="W2721" s="45"/>
    </row>
    <row r="2722" s="29" customFormat="1" ht="12" spans="2:23">
      <c r="B2722" s="41"/>
      <c r="C2722" s="42"/>
      <c r="E2722" s="43"/>
      <c r="V2722" s="44"/>
      <c r="W2722" s="45"/>
    </row>
    <row r="2723" s="29" customFormat="1" ht="12" spans="2:23">
      <c r="B2723" s="41"/>
      <c r="C2723" s="42"/>
      <c r="E2723" s="43"/>
      <c r="V2723" s="44"/>
      <c r="W2723" s="45"/>
    </row>
    <row r="2724" s="29" customFormat="1" ht="12" spans="2:23">
      <c r="B2724" s="41"/>
      <c r="C2724" s="42"/>
      <c r="E2724" s="43"/>
      <c r="V2724" s="44"/>
      <c r="W2724" s="45"/>
    </row>
    <row r="2725" s="29" customFormat="1" ht="12" spans="2:23">
      <c r="B2725" s="41"/>
      <c r="C2725" s="42"/>
      <c r="E2725" s="43"/>
      <c r="V2725" s="44"/>
      <c r="W2725" s="45"/>
    </row>
    <row r="2726" s="29" customFormat="1" ht="12" spans="2:23">
      <c r="B2726" s="41"/>
      <c r="C2726" s="42"/>
      <c r="E2726" s="43"/>
      <c r="V2726" s="44"/>
      <c r="W2726" s="45"/>
    </row>
    <row r="2727" s="29" customFormat="1" ht="12" spans="2:23">
      <c r="B2727" s="41"/>
      <c r="C2727" s="42"/>
      <c r="E2727" s="43"/>
      <c r="V2727" s="44"/>
      <c r="W2727" s="45"/>
    </row>
    <row r="2728" s="29" customFormat="1" ht="12" spans="2:23">
      <c r="B2728" s="41"/>
      <c r="C2728" s="42"/>
      <c r="E2728" s="43"/>
      <c r="V2728" s="44"/>
      <c r="W2728" s="45"/>
    </row>
    <row r="2729" s="29" customFormat="1" ht="12" spans="2:23">
      <c r="B2729" s="41"/>
      <c r="C2729" s="42"/>
      <c r="E2729" s="43"/>
      <c r="V2729" s="44"/>
      <c r="W2729" s="45"/>
    </row>
    <row r="2730" s="29" customFormat="1" ht="12" spans="2:23">
      <c r="B2730" s="41"/>
      <c r="C2730" s="42"/>
      <c r="E2730" s="43"/>
      <c r="V2730" s="44"/>
      <c r="W2730" s="45"/>
    </row>
    <row r="2731" s="29" customFormat="1" ht="12" spans="2:23">
      <c r="B2731" s="41"/>
      <c r="C2731" s="42"/>
      <c r="E2731" s="43"/>
      <c r="V2731" s="44"/>
      <c r="W2731" s="45"/>
    </row>
    <row r="2732" s="29" customFormat="1" ht="12" spans="2:23">
      <c r="B2732" s="41"/>
      <c r="C2732" s="42"/>
      <c r="E2732" s="43"/>
      <c r="V2732" s="44"/>
      <c r="W2732" s="45"/>
    </row>
    <row r="2733" s="29" customFormat="1" ht="12" spans="2:23">
      <c r="B2733" s="41"/>
      <c r="C2733" s="42"/>
      <c r="E2733" s="43"/>
      <c r="V2733" s="44"/>
      <c r="W2733" s="45"/>
    </row>
    <row r="2734" s="29" customFormat="1" ht="12" spans="2:23">
      <c r="B2734" s="41"/>
      <c r="C2734" s="42"/>
      <c r="E2734" s="43"/>
      <c r="V2734" s="44"/>
      <c r="W2734" s="45"/>
    </row>
    <row r="2735" s="29" customFormat="1" ht="12" spans="2:23">
      <c r="B2735" s="41"/>
      <c r="C2735" s="42"/>
      <c r="E2735" s="43"/>
      <c r="V2735" s="44"/>
      <c r="W2735" s="45"/>
    </row>
    <row r="2736" s="29" customFormat="1" ht="12" spans="2:23">
      <c r="B2736" s="41"/>
      <c r="C2736" s="42"/>
      <c r="E2736" s="43"/>
      <c r="V2736" s="44"/>
      <c r="W2736" s="45"/>
    </row>
    <row r="2737" s="29" customFormat="1" ht="12" spans="2:23">
      <c r="B2737" s="41"/>
      <c r="C2737" s="42"/>
      <c r="E2737" s="43"/>
      <c r="V2737" s="44"/>
      <c r="W2737" s="45"/>
    </row>
    <row r="2738" s="29" customFormat="1" ht="12" spans="2:23">
      <c r="B2738" s="41"/>
      <c r="C2738" s="42"/>
      <c r="E2738" s="43"/>
      <c r="V2738" s="44"/>
      <c r="W2738" s="45"/>
    </row>
    <row r="2739" s="29" customFormat="1" ht="12" spans="2:23">
      <c r="B2739" s="41"/>
      <c r="C2739" s="42"/>
      <c r="E2739" s="43"/>
      <c r="V2739" s="44"/>
      <c r="W2739" s="45"/>
    </row>
    <row r="2740" s="29" customFormat="1" ht="12" spans="2:23">
      <c r="B2740" s="41"/>
      <c r="C2740" s="42"/>
      <c r="E2740" s="43"/>
      <c r="V2740" s="44"/>
      <c r="W2740" s="45"/>
    </row>
    <row r="2741" s="29" customFormat="1" ht="12" spans="2:23">
      <c r="B2741" s="41"/>
      <c r="C2741" s="42"/>
      <c r="E2741" s="43"/>
      <c r="V2741" s="44"/>
      <c r="W2741" s="45"/>
    </row>
    <row r="2742" s="29" customFormat="1" ht="12" spans="2:23">
      <c r="B2742" s="41"/>
      <c r="C2742" s="42"/>
      <c r="E2742" s="43"/>
      <c r="V2742" s="44"/>
      <c r="W2742" s="45"/>
    </row>
    <row r="2743" s="29" customFormat="1" ht="12" spans="2:23">
      <c r="B2743" s="41"/>
      <c r="C2743" s="42"/>
      <c r="E2743" s="43"/>
      <c r="V2743" s="44"/>
      <c r="W2743" s="45"/>
    </row>
    <row r="2744" s="29" customFormat="1" ht="12" spans="2:23">
      <c r="B2744" s="41"/>
      <c r="C2744" s="42"/>
      <c r="E2744" s="43"/>
      <c r="V2744" s="44"/>
      <c r="W2744" s="45"/>
    </row>
    <row r="2745" s="29" customFormat="1" ht="12" spans="2:23">
      <c r="B2745" s="41"/>
      <c r="C2745" s="42"/>
      <c r="E2745" s="43"/>
      <c r="V2745" s="44"/>
      <c r="W2745" s="45"/>
    </row>
    <row r="2746" s="29" customFormat="1" ht="12" spans="2:23">
      <c r="B2746" s="41"/>
      <c r="C2746" s="42"/>
      <c r="E2746" s="43"/>
      <c r="V2746" s="44"/>
      <c r="W2746" s="45"/>
    </row>
    <row r="2747" s="29" customFormat="1" ht="12" spans="2:23">
      <c r="B2747" s="41"/>
      <c r="C2747" s="42"/>
      <c r="E2747" s="43"/>
      <c r="V2747" s="44"/>
      <c r="W2747" s="45"/>
    </row>
    <row r="2748" s="29" customFormat="1" ht="12" spans="2:23">
      <c r="B2748" s="41"/>
      <c r="C2748" s="42"/>
      <c r="E2748" s="43"/>
      <c r="V2748" s="44"/>
      <c r="W2748" s="45"/>
    </row>
    <row r="2749" s="29" customFormat="1" ht="12" spans="2:23">
      <c r="B2749" s="41"/>
      <c r="C2749" s="42"/>
      <c r="E2749" s="43"/>
      <c r="V2749" s="44"/>
      <c r="W2749" s="45"/>
    </row>
    <row r="2750" s="29" customFormat="1" ht="12" spans="2:23">
      <c r="B2750" s="41"/>
      <c r="C2750" s="42"/>
      <c r="E2750" s="43"/>
      <c r="V2750" s="44"/>
      <c r="W2750" s="45"/>
    </row>
    <row r="2751" s="29" customFormat="1" ht="12" spans="2:23">
      <c r="B2751" s="41"/>
      <c r="C2751" s="42"/>
      <c r="E2751" s="43"/>
      <c r="V2751" s="44"/>
      <c r="W2751" s="45"/>
    </row>
    <row r="2752" s="29" customFormat="1" ht="12" spans="2:23">
      <c r="B2752" s="41"/>
      <c r="C2752" s="42"/>
      <c r="E2752" s="43"/>
      <c r="V2752" s="44"/>
      <c r="W2752" s="45"/>
    </row>
    <row r="2753" s="29" customFormat="1" ht="12" spans="2:23">
      <c r="B2753" s="41"/>
      <c r="C2753" s="42"/>
      <c r="E2753" s="43"/>
      <c r="V2753" s="44"/>
      <c r="W2753" s="45"/>
    </row>
    <row r="2754" s="29" customFormat="1" ht="12" spans="2:23">
      <c r="B2754" s="41"/>
      <c r="C2754" s="42"/>
      <c r="E2754" s="43"/>
      <c r="V2754" s="44"/>
      <c r="W2754" s="45"/>
    </row>
    <row r="2755" s="29" customFormat="1" ht="13.5" customHeight="1" spans="2:23">
      <c r="B2755" s="41"/>
      <c r="C2755" s="42"/>
      <c r="E2755" s="43"/>
      <c r="V2755" s="44"/>
      <c r="W2755" s="45"/>
    </row>
    <row r="2756" s="29" customFormat="1" ht="13.5" customHeight="1" spans="2:23">
      <c r="B2756" s="41"/>
      <c r="C2756" s="42"/>
      <c r="E2756" s="43"/>
      <c r="V2756" s="44"/>
      <c r="W2756" s="45"/>
    </row>
  </sheetData>
  <autoFilter ref="A2:W251">
    <filterColumn colId="3">
      <customFilters>
        <customFilter operator="equal" val="购房安置"/>
      </customFilters>
    </filterColumn>
    <filterColumn colId="6">
      <filters>
        <filter val="珠港村坎坡组"/>
        <filter val="中兴村老中组"/>
        <filter val="珠港村集镇"/>
        <filter val="相思村集镇"/>
      </filters>
    </filterColumn>
    <extLst/>
  </autoFilter>
  <mergeCells count="1">
    <mergeCell ref="A1:W1"/>
  </mergeCells>
  <pageMargins left="0.393055555555556" right="0.235416666666667" top="1" bottom="1" header="0.511805555555556" footer="0.511805555555556"/>
  <pageSetup paperSize="9" orientation="landscape" horizontalDpi="600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3"/>
  <sheetViews>
    <sheetView topLeftCell="A2" workbookViewId="0">
      <selection activeCell="C2" sqref="C2:C173"/>
    </sheetView>
  </sheetViews>
  <sheetFormatPr defaultColWidth="9" defaultRowHeight="13.5"/>
  <cols>
    <col min="1" max="1" width="5.5" customWidth="1"/>
    <col min="2" max="2" width="6.88333333333333" style="16" customWidth="1"/>
    <col min="3" max="3" width="19.25" customWidth="1"/>
    <col min="4" max="4" width="5.63333333333333" customWidth="1"/>
    <col min="7" max="7" width="8.88333333333333" customWidth="1"/>
    <col min="8" max="8" width="9.13333333333333" customWidth="1"/>
    <col min="9" max="9" width="6.13333333333333" customWidth="1"/>
    <col min="10" max="10" width="5.38333333333333" customWidth="1"/>
    <col min="11" max="11" width="7.63333333333333" customWidth="1"/>
    <col min="12" max="12" width="5.88333333333333" customWidth="1"/>
    <col min="13" max="13" width="7.13333333333333" customWidth="1"/>
    <col min="14" max="14" width="6.63333333333333" customWidth="1"/>
    <col min="15" max="15" width="5" customWidth="1"/>
    <col min="16" max="16" width="7" customWidth="1"/>
    <col min="17" max="17" width="11.1333333333333" customWidth="1"/>
    <col min="18" max="18" width="12.1333333333333" customWidth="1"/>
    <col min="19" max="20" width="7.88333333333333" customWidth="1"/>
  </cols>
  <sheetData>
    <row r="1" ht="41" hidden="1" customHeight="1" spans="1:20">
      <c r="A1" s="17" t="s">
        <v>1431</v>
      </c>
      <c r="B1" s="18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ht="84" customHeight="1" spans="1:18">
      <c r="A2" s="20" t="s">
        <v>85</v>
      </c>
      <c r="B2" s="21" t="s">
        <v>742</v>
      </c>
      <c r="C2" s="20" t="s">
        <v>744</v>
      </c>
      <c r="D2" s="20" t="s">
        <v>745</v>
      </c>
      <c r="E2" s="20" t="s">
        <v>746</v>
      </c>
      <c r="F2" s="20" t="s">
        <v>747</v>
      </c>
      <c r="G2" s="20" t="s">
        <v>1432</v>
      </c>
      <c r="H2" s="20" t="s">
        <v>752</v>
      </c>
      <c r="I2" s="20" t="s">
        <v>753</v>
      </c>
      <c r="J2" s="20" t="s">
        <v>754</v>
      </c>
      <c r="K2" s="20" t="s">
        <v>755</v>
      </c>
      <c r="L2" s="20" t="s">
        <v>756</v>
      </c>
      <c r="M2" s="20" t="s">
        <v>757</v>
      </c>
      <c r="N2" s="20" t="s">
        <v>758</v>
      </c>
      <c r="O2" s="20" t="s">
        <v>1433</v>
      </c>
      <c r="P2" s="20" t="s">
        <v>761</v>
      </c>
      <c r="Q2" s="26" t="s">
        <v>13</v>
      </c>
      <c r="R2" s="26" t="s">
        <v>1434</v>
      </c>
    </row>
    <row r="3" ht="35" customHeight="1" spans="1:18">
      <c r="A3" s="22">
        <v>1</v>
      </c>
      <c r="B3" s="22" t="s">
        <v>1435</v>
      </c>
      <c r="C3" s="22" t="s">
        <v>129</v>
      </c>
      <c r="D3" s="22" t="s">
        <v>31</v>
      </c>
      <c r="E3" s="22" t="s">
        <v>34</v>
      </c>
      <c r="F3" s="22" t="s">
        <v>1436</v>
      </c>
      <c r="G3" s="23" t="s">
        <v>1437</v>
      </c>
      <c r="H3" s="22">
        <v>4</v>
      </c>
      <c r="I3" s="22">
        <v>4</v>
      </c>
      <c r="J3" s="22">
        <v>4</v>
      </c>
      <c r="K3" s="22">
        <f t="shared" ref="K3:K66" si="0">H3*25</f>
        <v>100</v>
      </c>
      <c r="L3" s="22">
        <v>9</v>
      </c>
      <c r="M3" s="22">
        <v>8</v>
      </c>
      <c r="N3" s="22">
        <v>1</v>
      </c>
      <c r="O3" s="22" t="s">
        <v>768</v>
      </c>
      <c r="P3" s="22" t="s">
        <v>769</v>
      </c>
      <c r="Q3" s="22"/>
      <c r="R3" s="22" t="e">
        <v>#N/A</v>
      </c>
    </row>
    <row r="4" ht="35" customHeight="1" spans="1:18">
      <c r="A4" s="22">
        <v>2</v>
      </c>
      <c r="B4" s="22" t="s">
        <v>1438</v>
      </c>
      <c r="C4" s="22" t="s">
        <v>129</v>
      </c>
      <c r="D4" s="22" t="s">
        <v>31</v>
      </c>
      <c r="E4" s="22" t="s">
        <v>34</v>
      </c>
      <c r="F4" s="22" t="s">
        <v>1436</v>
      </c>
      <c r="G4" s="23" t="s">
        <v>1437</v>
      </c>
      <c r="H4" s="22">
        <v>4</v>
      </c>
      <c r="I4" s="22">
        <v>4</v>
      </c>
      <c r="J4" s="22">
        <v>4</v>
      </c>
      <c r="K4" s="22">
        <f t="shared" si="0"/>
        <v>100</v>
      </c>
      <c r="L4" s="22">
        <v>9</v>
      </c>
      <c r="M4" s="22">
        <v>8</v>
      </c>
      <c r="N4" s="22">
        <v>1</v>
      </c>
      <c r="O4" s="22" t="s">
        <v>768</v>
      </c>
      <c r="P4" s="22" t="s">
        <v>769</v>
      </c>
      <c r="Q4" s="22"/>
      <c r="R4" s="22" t="e">
        <v>#N/A</v>
      </c>
    </row>
    <row r="5" ht="35" customHeight="1" spans="1:18">
      <c r="A5" s="22">
        <v>3</v>
      </c>
      <c r="B5" s="22" t="s">
        <v>1439</v>
      </c>
      <c r="C5" s="22" t="s">
        <v>129</v>
      </c>
      <c r="D5" s="22" t="s">
        <v>31</v>
      </c>
      <c r="E5" s="22" t="s">
        <v>34</v>
      </c>
      <c r="F5" s="22" t="s">
        <v>1436</v>
      </c>
      <c r="G5" s="23" t="s">
        <v>1437</v>
      </c>
      <c r="H5" s="22">
        <v>2</v>
      </c>
      <c r="I5" s="22">
        <v>2</v>
      </c>
      <c r="J5" s="22">
        <v>2</v>
      </c>
      <c r="K5" s="22">
        <f t="shared" si="0"/>
        <v>50</v>
      </c>
      <c r="L5" s="22">
        <v>4.5</v>
      </c>
      <c r="M5" s="22">
        <v>4</v>
      </c>
      <c r="N5" s="22">
        <v>0.5</v>
      </c>
      <c r="O5" s="22" t="s">
        <v>768</v>
      </c>
      <c r="P5" s="22" t="s">
        <v>777</v>
      </c>
      <c r="Q5" s="22"/>
      <c r="R5" s="22" t="e">
        <v>#N/A</v>
      </c>
    </row>
    <row r="6" ht="35" customHeight="1" spans="1:18">
      <c r="A6" s="22">
        <v>4</v>
      </c>
      <c r="B6" s="22" t="s">
        <v>1440</v>
      </c>
      <c r="C6" s="22" t="s">
        <v>129</v>
      </c>
      <c r="D6" s="22" t="s">
        <v>31</v>
      </c>
      <c r="E6" s="22" t="s">
        <v>34</v>
      </c>
      <c r="F6" s="22" t="s">
        <v>1436</v>
      </c>
      <c r="G6" s="23" t="s">
        <v>1437</v>
      </c>
      <c r="H6" s="22">
        <v>5</v>
      </c>
      <c r="I6" s="22">
        <v>5</v>
      </c>
      <c r="J6" s="22">
        <v>5</v>
      </c>
      <c r="K6" s="22">
        <f t="shared" si="0"/>
        <v>125</v>
      </c>
      <c r="L6" s="22">
        <v>11</v>
      </c>
      <c r="M6" s="22">
        <v>10</v>
      </c>
      <c r="N6" s="22">
        <v>1</v>
      </c>
      <c r="O6" s="22" t="s">
        <v>768</v>
      </c>
      <c r="P6" s="22" t="s">
        <v>769</v>
      </c>
      <c r="Q6" s="22"/>
      <c r="R6" s="22" t="e">
        <v>#N/A</v>
      </c>
    </row>
    <row r="7" ht="35" customHeight="1" spans="1:18">
      <c r="A7" s="22">
        <v>5</v>
      </c>
      <c r="B7" s="22" t="s">
        <v>1441</v>
      </c>
      <c r="C7" s="22" t="s">
        <v>129</v>
      </c>
      <c r="D7" s="22" t="s">
        <v>31</v>
      </c>
      <c r="E7" s="22" t="s">
        <v>34</v>
      </c>
      <c r="F7" s="22" t="s">
        <v>1436</v>
      </c>
      <c r="G7" s="23" t="s">
        <v>1437</v>
      </c>
      <c r="H7" s="22">
        <v>5</v>
      </c>
      <c r="I7" s="22">
        <v>5</v>
      </c>
      <c r="J7" s="22">
        <v>5</v>
      </c>
      <c r="K7" s="22">
        <f t="shared" si="0"/>
        <v>125</v>
      </c>
      <c r="L7" s="22">
        <v>11</v>
      </c>
      <c r="M7" s="22">
        <v>10</v>
      </c>
      <c r="N7" s="22">
        <v>1</v>
      </c>
      <c r="O7" s="22" t="s">
        <v>768</v>
      </c>
      <c r="P7" s="22" t="s">
        <v>769</v>
      </c>
      <c r="Q7" s="22"/>
      <c r="R7" s="22" t="e">
        <v>#N/A</v>
      </c>
    </row>
    <row r="8" ht="35" customHeight="1" spans="1:18">
      <c r="A8" s="22">
        <v>6</v>
      </c>
      <c r="B8" s="22" t="s">
        <v>1347</v>
      </c>
      <c r="C8" s="22" t="s">
        <v>129</v>
      </c>
      <c r="D8" s="22" t="s">
        <v>31</v>
      </c>
      <c r="E8" s="22" t="s">
        <v>34</v>
      </c>
      <c r="F8" s="22" t="s">
        <v>1436</v>
      </c>
      <c r="G8" s="23" t="s">
        <v>1437</v>
      </c>
      <c r="H8" s="22">
        <v>4</v>
      </c>
      <c r="I8" s="22">
        <v>4</v>
      </c>
      <c r="J8" s="22">
        <v>4</v>
      </c>
      <c r="K8" s="22">
        <f t="shared" si="0"/>
        <v>100</v>
      </c>
      <c r="L8" s="22">
        <v>9</v>
      </c>
      <c r="M8" s="22">
        <v>8</v>
      </c>
      <c r="N8" s="22">
        <v>1</v>
      </c>
      <c r="O8" s="22" t="s">
        <v>768</v>
      </c>
      <c r="P8" s="22" t="s">
        <v>777</v>
      </c>
      <c r="Q8" s="22"/>
      <c r="R8" s="22" t="e">
        <v>#N/A</v>
      </c>
    </row>
    <row r="9" ht="35" customHeight="1" spans="1:18">
      <c r="A9" s="22">
        <v>7</v>
      </c>
      <c r="B9" s="22" t="s">
        <v>1442</v>
      </c>
      <c r="C9" s="22" t="s">
        <v>129</v>
      </c>
      <c r="D9" s="22" t="s">
        <v>31</v>
      </c>
      <c r="E9" s="22" t="s">
        <v>34</v>
      </c>
      <c r="F9" s="22" t="s">
        <v>1436</v>
      </c>
      <c r="G9" s="23" t="s">
        <v>1437</v>
      </c>
      <c r="H9" s="22">
        <v>4</v>
      </c>
      <c r="I9" s="22">
        <v>4</v>
      </c>
      <c r="J9" s="22">
        <v>4</v>
      </c>
      <c r="K9" s="22">
        <f t="shared" si="0"/>
        <v>100</v>
      </c>
      <c r="L9" s="22">
        <v>9</v>
      </c>
      <c r="M9" s="22">
        <v>8</v>
      </c>
      <c r="N9" s="22">
        <v>1</v>
      </c>
      <c r="O9" s="22" t="s">
        <v>768</v>
      </c>
      <c r="P9" s="22" t="s">
        <v>769</v>
      </c>
      <c r="Q9" s="22"/>
      <c r="R9" s="22" t="e">
        <v>#N/A</v>
      </c>
    </row>
    <row r="10" ht="35" customHeight="1" spans="1:18">
      <c r="A10" s="22">
        <v>8</v>
      </c>
      <c r="B10" s="22" t="s">
        <v>1443</v>
      </c>
      <c r="C10" s="22" t="s">
        <v>129</v>
      </c>
      <c r="D10" s="22" t="s">
        <v>31</v>
      </c>
      <c r="E10" s="22" t="s">
        <v>34</v>
      </c>
      <c r="F10" s="22" t="s">
        <v>1436</v>
      </c>
      <c r="G10" s="23" t="s">
        <v>1437</v>
      </c>
      <c r="H10" s="22">
        <v>5</v>
      </c>
      <c r="I10" s="22">
        <v>5</v>
      </c>
      <c r="J10" s="22">
        <v>5</v>
      </c>
      <c r="K10" s="22">
        <f t="shared" si="0"/>
        <v>125</v>
      </c>
      <c r="L10" s="22">
        <v>11</v>
      </c>
      <c r="M10" s="22">
        <v>10</v>
      </c>
      <c r="N10" s="22">
        <v>1</v>
      </c>
      <c r="O10" s="22" t="s">
        <v>768</v>
      </c>
      <c r="P10" s="22" t="s">
        <v>769</v>
      </c>
      <c r="Q10" s="22"/>
      <c r="R10" s="22" t="e">
        <v>#N/A</v>
      </c>
    </row>
    <row r="11" ht="35" customHeight="1" spans="1:18">
      <c r="A11" s="22">
        <v>9</v>
      </c>
      <c r="B11" s="22" t="s">
        <v>1444</v>
      </c>
      <c r="C11" s="22" t="s">
        <v>129</v>
      </c>
      <c r="D11" s="22" t="s">
        <v>31</v>
      </c>
      <c r="E11" s="22" t="s">
        <v>34</v>
      </c>
      <c r="F11" s="22" t="s">
        <v>1436</v>
      </c>
      <c r="G11" s="23" t="s">
        <v>1437</v>
      </c>
      <c r="H11" s="22">
        <v>4</v>
      </c>
      <c r="I11" s="22">
        <v>4</v>
      </c>
      <c r="J11" s="22">
        <v>4</v>
      </c>
      <c r="K11" s="22">
        <f t="shared" si="0"/>
        <v>100</v>
      </c>
      <c r="L11" s="22">
        <v>9</v>
      </c>
      <c r="M11" s="22">
        <v>8</v>
      </c>
      <c r="N11" s="22">
        <v>1</v>
      </c>
      <c r="O11" s="22" t="s">
        <v>768</v>
      </c>
      <c r="P11" s="22" t="s">
        <v>769</v>
      </c>
      <c r="Q11" s="22"/>
      <c r="R11" s="22" t="e">
        <v>#N/A</v>
      </c>
    </row>
    <row r="12" ht="35" customHeight="1" spans="1:18">
      <c r="A12" s="22">
        <v>10</v>
      </c>
      <c r="B12" s="22" t="s">
        <v>1445</v>
      </c>
      <c r="C12" s="22" t="s">
        <v>129</v>
      </c>
      <c r="D12" s="22" t="s">
        <v>31</v>
      </c>
      <c r="E12" s="22" t="s">
        <v>34</v>
      </c>
      <c r="F12" s="22" t="s">
        <v>1436</v>
      </c>
      <c r="G12" s="23" t="s">
        <v>1437</v>
      </c>
      <c r="H12" s="22">
        <v>2</v>
      </c>
      <c r="I12" s="22">
        <v>2</v>
      </c>
      <c r="J12" s="22">
        <v>2</v>
      </c>
      <c r="K12" s="22">
        <f t="shared" si="0"/>
        <v>50</v>
      </c>
      <c r="L12" s="22">
        <v>4.5</v>
      </c>
      <c r="M12" s="22">
        <v>4</v>
      </c>
      <c r="N12" s="22">
        <v>0.5</v>
      </c>
      <c r="O12" s="22" t="s">
        <v>768</v>
      </c>
      <c r="P12" s="22" t="s">
        <v>777</v>
      </c>
      <c r="Q12" s="22"/>
      <c r="R12" s="22" t="e">
        <v>#N/A</v>
      </c>
    </row>
    <row r="13" ht="35" customHeight="1" spans="1:18">
      <c r="A13" s="22">
        <v>11</v>
      </c>
      <c r="B13" s="24" t="s">
        <v>1446</v>
      </c>
      <c r="C13" s="22" t="s">
        <v>129</v>
      </c>
      <c r="D13" s="22" t="s">
        <v>31</v>
      </c>
      <c r="E13" s="22" t="s">
        <v>34</v>
      </c>
      <c r="F13" s="22" t="s">
        <v>1436</v>
      </c>
      <c r="G13" s="23" t="s">
        <v>1437</v>
      </c>
      <c r="H13" s="22">
        <v>3</v>
      </c>
      <c r="I13" s="22">
        <v>3</v>
      </c>
      <c r="J13" s="22">
        <v>3</v>
      </c>
      <c r="K13" s="22">
        <f t="shared" si="0"/>
        <v>75</v>
      </c>
      <c r="L13" s="22">
        <v>6.75</v>
      </c>
      <c r="M13" s="22">
        <v>6</v>
      </c>
      <c r="N13" s="22">
        <v>0.75</v>
      </c>
      <c r="O13" s="22" t="s">
        <v>768</v>
      </c>
      <c r="P13" s="22" t="s">
        <v>777</v>
      </c>
      <c r="Q13" s="22"/>
      <c r="R13" s="22" t="e">
        <v>#N/A</v>
      </c>
    </row>
    <row r="14" ht="35" customHeight="1" spans="1:18">
      <c r="A14" s="22">
        <v>12</v>
      </c>
      <c r="B14" s="22" t="s">
        <v>1447</v>
      </c>
      <c r="C14" s="22" t="s">
        <v>129</v>
      </c>
      <c r="D14" s="22" t="s">
        <v>31</v>
      </c>
      <c r="E14" s="22" t="s">
        <v>34</v>
      </c>
      <c r="F14" s="22" t="s">
        <v>1436</v>
      </c>
      <c r="G14" s="23" t="s">
        <v>1437</v>
      </c>
      <c r="H14" s="22">
        <v>2</v>
      </c>
      <c r="I14" s="22">
        <v>2</v>
      </c>
      <c r="J14" s="22">
        <v>2</v>
      </c>
      <c r="K14" s="22">
        <f t="shared" si="0"/>
        <v>50</v>
      </c>
      <c r="L14" s="22">
        <v>4.5</v>
      </c>
      <c r="M14" s="22">
        <v>4</v>
      </c>
      <c r="N14" s="22">
        <v>0.5</v>
      </c>
      <c r="O14" s="22" t="s">
        <v>768</v>
      </c>
      <c r="P14" s="22" t="s">
        <v>777</v>
      </c>
      <c r="Q14" s="22"/>
      <c r="R14" s="22" t="e">
        <v>#N/A</v>
      </c>
    </row>
    <row r="15" ht="35" customHeight="1" spans="1:18">
      <c r="A15" s="22">
        <v>13</v>
      </c>
      <c r="B15" s="22" t="s">
        <v>1448</v>
      </c>
      <c r="C15" s="22" t="s">
        <v>129</v>
      </c>
      <c r="D15" s="22" t="s">
        <v>31</v>
      </c>
      <c r="E15" s="22" t="s">
        <v>34</v>
      </c>
      <c r="F15" s="22" t="s">
        <v>1436</v>
      </c>
      <c r="G15" s="23" t="s">
        <v>1437</v>
      </c>
      <c r="H15" s="22">
        <v>4</v>
      </c>
      <c r="I15" s="22">
        <v>4</v>
      </c>
      <c r="J15" s="22">
        <v>4</v>
      </c>
      <c r="K15" s="22">
        <f t="shared" si="0"/>
        <v>100</v>
      </c>
      <c r="L15" s="22">
        <v>9</v>
      </c>
      <c r="M15" s="22">
        <v>8</v>
      </c>
      <c r="N15" s="22">
        <v>1</v>
      </c>
      <c r="O15" s="22" t="s">
        <v>768</v>
      </c>
      <c r="P15" s="22" t="s">
        <v>769</v>
      </c>
      <c r="Q15" s="22"/>
      <c r="R15" s="22" t="e">
        <v>#N/A</v>
      </c>
    </row>
    <row r="16" ht="35" customHeight="1" spans="1:18">
      <c r="A16" s="22">
        <v>14</v>
      </c>
      <c r="B16" s="22" t="s">
        <v>1449</v>
      </c>
      <c r="C16" s="22" t="s">
        <v>129</v>
      </c>
      <c r="D16" s="22" t="s">
        <v>31</v>
      </c>
      <c r="E16" s="22" t="s">
        <v>34</v>
      </c>
      <c r="F16" s="22" t="s">
        <v>1436</v>
      </c>
      <c r="G16" s="23" t="s">
        <v>1437</v>
      </c>
      <c r="H16" s="22">
        <v>2</v>
      </c>
      <c r="I16" s="22">
        <v>2</v>
      </c>
      <c r="J16" s="22">
        <v>2</v>
      </c>
      <c r="K16" s="22">
        <f t="shared" si="0"/>
        <v>50</v>
      </c>
      <c r="L16" s="22">
        <v>4.5</v>
      </c>
      <c r="M16" s="22">
        <v>4</v>
      </c>
      <c r="N16" s="22">
        <v>0.5</v>
      </c>
      <c r="O16" s="22" t="s">
        <v>768</v>
      </c>
      <c r="P16" s="22" t="s">
        <v>777</v>
      </c>
      <c r="Q16" s="22"/>
      <c r="R16" s="22" t="e">
        <v>#N/A</v>
      </c>
    </row>
    <row r="17" ht="35" customHeight="1" spans="1:18">
      <c r="A17" s="22">
        <v>15</v>
      </c>
      <c r="B17" s="22" t="s">
        <v>1450</v>
      </c>
      <c r="C17" s="22" t="s">
        <v>129</v>
      </c>
      <c r="D17" s="22" t="s">
        <v>31</v>
      </c>
      <c r="E17" s="22" t="s">
        <v>34</v>
      </c>
      <c r="F17" s="22" t="s">
        <v>1436</v>
      </c>
      <c r="G17" s="23" t="s">
        <v>1437</v>
      </c>
      <c r="H17" s="22">
        <v>5</v>
      </c>
      <c r="I17" s="22">
        <v>5</v>
      </c>
      <c r="J17" s="22">
        <v>5</v>
      </c>
      <c r="K17" s="22">
        <f t="shared" si="0"/>
        <v>125</v>
      </c>
      <c r="L17" s="22">
        <v>11</v>
      </c>
      <c r="M17" s="22">
        <v>10</v>
      </c>
      <c r="N17" s="22">
        <v>1</v>
      </c>
      <c r="O17" s="22" t="s">
        <v>768</v>
      </c>
      <c r="P17" s="22" t="s">
        <v>769</v>
      </c>
      <c r="Q17" s="22"/>
      <c r="R17" s="22" t="e">
        <v>#N/A</v>
      </c>
    </row>
    <row r="18" ht="35" customHeight="1" spans="1:18">
      <c r="A18" s="22">
        <v>16</v>
      </c>
      <c r="B18" s="24" t="s">
        <v>1451</v>
      </c>
      <c r="C18" s="22" t="s">
        <v>129</v>
      </c>
      <c r="D18" s="22" t="s">
        <v>31</v>
      </c>
      <c r="E18" s="22" t="s">
        <v>34</v>
      </c>
      <c r="F18" s="22" t="s">
        <v>1436</v>
      </c>
      <c r="G18" s="23" t="s">
        <v>1437</v>
      </c>
      <c r="H18" s="22">
        <v>3</v>
      </c>
      <c r="I18" s="22">
        <v>3</v>
      </c>
      <c r="J18" s="22">
        <v>3</v>
      </c>
      <c r="K18" s="22">
        <f t="shared" si="0"/>
        <v>75</v>
      </c>
      <c r="L18" s="22">
        <v>6.75</v>
      </c>
      <c r="M18" s="22">
        <v>6</v>
      </c>
      <c r="N18" s="22">
        <v>0.75</v>
      </c>
      <c r="O18" s="22" t="s">
        <v>768</v>
      </c>
      <c r="P18" s="22" t="s">
        <v>769</v>
      </c>
      <c r="Q18" s="22"/>
      <c r="R18" s="22" t="e">
        <v>#N/A</v>
      </c>
    </row>
    <row r="19" ht="35" customHeight="1" spans="1:18">
      <c r="A19" s="22">
        <v>17</v>
      </c>
      <c r="B19" s="22" t="s">
        <v>1452</v>
      </c>
      <c r="C19" s="22" t="s">
        <v>129</v>
      </c>
      <c r="D19" s="22" t="s">
        <v>31</v>
      </c>
      <c r="E19" s="22" t="s">
        <v>34</v>
      </c>
      <c r="F19" s="22" t="s">
        <v>1436</v>
      </c>
      <c r="G19" s="23" t="s">
        <v>1437</v>
      </c>
      <c r="H19" s="22">
        <v>4</v>
      </c>
      <c r="I19" s="22">
        <v>4</v>
      </c>
      <c r="J19" s="22">
        <v>4</v>
      </c>
      <c r="K19" s="22">
        <f t="shared" si="0"/>
        <v>100</v>
      </c>
      <c r="L19" s="22">
        <v>9</v>
      </c>
      <c r="M19" s="22">
        <v>8</v>
      </c>
      <c r="N19" s="22">
        <v>1</v>
      </c>
      <c r="O19" s="22" t="s">
        <v>768</v>
      </c>
      <c r="P19" s="22" t="s">
        <v>769</v>
      </c>
      <c r="Q19" s="22"/>
      <c r="R19" s="22" t="e">
        <v>#N/A</v>
      </c>
    </row>
    <row r="20" ht="35" customHeight="1" spans="1:18">
      <c r="A20" s="22">
        <v>18</v>
      </c>
      <c r="B20" s="24" t="s">
        <v>1453</v>
      </c>
      <c r="C20" s="22" t="s">
        <v>129</v>
      </c>
      <c r="D20" s="22" t="s">
        <v>31</v>
      </c>
      <c r="E20" s="22" t="s">
        <v>34</v>
      </c>
      <c r="F20" s="22" t="s">
        <v>1436</v>
      </c>
      <c r="G20" s="23" t="s">
        <v>1437</v>
      </c>
      <c r="H20" s="22">
        <v>3</v>
      </c>
      <c r="I20" s="22">
        <v>3</v>
      </c>
      <c r="J20" s="22">
        <v>3</v>
      </c>
      <c r="K20" s="22">
        <f t="shared" si="0"/>
        <v>75</v>
      </c>
      <c r="L20" s="22">
        <v>6.75</v>
      </c>
      <c r="M20" s="22">
        <v>6</v>
      </c>
      <c r="N20" s="22">
        <v>0.75</v>
      </c>
      <c r="O20" s="22" t="s">
        <v>768</v>
      </c>
      <c r="P20" s="22" t="s">
        <v>777</v>
      </c>
      <c r="Q20" s="22"/>
      <c r="R20" s="22" t="e">
        <v>#N/A</v>
      </c>
    </row>
    <row r="21" ht="35" customHeight="1" spans="1:18">
      <c r="A21" s="22">
        <v>19</v>
      </c>
      <c r="B21" s="22" t="s">
        <v>1454</v>
      </c>
      <c r="C21" s="22" t="s">
        <v>129</v>
      </c>
      <c r="D21" s="22" t="s">
        <v>31</v>
      </c>
      <c r="E21" s="22" t="s">
        <v>34</v>
      </c>
      <c r="F21" s="22" t="s">
        <v>1436</v>
      </c>
      <c r="G21" s="23" t="s">
        <v>1437</v>
      </c>
      <c r="H21" s="22">
        <v>1</v>
      </c>
      <c r="I21" s="22">
        <v>1</v>
      </c>
      <c r="J21" s="22">
        <v>1</v>
      </c>
      <c r="K21" s="22">
        <f t="shared" si="0"/>
        <v>25</v>
      </c>
      <c r="L21" s="22">
        <v>2.25</v>
      </c>
      <c r="M21" s="22">
        <v>2</v>
      </c>
      <c r="N21" s="22">
        <v>0.25</v>
      </c>
      <c r="O21" s="22" t="s">
        <v>768</v>
      </c>
      <c r="P21" s="22" t="s">
        <v>769</v>
      </c>
      <c r="Q21" s="22"/>
      <c r="R21" s="22" t="e">
        <v>#N/A</v>
      </c>
    </row>
    <row r="22" ht="35" customHeight="1" spans="1:18">
      <c r="A22" s="22">
        <v>20</v>
      </c>
      <c r="B22" s="22" t="s">
        <v>1455</v>
      </c>
      <c r="C22" s="22" t="s">
        <v>129</v>
      </c>
      <c r="D22" s="22" t="s">
        <v>31</v>
      </c>
      <c r="E22" s="22" t="s">
        <v>34</v>
      </c>
      <c r="F22" s="22" t="s">
        <v>1436</v>
      </c>
      <c r="G22" s="23" t="s">
        <v>1437</v>
      </c>
      <c r="H22" s="22">
        <v>4</v>
      </c>
      <c r="I22" s="22">
        <v>4</v>
      </c>
      <c r="J22" s="22">
        <v>4</v>
      </c>
      <c r="K22" s="22">
        <f t="shared" si="0"/>
        <v>100</v>
      </c>
      <c r="L22" s="22">
        <v>9</v>
      </c>
      <c r="M22" s="22">
        <v>8</v>
      </c>
      <c r="N22" s="22">
        <v>1</v>
      </c>
      <c r="O22" s="22" t="s">
        <v>768</v>
      </c>
      <c r="P22" s="22" t="s">
        <v>769</v>
      </c>
      <c r="Q22" s="22"/>
      <c r="R22" s="22" t="e">
        <v>#N/A</v>
      </c>
    </row>
    <row r="23" ht="35" customHeight="1" spans="1:18">
      <c r="A23" s="22">
        <v>21</v>
      </c>
      <c r="B23" s="22" t="s">
        <v>1456</v>
      </c>
      <c r="C23" s="22" t="s">
        <v>129</v>
      </c>
      <c r="D23" s="22" t="s">
        <v>31</v>
      </c>
      <c r="E23" s="22" t="s">
        <v>34</v>
      </c>
      <c r="F23" s="22" t="s">
        <v>1436</v>
      </c>
      <c r="G23" s="23" t="s">
        <v>1437</v>
      </c>
      <c r="H23" s="22">
        <v>1</v>
      </c>
      <c r="I23" s="22">
        <v>1</v>
      </c>
      <c r="J23" s="22">
        <v>1</v>
      </c>
      <c r="K23" s="22">
        <f t="shared" si="0"/>
        <v>25</v>
      </c>
      <c r="L23" s="22">
        <v>2.25</v>
      </c>
      <c r="M23" s="22">
        <v>2</v>
      </c>
      <c r="N23" s="22">
        <v>0.25</v>
      </c>
      <c r="O23" s="22" t="s">
        <v>768</v>
      </c>
      <c r="P23" s="22" t="s">
        <v>777</v>
      </c>
      <c r="Q23" s="22"/>
      <c r="R23" s="22" t="e">
        <v>#N/A</v>
      </c>
    </row>
    <row r="24" ht="35" customHeight="1" spans="1:18">
      <c r="A24" s="22">
        <v>22</v>
      </c>
      <c r="B24" s="22" t="s">
        <v>1357</v>
      </c>
      <c r="C24" s="22" t="s">
        <v>129</v>
      </c>
      <c r="D24" s="22" t="s">
        <v>31</v>
      </c>
      <c r="E24" s="22" t="s">
        <v>34</v>
      </c>
      <c r="F24" s="22" t="s">
        <v>1436</v>
      </c>
      <c r="G24" s="23" t="s">
        <v>1437</v>
      </c>
      <c r="H24" s="22">
        <v>2</v>
      </c>
      <c r="I24" s="22">
        <v>2</v>
      </c>
      <c r="J24" s="22">
        <v>2</v>
      </c>
      <c r="K24" s="22">
        <f t="shared" si="0"/>
        <v>50</v>
      </c>
      <c r="L24" s="22">
        <v>4.5</v>
      </c>
      <c r="M24" s="22">
        <v>4</v>
      </c>
      <c r="N24" s="22">
        <v>0.5</v>
      </c>
      <c r="O24" s="22" t="s">
        <v>768</v>
      </c>
      <c r="P24" s="22" t="s">
        <v>777</v>
      </c>
      <c r="Q24" s="22"/>
      <c r="R24" s="22" t="e">
        <v>#N/A</v>
      </c>
    </row>
    <row r="25" ht="35" customHeight="1" spans="1:18">
      <c r="A25" s="22">
        <v>23</v>
      </c>
      <c r="B25" s="24" t="s">
        <v>1457</v>
      </c>
      <c r="C25" s="22" t="s">
        <v>129</v>
      </c>
      <c r="D25" s="22" t="s">
        <v>31</v>
      </c>
      <c r="E25" s="22" t="s">
        <v>34</v>
      </c>
      <c r="F25" s="22" t="s">
        <v>1436</v>
      </c>
      <c r="G25" s="23" t="s">
        <v>1437</v>
      </c>
      <c r="H25" s="22">
        <v>3</v>
      </c>
      <c r="I25" s="22">
        <v>3</v>
      </c>
      <c r="J25" s="22">
        <v>3</v>
      </c>
      <c r="K25" s="22">
        <f t="shared" si="0"/>
        <v>75</v>
      </c>
      <c r="L25" s="22">
        <v>6.75</v>
      </c>
      <c r="M25" s="22">
        <v>6</v>
      </c>
      <c r="N25" s="22">
        <v>0.75</v>
      </c>
      <c r="O25" s="22" t="s">
        <v>768</v>
      </c>
      <c r="P25" s="22" t="s">
        <v>769</v>
      </c>
      <c r="Q25" s="22"/>
      <c r="R25" s="22" t="e">
        <v>#N/A</v>
      </c>
    </row>
    <row r="26" ht="35" customHeight="1" spans="1:18">
      <c r="A26" s="22">
        <v>24</v>
      </c>
      <c r="B26" s="22" t="s">
        <v>1458</v>
      </c>
      <c r="C26" s="22" t="s">
        <v>129</v>
      </c>
      <c r="D26" s="22" t="s">
        <v>31</v>
      </c>
      <c r="E26" s="22" t="s">
        <v>34</v>
      </c>
      <c r="F26" s="22" t="s">
        <v>1436</v>
      </c>
      <c r="G26" s="23" t="s">
        <v>1437</v>
      </c>
      <c r="H26" s="22">
        <v>2</v>
      </c>
      <c r="I26" s="22">
        <v>2</v>
      </c>
      <c r="J26" s="22">
        <v>2</v>
      </c>
      <c r="K26" s="22">
        <f t="shared" si="0"/>
        <v>50</v>
      </c>
      <c r="L26" s="22">
        <v>4.5</v>
      </c>
      <c r="M26" s="22">
        <v>4</v>
      </c>
      <c r="N26" s="22">
        <v>0.5</v>
      </c>
      <c r="O26" s="22" t="s">
        <v>768</v>
      </c>
      <c r="P26" s="22" t="s">
        <v>769</v>
      </c>
      <c r="Q26" s="22"/>
      <c r="R26" s="22" t="e">
        <v>#N/A</v>
      </c>
    </row>
    <row r="27" ht="35" customHeight="1" spans="1:18">
      <c r="A27" s="22">
        <v>25</v>
      </c>
      <c r="B27" s="22" t="s">
        <v>1459</v>
      </c>
      <c r="C27" s="22" t="s">
        <v>129</v>
      </c>
      <c r="D27" s="22" t="s">
        <v>31</v>
      </c>
      <c r="E27" s="22" t="s">
        <v>34</v>
      </c>
      <c r="F27" s="22" t="s">
        <v>1436</v>
      </c>
      <c r="G27" s="23" t="s">
        <v>1437</v>
      </c>
      <c r="H27" s="22">
        <v>4</v>
      </c>
      <c r="I27" s="22">
        <v>4</v>
      </c>
      <c r="J27" s="22">
        <v>4</v>
      </c>
      <c r="K27" s="22">
        <f t="shared" si="0"/>
        <v>100</v>
      </c>
      <c r="L27" s="22">
        <v>9</v>
      </c>
      <c r="M27" s="22">
        <v>8</v>
      </c>
      <c r="N27" s="22">
        <v>1</v>
      </c>
      <c r="O27" s="22" t="s">
        <v>768</v>
      </c>
      <c r="P27" s="22" t="s">
        <v>769</v>
      </c>
      <c r="Q27" s="22"/>
      <c r="R27" s="22" t="e">
        <v>#N/A</v>
      </c>
    </row>
    <row r="28" ht="35" customHeight="1" spans="1:18">
      <c r="A28" s="22">
        <v>26</v>
      </c>
      <c r="B28" s="24" t="s">
        <v>1460</v>
      </c>
      <c r="C28" s="22" t="s">
        <v>129</v>
      </c>
      <c r="D28" s="22" t="s">
        <v>31</v>
      </c>
      <c r="E28" s="22" t="s">
        <v>34</v>
      </c>
      <c r="F28" s="22" t="s">
        <v>1436</v>
      </c>
      <c r="G28" s="23" t="s">
        <v>1437</v>
      </c>
      <c r="H28" s="22">
        <v>3</v>
      </c>
      <c r="I28" s="22">
        <v>3</v>
      </c>
      <c r="J28" s="22">
        <v>3</v>
      </c>
      <c r="K28" s="22">
        <f t="shared" si="0"/>
        <v>75</v>
      </c>
      <c r="L28" s="22">
        <v>6.75</v>
      </c>
      <c r="M28" s="22">
        <v>6</v>
      </c>
      <c r="N28" s="22">
        <v>0.75</v>
      </c>
      <c r="O28" s="22" t="s">
        <v>768</v>
      </c>
      <c r="P28" s="22" t="s">
        <v>769</v>
      </c>
      <c r="Q28" s="22"/>
      <c r="R28" s="22" t="e">
        <v>#N/A</v>
      </c>
    </row>
    <row r="29" ht="35" customHeight="1" spans="1:18">
      <c r="A29" s="22">
        <v>27</v>
      </c>
      <c r="B29" s="22" t="s">
        <v>1461</v>
      </c>
      <c r="C29" s="22" t="s">
        <v>129</v>
      </c>
      <c r="D29" s="22" t="s">
        <v>31</v>
      </c>
      <c r="E29" s="22" t="s">
        <v>34</v>
      </c>
      <c r="F29" s="22" t="s">
        <v>1436</v>
      </c>
      <c r="G29" s="23" t="s">
        <v>1437</v>
      </c>
      <c r="H29" s="22">
        <v>3</v>
      </c>
      <c r="I29" s="22">
        <v>3</v>
      </c>
      <c r="J29" s="22">
        <v>3</v>
      </c>
      <c r="K29" s="22">
        <f t="shared" si="0"/>
        <v>75</v>
      </c>
      <c r="L29" s="22">
        <v>6.75</v>
      </c>
      <c r="M29" s="22">
        <v>6</v>
      </c>
      <c r="N29" s="22">
        <v>0.75</v>
      </c>
      <c r="O29" s="22" t="s">
        <v>768</v>
      </c>
      <c r="P29" s="22" t="s">
        <v>769</v>
      </c>
      <c r="Q29" s="22"/>
      <c r="R29" s="22" t="e">
        <v>#N/A</v>
      </c>
    </row>
    <row r="30" ht="35" customHeight="1" spans="1:18">
      <c r="A30" s="22">
        <v>28</v>
      </c>
      <c r="B30" s="22" t="s">
        <v>1462</v>
      </c>
      <c r="C30" s="22" t="s">
        <v>129</v>
      </c>
      <c r="D30" s="22" t="s">
        <v>31</v>
      </c>
      <c r="E30" s="22" t="s">
        <v>34</v>
      </c>
      <c r="F30" s="22" t="s">
        <v>1436</v>
      </c>
      <c r="G30" s="23" t="s">
        <v>1437</v>
      </c>
      <c r="H30" s="22">
        <v>4</v>
      </c>
      <c r="I30" s="22">
        <v>4</v>
      </c>
      <c r="J30" s="22">
        <v>4</v>
      </c>
      <c r="K30" s="22">
        <f t="shared" si="0"/>
        <v>100</v>
      </c>
      <c r="L30" s="22">
        <v>9</v>
      </c>
      <c r="M30" s="22">
        <v>8</v>
      </c>
      <c r="N30" s="22">
        <v>1</v>
      </c>
      <c r="O30" s="22" t="s">
        <v>768</v>
      </c>
      <c r="P30" s="22" t="s">
        <v>769</v>
      </c>
      <c r="Q30" s="22"/>
      <c r="R30" s="22" t="e">
        <v>#N/A</v>
      </c>
    </row>
    <row r="31" ht="35" customHeight="1" spans="1:18">
      <c r="A31" s="22">
        <v>29</v>
      </c>
      <c r="B31" s="22" t="s">
        <v>1463</v>
      </c>
      <c r="C31" s="22" t="s">
        <v>129</v>
      </c>
      <c r="D31" s="22" t="s">
        <v>31</v>
      </c>
      <c r="E31" s="22" t="s">
        <v>34</v>
      </c>
      <c r="F31" s="22" t="s">
        <v>1436</v>
      </c>
      <c r="G31" s="23" t="s">
        <v>1437</v>
      </c>
      <c r="H31" s="22">
        <v>4</v>
      </c>
      <c r="I31" s="22">
        <v>4</v>
      </c>
      <c r="J31" s="22">
        <v>4</v>
      </c>
      <c r="K31" s="22">
        <f t="shared" si="0"/>
        <v>100</v>
      </c>
      <c r="L31" s="22">
        <v>9</v>
      </c>
      <c r="M31" s="22">
        <v>8</v>
      </c>
      <c r="N31" s="22">
        <v>1</v>
      </c>
      <c r="O31" s="22" t="s">
        <v>768</v>
      </c>
      <c r="P31" s="22" t="s">
        <v>769</v>
      </c>
      <c r="Q31" s="22"/>
      <c r="R31" s="22" t="e">
        <v>#N/A</v>
      </c>
    </row>
    <row r="32" ht="35" customHeight="1" spans="1:18">
      <c r="A32" s="22">
        <v>30</v>
      </c>
      <c r="B32" s="22" t="s">
        <v>1464</v>
      </c>
      <c r="C32" s="22" t="s">
        <v>129</v>
      </c>
      <c r="D32" s="22" t="s">
        <v>31</v>
      </c>
      <c r="E32" s="22" t="s">
        <v>34</v>
      </c>
      <c r="F32" s="22" t="s">
        <v>1436</v>
      </c>
      <c r="G32" s="23" t="s">
        <v>1437</v>
      </c>
      <c r="H32" s="22">
        <v>4</v>
      </c>
      <c r="I32" s="22">
        <v>4</v>
      </c>
      <c r="J32" s="22">
        <v>4</v>
      </c>
      <c r="K32" s="22">
        <f t="shared" si="0"/>
        <v>100</v>
      </c>
      <c r="L32" s="22">
        <v>9</v>
      </c>
      <c r="M32" s="22">
        <v>8</v>
      </c>
      <c r="N32" s="22">
        <v>1</v>
      </c>
      <c r="O32" s="22" t="s">
        <v>768</v>
      </c>
      <c r="P32" s="22" t="s">
        <v>769</v>
      </c>
      <c r="Q32" s="22"/>
      <c r="R32" s="22" t="e">
        <v>#N/A</v>
      </c>
    </row>
    <row r="33" ht="35" customHeight="1" spans="1:18">
      <c r="A33" s="22">
        <v>31</v>
      </c>
      <c r="B33" s="22" t="s">
        <v>1465</v>
      </c>
      <c r="C33" s="22" t="s">
        <v>129</v>
      </c>
      <c r="D33" s="22" t="s">
        <v>31</v>
      </c>
      <c r="E33" s="22" t="s">
        <v>34</v>
      </c>
      <c r="F33" s="22" t="s">
        <v>1436</v>
      </c>
      <c r="G33" s="23" t="s">
        <v>1437</v>
      </c>
      <c r="H33" s="22">
        <v>4</v>
      </c>
      <c r="I33" s="22">
        <v>4</v>
      </c>
      <c r="J33" s="22">
        <v>4</v>
      </c>
      <c r="K33" s="22">
        <f t="shared" si="0"/>
        <v>100</v>
      </c>
      <c r="L33" s="22">
        <v>9</v>
      </c>
      <c r="M33" s="22">
        <v>8</v>
      </c>
      <c r="N33" s="22">
        <v>1</v>
      </c>
      <c r="O33" s="22" t="s">
        <v>768</v>
      </c>
      <c r="P33" s="22" t="s">
        <v>769</v>
      </c>
      <c r="Q33" s="22"/>
      <c r="R33" s="22" t="e">
        <v>#N/A</v>
      </c>
    </row>
    <row r="34" ht="35" customHeight="1" spans="1:18">
      <c r="A34" s="22">
        <v>32</v>
      </c>
      <c r="B34" s="25" t="s">
        <v>1466</v>
      </c>
      <c r="C34" s="22" t="s">
        <v>129</v>
      </c>
      <c r="D34" s="22" t="s">
        <v>31</v>
      </c>
      <c r="E34" s="22" t="s">
        <v>34</v>
      </c>
      <c r="F34" s="22" t="s">
        <v>1436</v>
      </c>
      <c r="G34" s="23" t="s">
        <v>1437</v>
      </c>
      <c r="H34" s="22">
        <v>2</v>
      </c>
      <c r="I34" s="22">
        <v>2</v>
      </c>
      <c r="J34" s="22">
        <v>2</v>
      </c>
      <c r="K34" s="22">
        <f t="shared" si="0"/>
        <v>50</v>
      </c>
      <c r="L34" s="22">
        <v>4.5</v>
      </c>
      <c r="M34" s="22">
        <v>4</v>
      </c>
      <c r="N34" s="22">
        <v>0.5</v>
      </c>
      <c r="O34" s="22" t="s">
        <v>768</v>
      </c>
      <c r="P34" s="22" t="s">
        <v>769</v>
      </c>
      <c r="Q34" s="25" t="s">
        <v>1346</v>
      </c>
      <c r="R34" s="22" t="e">
        <v>#N/A</v>
      </c>
    </row>
    <row r="35" ht="35" customHeight="1" spans="1:18">
      <c r="A35" s="22">
        <v>33</v>
      </c>
      <c r="B35" s="22" t="s">
        <v>1467</v>
      </c>
      <c r="C35" s="22" t="s">
        <v>129</v>
      </c>
      <c r="D35" s="22" t="s">
        <v>31</v>
      </c>
      <c r="E35" s="22" t="s">
        <v>20</v>
      </c>
      <c r="F35" s="22" t="s">
        <v>1436</v>
      </c>
      <c r="G35" s="23" t="s">
        <v>1437</v>
      </c>
      <c r="H35" s="22">
        <v>3</v>
      </c>
      <c r="I35" s="22">
        <v>3</v>
      </c>
      <c r="J35" s="22">
        <v>3</v>
      </c>
      <c r="K35" s="22">
        <f t="shared" si="0"/>
        <v>75</v>
      </c>
      <c r="L35" s="22">
        <v>6.75</v>
      </c>
      <c r="M35" s="22">
        <v>6</v>
      </c>
      <c r="N35" s="22">
        <v>0.75</v>
      </c>
      <c r="O35" s="22" t="s">
        <v>768</v>
      </c>
      <c r="P35" s="22" t="s">
        <v>769</v>
      </c>
      <c r="Q35" s="22"/>
      <c r="R35" s="22" t="s">
        <v>20</v>
      </c>
    </row>
    <row r="36" ht="35" customHeight="1" spans="1:18">
      <c r="A36" s="22">
        <v>34</v>
      </c>
      <c r="B36" s="22" t="s">
        <v>1468</v>
      </c>
      <c r="C36" s="22" t="s">
        <v>129</v>
      </c>
      <c r="D36" s="22" t="s">
        <v>31</v>
      </c>
      <c r="E36" s="22" t="s">
        <v>20</v>
      </c>
      <c r="F36" s="22" t="s">
        <v>1436</v>
      </c>
      <c r="G36" s="23" t="s">
        <v>1437</v>
      </c>
      <c r="H36" s="22">
        <v>2</v>
      </c>
      <c r="I36" s="22">
        <v>2</v>
      </c>
      <c r="J36" s="22">
        <v>2</v>
      </c>
      <c r="K36" s="22">
        <f t="shared" si="0"/>
        <v>50</v>
      </c>
      <c r="L36" s="22">
        <v>4.5</v>
      </c>
      <c r="M36" s="22">
        <v>4</v>
      </c>
      <c r="N36" s="22">
        <v>0.5</v>
      </c>
      <c r="O36" s="22" t="s">
        <v>768</v>
      </c>
      <c r="P36" s="22" t="s">
        <v>769</v>
      </c>
      <c r="Q36" s="22"/>
      <c r="R36" s="22" t="s">
        <v>20</v>
      </c>
    </row>
    <row r="37" ht="35" customHeight="1" spans="1:18">
      <c r="A37" s="22">
        <v>35</v>
      </c>
      <c r="B37" s="25" t="s">
        <v>1469</v>
      </c>
      <c r="C37" s="22" t="s">
        <v>129</v>
      </c>
      <c r="D37" s="22" t="s">
        <v>31</v>
      </c>
      <c r="E37" s="22" t="s">
        <v>20</v>
      </c>
      <c r="F37" s="22" t="s">
        <v>1436</v>
      </c>
      <c r="G37" s="23" t="s">
        <v>1437</v>
      </c>
      <c r="H37" s="22">
        <v>2</v>
      </c>
      <c r="I37" s="22">
        <v>2</v>
      </c>
      <c r="J37" s="22">
        <v>2</v>
      </c>
      <c r="K37" s="22">
        <f t="shared" si="0"/>
        <v>50</v>
      </c>
      <c r="L37" s="22">
        <v>4.5</v>
      </c>
      <c r="M37" s="22">
        <v>4</v>
      </c>
      <c r="N37" s="22">
        <v>0.5</v>
      </c>
      <c r="O37" s="22" t="s">
        <v>768</v>
      </c>
      <c r="P37" s="22" t="s">
        <v>769</v>
      </c>
      <c r="Q37" s="25" t="s">
        <v>1346</v>
      </c>
      <c r="R37" s="22" t="s">
        <v>20</v>
      </c>
    </row>
    <row r="38" ht="35" customHeight="1" spans="1:18">
      <c r="A38" s="22">
        <v>36</v>
      </c>
      <c r="B38" s="22" t="s">
        <v>1470</v>
      </c>
      <c r="C38" s="22" t="s">
        <v>129</v>
      </c>
      <c r="D38" s="22" t="s">
        <v>31</v>
      </c>
      <c r="E38" s="22" t="s">
        <v>20</v>
      </c>
      <c r="F38" s="22" t="s">
        <v>1436</v>
      </c>
      <c r="G38" s="23" t="s">
        <v>1437</v>
      </c>
      <c r="H38" s="22">
        <v>4</v>
      </c>
      <c r="I38" s="22">
        <v>4</v>
      </c>
      <c r="J38" s="22">
        <v>4</v>
      </c>
      <c r="K38" s="22">
        <f t="shared" si="0"/>
        <v>100</v>
      </c>
      <c r="L38" s="22">
        <v>9</v>
      </c>
      <c r="M38" s="22">
        <v>8</v>
      </c>
      <c r="N38" s="22">
        <v>1</v>
      </c>
      <c r="O38" s="22" t="s">
        <v>768</v>
      </c>
      <c r="P38" s="22" t="s">
        <v>769</v>
      </c>
      <c r="Q38" s="22"/>
      <c r="R38" s="22" t="s">
        <v>20</v>
      </c>
    </row>
    <row r="39" ht="35" customHeight="1" spans="1:18">
      <c r="A39" s="22">
        <v>37</v>
      </c>
      <c r="B39" s="22" t="s">
        <v>1471</v>
      </c>
      <c r="C39" s="22" t="s">
        <v>129</v>
      </c>
      <c r="D39" s="22" t="s">
        <v>31</v>
      </c>
      <c r="E39" s="22" t="s">
        <v>20</v>
      </c>
      <c r="F39" s="22" t="s">
        <v>1436</v>
      </c>
      <c r="G39" s="23" t="s">
        <v>1437</v>
      </c>
      <c r="H39" s="22">
        <v>2</v>
      </c>
      <c r="I39" s="22">
        <v>2</v>
      </c>
      <c r="J39" s="22">
        <v>2</v>
      </c>
      <c r="K39" s="22">
        <f t="shared" si="0"/>
        <v>50</v>
      </c>
      <c r="L39" s="22">
        <v>4.5</v>
      </c>
      <c r="M39" s="22">
        <v>4</v>
      </c>
      <c r="N39" s="22">
        <v>0.5</v>
      </c>
      <c r="O39" s="22" t="s">
        <v>768</v>
      </c>
      <c r="P39" s="22" t="s">
        <v>769</v>
      </c>
      <c r="Q39" s="22"/>
      <c r="R39" s="22" t="s">
        <v>20</v>
      </c>
    </row>
    <row r="40" ht="35" customHeight="1" spans="1:18">
      <c r="A40" s="22">
        <v>38</v>
      </c>
      <c r="B40" s="22" t="s">
        <v>1472</v>
      </c>
      <c r="C40" s="22" t="s">
        <v>129</v>
      </c>
      <c r="D40" s="22" t="s">
        <v>31</v>
      </c>
      <c r="E40" s="22" t="s">
        <v>20</v>
      </c>
      <c r="F40" s="22" t="s">
        <v>1436</v>
      </c>
      <c r="G40" s="23" t="s">
        <v>1437</v>
      </c>
      <c r="H40" s="22">
        <v>3</v>
      </c>
      <c r="I40" s="22">
        <v>3</v>
      </c>
      <c r="J40" s="22">
        <v>3</v>
      </c>
      <c r="K40" s="22">
        <f t="shared" si="0"/>
        <v>75</v>
      </c>
      <c r="L40" s="22">
        <v>6.75</v>
      </c>
      <c r="M40" s="22">
        <v>6</v>
      </c>
      <c r="N40" s="22">
        <v>0.75</v>
      </c>
      <c r="O40" s="22" t="s">
        <v>768</v>
      </c>
      <c r="P40" s="22" t="s">
        <v>769</v>
      </c>
      <c r="Q40" s="22"/>
      <c r="R40" s="22" t="s">
        <v>20</v>
      </c>
    </row>
    <row r="41" ht="35" customHeight="1" spans="1:18">
      <c r="A41" s="22">
        <v>39</v>
      </c>
      <c r="B41" s="22" t="s">
        <v>1473</v>
      </c>
      <c r="C41" s="22" t="s">
        <v>129</v>
      </c>
      <c r="D41" s="22" t="s">
        <v>31</v>
      </c>
      <c r="E41" s="22" t="s">
        <v>20</v>
      </c>
      <c r="F41" s="22" t="s">
        <v>1436</v>
      </c>
      <c r="G41" s="23" t="s">
        <v>1437</v>
      </c>
      <c r="H41" s="22">
        <v>4</v>
      </c>
      <c r="I41" s="22">
        <v>4</v>
      </c>
      <c r="J41" s="22">
        <v>4</v>
      </c>
      <c r="K41" s="22">
        <f t="shared" si="0"/>
        <v>100</v>
      </c>
      <c r="L41" s="22">
        <v>9</v>
      </c>
      <c r="M41" s="22">
        <v>8</v>
      </c>
      <c r="N41" s="22">
        <v>1</v>
      </c>
      <c r="O41" s="22" t="s">
        <v>768</v>
      </c>
      <c r="P41" s="22" t="s">
        <v>769</v>
      </c>
      <c r="Q41" s="22"/>
      <c r="R41" s="22" t="s">
        <v>20</v>
      </c>
    </row>
    <row r="42" ht="35" customHeight="1" spans="1:18">
      <c r="A42" s="22">
        <v>40</v>
      </c>
      <c r="B42" s="22" t="s">
        <v>1474</v>
      </c>
      <c r="C42" s="22" t="s">
        <v>129</v>
      </c>
      <c r="D42" s="22" t="s">
        <v>31</v>
      </c>
      <c r="E42" s="22" t="s">
        <v>20</v>
      </c>
      <c r="F42" s="22" t="s">
        <v>1436</v>
      </c>
      <c r="G42" s="23" t="s">
        <v>1437</v>
      </c>
      <c r="H42" s="22">
        <v>4</v>
      </c>
      <c r="I42" s="22">
        <v>4</v>
      </c>
      <c r="J42" s="22">
        <v>4</v>
      </c>
      <c r="K42" s="22">
        <f t="shared" si="0"/>
        <v>100</v>
      </c>
      <c r="L42" s="22">
        <v>9</v>
      </c>
      <c r="M42" s="22">
        <v>8</v>
      </c>
      <c r="N42" s="22">
        <v>1</v>
      </c>
      <c r="O42" s="22" t="s">
        <v>768</v>
      </c>
      <c r="P42" s="22" t="s">
        <v>769</v>
      </c>
      <c r="Q42" s="22"/>
      <c r="R42" s="22" t="s">
        <v>20</v>
      </c>
    </row>
    <row r="43" ht="35" customHeight="1" spans="1:18">
      <c r="A43" s="22">
        <v>41</v>
      </c>
      <c r="B43" s="22" t="s">
        <v>1475</v>
      </c>
      <c r="C43" s="22" t="s">
        <v>129</v>
      </c>
      <c r="D43" s="22" t="s">
        <v>31</v>
      </c>
      <c r="E43" s="22" t="s">
        <v>20</v>
      </c>
      <c r="F43" s="22" t="s">
        <v>1436</v>
      </c>
      <c r="G43" s="23" t="s">
        <v>1437</v>
      </c>
      <c r="H43" s="22">
        <v>3</v>
      </c>
      <c r="I43" s="22">
        <v>3</v>
      </c>
      <c r="J43" s="22">
        <v>3</v>
      </c>
      <c r="K43" s="22">
        <f t="shared" si="0"/>
        <v>75</v>
      </c>
      <c r="L43" s="22">
        <v>6.75</v>
      </c>
      <c r="M43" s="22">
        <v>6</v>
      </c>
      <c r="N43" s="22">
        <v>0.75</v>
      </c>
      <c r="O43" s="22" t="s">
        <v>768</v>
      </c>
      <c r="P43" s="22" t="s">
        <v>769</v>
      </c>
      <c r="Q43" s="22"/>
      <c r="R43" s="22" t="s">
        <v>20</v>
      </c>
    </row>
    <row r="44" ht="35" customHeight="1" spans="1:18">
      <c r="A44" s="22">
        <v>42</v>
      </c>
      <c r="B44" s="22" t="s">
        <v>1476</v>
      </c>
      <c r="C44" s="22" t="s">
        <v>129</v>
      </c>
      <c r="D44" s="22" t="s">
        <v>31</v>
      </c>
      <c r="E44" s="22" t="s">
        <v>20</v>
      </c>
      <c r="F44" s="22" t="s">
        <v>1436</v>
      </c>
      <c r="G44" s="23" t="s">
        <v>1437</v>
      </c>
      <c r="H44" s="22">
        <v>2</v>
      </c>
      <c r="I44" s="22">
        <v>2</v>
      </c>
      <c r="J44" s="22">
        <v>2</v>
      </c>
      <c r="K44" s="22">
        <f t="shared" si="0"/>
        <v>50</v>
      </c>
      <c r="L44" s="22">
        <v>4.5</v>
      </c>
      <c r="M44" s="22">
        <v>4</v>
      </c>
      <c r="N44" s="22">
        <v>0.5</v>
      </c>
      <c r="O44" s="22" t="s">
        <v>768</v>
      </c>
      <c r="P44" s="22" t="s">
        <v>769</v>
      </c>
      <c r="Q44" s="22"/>
      <c r="R44" s="22" t="s">
        <v>20</v>
      </c>
    </row>
    <row r="45" ht="35" customHeight="1" spans="1:18">
      <c r="A45" s="22">
        <v>43</v>
      </c>
      <c r="B45" s="22" t="s">
        <v>1477</v>
      </c>
      <c r="C45" s="22" t="s">
        <v>129</v>
      </c>
      <c r="D45" s="22" t="s">
        <v>31</v>
      </c>
      <c r="E45" s="22" t="s">
        <v>20</v>
      </c>
      <c r="F45" s="22" t="s">
        <v>1436</v>
      </c>
      <c r="G45" s="23" t="s">
        <v>1437</v>
      </c>
      <c r="H45" s="22">
        <v>4</v>
      </c>
      <c r="I45" s="22">
        <v>4</v>
      </c>
      <c r="J45" s="22">
        <v>4</v>
      </c>
      <c r="K45" s="22">
        <f t="shared" si="0"/>
        <v>100</v>
      </c>
      <c r="L45" s="22">
        <v>9</v>
      </c>
      <c r="M45" s="22">
        <v>8</v>
      </c>
      <c r="N45" s="22">
        <v>1</v>
      </c>
      <c r="O45" s="22" t="s">
        <v>768</v>
      </c>
      <c r="P45" s="22" t="s">
        <v>769</v>
      </c>
      <c r="Q45" s="22"/>
      <c r="R45" s="22" t="s">
        <v>20</v>
      </c>
    </row>
    <row r="46" ht="35" customHeight="1" spans="1:18">
      <c r="A46" s="22">
        <v>44</v>
      </c>
      <c r="B46" s="22" t="s">
        <v>1478</v>
      </c>
      <c r="C46" s="22" t="s">
        <v>129</v>
      </c>
      <c r="D46" s="22" t="s">
        <v>31</v>
      </c>
      <c r="E46" s="22" t="s">
        <v>20</v>
      </c>
      <c r="F46" s="22" t="s">
        <v>1436</v>
      </c>
      <c r="G46" s="23" t="s">
        <v>1437</v>
      </c>
      <c r="H46" s="22">
        <v>2</v>
      </c>
      <c r="I46" s="22">
        <v>2</v>
      </c>
      <c r="J46" s="22">
        <v>2</v>
      </c>
      <c r="K46" s="22">
        <f t="shared" si="0"/>
        <v>50</v>
      </c>
      <c r="L46" s="22">
        <v>4.5</v>
      </c>
      <c r="M46" s="22">
        <v>4</v>
      </c>
      <c r="N46" s="22">
        <v>0.5</v>
      </c>
      <c r="O46" s="22" t="s">
        <v>768</v>
      </c>
      <c r="P46" s="22" t="s">
        <v>769</v>
      </c>
      <c r="Q46" s="22"/>
      <c r="R46" s="22" t="s">
        <v>20</v>
      </c>
    </row>
    <row r="47" ht="35" customHeight="1" spans="1:18">
      <c r="A47" s="22">
        <v>45</v>
      </c>
      <c r="B47" s="22" t="s">
        <v>1479</v>
      </c>
      <c r="C47" s="22" t="s">
        <v>129</v>
      </c>
      <c r="D47" s="22" t="s">
        <v>31</v>
      </c>
      <c r="E47" s="22" t="s">
        <v>20</v>
      </c>
      <c r="F47" s="22" t="s">
        <v>1436</v>
      </c>
      <c r="G47" s="23" t="s">
        <v>1437</v>
      </c>
      <c r="H47" s="22">
        <v>4</v>
      </c>
      <c r="I47" s="22">
        <v>4</v>
      </c>
      <c r="J47" s="22">
        <v>4</v>
      </c>
      <c r="K47" s="22">
        <f t="shared" si="0"/>
        <v>100</v>
      </c>
      <c r="L47" s="22">
        <v>9</v>
      </c>
      <c r="M47" s="22">
        <v>8</v>
      </c>
      <c r="N47" s="22">
        <v>1</v>
      </c>
      <c r="O47" s="22" t="s">
        <v>768</v>
      </c>
      <c r="P47" s="22" t="s">
        <v>769</v>
      </c>
      <c r="Q47" s="22"/>
      <c r="R47" s="22" t="s">
        <v>20</v>
      </c>
    </row>
    <row r="48" ht="35" customHeight="1" spans="1:18">
      <c r="A48" s="22">
        <v>46</v>
      </c>
      <c r="B48" s="22" t="s">
        <v>1480</v>
      </c>
      <c r="C48" s="22" t="s">
        <v>129</v>
      </c>
      <c r="D48" s="22" t="s">
        <v>31</v>
      </c>
      <c r="E48" s="22" t="s">
        <v>20</v>
      </c>
      <c r="F48" s="22" t="s">
        <v>1436</v>
      </c>
      <c r="G48" s="23" t="s">
        <v>1437</v>
      </c>
      <c r="H48" s="22">
        <v>2</v>
      </c>
      <c r="I48" s="22">
        <v>2</v>
      </c>
      <c r="J48" s="22">
        <v>2</v>
      </c>
      <c r="K48" s="22">
        <f t="shared" si="0"/>
        <v>50</v>
      </c>
      <c r="L48" s="22">
        <v>4.5</v>
      </c>
      <c r="M48" s="22">
        <v>4</v>
      </c>
      <c r="N48" s="22">
        <v>0.5</v>
      </c>
      <c r="O48" s="22" t="s">
        <v>768</v>
      </c>
      <c r="P48" s="22" t="s">
        <v>769</v>
      </c>
      <c r="Q48" s="22"/>
      <c r="R48" s="22" t="s">
        <v>20</v>
      </c>
    </row>
    <row r="49" ht="35" customHeight="1" spans="1:18">
      <c r="A49" s="22">
        <v>47</v>
      </c>
      <c r="B49" s="22" t="s">
        <v>1481</v>
      </c>
      <c r="C49" s="22" t="s">
        <v>129</v>
      </c>
      <c r="D49" s="22" t="s">
        <v>31</v>
      </c>
      <c r="E49" s="22" t="s">
        <v>20</v>
      </c>
      <c r="F49" s="22" t="s">
        <v>1436</v>
      </c>
      <c r="G49" s="23" t="s">
        <v>1437</v>
      </c>
      <c r="H49" s="22">
        <v>5</v>
      </c>
      <c r="I49" s="22">
        <v>5</v>
      </c>
      <c r="J49" s="22">
        <v>5</v>
      </c>
      <c r="K49" s="22">
        <f t="shared" si="0"/>
        <v>125</v>
      </c>
      <c r="L49" s="22">
        <v>11</v>
      </c>
      <c r="M49" s="22">
        <v>10</v>
      </c>
      <c r="N49" s="22">
        <v>1</v>
      </c>
      <c r="O49" s="22" t="s">
        <v>768</v>
      </c>
      <c r="P49" s="22" t="s">
        <v>769</v>
      </c>
      <c r="Q49" s="22"/>
      <c r="R49" s="22" t="s">
        <v>20</v>
      </c>
    </row>
    <row r="50" ht="35" customHeight="1" spans="1:18">
      <c r="A50" s="22">
        <v>48</v>
      </c>
      <c r="B50" s="22" t="s">
        <v>1482</v>
      </c>
      <c r="C50" s="22" t="s">
        <v>129</v>
      </c>
      <c r="D50" s="22" t="s">
        <v>31</v>
      </c>
      <c r="E50" s="22" t="s">
        <v>20</v>
      </c>
      <c r="F50" s="22" t="s">
        <v>1436</v>
      </c>
      <c r="G50" s="23" t="s">
        <v>1437</v>
      </c>
      <c r="H50" s="22">
        <v>4</v>
      </c>
      <c r="I50" s="22">
        <v>4</v>
      </c>
      <c r="J50" s="22">
        <v>4</v>
      </c>
      <c r="K50" s="22">
        <f t="shared" si="0"/>
        <v>100</v>
      </c>
      <c r="L50" s="22">
        <v>9</v>
      </c>
      <c r="M50" s="22">
        <v>8</v>
      </c>
      <c r="N50" s="22">
        <v>1</v>
      </c>
      <c r="O50" s="22" t="s">
        <v>768</v>
      </c>
      <c r="P50" s="22" t="s">
        <v>769</v>
      </c>
      <c r="Q50" s="22"/>
      <c r="R50" s="22" t="s">
        <v>20</v>
      </c>
    </row>
    <row r="51" ht="35" customHeight="1" spans="1:18">
      <c r="A51" s="22">
        <v>49</v>
      </c>
      <c r="B51" s="22" t="s">
        <v>1483</v>
      </c>
      <c r="C51" s="22" t="s">
        <v>129</v>
      </c>
      <c r="D51" s="22" t="s">
        <v>31</v>
      </c>
      <c r="E51" s="22" t="s">
        <v>20</v>
      </c>
      <c r="F51" s="22" t="s">
        <v>1436</v>
      </c>
      <c r="G51" s="23" t="s">
        <v>1437</v>
      </c>
      <c r="H51" s="22">
        <v>4</v>
      </c>
      <c r="I51" s="22">
        <v>4</v>
      </c>
      <c r="J51" s="22">
        <v>4</v>
      </c>
      <c r="K51" s="22">
        <f t="shared" si="0"/>
        <v>100</v>
      </c>
      <c r="L51" s="22">
        <v>9</v>
      </c>
      <c r="M51" s="22">
        <v>8</v>
      </c>
      <c r="N51" s="22">
        <v>1</v>
      </c>
      <c r="O51" s="22" t="s">
        <v>768</v>
      </c>
      <c r="P51" s="22" t="s">
        <v>769</v>
      </c>
      <c r="Q51" s="22"/>
      <c r="R51" s="22" t="s">
        <v>20</v>
      </c>
    </row>
    <row r="52" ht="35" customHeight="1" spans="1:18">
      <c r="A52" s="22">
        <v>50</v>
      </c>
      <c r="B52" s="24" t="s">
        <v>1484</v>
      </c>
      <c r="C52" s="22" t="s">
        <v>129</v>
      </c>
      <c r="D52" s="22" t="s">
        <v>31</v>
      </c>
      <c r="E52" s="22" t="s">
        <v>20</v>
      </c>
      <c r="F52" s="22" t="s">
        <v>1436</v>
      </c>
      <c r="G52" s="23" t="s">
        <v>1437</v>
      </c>
      <c r="H52" s="22">
        <v>1</v>
      </c>
      <c r="I52" s="22">
        <v>1</v>
      </c>
      <c r="J52" s="22">
        <v>1</v>
      </c>
      <c r="K52" s="22">
        <f t="shared" si="0"/>
        <v>25</v>
      </c>
      <c r="L52" s="22">
        <v>2.25</v>
      </c>
      <c r="M52" s="22">
        <v>2</v>
      </c>
      <c r="N52" s="22">
        <v>0.25</v>
      </c>
      <c r="O52" s="22" t="s">
        <v>768</v>
      </c>
      <c r="P52" s="22" t="s">
        <v>769</v>
      </c>
      <c r="Q52" s="22"/>
      <c r="R52" s="22" t="s">
        <v>20</v>
      </c>
    </row>
    <row r="53" ht="35" customHeight="1" spans="1:18">
      <c r="A53" s="22">
        <v>51</v>
      </c>
      <c r="B53" s="22" t="s">
        <v>1485</v>
      </c>
      <c r="C53" s="22" t="s">
        <v>129</v>
      </c>
      <c r="D53" s="22" t="s">
        <v>31</v>
      </c>
      <c r="E53" s="22" t="s">
        <v>20</v>
      </c>
      <c r="F53" s="22" t="s">
        <v>1436</v>
      </c>
      <c r="G53" s="23" t="s">
        <v>1437</v>
      </c>
      <c r="H53" s="22">
        <v>3</v>
      </c>
      <c r="I53" s="22">
        <v>3</v>
      </c>
      <c r="J53" s="22">
        <v>3</v>
      </c>
      <c r="K53" s="22">
        <f t="shared" si="0"/>
        <v>75</v>
      </c>
      <c r="L53" s="22">
        <v>6.75</v>
      </c>
      <c r="M53" s="22">
        <v>6</v>
      </c>
      <c r="N53" s="22">
        <v>0.75</v>
      </c>
      <c r="O53" s="22" t="s">
        <v>768</v>
      </c>
      <c r="P53" s="22" t="s">
        <v>769</v>
      </c>
      <c r="Q53" s="22"/>
      <c r="R53" s="22" t="s">
        <v>20</v>
      </c>
    </row>
    <row r="54" ht="35" customHeight="1" spans="1:18">
      <c r="A54" s="22">
        <v>52</v>
      </c>
      <c r="B54" s="22" t="s">
        <v>1486</v>
      </c>
      <c r="C54" s="22" t="s">
        <v>129</v>
      </c>
      <c r="D54" s="22" t="s">
        <v>31</v>
      </c>
      <c r="E54" s="22" t="e">
        <v>#N/A</v>
      </c>
      <c r="F54" s="22" t="s">
        <v>1436</v>
      </c>
      <c r="G54" s="23" t="s">
        <v>1437</v>
      </c>
      <c r="H54" s="22">
        <v>1</v>
      </c>
      <c r="I54" s="22">
        <v>1</v>
      </c>
      <c r="J54" s="22">
        <v>1</v>
      </c>
      <c r="K54" s="22">
        <f t="shared" si="0"/>
        <v>25</v>
      </c>
      <c r="L54" s="22">
        <v>2.25</v>
      </c>
      <c r="M54" s="22">
        <v>2</v>
      </c>
      <c r="N54" s="22">
        <v>0.25</v>
      </c>
      <c r="O54" s="22" t="s">
        <v>768</v>
      </c>
      <c r="P54" s="22" t="s">
        <v>777</v>
      </c>
      <c r="Q54" s="25" t="s">
        <v>1346</v>
      </c>
      <c r="R54" s="22" t="s">
        <v>20</v>
      </c>
    </row>
    <row r="55" ht="35" customHeight="1" spans="1:18">
      <c r="A55" s="22">
        <v>53</v>
      </c>
      <c r="B55" s="22" t="s">
        <v>1487</v>
      </c>
      <c r="C55" s="22" t="s">
        <v>129</v>
      </c>
      <c r="D55" s="22" t="s">
        <v>31</v>
      </c>
      <c r="E55" s="22" t="s">
        <v>20</v>
      </c>
      <c r="F55" s="22" t="s">
        <v>1436</v>
      </c>
      <c r="G55" s="23" t="s">
        <v>1437</v>
      </c>
      <c r="H55" s="22">
        <v>2</v>
      </c>
      <c r="I55" s="22">
        <v>2</v>
      </c>
      <c r="J55" s="22">
        <v>2</v>
      </c>
      <c r="K55" s="22">
        <f t="shared" si="0"/>
        <v>50</v>
      </c>
      <c r="L55" s="22">
        <v>4.5</v>
      </c>
      <c r="M55" s="22">
        <v>4</v>
      </c>
      <c r="N55" s="22">
        <v>0.5</v>
      </c>
      <c r="O55" s="22" t="s">
        <v>768</v>
      </c>
      <c r="P55" s="22" t="s">
        <v>769</v>
      </c>
      <c r="Q55" s="22"/>
      <c r="R55" s="22" t="s">
        <v>20</v>
      </c>
    </row>
    <row r="56" ht="35" customHeight="1" spans="1:18">
      <c r="A56" s="22">
        <v>54</v>
      </c>
      <c r="B56" s="22" t="s">
        <v>1488</v>
      </c>
      <c r="C56" s="22" t="s">
        <v>129</v>
      </c>
      <c r="D56" s="22" t="s">
        <v>31</v>
      </c>
      <c r="E56" s="22" t="s">
        <v>20</v>
      </c>
      <c r="F56" s="22" t="s">
        <v>1436</v>
      </c>
      <c r="G56" s="23" t="s">
        <v>1437</v>
      </c>
      <c r="H56" s="22">
        <v>5</v>
      </c>
      <c r="I56" s="22">
        <v>5</v>
      </c>
      <c r="J56" s="22">
        <v>5</v>
      </c>
      <c r="K56" s="22">
        <f t="shared" si="0"/>
        <v>125</v>
      </c>
      <c r="L56" s="22">
        <v>11</v>
      </c>
      <c r="M56" s="22">
        <v>10</v>
      </c>
      <c r="N56" s="22">
        <v>1</v>
      </c>
      <c r="O56" s="22" t="s">
        <v>768</v>
      </c>
      <c r="P56" s="22" t="s">
        <v>769</v>
      </c>
      <c r="Q56" s="22"/>
      <c r="R56" s="22" t="s">
        <v>20</v>
      </c>
    </row>
    <row r="57" ht="35" customHeight="1" spans="1:18">
      <c r="A57" s="22">
        <v>55</v>
      </c>
      <c r="B57" s="22" t="s">
        <v>1489</v>
      </c>
      <c r="C57" s="22" t="s">
        <v>129</v>
      </c>
      <c r="D57" s="22" t="s">
        <v>31</v>
      </c>
      <c r="E57" s="22" t="s">
        <v>20</v>
      </c>
      <c r="F57" s="22" t="s">
        <v>1436</v>
      </c>
      <c r="G57" s="23" t="s">
        <v>1437</v>
      </c>
      <c r="H57" s="22">
        <v>2</v>
      </c>
      <c r="I57" s="22">
        <v>2</v>
      </c>
      <c r="J57" s="22">
        <v>2</v>
      </c>
      <c r="K57" s="22">
        <f t="shared" si="0"/>
        <v>50</v>
      </c>
      <c r="L57" s="22">
        <v>4.5</v>
      </c>
      <c r="M57" s="22">
        <v>4</v>
      </c>
      <c r="N57" s="22">
        <v>0.5</v>
      </c>
      <c r="O57" s="22" t="s">
        <v>768</v>
      </c>
      <c r="P57" s="22" t="s">
        <v>769</v>
      </c>
      <c r="Q57" s="22"/>
      <c r="R57" s="22" t="s">
        <v>20</v>
      </c>
    </row>
    <row r="58" ht="35" customHeight="1" spans="1:18">
      <c r="A58" s="22">
        <v>56</v>
      </c>
      <c r="B58" s="22" t="s">
        <v>1490</v>
      </c>
      <c r="C58" s="22" t="s">
        <v>129</v>
      </c>
      <c r="D58" s="22" t="s">
        <v>31</v>
      </c>
      <c r="E58" s="22" t="s">
        <v>20</v>
      </c>
      <c r="F58" s="22" t="s">
        <v>1436</v>
      </c>
      <c r="G58" s="23" t="s">
        <v>1437</v>
      </c>
      <c r="H58" s="22">
        <v>1</v>
      </c>
      <c r="I58" s="22">
        <v>1</v>
      </c>
      <c r="J58" s="22">
        <v>1</v>
      </c>
      <c r="K58" s="22">
        <f t="shared" si="0"/>
        <v>25</v>
      </c>
      <c r="L58" s="22">
        <v>2.25</v>
      </c>
      <c r="M58" s="22">
        <v>2</v>
      </c>
      <c r="N58" s="22">
        <v>0.25</v>
      </c>
      <c r="O58" s="22" t="s">
        <v>768</v>
      </c>
      <c r="P58" s="22" t="s">
        <v>769</v>
      </c>
      <c r="Q58" s="22"/>
      <c r="R58" s="22" t="s">
        <v>20</v>
      </c>
    </row>
    <row r="59" ht="35" customHeight="1" spans="1:18">
      <c r="A59" s="22">
        <v>57</v>
      </c>
      <c r="B59" s="22" t="s">
        <v>1491</v>
      </c>
      <c r="C59" s="22" t="s">
        <v>129</v>
      </c>
      <c r="D59" s="22" t="s">
        <v>31</v>
      </c>
      <c r="E59" s="22" t="s">
        <v>20</v>
      </c>
      <c r="F59" s="22" t="s">
        <v>1436</v>
      </c>
      <c r="G59" s="23" t="s">
        <v>1437</v>
      </c>
      <c r="H59" s="22">
        <v>2</v>
      </c>
      <c r="I59" s="22">
        <v>2</v>
      </c>
      <c r="J59" s="22">
        <v>2</v>
      </c>
      <c r="K59" s="22">
        <f t="shared" si="0"/>
        <v>50</v>
      </c>
      <c r="L59" s="22">
        <v>4.5</v>
      </c>
      <c r="M59" s="22">
        <v>4</v>
      </c>
      <c r="N59" s="22">
        <v>0.5</v>
      </c>
      <c r="O59" s="22" t="s">
        <v>768</v>
      </c>
      <c r="P59" s="22" t="s">
        <v>769</v>
      </c>
      <c r="Q59" s="22"/>
      <c r="R59" s="22" t="s">
        <v>20</v>
      </c>
    </row>
    <row r="60" ht="35" customHeight="1" spans="1:18">
      <c r="A60" s="22">
        <v>58</v>
      </c>
      <c r="B60" s="22" t="s">
        <v>1492</v>
      </c>
      <c r="C60" s="22" t="s">
        <v>129</v>
      </c>
      <c r="D60" s="22" t="s">
        <v>31</v>
      </c>
      <c r="E60" s="22" t="s">
        <v>20</v>
      </c>
      <c r="F60" s="22" t="s">
        <v>1436</v>
      </c>
      <c r="G60" s="23" t="s">
        <v>1437</v>
      </c>
      <c r="H60" s="22">
        <v>1</v>
      </c>
      <c r="I60" s="22">
        <v>1</v>
      </c>
      <c r="J60" s="22">
        <v>1</v>
      </c>
      <c r="K60" s="22">
        <f t="shared" si="0"/>
        <v>25</v>
      </c>
      <c r="L60" s="22">
        <v>2.25</v>
      </c>
      <c r="M60" s="22">
        <v>2</v>
      </c>
      <c r="N60" s="22">
        <v>0.25</v>
      </c>
      <c r="O60" s="22" t="s">
        <v>768</v>
      </c>
      <c r="P60" s="22" t="s">
        <v>769</v>
      </c>
      <c r="Q60" s="22"/>
      <c r="R60" s="22" t="s">
        <v>20</v>
      </c>
    </row>
    <row r="61" ht="35" customHeight="1" spans="1:18">
      <c r="A61" s="22">
        <v>59</v>
      </c>
      <c r="B61" s="22" t="s">
        <v>1493</v>
      </c>
      <c r="C61" s="22" t="s">
        <v>129</v>
      </c>
      <c r="D61" s="22" t="s">
        <v>31</v>
      </c>
      <c r="E61" s="22" t="s">
        <v>44</v>
      </c>
      <c r="F61" s="22" t="s">
        <v>1436</v>
      </c>
      <c r="G61" s="23" t="s">
        <v>1437</v>
      </c>
      <c r="H61" s="22">
        <v>3</v>
      </c>
      <c r="I61" s="22">
        <v>3</v>
      </c>
      <c r="J61" s="22">
        <v>3</v>
      </c>
      <c r="K61" s="22">
        <f t="shared" si="0"/>
        <v>75</v>
      </c>
      <c r="L61" s="22">
        <v>6.75</v>
      </c>
      <c r="M61" s="22">
        <v>6</v>
      </c>
      <c r="N61" s="22">
        <v>0.75</v>
      </c>
      <c r="O61" s="22" t="s">
        <v>768</v>
      </c>
      <c r="P61" s="22" t="s">
        <v>769</v>
      </c>
      <c r="Q61" s="22"/>
      <c r="R61" s="22" t="s">
        <v>44</v>
      </c>
    </row>
    <row r="62" ht="35" customHeight="1" spans="1:18">
      <c r="A62" s="22">
        <v>60</v>
      </c>
      <c r="B62" s="22" t="s">
        <v>1494</v>
      </c>
      <c r="C62" s="22" t="s">
        <v>129</v>
      </c>
      <c r="D62" s="22" t="s">
        <v>31</v>
      </c>
      <c r="E62" s="22" t="s">
        <v>44</v>
      </c>
      <c r="F62" s="22" t="s">
        <v>1436</v>
      </c>
      <c r="G62" s="23" t="s">
        <v>1437</v>
      </c>
      <c r="H62" s="22">
        <v>4</v>
      </c>
      <c r="I62" s="22">
        <v>4</v>
      </c>
      <c r="J62" s="22">
        <v>4</v>
      </c>
      <c r="K62" s="22">
        <f t="shared" si="0"/>
        <v>100</v>
      </c>
      <c r="L62" s="22">
        <v>9</v>
      </c>
      <c r="M62" s="22">
        <v>8</v>
      </c>
      <c r="N62" s="22">
        <v>1</v>
      </c>
      <c r="O62" s="22" t="s">
        <v>768</v>
      </c>
      <c r="P62" s="22" t="s">
        <v>769</v>
      </c>
      <c r="Q62" s="22"/>
      <c r="R62" s="22" t="s">
        <v>44</v>
      </c>
    </row>
    <row r="63" ht="35" customHeight="1" spans="1:18">
      <c r="A63" s="22">
        <v>61</v>
      </c>
      <c r="B63" s="22" t="s">
        <v>1495</v>
      </c>
      <c r="C63" s="22" t="s">
        <v>129</v>
      </c>
      <c r="D63" s="22" t="s">
        <v>31</v>
      </c>
      <c r="E63" s="22" t="s">
        <v>44</v>
      </c>
      <c r="F63" s="22" t="s">
        <v>1436</v>
      </c>
      <c r="G63" s="23" t="s">
        <v>1437</v>
      </c>
      <c r="H63" s="22">
        <v>3</v>
      </c>
      <c r="I63" s="22">
        <v>3</v>
      </c>
      <c r="J63" s="22">
        <v>3</v>
      </c>
      <c r="K63" s="22">
        <f t="shared" si="0"/>
        <v>75</v>
      </c>
      <c r="L63" s="22">
        <v>6.75</v>
      </c>
      <c r="M63" s="22">
        <v>6</v>
      </c>
      <c r="N63" s="22">
        <v>0.75</v>
      </c>
      <c r="O63" s="22" t="s">
        <v>768</v>
      </c>
      <c r="P63" s="22" t="s">
        <v>777</v>
      </c>
      <c r="Q63" s="22"/>
      <c r="R63" s="22" t="s">
        <v>44</v>
      </c>
    </row>
    <row r="64" ht="35" customHeight="1" spans="1:18">
      <c r="A64" s="22">
        <v>62</v>
      </c>
      <c r="B64" s="22" t="s">
        <v>1496</v>
      </c>
      <c r="C64" s="22" t="s">
        <v>129</v>
      </c>
      <c r="D64" s="22" t="s">
        <v>31</v>
      </c>
      <c r="E64" s="22" t="s">
        <v>44</v>
      </c>
      <c r="F64" s="22" t="s">
        <v>1436</v>
      </c>
      <c r="G64" s="23" t="s">
        <v>1437</v>
      </c>
      <c r="H64" s="22">
        <v>4</v>
      </c>
      <c r="I64" s="22">
        <v>4</v>
      </c>
      <c r="J64" s="22">
        <v>4</v>
      </c>
      <c r="K64" s="22">
        <f t="shared" si="0"/>
        <v>100</v>
      </c>
      <c r="L64" s="22">
        <v>9</v>
      </c>
      <c r="M64" s="22">
        <v>8</v>
      </c>
      <c r="N64" s="22">
        <v>1</v>
      </c>
      <c r="O64" s="22" t="s">
        <v>768</v>
      </c>
      <c r="P64" s="22" t="s">
        <v>769</v>
      </c>
      <c r="Q64" s="22"/>
      <c r="R64" s="22" t="s">
        <v>44</v>
      </c>
    </row>
    <row r="65" ht="35" customHeight="1" spans="1:18">
      <c r="A65" s="22">
        <v>63</v>
      </c>
      <c r="B65" s="22" t="s">
        <v>1497</v>
      </c>
      <c r="C65" s="22" t="s">
        <v>129</v>
      </c>
      <c r="D65" s="22" t="s">
        <v>31</v>
      </c>
      <c r="E65" s="22" t="s">
        <v>44</v>
      </c>
      <c r="F65" s="22" t="s">
        <v>1436</v>
      </c>
      <c r="G65" s="23" t="s">
        <v>1437</v>
      </c>
      <c r="H65" s="22">
        <v>4</v>
      </c>
      <c r="I65" s="22">
        <v>4</v>
      </c>
      <c r="J65" s="22">
        <v>4</v>
      </c>
      <c r="K65" s="22">
        <f t="shared" si="0"/>
        <v>100</v>
      </c>
      <c r="L65" s="22">
        <v>9</v>
      </c>
      <c r="M65" s="22">
        <v>8</v>
      </c>
      <c r="N65" s="22">
        <v>1</v>
      </c>
      <c r="O65" s="22" t="s">
        <v>768</v>
      </c>
      <c r="P65" s="22" t="s">
        <v>769</v>
      </c>
      <c r="Q65" s="22"/>
      <c r="R65" s="22" t="s">
        <v>44</v>
      </c>
    </row>
    <row r="66" ht="35" customHeight="1" spans="1:18">
      <c r="A66" s="22">
        <v>64</v>
      </c>
      <c r="B66" s="22" t="s">
        <v>1498</v>
      </c>
      <c r="C66" s="22" t="s">
        <v>129</v>
      </c>
      <c r="D66" s="22" t="s">
        <v>31</v>
      </c>
      <c r="E66" s="22" t="s">
        <v>44</v>
      </c>
      <c r="F66" s="22" t="s">
        <v>1436</v>
      </c>
      <c r="G66" s="23" t="s">
        <v>1437</v>
      </c>
      <c r="H66" s="22">
        <v>5</v>
      </c>
      <c r="I66" s="22">
        <v>5</v>
      </c>
      <c r="J66" s="22">
        <v>5</v>
      </c>
      <c r="K66" s="22">
        <f t="shared" si="0"/>
        <v>125</v>
      </c>
      <c r="L66" s="22">
        <v>11</v>
      </c>
      <c r="M66" s="22">
        <v>10</v>
      </c>
      <c r="N66" s="22">
        <v>1</v>
      </c>
      <c r="O66" s="22" t="s">
        <v>768</v>
      </c>
      <c r="P66" s="22" t="s">
        <v>769</v>
      </c>
      <c r="Q66" s="22"/>
      <c r="R66" s="22" t="s">
        <v>44</v>
      </c>
    </row>
    <row r="67" ht="35" customHeight="1" spans="1:18">
      <c r="A67" s="22">
        <v>65</v>
      </c>
      <c r="B67" s="22" t="s">
        <v>1499</v>
      </c>
      <c r="C67" s="22" t="s">
        <v>129</v>
      </c>
      <c r="D67" s="22" t="s">
        <v>31</v>
      </c>
      <c r="E67" s="22" t="s">
        <v>44</v>
      </c>
      <c r="F67" s="22" t="s">
        <v>1436</v>
      </c>
      <c r="G67" s="23" t="s">
        <v>1437</v>
      </c>
      <c r="H67" s="22">
        <v>4</v>
      </c>
      <c r="I67" s="22">
        <v>4</v>
      </c>
      <c r="J67" s="22">
        <v>4</v>
      </c>
      <c r="K67" s="22">
        <f t="shared" ref="K67:K130" si="1">H67*25</f>
        <v>100</v>
      </c>
      <c r="L67" s="22">
        <v>9</v>
      </c>
      <c r="M67" s="22">
        <v>8</v>
      </c>
      <c r="N67" s="22">
        <v>1</v>
      </c>
      <c r="O67" s="22" t="s">
        <v>768</v>
      </c>
      <c r="P67" s="22" t="s">
        <v>769</v>
      </c>
      <c r="Q67" s="22"/>
      <c r="R67" s="22" t="s">
        <v>44</v>
      </c>
    </row>
    <row r="68" ht="35" customHeight="1" spans="1:18">
      <c r="A68" s="22">
        <v>66</v>
      </c>
      <c r="B68" s="22" t="s">
        <v>1500</v>
      </c>
      <c r="C68" s="22" t="s">
        <v>129</v>
      </c>
      <c r="D68" s="22" t="s">
        <v>31</v>
      </c>
      <c r="E68" s="22" t="s">
        <v>44</v>
      </c>
      <c r="F68" s="22" t="s">
        <v>1436</v>
      </c>
      <c r="G68" s="23" t="s">
        <v>1437</v>
      </c>
      <c r="H68" s="22">
        <v>2</v>
      </c>
      <c r="I68" s="22">
        <v>2</v>
      </c>
      <c r="J68" s="22">
        <v>2</v>
      </c>
      <c r="K68" s="22">
        <f t="shared" si="1"/>
        <v>50</v>
      </c>
      <c r="L68" s="22">
        <v>4.5</v>
      </c>
      <c r="M68" s="22">
        <v>4</v>
      </c>
      <c r="N68" s="22">
        <v>0.5</v>
      </c>
      <c r="O68" s="22" t="s">
        <v>768</v>
      </c>
      <c r="P68" s="22" t="s">
        <v>769</v>
      </c>
      <c r="Q68" s="22"/>
      <c r="R68" s="22" t="s">
        <v>44</v>
      </c>
    </row>
    <row r="69" ht="35" customHeight="1" spans="1:18">
      <c r="A69" s="22">
        <v>67</v>
      </c>
      <c r="B69" s="22" t="s">
        <v>1501</v>
      </c>
      <c r="C69" s="22" t="s">
        <v>129</v>
      </c>
      <c r="D69" s="22" t="s">
        <v>31</v>
      </c>
      <c r="E69" s="22" t="s">
        <v>44</v>
      </c>
      <c r="F69" s="22" t="s">
        <v>1436</v>
      </c>
      <c r="G69" s="23" t="s">
        <v>1437</v>
      </c>
      <c r="H69" s="22">
        <v>4</v>
      </c>
      <c r="I69" s="22">
        <v>4</v>
      </c>
      <c r="J69" s="22">
        <v>4</v>
      </c>
      <c r="K69" s="22">
        <f t="shared" si="1"/>
        <v>100</v>
      </c>
      <c r="L69" s="22">
        <v>9</v>
      </c>
      <c r="M69" s="22">
        <v>8</v>
      </c>
      <c r="N69" s="22">
        <v>1</v>
      </c>
      <c r="O69" s="22" t="s">
        <v>768</v>
      </c>
      <c r="P69" s="22" t="s">
        <v>769</v>
      </c>
      <c r="Q69" s="22"/>
      <c r="R69" s="22" t="s">
        <v>44</v>
      </c>
    </row>
    <row r="70" ht="35" customHeight="1" spans="1:18">
      <c r="A70" s="22">
        <v>68</v>
      </c>
      <c r="B70" s="22" t="s">
        <v>1502</v>
      </c>
      <c r="C70" s="22" t="s">
        <v>129</v>
      </c>
      <c r="D70" s="22" t="s">
        <v>31</v>
      </c>
      <c r="E70" s="22" t="s">
        <v>43</v>
      </c>
      <c r="F70" s="22" t="s">
        <v>1436</v>
      </c>
      <c r="G70" s="23" t="s">
        <v>1437</v>
      </c>
      <c r="H70" s="22">
        <v>1</v>
      </c>
      <c r="I70" s="22">
        <v>1</v>
      </c>
      <c r="J70" s="22">
        <v>1</v>
      </c>
      <c r="K70" s="22">
        <f t="shared" si="1"/>
        <v>25</v>
      </c>
      <c r="L70" s="22">
        <v>2.25</v>
      </c>
      <c r="M70" s="22">
        <v>2</v>
      </c>
      <c r="N70" s="22">
        <v>0.25</v>
      </c>
      <c r="O70" s="22" t="s">
        <v>768</v>
      </c>
      <c r="P70" s="22" t="s">
        <v>769</v>
      </c>
      <c r="Q70" s="22"/>
      <c r="R70" s="22" t="s">
        <v>43</v>
      </c>
    </row>
    <row r="71" ht="35" customHeight="1" spans="1:18">
      <c r="A71" s="22">
        <v>69</v>
      </c>
      <c r="B71" s="22" t="s">
        <v>1503</v>
      </c>
      <c r="C71" s="22" t="s">
        <v>129</v>
      </c>
      <c r="D71" s="22" t="s">
        <v>31</v>
      </c>
      <c r="E71" s="22" t="s">
        <v>43</v>
      </c>
      <c r="F71" s="22" t="s">
        <v>1436</v>
      </c>
      <c r="G71" s="23" t="s">
        <v>1437</v>
      </c>
      <c r="H71" s="22">
        <v>2</v>
      </c>
      <c r="I71" s="22">
        <v>2</v>
      </c>
      <c r="J71" s="22">
        <v>2</v>
      </c>
      <c r="K71" s="22">
        <f t="shared" si="1"/>
        <v>50</v>
      </c>
      <c r="L71" s="22">
        <v>4.5</v>
      </c>
      <c r="M71" s="22">
        <v>4</v>
      </c>
      <c r="N71" s="22">
        <v>0.5</v>
      </c>
      <c r="O71" s="22" t="s">
        <v>768</v>
      </c>
      <c r="P71" s="22" t="s">
        <v>769</v>
      </c>
      <c r="Q71" s="22"/>
      <c r="R71" s="22" t="s">
        <v>43</v>
      </c>
    </row>
    <row r="72" ht="35" customHeight="1" spans="1:18">
      <c r="A72" s="22">
        <v>70</v>
      </c>
      <c r="B72" s="22" t="s">
        <v>1504</v>
      </c>
      <c r="C72" s="22" t="s">
        <v>129</v>
      </c>
      <c r="D72" s="22" t="s">
        <v>31</v>
      </c>
      <c r="E72" s="22" t="s">
        <v>43</v>
      </c>
      <c r="F72" s="22" t="s">
        <v>1436</v>
      </c>
      <c r="G72" s="23" t="s">
        <v>1437</v>
      </c>
      <c r="H72" s="22">
        <v>2</v>
      </c>
      <c r="I72" s="22">
        <v>2</v>
      </c>
      <c r="J72" s="22">
        <v>2</v>
      </c>
      <c r="K72" s="22">
        <f t="shared" si="1"/>
        <v>50</v>
      </c>
      <c r="L72" s="22">
        <v>4.5</v>
      </c>
      <c r="M72" s="22">
        <v>4</v>
      </c>
      <c r="N72" s="22">
        <v>0.5</v>
      </c>
      <c r="O72" s="22" t="s">
        <v>768</v>
      </c>
      <c r="P72" s="22" t="s">
        <v>777</v>
      </c>
      <c r="Q72" s="22"/>
      <c r="R72" s="22" t="s">
        <v>43</v>
      </c>
    </row>
    <row r="73" ht="35" customHeight="1" spans="1:18">
      <c r="A73" s="22">
        <v>71</v>
      </c>
      <c r="B73" s="22" t="s">
        <v>1505</v>
      </c>
      <c r="C73" s="22" t="s">
        <v>129</v>
      </c>
      <c r="D73" s="22" t="s">
        <v>31</v>
      </c>
      <c r="E73" s="22" t="s">
        <v>43</v>
      </c>
      <c r="F73" s="22" t="s">
        <v>1436</v>
      </c>
      <c r="G73" s="23" t="s">
        <v>1437</v>
      </c>
      <c r="H73" s="22">
        <v>2</v>
      </c>
      <c r="I73" s="22">
        <v>2</v>
      </c>
      <c r="J73" s="22">
        <v>2</v>
      </c>
      <c r="K73" s="22">
        <f t="shared" si="1"/>
        <v>50</v>
      </c>
      <c r="L73" s="22">
        <v>4.5</v>
      </c>
      <c r="M73" s="22">
        <v>4</v>
      </c>
      <c r="N73" s="22">
        <v>0.5</v>
      </c>
      <c r="O73" s="22" t="s">
        <v>768</v>
      </c>
      <c r="P73" s="22" t="s">
        <v>769</v>
      </c>
      <c r="Q73" s="22"/>
      <c r="R73" s="22" t="s">
        <v>43</v>
      </c>
    </row>
    <row r="74" ht="35" customHeight="1" spans="1:18">
      <c r="A74" s="22">
        <v>72</v>
      </c>
      <c r="B74" s="22" t="s">
        <v>1506</v>
      </c>
      <c r="C74" s="22" t="s">
        <v>129</v>
      </c>
      <c r="D74" s="22" t="s">
        <v>31</v>
      </c>
      <c r="E74" s="22" t="s">
        <v>43</v>
      </c>
      <c r="F74" s="22" t="s">
        <v>1436</v>
      </c>
      <c r="G74" s="23" t="s">
        <v>1437</v>
      </c>
      <c r="H74" s="22">
        <v>2</v>
      </c>
      <c r="I74" s="22">
        <v>2</v>
      </c>
      <c r="J74" s="22">
        <v>2</v>
      </c>
      <c r="K74" s="22">
        <f t="shared" si="1"/>
        <v>50</v>
      </c>
      <c r="L74" s="22">
        <v>4.5</v>
      </c>
      <c r="M74" s="22">
        <v>4</v>
      </c>
      <c r="N74" s="22">
        <v>0.5</v>
      </c>
      <c r="O74" s="22" t="s">
        <v>768</v>
      </c>
      <c r="P74" s="22" t="s">
        <v>769</v>
      </c>
      <c r="Q74" s="22"/>
      <c r="R74" s="22" t="s">
        <v>43</v>
      </c>
    </row>
    <row r="75" ht="35" customHeight="1" spans="1:18">
      <c r="A75" s="22">
        <v>73</v>
      </c>
      <c r="B75" s="22" t="s">
        <v>1507</v>
      </c>
      <c r="C75" s="22" t="s">
        <v>129</v>
      </c>
      <c r="D75" s="22" t="s">
        <v>31</v>
      </c>
      <c r="E75" s="22" t="s">
        <v>43</v>
      </c>
      <c r="F75" s="22" t="s">
        <v>1436</v>
      </c>
      <c r="G75" s="23" t="s">
        <v>1437</v>
      </c>
      <c r="H75" s="22">
        <v>4</v>
      </c>
      <c r="I75" s="22">
        <v>4</v>
      </c>
      <c r="J75" s="22">
        <v>4</v>
      </c>
      <c r="K75" s="22">
        <f t="shared" si="1"/>
        <v>100</v>
      </c>
      <c r="L75" s="22">
        <v>9</v>
      </c>
      <c r="M75" s="22">
        <v>8</v>
      </c>
      <c r="N75" s="22">
        <v>1</v>
      </c>
      <c r="O75" s="22" t="s">
        <v>768</v>
      </c>
      <c r="P75" s="22" t="s">
        <v>769</v>
      </c>
      <c r="Q75" s="22"/>
      <c r="R75" s="22" t="s">
        <v>43</v>
      </c>
    </row>
    <row r="76" ht="35" customHeight="1" spans="1:18">
      <c r="A76" s="22">
        <v>74</v>
      </c>
      <c r="B76" s="22" t="s">
        <v>1508</v>
      </c>
      <c r="C76" s="22" t="s">
        <v>129</v>
      </c>
      <c r="D76" s="22" t="s">
        <v>31</v>
      </c>
      <c r="E76" s="22" t="s">
        <v>43</v>
      </c>
      <c r="F76" s="22" t="s">
        <v>1436</v>
      </c>
      <c r="G76" s="23" t="s">
        <v>1437</v>
      </c>
      <c r="H76" s="22">
        <v>4</v>
      </c>
      <c r="I76" s="22">
        <v>4</v>
      </c>
      <c r="J76" s="22">
        <v>4</v>
      </c>
      <c r="K76" s="22">
        <f t="shared" si="1"/>
        <v>100</v>
      </c>
      <c r="L76" s="22">
        <v>9</v>
      </c>
      <c r="M76" s="22">
        <v>8</v>
      </c>
      <c r="N76" s="22">
        <v>1</v>
      </c>
      <c r="O76" s="22" t="s">
        <v>768</v>
      </c>
      <c r="P76" s="22" t="s">
        <v>769</v>
      </c>
      <c r="Q76" s="22"/>
      <c r="R76" s="22" t="s">
        <v>43</v>
      </c>
    </row>
    <row r="77" ht="35" customHeight="1" spans="1:18">
      <c r="A77" s="22">
        <v>75</v>
      </c>
      <c r="B77" s="22" t="s">
        <v>1509</v>
      </c>
      <c r="C77" s="22" t="s">
        <v>129</v>
      </c>
      <c r="D77" s="22" t="s">
        <v>31</v>
      </c>
      <c r="E77" s="22" t="s">
        <v>43</v>
      </c>
      <c r="F77" s="22" t="s">
        <v>1436</v>
      </c>
      <c r="G77" s="23" t="s">
        <v>1437</v>
      </c>
      <c r="H77" s="22">
        <v>1</v>
      </c>
      <c r="I77" s="22">
        <v>1</v>
      </c>
      <c r="J77" s="22">
        <v>1</v>
      </c>
      <c r="K77" s="22">
        <f t="shared" si="1"/>
        <v>25</v>
      </c>
      <c r="L77" s="22">
        <v>2.25</v>
      </c>
      <c r="M77" s="22">
        <v>2</v>
      </c>
      <c r="N77" s="22">
        <v>0.25</v>
      </c>
      <c r="O77" s="22" t="s">
        <v>768</v>
      </c>
      <c r="P77" s="22" t="s">
        <v>769</v>
      </c>
      <c r="Q77" s="22"/>
      <c r="R77" s="22" t="s">
        <v>43</v>
      </c>
    </row>
    <row r="78" ht="35" customHeight="1" spans="1:18">
      <c r="A78" s="22">
        <v>76</v>
      </c>
      <c r="B78" s="22" t="s">
        <v>1510</v>
      </c>
      <c r="C78" s="22" t="s">
        <v>129</v>
      </c>
      <c r="D78" s="22" t="s">
        <v>31</v>
      </c>
      <c r="E78" s="22" t="s">
        <v>43</v>
      </c>
      <c r="F78" s="22" t="s">
        <v>1436</v>
      </c>
      <c r="G78" s="23" t="s">
        <v>1437</v>
      </c>
      <c r="H78" s="22">
        <v>2</v>
      </c>
      <c r="I78" s="22">
        <v>2</v>
      </c>
      <c r="J78" s="22">
        <v>2</v>
      </c>
      <c r="K78" s="22">
        <f t="shared" si="1"/>
        <v>50</v>
      </c>
      <c r="L78" s="22">
        <v>4.5</v>
      </c>
      <c r="M78" s="22">
        <v>4</v>
      </c>
      <c r="N78" s="22">
        <v>0.5</v>
      </c>
      <c r="O78" s="22" t="s">
        <v>768</v>
      </c>
      <c r="P78" s="22" t="s">
        <v>769</v>
      </c>
      <c r="Q78" s="22"/>
      <c r="R78" s="22" t="s">
        <v>43</v>
      </c>
    </row>
    <row r="79" ht="35" customHeight="1" spans="1:18">
      <c r="A79" s="22">
        <v>77</v>
      </c>
      <c r="B79" s="22" t="s">
        <v>1511</v>
      </c>
      <c r="C79" s="22" t="s">
        <v>129</v>
      </c>
      <c r="D79" s="22" t="s">
        <v>31</v>
      </c>
      <c r="E79" s="22" t="s">
        <v>43</v>
      </c>
      <c r="F79" s="22" t="s">
        <v>1436</v>
      </c>
      <c r="G79" s="23" t="s">
        <v>1437</v>
      </c>
      <c r="H79" s="22">
        <v>2</v>
      </c>
      <c r="I79" s="22">
        <v>2</v>
      </c>
      <c r="J79" s="22">
        <v>2</v>
      </c>
      <c r="K79" s="22">
        <f t="shared" si="1"/>
        <v>50</v>
      </c>
      <c r="L79" s="22">
        <v>4.5</v>
      </c>
      <c r="M79" s="22">
        <v>4</v>
      </c>
      <c r="N79" s="22">
        <v>0.5</v>
      </c>
      <c r="O79" s="22" t="s">
        <v>768</v>
      </c>
      <c r="P79" s="22" t="s">
        <v>769</v>
      </c>
      <c r="Q79" s="22"/>
      <c r="R79" s="22" t="s">
        <v>43</v>
      </c>
    </row>
    <row r="80" ht="35" customHeight="1" spans="1:18">
      <c r="A80" s="22">
        <v>78</v>
      </c>
      <c r="B80" s="22" t="s">
        <v>1512</v>
      </c>
      <c r="C80" s="22" t="s">
        <v>129</v>
      </c>
      <c r="D80" s="22" t="s">
        <v>31</v>
      </c>
      <c r="E80" s="22" t="s">
        <v>43</v>
      </c>
      <c r="F80" s="22" t="s">
        <v>1436</v>
      </c>
      <c r="G80" s="23" t="s">
        <v>1437</v>
      </c>
      <c r="H80" s="22">
        <v>1</v>
      </c>
      <c r="I80" s="22">
        <v>1</v>
      </c>
      <c r="J80" s="22">
        <v>1</v>
      </c>
      <c r="K80" s="22">
        <f t="shared" si="1"/>
        <v>25</v>
      </c>
      <c r="L80" s="22">
        <v>2.25</v>
      </c>
      <c r="M80" s="22">
        <v>2</v>
      </c>
      <c r="N80" s="22">
        <v>0.25</v>
      </c>
      <c r="O80" s="22" t="s">
        <v>768</v>
      </c>
      <c r="P80" s="22" t="s">
        <v>769</v>
      </c>
      <c r="Q80" s="22"/>
      <c r="R80" s="22" t="s">
        <v>43</v>
      </c>
    </row>
    <row r="81" ht="35" customHeight="1" spans="1:18">
      <c r="A81" s="22">
        <v>79</v>
      </c>
      <c r="B81" s="22" t="s">
        <v>1513</v>
      </c>
      <c r="C81" s="22" t="s">
        <v>129</v>
      </c>
      <c r="D81" s="22" t="s">
        <v>31</v>
      </c>
      <c r="E81" s="22" t="s">
        <v>43</v>
      </c>
      <c r="F81" s="22" t="s">
        <v>1436</v>
      </c>
      <c r="G81" s="23" t="s">
        <v>1437</v>
      </c>
      <c r="H81" s="22">
        <v>4</v>
      </c>
      <c r="I81" s="22">
        <v>4</v>
      </c>
      <c r="J81" s="22">
        <v>4</v>
      </c>
      <c r="K81" s="22">
        <f t="shared" si="1"/>
        <v>100</v>
      </c>
      <c r="L81" s="22">
        <v>9</v>
      </c>
      <c r="M81" s="22">
        <v>8</v>
      </c>
      <c r="N81" s="22">
        <v>1</v>
      </c>
      <c r="O81" s="22" t="s">
        <v>768</v>
      </c>
      <c r="P81" s="22" t="s">
        <v>769</v>
      </c>
      <c r="Q81" s="22"/>
      <c r="R81" s="22" t="s">
        <v>43</v>
      </c>
    </row>
    <row r="82" ht="35" customHeight="1" spans="1:18">
      <c r="A82" s="22">
        <v>80</v>
      </c>
      <c r="B82" s="22" t="s">
        <v>1514</v>
      </c>
      <c r="C82" s="22" t="s">
        <v>129</v>
      </c>
      <c r="D82" s="22" t="s">
        <v>31</v>
      </c>
      <c r="E82" s="22" t="s">
        <v>43</v>
      </c>
      <c r="F82" s="22" t="s">
        <v>1436</v>
      </c>
      <c r="G82" s="23" t="s">
        <v>1437</v>
      </c>
      <c r="H82" s="22">
        <v>3</v>
      </c>
      <c r="I82" s="22">
        <v>3</v>
      </c>
      <c r="J82" s="22">
        <v>3</v>
      </c>
      <c r="K82" s="22">
        <f t="shared" si="1"/>
        <v>75</v>
      </c>
      <c r="L82" s="22">
        <v>6.75</v>
      </c>
      <c r="M82" s="22">
        <v>6</v>
      </c>
      <c r="N82" s="22">
        <v>0.75</v>
      </c>
      <c r="O82" s="22" t="s">
        <v>768</v>
      </c>
      <c r="P82" s="22" t="s">
        <v>769</v>
      </c>
      <c r="Q82" s="22"/>
      <c r="R82" s="22" t="s">
        <v>43</v>
      </c>
    </row>
    <row r="83" ht="35" customHeight="1" spans="1:18">
      <c r="A83" s="22">
        <v>81</v>
      </c>
      <c r="B83" s="22" t="s">
        <v>1515</v>
      </c>
      <c r="C83" s="22" t="s">
        <v>129</v>
      </c>
      <c r="D83" s="22" t="s">
        <v>31</v>
      </c>
      <c r="E83" s="22" t="s">
        <v>43</v>
      </c>
      <c r="F83" s="22" t="s">
        <v>1436</v>
      </c>
      <c r="G83" s="23" t="s">
        <v>1437</v>
      </c>
      <c r="H83" s="22">
        <v>4</v>
      </c>
      <c r="I83" s="22">
        <v>4</v>
      </c>
      <c r="J83" s="22">
        <v>4</v>
      </c>
      <c r="K83" s="22">
        <f t="shared" si="1"/>
        <v>100</v>
      </c>
      <c r="L83" s="22">
        <v>9</v>
      </c>
      <c r="M83" s="22">
        <v>8</v>
      </c>
      <c r="N83" s="22">
        <v>1</v>
      </c>
      <c r="O83" s="22" t="s">
        <v>768</v>
      </c>
      <c r="P83" s="22" t="s">
        <v>769</v>
      </c>
      <c r="Q83" s="22"/>
      <c r="R83" s="22" t="s">
        <v>43</v>
      </c>
    </row>
    <row r="84" ht="35" customHeight="1" spans="1:18">
      <c r="A84" s="22">
        <v>82</v>
      </c>
      <c r="B84" s="22" t="s">
        <v>1516</v>
      </c>
      <c r="C84" s="22" t="s">
        <v>129</v>
      </c>
      <c r="D84" s="22" t="s">
        <v>31</v>
      </c>
      <c r="E84" s="22" t="s">
        <v>43</v>
      </c>
      <c r="F84" s="22" t="s">
        <v>1436</v>
      </c>
      <c r="G84" s="23" t="s">
        <v>1437</v>
      </c>
      <c r="H84" s="22">
        <v>4</v>
      </c>
      <c r="I84" s="22">
        <v>4</v>
      </c>
      <c r="J84" s="22">
        <v>4</v>
      </c>
      <c r="K84" s="22">
        <f t="shared" si="1"/>
        <v>100</v>
      </c>
      <c r="L84" s="22">
        <v>9</v>
      </c>
      <c r="M84" s="22">
        <v>8</v>
      </c>
      <c r="N84" s="22">
        <v>1</v>
      </c>
      <c r="O84" s="22" t="s">
        <v>768</v>
      </c>
      <c r="P84" s="22" t="s">
        <v>769</v>
      </c>
      <c r="Q84" s="22"/>
      <c r="R84" s="22" t="s">
        <v>43</v>
      </c>
    </row>
    <row r="85" ht="35" customHeight="1" spans="1:18">
      <c r="A85" s="22">
        <v>83</v>
      </c>
      <c r="B85" s="22" t="s">
        <v>1517</v>
      </c>
      <c r="C85" s="22" t="s">
        <v>129</v>
      </c>
      <c r="D85" s="22" t="s">
        <v>31</v>
      </c>
      <c r="E85" s="22" t="s">
        <v>43</v>
      </c>
      <c r="F85" s="22" t="s">
        <v>1436</v>
      </c>
      <c r="G85" s="23" t="s">
        <v>1437</v>
      </c>
      <c r="H85" s="22">
        <v>4</v>
      </c>
      <c r="I85" s="22">
        <v>4</v>
      </c>
      <c r="J85" s="22">
        <v>4</v>
      </c>
      <c r="K85" s="22">
        <f t="shared" si="1"/>
        <v>100</v>
      </c>
      <c r="L85" s="22">
        <v>9</v>
      </c>
      <c r="M85" s="22">
        <v>8</v>
      </c>
      <c r="N85" s="22">
        <v>1</v>
      </c>
      <c r="O85" s="22" t="s">
        <v>768</v>
      </c>
      <c r="P85" s="22" t="s">
        <v>769</v>
      </c>
      <c r="Q85" s="22"/>
      <c r="R85" s="22" t="s">
        <v>43</v>
      </c>
    </row>
    <row r="86" ht="35" customHeight="1" spans="1:18">
      <c r="A86" s="22">
        <v>84</v>
      </c>
      <c r="B86" s="22" t="s">
        <v>1518</v>
      </c>
      <c r="C86" s="22" t="s">
        <v>129</v>
      </c>
      <c r="D86" s="22" t="s">
        <v>31</v>
      </c>
      <c r="E86" s="22" t="s">
        <v>43</v>
      </c>
      <c r="F86" s="22" t="s">
        <v>1436</v>
      </c>
      <c r="G86" s="23" t="s">
        <v>1437</v>
      </c>
      <c r="H86" s="22">
        <v>2</v>
      </c>
      <c r="I86" s="22">
        <v>2</v>
      </c>
      <c r="J86" s="22">
        <v>2</v>
      </c>
      <c r="K86" s="22">
        <f t="shared" si="1"/>
        <v>50</v>
      </c>
      <c r="L86" s="22">
        <v>4.5</v>
      </c>
      <c r="M86" s="22">
        <v>4</v>
      </c>
      <c r="N86" s="22">
        <v>0.5</v>
      </c>
      <c r="O86" s="22" t="s">
        <v>768</v>
      </c>
      <c r="P86" s="22" t="s">
        <v>769</v>
      </c>
      <c r="Q86" s="22"/>
      <c r="R86" s="22" t="s">
        <v>43</v>
      </c>
    </row>
    <row r="87" ht="35" customHeight="1" spans="1:18">
      <c r="A87" s="22">
        <v>85</v>
      </c>
      <c r="B87" s="22" t="s">
        <v>1519</v>
      </c>
      <c r="C87" s="22" t="s">
        <v>129</v>
      </c>
      <c r="D87" s="22" t="s">
        <v>31</v>
      </c>
      <c r="E87" s="22" t="s">
        <v>43</v>
      </c>
      <c r="F87" s="22" t="s">
        <v>1436</v>
      </c>
      <c r="G87" s="23" t="s">
        <v>1437</v>
      </c>
      <c r="H87" s="22">
        <v>2</v>
      </c>
      <c r="I87" s="22">
        <v>2</v>
      </c>
      <c r="J87" s="22">
        <v>2</v>
      </c>
      <c r="K87" s="22">
        <f t="shared" si="1"/>
        <v>50</v>
      </c>
      <c r="L87" s="22">
        <v>4.5</v>
      </c>
      <c r="M87" s="22">
        <v>4</v>
      </c>
      <c r="N87" s="22">
        <v>0.5</v>
      </c>
      <c r="O87" s="22" t="s">
        <v>768</v>
      </c>
      <c r="P87" s="22" t="s">
        <v>769</v>
      </c>
      <c r="Q87" s="22"/>
      <c r="R87" s="22" t="s">
        <v>43</v>
      </c>
    </row>
    <row r="88" ht="35" customHeight="1" spans="1:18">
      <c r="A88" s="22">
        <v>86</v>
      </c>
      <c r="B88" s="22" t="s">
        <v>1520</v>
      </c>
      <c r="C88" s="22" t="s">
        <v>129</v>
      </c>
      <c r="D88" s="22" t="s">
        <v>31</v>
      </c>
      <c r="E88" s="22" t="s">
        <v>43</v>
      </c>
      <c r="F88" s="22" t="s">
        <v>1436</v>
      </c>
      <c r="G88" s="23" t="s">
        <v>1437</v>
      </c>
      <c r="H88" s="22">
        <v>2</v>
      </c>
      <c r="I88" s="22">
        <v>2</v>
      </c>
      <c r="J88" s="22">
        <v>2</v>
      </c>
      <c r="K88" s="22">
        <f t="shared" si="1"/>
        <v>50</v>
      </c>
      <c r="L88" s="22">
        <v>4.5</v>
      </c>
      <c r="M88" s="22">
        <v>4</v>
      </c>
      <c r="N88" s="22">
        <v>0.5</v>
      </c>
      <c r="O88" s="22" t="s">
        <v>768</v>
      </c>
      <c r="P88" s="22" t="s">
        <v>777</v>
      </c>
      <c r="Q88" s="22"/>
      <c r="R88" s="22" t="s">
        <v>43</v>
      </c>
    </row>
    <row r="89" ht="35" customHeight="1" spans="1:18">
      <c r="A89" s="22">
        <v>87</v>
      </c>
      <c r="B89" s="22" t="s">
        <v>1521</v>
      </c>
      <c r="C89" s="22" t="s">
        <v>129</v>
      </c>
      <c r="D89" s="22" t="s">
        <v>31</v>
      </c>
      <c r="E89" s="22" t="s">
        <v>43</v>
      </c>
      <c r="F89" s="22" t="s">
        <v>1436</v>
      </c>
      <c r="G89" s="23" t="s">
        <v>1437</v>
      </c>
      <c r="H89" s="22">
        <v>1</v>
      </c>
      <c r="I89" s="22">
        <v>1</v>
      </c>
      <c r="J89" s="22">
        <v>1</v>
      </c>
      <c r="K89" s="22">
        <f t="shared" si="1"/>
        <v>25</v>
      </c>
      <c r="L89" s="22">
        <v>2.25</v>
      </c>
      <c r="M89" s="22">
        <v>2</v>
      </c>
      <c r="N89" s="22">
        <v>0.25</v>
      </c>
      <c r="O89" s="22" t="s">
        <v>768</v>
      </c>
      <c r="P89" s="22" t="s">
        <v>777</v>
      </c>
      <c r="Q89" s="22"/>
      <c r="R89" s="22" t="s">
        <v>43</v>
      </c>
    </row>
    <row r="90" ht="35" customHeight="1" spans="1:18">
      <c r="A90" s="22">
        <v>88</v>
      </c>
      <c r="B90" s="22" t="s">
        <v>1522</v>
      </c>
      <c r="C90" s="22" t="s">
        <v>129</v>
      </c>
      <c r="D90" s="22" t="s">
        <v>31</v>
      </c>
      <c r="E90" s="22" t="s">
        <v>42</v>
      </c>
      <c r="F90" s="22" t="s">
        <v>1436</v>
      </c>
      <c r="G90" s="23" t="s">
        <v>1437</v>
      </c>
      <c r="H90" s="22">
        <v>4</v>
      </c>
      <c r="I90" s="22">
        <v>4</v>
      </c>
      <c r="J90" s="22">
        <v>4</v>
      </c>
      <c r="K90" s="22">
        <f t="shared" si="1"/>
        <v>100</v>
      </c>
      <c r="L90" s="22">
        <v>9</v>
      </c>
      <c r="M90" s="22">
        <v>8</v>
      </c>
      <c r="N90" s="22">
        <v>1</v>
      </c>
      <c r="O90" s="22" t="s">
        <v>768</v>
      </c>
      <c r="P90" s="22" t="s">
        <v>769</v>
      </c>
      <c r="Q90" s="22"/>
      <c r="R90" s="22" t="s">
        <v>42</v>
      </c>
    </row>
    <row r="91" ht="35" customHeight="1" spans="1:18">
      <c r="A91" s="22">
        <v>89</v>
      </c>
      <c r="B91" s="22" t="s">
        <v>1523</v>
      </c>
      <c r="C91" s="22" t="s">
        <v>129</v>
      </c>
      <c r="D91" s="22" t="s">
        <v>31</v>
      </c>
      <c r="E91" s="22" t="s">
        <v>42</v>
      </c>
      <c r="F91" s="22" t="s">
        <v>1436</v>
      </c>
      <c r="G91" s="23" t="s">
        <v>1437</v>
      </c>
      <c r="H91" s="22">
        <v>4</v>
      </c>
      <c r="I91" s="22">
        <v>4</v>
      </c>
      <c r="J91" s="22">
        <v>4</v>
      </c>
      <c r="K91" s="22">
        <f t="shared" si="1"/>
        <v>100</v>
      </c>
      <c r="L91" s="22">
        <v>9</v>
      </c>
      <c r="M91" s="22">
        <v>8</v>
      </c>
      <c r="N91" s="22">
        <v>1</v>
      </c>
      <c r="O91" s="22" t="s">
        <v>768</v>
      </c>
      <c r="P91" s="22" t="s">
        <v>769</v>
      </c>
      <c r="Q91" s="22"/>
      <c r="R91" s="22" t="s">
        <v>42</v>
      </c>
    </row>
    <row r="92" ht="35" customHeight="1" spans="1:18">
      <c r="A92" s="22">
        <v>90</v>
      </c>
      <c r="B92" s="22" t="s">
        <v>1524</v>
      </c>
      <c r="C92" s="22" t="s">
        <v>129</v>
      </c>
      <c r="D92" s="22" t="s">
        <v>31</v>
      </c>
      <c r="E92" s="22" t="s">
        <v>42</v>
      </c>
      <c r="F92" s="22" t="s">
        <v>1436</v>
      </c>
      <c r="G92" s="23" t="s">
        <v>1437</v>
      </c>
      <c r="H92" s="22">
        <v>3</v>
      </c>
      <c r="I92" s="22">
        <v>3</v>
      </c>
      <c r="J92" s="22">
        <v>3</v>
      </c>
      <c r="K92" s="22">
        <f t="shared" si="1"/>
        <v>75</v>
      </c>
      <c r="L92" s="22">
        <v>6.75</v>
      </c>
      <c r="M92" s="22">
        <v>6</v>
      </c>
      <c r="N92" s="22">
        <v>0.75</v>
      </c>
      <c r="O92" s="22" t="s">
        <v>768</v>
      </c>
      <c r="P92" s="22" t="s">
        <v>777</v>
      </c>
      <c r="Q92" s="22"/>
      <c r="R92" s="22" t="s">
        <v>42</v>
      </c>
    </row>
    <row r="93" ht="35" customHeight="1" spans="1:18">
      <c r="A93" s="22">
        <v>91</v>
      </c>
      <c r="B93" s="22" t="s">
        <v>1525</v>
      </c>
      <c r="C93" s="22" t="s">
        <v>129</v>
      </c>
      <c r="D93" s="22" t="s">
        <v>31</v>
      </c>
      <c r="E93" s="22" t="s">
        <v>42</v>
      </c>
      <c r="F93" s="22" t="s">
        <v>1436</v>
      </c>
      <c r="G93" s="23" t="s">
        <v>1437</v>
      </c>
      <c r="H93" s="22">
        <v>5</v>
      </c>
      <c r="I93" s="22">
        <v>5</v>
      </c>
      <c r="J93" s="22">
        <v>5</v>
      </c>
      <c r="K93" s="22">
        <f t="shared" si="1"/>
        <v>125</v>
      </c>
      <c r="L93" s="22">
        <v>11</v>
      </c>
      <c r="M93" s="22">
        <v>10</v>
      </c>
      <c r="N93" s="22">
        <v>1</v>
      </c>
      <c r="O93" s="22" t="s">
        <v>768</v>
      </c>
      <c r="P93" s="22" t="s">
        <v>769</v>
      </c>
      <c r="Q93" s="22"/>
      <c r="R93" s="22" t="s">
        <v>42</v>
      </c>
    </row>
    <row r="94" ht="35" customHeight="1" spans="1:18">
      <c r="A94" s="22">
        <v>92</v>
      </c>
      <c r="B94" s="22" t="s">
        <v>1526</v>
      </c>
      <c r="C94" s="22" t="s">
        <v>129</v>
      </c>
      <c r="D94" s="22" t="s">
        <v>31</v>
      </c>
      <c r="E94" s="22" t="s">
        <v>42</v>
      </c>
      <c r="F94" s="22" t="s">
        <v>1436</v>
      </c>
      <c r="G94" s="23" t="s">
        <v>1437</v>
      </c>
      <c r="H94" s="22">
        <v>5</v>
      </c>
      <c r="I94" s="22">
        <v>5</v>
      </c>
      <c r="J94" s="22">
        <v>5</v>
      </c>
      <c r="K94" s="22">
        <f t="shared" si="1"/>
        <v>125</v>
      </c>
      <c r="L94" s="22">
        <v>11</v>
      </c>
      <c r="M94" s="22">
        <v>10</v>
      </c>
      <c r="N94" s="22">
        <v>1</v>
      </c>
      <c r="O94" s="22" t="s">
        <v>768</v>
      </c>
      <c r="P94" s="22" t="s">
        <v>769</v>
      </c>
      <c r="Q94" s="22"/>
      <c r="R94" s="22" t="s">
        <v>42</v>
      </c>
    </row>
    <row r="95" ht="35" customHeight="1" spans="1:18">
      <c r="A95" s="22">
        <v>93</v>
      </c>
      <c r="B95" s="22" t="s">
        <v>1527</v>
      </c>
      <c r="C95" s="22" t="s">
        <v>129</v>
      </c>
      <c r="D95" s="22" t="s">
        <v>31</v>
      </c>
      <c r="E95" s="22" t="s">
        <v>42</v>
      </c>
      <c r="F95" s="22" t="s">
        <v>1436</v>
      </c>
      <c r="G95" s="23" t="s">
        <v>1437</v>
      </c>
      <c r="H95" s="22">
        <v>2</v>
      </c>
      <c r="I95" s="22">
        <v>2</v>
      </c>
      <c r="J95" s="22">
        <v>2</v>
      </c>
      <c r="K95" s="22">
        <f t="shared" si="1"/>
        <v>50</v>
      </c>
      <c r="L95" s="22">
        <v>4.5</v>
      </c>
      <c r="M95" s="22">
        <v>4</v>
      </c>
      <c r="N95" s="22">
        <v>0.5</v>
      </c>
      <c r="O95" s="22" t="s">
        <v>768</v>
      </c>
      <c r="P95" s="22" t="s">
        <v>769</v>
      </c>
      <c r="Q95" s="22"/>
      <c r="R95" s="22" t="s">
        <v>42</v>
      </c>
    </row>
    <row r="96" ht="35" customHeight="1" spans="1:18">
      <c r="A96" s="22">
        <v>94</v>
      </c>
      <c r="B96" s="22" t="s">
        <v>1528</v>
      </c>
      <c r="C96" s="22" t="s">
        <v>129</v>
      </c>
      <c r="D96" s="22" t="s">
        <v>31</v>
      </c>
      <c r="E96" s="22" t="s">
        <v>42</v>
      </c>
      <c r="F96" s="22" t="s">
        <v>1436</v>
      </c>
      <c r="G96" s="23" t="s">
        <v>1437</v>
      </c>
      <c r="H96" s="22">
        <v>4</v>
      </c>
      <c r="I96" s="22">
        <v>4</v>
      </c>
      <c r="J96" s="22">
        <v>4</v>
      </c>
      <c r="K96" s="22">
        <f t="shared" si="1"/>
        <v>100</v>
      </c>
      <c r="L96" s="22">
        <v>9</v>
      </c>
      <c r="M96" s="22">
        <v>8</v>
      </c>
      <c r="N96" s="22">
        <v>1</v>
      </c>
      <c r="O96" s="22" t="s">
        <v>768</v>
      </c>
      <c r="P96" s="22" t="s">
        <v>769</v>
      </c>
      <c r="Q96" s="22"/>
      <c r="R96" s="22" t="s">
        <v>42</v>
      </c>
    </row>
    <row r="97" ht="35" customHeight="1" spans="1:18">
      <c r="A97" s="22">
        <v>95</v>
      </c>
      <c r="B97" s="22" t="s">
        <v>1529</v>
      </c>
      <c r="C97" s="22" t="s">
        <v>129</v>
      </c>
      <c r="D97" s="22" t="s">
        <v>31</v>
      </c>
      <c r="E97" s="22" t="s">
        <v>42</v>
      </c>
      <c r="F97" s="22" t="s">
        <v>1436</v>
      </c>
      <c r="G97" s="23" t="s">
        <v>1437</v>
      </c>
      <c r="H97" s="22">
        <v>1</v>
      </c>
      <c r="I97" s="22">
        <v>1</v>
      </c>
      <c r="J97" s="22">
        <v>1</v>
      </c>
      <c r="K97" s="22">
        <f t="shared" si="1"/>
        <v>25</v>
      </c>
      <c r="L97" s="22">
        <v>2.25</v>
      </c>
      <c r="M97" s="22">
        <v>2</v>
      </c>
      <c r="N97" s="22">
        <v>0.25</v>
      </c>
      <c r="O97" s="22" t="s">
        <v>768</v>
      </c>
      <c r="P97" s="22" t="s">
        <v>769</v>
      </c>
      <c r="Q97" s="22"/>
      <c r="R97" s="22" t="s">
        <v>42</v>
      </c>
    </row>
    <row r="98" ht="35" customHeight="1" spans="1:18">
      <c r="A98" s="22">
        <v>96</v>
      </c>
      <c r="B98" s="22" t="s">
        <v>1530</v>
      </c>
      <c r="C98" s="22" t="s">
        <v>129</v>
      </c>
      <c r="D98" s="22" t="s">
        <v>31</v>
      </c>
      <c r="E98" s="22" t="s">
        <v>17</v>
      </c>
      <c r="F98" s="22" t="s">
        <v>1436</v>
      </c>
      <c r="G98" s="23" t="s">
        <v>1437</v>
      </c>
      <c r="H98" s="22">
        <v>1</v>
      </c>
      <c r="I98" s="22">
        <v>1</v>
      </c>
      <c r="J98" s="22">
        <v>1</v>
      </c>
      <c r="K98" s="22">
        <f t="shared" si="1"/>
        <v>25</v>
      </c>
      <c r="L98" s="22">
        <v>2.25</v>
      </c>
      <c r="M98" s="22">
        <v>2</v>
      </c>
      <c r="N98" s="22">
        <v>0.25</v>
      </c>
      <c r="O98" s="22" t="s">
        <v>768</v>
      </c>
      <c r="P98" s="22" t="s">
        <v>777</v>
      </c>
      <c r="Q98" s="22"/>
      <c r="R98" s="22" t="s">
        <v>17</v>
      </c>
    </row>
    <row r="99" ht="35" customHeight="1" spans="1:18">
      <c r="A99" s="22">
        <v>97</v>
      </c>
      <c r="B99" s="22" t="s">
        <v>1531</v>
      </c>
      <c r="C99" s="22" t="s">
        <v>129</v>
      </c>
      <c r="D99" s="22" t="s">
        <v>31</v>
      </c>
      <c r="E99" s="22" t="s">
        <v>19</v>
      </c>
      <c r="F99" s="22" t="s">
        <v>1436</v>
      </c>
      <c r="G99" s="23" t="s">
        <v>1437</v>
      </c>
      <c r="H99" s="22">
        <v>2</v>
      </c>
      <c r="I99" s="22">
        <v>2</v>
      </c>
      <c r="J99" s="22">
        <v>2</v>
      </c>
      <c r="K99" s="22">
        <f t="shared" si="1"/>
        <v>50</v>
      </c>
      <c r="L99" s="22">
        <v>4.5</v>
      </c>
      <c r="M99" s="22">
        <v>4</v>
      </c>
      <c r="N99" s="22">
        <v>0.5</v>
      </c>
      <c r="O99" s="22" t="s">
        <v>768</v>
      </c>
      <c r="P99" s="22" t="s">
        <v>777</v>
      </c>
      <c r="Q99" s="22"/>
      <c r="R99" s="22" t="s">
        <v>19</v>
      </c>
    </row>
    <row r="100" ht="35" customHeight="1" spans="1:18">
      <c r="A100" s="22">
        <v>98</v>
      </c>
      <c r="B100" s="22" t="s">
        <v>1532</v>
      </c>
      <c r="C100" s="22" t="s">
        <v>129</v>
      </c>
      <c r="D100" s="22" t="s">
        <v>31</v>
      </c>
      <c r="E100" s="22" t="s">
        <v>19</v>
      </c>
      <c r="F100" s="22" t="s">
        <v>1436</v>
      </c>
      <c r="G100" s="23" t="s">
        <v>1437</v>
      </c>
      <c r="H100" s="22">
        <v>4</v>
      </c>
      <c r="I100" s="22">
        <v>4</v>
      </c>
      <c r="J100" s="22">
        <v>4</v>
      </c>
      <c r="K100" s="22">
        <f t="shared" si="1"/>
        <v>100</v>
      </c>
      <c r="L100" s="22">
        <v>9</v>
      </c>
      <c r="M100" s="22">
        <v>8</v>
      </c>
      <c r="N100" s="22">
        <v>1</v>
      </c>
      <c r="O100" s="22" t="s">
        <v>768</v>
      </c>
      <c r="P100" s="22" t="s">
        <v>777</v>
      </c>
      <c r="Q100" s="22" t="s">
        <v>1533</v>
      </c>
      <c r="R100" s="22" t="s">
        <v>19</v>
      </c>
    </row>
    <row r="101" ht="35" customHeight="1" spans="1:18">
      <c r="A101" s="22">
        <v>99</v>
      </c>
      <c r="B101" s="22" t="s">
        <v>1534</v>
      </c>
      <c r="C101" s="22" t="s">
        <v>129</v>
      </c>
      <c r="D101" s="22" t="s">
        <v>31</v>
      </c>
      <c r="E101" s="22" t="s">
        <v>21</v>
      </c>
      <c r="F101" s="22" t="s">
        <v>1436</v>
      </c>
      <c r="G101" s="23" t="s">
        <v>1437</v>
      </c>
      <c r="H101" s="22">
        <v>4</v>
      </c>
      <c r="I101" s="22">
        <v>4</v>
      </c>
      <c r="J101" s="22">
        <v>4</v>
      </c>
      <c r="K101" s="22">
        <f t="shared" si="1"/>
        <v>100</v>
      </c>
      <c r="L101" s="22">
        <v>9</v>
      </c>
      <c r="M101" s="22">
        <v>8</v>
      </c>
      <c r="N101" s="22">
        <v>1</v>
      </c>
      <c r="O101" s="22" t="s">
        <v>768</v>
      </c>
      <c r="P101" s="22" t="s">
        <v>769</v>
      </c>
      <c r="Q101" s="22"/>
      <c r="R101" s="22" t="e">
        <v>#N/A</v>
      </c>
    </row>
    <row r="102" ht="35" customHeight="1" spans="1:18">
      <c r="A102" s="22">
        <v>100</v>
      </c>
      <c r="B102" s="22" t="s">
        <v>1535</v>
      </c>
      <c r="C102" s="22" t="s">
        <v>129</v>
      </c>
      <c r="D102" s="22" t="s">
        <v>31</v>
      </c>
      <c r="E102" s="22" t="s">
        <v>21</v>
      </c>
      <c r="F102" s="22" t="s">
        <v>1436</v>
      </c>
      <c r="G102" s="23" t="s">
        <v>1437</v>
      </c>
      <c r="H102" s="22">
        <v>3</v>
      </c>
      <c r="I102" s="22">
        <v>3</v>
      </c>
      <c r="J102" s="22">
        <v>3</v>
      </c>
      <c r="K102" s="22">
        <f t="shared" si="1"/>
        <v>75</v>
      </c>
      <c r="L102" s="22">
        <v>6.75</v>
      </c>
      <c r="M102" s="22">
        <v>6</v>
      </c>
      <c r="N102" s="22">
        <v>0.75</v>
      </c>
      <c r="O102" s="22" t="s">
        <v>768</v>
      </c>
      <c r="P102" s="22" t="s">
        <v>777</v>
      </c>
      <c r="Q102" s="22"/>
      <c r="R102" s="22" t="e">
        <v>#N/A</v>
      </c>
    </row>
    <row r="103" ht="35" customHeight="1" spans="1:18">
      <c r="A103" s="22">
        <v>101</v>
      </c>
      <c r="B103" s="22" t="s">
        <v>1536</v>
      </c>
      <c r="C103" s="22" t="s">
        <v>129</v>
      </c>
      <c r="D103" s="22" t="s">
        <v>31</v>
      </c>
      <c r="E103" s="22" t="s">
        <v>21</v>
      </c>
      <c r="F103" s="22" t="s">
        <v>1436</v>
      </c>
      <c r="G103" s="23" t="s">
        <v>1437</v>
      </c>
      <c r="H103" s="22">
        <v>4</v>
      </c>
      <c r="I103" s="22">
        <v>4</v>
      </c>
      <c r="J103" s="22">
        <v>4</v>
      </c>
      <c r="K103" s="22">
        <f t="shared" si="1"/>
        <v>100</v>
      </c>
      <c r="L103" s="22">
        <v>9</v>
      </c>
      <c r="M103" s="22">
        <v>8</v>
      </c>
      <c r="N103" s="22">
        <v>1</v>
      </c>
      <c r="O103" s="22" t="s">
        <v>768</v>
      </c>
      <c r="P103" s="22" t="s">
        <v>769</v>
      </c>
      <c r="Q103" s="22"/>
      <c r="R103" s="22" t="e">
        <v>#N/A</v>
      </c>
    </row>
    <row r="104" ht="35" customHeight="1" spans="1:18">
      <c r="A104" s="22">
        <v>102</v>
      </c>
      <c r="B104" s="22" t="s">
        <v>1537</v>
      </c>
      <c r="C104" s="22" t="s">
        <v>129</v>
      </c>
      <c r="D104" s="22" t="s">
        <v>31</v>
      </c>
      <c r="E104" s="22" t="s">
        <v>25</v>
      </c>
      <c r="F104" s="22" t="s">
        <v>1436</v>
      </c>
      <c r="G104" s="23" t="s">
        <v>1437</v>
      </c>
      <c r="H104" s="22">
        <v>5</v>
      </c>
      <c r="I104" s="22">
        <v>5</v>
      </c>
      <c r="J104" s="22">
        <v>5</v>
      </c>
      <c r="K104" s="22">
        <f t="shared" si="1"/>
        <v>125</v>
      </c>
      <c r="L104" s="22">
        <v>11</v>
      </c>
      <c r="M104" s="22">
        <v>10</v>
      </c>
      <c r="N104" s="22">
        <v>1</v>
      </c>
      <c r="O104" s="22" t="s">
        <v>768</v>
      </c>
      <c r="P104" s="22" t="s">
        <v>777</v>
      </c>
      <c r="Q104" s="22"/>
      <c r="R104" s="22" t="e">
        <v>#N/A</v>
      </c>
    </row>
    <row r="105" ht="35" customHeight="1" spans="1:18">
      <c r="A105" s="22">
        <v>103</v>
      </c>
      <c r="B105" s="22" t="s">
        <v>1538</v>
      </c>
      <c r="C105" s="22" t="s">
        <v>129</v>
      </c>
      <c r="D105" s="22" t="s">
        <v>31</v>
      </c>
      <c r="E105" s="22" t="s">
        <v>46</v>
      </c>
      <c r="F105" s="22" t="s">
        <v>1436</v>
      </c>
      <c r="G105" s="23" t="s">
        <v>1437</v>
      </c>
      <c r="H105" s="22">
        <v>4</v>
      </c>
      <c r="I105" s="22">
        <v>4</v>
      </c>
      <c r="J105" s="22">
        <v>4</v>
      </c>
      <c r="K105" s="22">
        <f t="shared" si="1"/>
        <v>100</v>
      </c>
      <c r="L105" s="22">
        <v>9</v>
      </c>
      <c r="M105" s="22">
        <v>8</v>
      </c>
      <c r="N105" s="22">
        <v>1</v>
      </c>
      <c r="O105" s="22" t="s">
        <v>768</v>
      </c>
      <c r="P105" s="22" t="s">
        <v>769</v>
      </c>
      <c r="Q105" s="22"/>
      <c r="R105" s="22" t="s">
        <v>46</v>
      </c>
    </row>
    <row r="106" ht="35" customHeight="1" spans="1:21">
      <c r="A106" s="22">
        <v>104</v>
      </c>
      <c r="B106" s="22" t="s">
        <v>1539</v>
      </c>
      <c r="C106" s="22" t="s">
        <v>129</v>
      </c>
      <c r="D106" s="22" t="s">
        <v>31</v>
      </c>
      <c r="E106" s="22" t="s">
        <v>46</v>
      </c>
      <c r="F106" s="22" t="s">
        <v>1436</v>
      </c>
      <c r="G106" s="23" t="s">
        <v>1437</v>
      </c>
      <c r="H106" s="22">
        <v>4</v>
      </c>
      <c r="I106" s="22">
        <v>4</v>
      </c>
      <c r="J106" s="22">
        <v>4</v>
      </c>
      <c r="K106" s="22">
        <f t="shared" si="1"/>
        <v>100</v>
      </c>
      <c r="L106" s="22">
        <v>9</v>
      </c>
      <c r="M106" s="22">
        <v>8</v>
      </c>
      <c r="N106" s="22">
        <v>1</v>
      </c>
      <c r="O106" s="22" t="s">
        <v>768</v>
      </c>
      <c r="P106" s="22" t="s">
        <v>769</v>
      </c>
      <c r="Q106" s="22"/>
      <c r="R106" s="22" t="s">
        <v>46</v>
      </c>
      <c r="U106" t="s">
        <v>1427</v>
      </c>
    </row>
    <row r="107" ht="35" customHeight="1" spans="1:18">
      <c r="A107" s="22">
        <v>105</v>
      </c>
      <c r="B107" s="22" t="s">
        <v>1540</v>
      </c>
      <c r="C107" s="22" t="s">
        <v>129</v>
      </c>
      <c r="D107" s="22" t="s">
        <v>31</v>
      </c>
      <c r="E107" s="22" t="s">
        <v>20</v>
      </c>
      <c r="F107" s="22" t="s">
        <v>1541</v>
      </c>
      <c r="G107" s="23" t="s">
        <v>1437</v>
      </c>
      <c r="H107" s="22">
        <v>2</v>
      </c>
      <c r="I107" s="22">
        <v>2</v>
      </c>
      <c r="J107" s="22">
        <v>2</v>
      </c>
      <c r="K107" s="22">
        <f t="shared" si="1"/>
        <v>50</v>
      </c>
      <c r="L107" s="22">
        <v>4.5</v>
      </c>
      <c r="M107" s="22">
        <v>4</v>
      </c>
      <c r="N107" s="22">
        <v>0.5</v>
      </c>
      <c r="O107" s="22" t="s">
        <v>768</v>
      </c>
      <c r="P107" s="22" t="s">
        <v>769</v>
      </c>
      <c r="Q107" s="22"/>
      <c r="R107" s="22" t="s">
        <v>20</v>
      </c>
    </row>
    <row r="108" ht="35" customHeight="1" spans="1:18">
      <c r="A108" s="22">
        <v>106</v>
      </c>
      <c r="B108" s="22" t="s">
        <v>1542</v>
      </c>
      <c r="C108" s="22" t="s">
        <v>129</v>
      </c>
      <c r="D108" s="22" t="s">
        <v>31</v>
      </c>
      <c r="E108" s="22" t="s">
        <v>20</v>
      </c>
      <c r="F108" s="22" t="s">
        <v>1541</v>
      </c>
      <c r="G108" s="23" t="s">
        <v>1437</v>
      </c>
      <c r="H108" s="22">
        <v>2</v>
      </c>
      <c r="I108" s="22">
        <v>2</v>
      </c>
      <c r="J108" s="22">
        <v>2</v>
      </c>
      <c r="K108" s="22">
        <f t="shared" si="1"/>
        <v>50</v>
      </c>
      <c r="L108" s="22">
        <v>4.5</v>
      </c>
      <c r="M108" s="22">
        <v>4</v>
      </c>
      <c r="N108" s="22">
        <v>0.5</v>
      </c>
      <c r="O108" s="22" t="s">
        <v>768</v>
      </c>
      <c r="P108" s="22" t="s">
        <v>777</v>
      </c>
      <c r="Q108" s="22"/>
      <c r="R108" s="22" t="s">
        <v>20</v>
      </c>
    </row>
    <row r="109" ht="35" customHeight="1" spans="1:18">
      <c r="A109" s="22">
        <v>107</v>
      </c>
      <c r="B109" s="22" t="s">
        <v>1543</v>
      </c>
      <c r="C109" s="22" t="s">
        <v>129</v>
      </c>
      <c r="D109" s="22" t="s">
        <v>31</v>
      </c>
      <c r="E109" s="22" t="s">
        <v>20</v>
      </c>
      <c r="F109" s="22" t="s">
        <v>1541</v>
      </c>
      <c r="G109" s="23" t="s">
        <v>1437</v>
      </c>
      <c r="H109" s="22">
        <v>4</v>
      </c>
      <c r="I109" s="22">
        <v>4</v>
      </c>
      <c r="J109" s="22">
        <v>4</v>
      </c>
      <c r="K109" s="22">
        <f t="shared" si="1"/>
        <v>100</v>
      </c>
      <c r="L109" s="22">
        <v>9</v>
      </c>
      <c r="M109" s="22">
        <v>8</v>
      </c>
      <c r="N109" s="22">
        <v>1</v>
      </c>
      <c r="O109" s="22" t="s">
        <v>768</v>
      </c>
      <c r="P109" s="22" t="s">
        <v>769</v>
      </c>
      <c r="Q109" s="22"/>
      <c r="R109" s="22" t="s">
        <v>20</v>
      </c>
    </row>
    <row r="110" ht="35" customHeight="1" spans="1:18">
      <c r="A110" s="22">
        <v>108</v>
      </c>
      <c r="B110" s="22" t="s">
        <v>1544</v>
      </c>
      <c r="C110" s="22" t="s">
        <v>129</v>
      </c>
      <c r="D110" s="22" t="s">
        <v>31</v>
      </c>
      <c r="E110" s="22" t="s">
        <v>20</v>
      </c>
      <c r="F110" s="22" t="s">
        <v>1541</v>
      </c>
      <c r="G110" s="23" t="s">
        <v>1437</v>
      </c>
      <c r="H110" s="22">
        <v>3</v>
      </c>
      <c r="I110" s="22">
        <v>3</v>
      </c>
      <c r="J110" s="22">
        <v>3</v>
      </c>
      <c r="K110" s="22">
        <f t="shared" si="1"/>
        <v>75</v>
      </c>
      <c r="L110" s="22">
        <v>6.75</v>
      </c>
      <c r="M110" s="22">
        <v>6</v>
      </c>
      <c r="N110" s="22">
        <v>0.75</v>
      </c>
      <c r="O110" s="22" t="s">
        <v>768</v>
      </c>
      <c r="P110" s="22" t="s">
        <v>769</v>
      </c>
      <c r="Q110" s="22"/>
      <c r="R110" s="22" t="s">
        <v>20</v>
      </c>
    </row>
    <row r="111" ht="35" customHeight="1" spans="1:18">
      <c r="A111" s="22">
        <v>109</v>
      </c>
      <c r="B111" s="22" t="s">
        <v>1545</v>
      </c>
      <c r="C111" s="22" t="s">
        <v>129</v>
      </c>
      <c r="D111" s="22" t="s">
        <v>31</v>
      </c>
      <c r="E111" s="22" t="s">
        <v>20</v>
      </c>
      <c r="F111" s="22" t="s">
        <v>1541</v>
      </c>
      <c r="G111" s="23" t="s">
        <v>1437</v>
      </c>
      <c r="H111" s="22">
        <v>3</v>
      </c>
      <c r="I111" s="22">
        <v>3</v>
      </c>
      <c r="J111" s="22">
        <v>3</v>
      </c>
      <c r="K111" s="22">
        <f t="shared" si="1"/>
        <v>75</v>
      </c>
      <c r="L111" s="22">
        <v>6.75</v>
      </c>
      <c r="M111" s="22">
        <v>6</v>
      </c>
      <c r="N111" s="22">
        <v>0.75</v>
      </c>
      <c r="O111" s="22" t="s">
        <v>768</v>
      </c>
      <c r="P111" s="22" t="s">
        <v>769</v>
      </c>
      <c r="Q111" s="22"/>
      <c r="R111" s="22" t="s">
        <v>20</v>
      </c>
    </row>
    <row r="112" ht="35" customHeight="1" spans="1:18">
      <c r="A112" s="22">
        <v>110</v>
      </c>
      <c r="B112" s="22" t="s">
        <v>1546</v>
      </c>
      <c r="C112" s="22" t="s">
        <v>129</v>
      </c>
      <c r="D112" s="22" t="s">
        <v>31</v>
      </c>
      <c r="E112" s="22" t="s">
        <v>20</v>
      </c>
      <c r="F112" s="22" t="s">
        <v>1541</v>
      </c>
      <c r="G112" s="23" t="s">
        <v>1437</v>
      </c>
      <c r="H112" s="22">
        <v>3</v>
      </c>
      <c r="I112" s="22">
        <v>3</v>
      </c>
      <c r="J112" s="22">
        <v>3</v>
      </c>
      <c r="K112" s="22">
        <f t="shared" si="1"/>
        <v>75</v>
      </c>
      <c r="L112" s="22">
        <v>6.75</v>
      </c>
      <c r="M112" s="22">
        <v>6</v>
      </c>
      <c r="N112" s="22">
        <v>0.75</v>
      </c>
      <c r="O112" s="22" t="s">
        <v>768</v>
      </c>
      <c r="P112" s="22" t="s">
        <v>769</v>
      </c>
      <c r="Q112" s="22"/>
      <c r="R112" s="22" t="s">
        <v>20</v>
      </c>
    </row>
    <row r="113" ht="35" customHeight="1" spans="1:18">
      <c r="A113" s="22">
        <v>111</v>
      </c>
      <c r="B113" s="22" t="s">
        <v>1547</v>
      </c>
      <c r="C113" s="22" t="s">
        <v>129</v>
      </c>
      <c r="D113" s="22" t="s">
        <v>31</v>
      </c>
      <c r="E113" s="22" t="s">
        <v>20</v>
      </c>
      <c r="F113" s="22" t="s">
        <v>1541</v>
      </c>
      <c r="G113" s="23" t="s">
        <v>1437</v>
      </c>
      <c r="H113" s="22">
        <v>1</v>
      </c>
      <c r="I113" s="22">
        <v>1</v>
      </c>
      <c r="J113" s="22">
        <v>1</v>
      </c>
      <c r="K113" s="22">
        <f t="shared" si="1"/>
        <v>25</v>
      </c>
      <c r="L113" s="22">
        <v>2.25</v>
      </c>
      <c r="M113" s="22">
        <v>2</v>
      </c>
      <c r="N113" s="22">
        <v>0.25</v>
      </c>
      <c r="O113" s="22" t="s">
        <v>768</v>
      </c>
      <c r="P113" s="22" t="s">
        <v>769</v>
      </c>
      <c r="Q113" s="22"/>
      <c r="R113" s="22" t="s">
        <v>20</v>
      </c>
    </row>
    <row r="114" ht="35" customHeight="1" spans="1:18">
      <c r="A114" s="22">
        <v>112</v>
      </c>
      <c r="B114" s="22" t="s">
        <v>1548</v>
      </c>
      <c r="C114" s="22" t="s">
        <v>129</v>
      </c>
      <c r="D114" s="22" t="s">
        <v>31</v>
      </c>
      <c r="E114" s="22" t="s">
        <v>20</v>
      </c>
      <c r="F114" s="22" t="s">
        <v>1541</v>
      </c>
      <c r="G114" s="23" t="s">
        <v>1437</v>
      </c>
      <c r="H114" s="22">
        <v>2</v>
      </c>
      <c r="I114" s="22">
        <v>2</v>
      </c>
      <c r="J114" s="22">
        <v>2</v>
      </c>
      <c r="K114" s="22">
        <f t="shared" si="1"/>
        <v>50</v>
      </c>
      <c r="L114" s="22">
        <v>4.5</v>
      </c>
      <c r="M114" s="22">
        <v>4</v>
      </c>
      <c r="N114" s="22">
        <v>0.5</v>
      </c>
      <c r="O114" s="22" t="s">
        <v>768</v>
      </c>
      <c r="P114" s="22" t="s">
        <v>769</v>
      </c>
      <c r="Q114" s="22"/>
      <c r="R114" s="22" t="s">
        <v>20</v>
      </c>
    </row>
    <row r="115" ht="35" customHeight="1" spans="1:18">
      <c r="A115" s="22">
        <v>113</v>
      </c>
      <c r="B115" s="22" t="s">
        <v>1549</v>
      </c>
      <c r="C115" s="22" t="s">
        <v>129</v>
      </c>
      <c r="D115" s="22" t="s">
        <v>31</v>
      </c>
      <c r="E115" s="22" t="s">
        <v>20</v>
      </c>
      <c r="F115" s="22" t="s">
        <v>1541</v>
      </c>
      <c r="G115" s="23" t="s">
        <v>1437</v>
      </c>
      <c r="H115" s="22">
        <v>3</v>
      </c>
      <c r="I115" s="22">
        <v>3</v>
      </c>
      <c r="J115" s="22">
        <v>3</v>
      </c>
      <c r="K115" s="22">
        <f t="shared" si="1"/>
        <v>75</v>
      </c>
      <c r="L115" s="22">
        <v>6.75</v>
      </c>
      <c r="M115" s="22">
        <v>6</v>
      </c>
      <c r="N115" s="22">
        <v>0.75</v>
      </c>
      <c r="O115" s="22" t="s">
        <v>768</v>
      </c>
      <c r="P115" s="22" t="s">
        <v>769</v>
      </c>
      <c r="Q115" s="22"/>
      <c r="R115" s="22" t="s">
        <v>20</v>
      </c>
    </row>
    <row r="116" ht="35" customHeight="1" spans="1:18">
      <c r="A116" s="22">
        <v>114</v>
      </c>
      <c r="B116" s="22" t="s">
        <v>1550</v>
      </c>
      <c r="C116" s="22" t="s">
        <v>129</v>
      </c>
      <c r="D116" s="22" t="s">
        <v>31</v>
      </c>
      <c r="E116" s="22" t="s">
        <v>20</v>
      </c>
      <c r="F116" s="22" t="s">
        <v>1541</v>
      </c>
      <c r="G116" s="23" t="s">
        <v>1437</v>
      </c>
      <c r="H116" s="22">
        <v>3</v>
      </c>
      <c r="I116" s="22">
        <v>3</v>
      </c>
      <c r="J116" s="22">
        <v>3</v>
      </c>
      <c r="K116" s="22">
        <f t="shared" si="1"/>
        <v>75</v>
      </c>
      <c r="L116" s="22">
        <v>6.75</v>
      </c>
      <c r="M116" s="22">
        <v>6</v>
      </c>
      <c r="N116" s="22">
        <v>0.75</v>
      </c>
      <c r="O116" s="22" t="s">
        <v>768</v>
      </c>
      <c r="P116" s="22" t="s">
        <v>769</v>
      </c>
      <c r="Q116" s="22"/>
      <c r="R116" s="22" t="s">
        <v>20</v>
      </c>
    </row>
    <row r="117" ht="35" customHeight="1" spans="1:18">
      <c r="A117" s="22">
        <v>115</v>
      </c>
      <c r="B117" s="22" t="s">
        <v>1551</v>
      </c>
      <c r="C117" s="22" t="s">
        <v>129</v>
      </c>
      <c r="D117" s="22" t="s">
        <v>31</v>
      </c>
      <c r="E117" s="22" t="s">
        <v>20</v>
      </c>
      <c r="F117" s="22" t="s">
        <v>1541</v>
      </c>
      <c r="G117" s="23" t="s">
        <v>1437</v>
      </c>
      <c r="H117" s="22">
        <v>2</v>
      </c>
      <c r="I117" s="22">
        <v>2</v>
      </c>
      <c r="J117" s="22">
        <v>2</v>
      </c>
      <c r="K117" s="22">
        <f t="shared" si="1"/>
        <v>50</v>
      </c>
      <c r="L117" s="22">
        <v>4.5</v>
      </c>
      <c r="M117" s="22">
        <v>4</v>
      </c>
      <c r="N117" s="22">
        <v>0.5</v>
      </c>
      <c r="O117" s="22" t="s">
        <v>768</v>
      </c>
      <c r="P117" s="22" t="s">
        <v>769</v>
      </c>
      <c r="Q117" s="22" t="s">
        <v>1552</v>
      </c>
      <c r="R117" s="22" t="s">
        <v>20</v>
      </c>
    </row>
    <row r="118" ht="35" customHeight="1" spans="1:18">
      <c r="A118" s="22">
        <v>116</v>
      </c>
      <c r="B118" s="22" t="s">
        <v>1553</v>
      </c>
      <c r="C118" s="22" t="s">
        <v>129</v>
      </c>
      <c r="D118" s="22" t="s">
        <v>31</v>
      </c>
      <c r="E118" s="22" t="s">
        <v>20</v>
      </c>
      <c r="F118" s="22" t="s">
        <v>1541</v>
      </c>
      <c r="G118" s="23" t="s">
        <v>1437</v>
      </c>
      <c r="H118" s="22">
        <v>2</v>
      </c>
      <c r="I118" s="22">
        <v>2</v>
      </c>
      <c r="J118" s="22">
        <v>2</v>
      </c>
      <c r="K118" s="22">
        <f t="shared" si="1"/>
        <v>50</v>
      </c>
      <c r="L118" s="22">
        <v>4.5</v>
      </c>
      <c r="M118" s="22">
        <v>4</v>
      </c>
      <c r="N118" s="22">
        <v>0.5</v>
      </c>
      <c r="O118" s="22" t="s">
        <v>768</v>
      </c>
      <c r="P118" s="22" t="s">
        <v>769</v>
      </c>
      <c r="Q118" s="22"/>
      <c r="R118" s="22" t="s">
        <v>20</v>
      </c>
    </row>
    <row r="119" ht="35" customHeight="1" spans="1:18">
      <c r="A119" s="22">
        <v>117</v>
      </c>
      <c r="B119" s="22" t="s">
        <v>1554</v>
      </c>
      <c r="C119" s="22" t="s">
        <v>129</v>
      </c>
      <c r="D119" s="22" t="s">
        <v>31</v>
      </c>
      <c r="E119" s="22" t="s">
        <v>20</v>
      </c>
      <c r="F119" s="22" t="s">
        <v>1541</v>
      </c>
      <c r="G119" s="23" t="s">
        <v>1437</v>
      </c>
      <c r="H119" s="22">
        <v>2</v>
      </c>
      <c r="I119" s="22">
        <v>2</v>
      </c>
      <c r="J119" s="22">
        <v>2</v>
      </c>
      <c r="K119" s="22">
        <f t="shared" si="1"/>
        <v>50</v>
      </c>
      <c r="L119" s="22">
        <v>4.5</v>
      </c>
      <c r="M119" s="22">
        <v>4</v>
      </c>
      <c r="N119" s="22">
        <v>0.5</v>
      </c>
      <c r="O119" s="22" t="s">
        <v>768</v>
      </c>
      <c r="P119" s="22" t="s">
        <v>769</v>
      </c>
      <c r="Q119" s="27" t="s">
        <v>1555</v>
      </c>
      <c r="R119" s="27" t="s">
        <v>20</v>
      </c>
    </row>
    <row r="120" ht="35" customHeight="1" spans="1:18">
      <c r="A120" s="22">
        <v>118</v>
      </c>
      <c r="B120" s="22" t="s">
        <v>1556</v>
      </c>
      <c r="C120" s="22" t="s">
        <v>129</v>
      </c>
      <c r="D120" s="22" t="s">
        <v>31</v>
      </c>
      <c r="E120" s="22" t="s">
        <v>20</v>
      </c>
      <c r="F120" s="22" t="s">
        <v>1541</v>
      </c>
      <c r="G120" s="23" t="s">
        <v>1437</v>
      </c>
      <c r="H120" s="22">
        <v>2</v>
      </c>
      <c r="I120" s="22">
        <v>2</v>
      </c>
      <c r="J120" s="22">
        <v>2</v>
      </c>
      <c r="K120" s="22">
        <f t="shared" si="1"/>
        <v>50</v>
      </c>
      <c r="L120" s="22">
        <v>4.5</v>
      </c>
      <c r="M120" s="22">
        <v>4</v>
      </c>
      <c r="N120" s="22">
        <v>0.5</v>
      </c>
      <c r="O120" s="22" t="s">
        <v>768</v>
      </c>
      <c r="P120" s="22" t="s">
        <v>769</v>
      </c>
      <c r="Q120" s="22"/>
      <c r="R120" s="22" t="s">
        <v>20</v>
      </c>
    </row>
    <row r="121" ht="35" customHeight="1" spans="1:18">
      <c r="A121" s="22">
        <v>119</v>
      </c>
      <c r="B121" s="22" t="s">
        <v>1557</v>
      </c>
      <c r="C121" s="22" t="s">
        <v>129</v>
      </c>
      <c r="D121" s="22" t="s">
        <v>31</v>
      </c>
      <c r="E121" s="22" t="s">
        <v>20</v>
      </c>
      <c r="F121" s="22" t="s">
        <v>1541</v>
      </c>
      <c r="G121" s="23" t="s">
        <v>1437</v>
      </c>
      <c r="H121" s="22">
        <v>3</v>
      </c>
      <c r="I121" s="22">
        <v>3</v>
      </c>
      <c r="J121" s="22">
        <v>3</v>
      </c>
      <c r="K121" s="22">
        <f t="shared" si="1"/>
        <v>75</v>
      </c>
      <c r="L121" s="22">
        <v>6.75</v>
      </c>
      <c r="M121" s="22">
        <v>6</v>
      </c>
      <c r="N121" s="22">
        <v>0.75</v>
      </c>
      <c r="O121" s="22" t="s">
        <v>768</v>
      </c>
      <c r="P121" s="22" t="s">
        <v>769</v>
      </c>
      <c r="Q121" s="22"/>
      <c r="R121" s="22" t="s">
        <v>20</v>
      </c>
    </row>
    <row r="122" ht="35" customHeight="1" spans="1:18">
      <c r="A122" s="22">
        <v>120</v>
      </c>
      <c r="B122" s="22" t="s">
        <v>1558</v>
      </c>
      <c r="C122" s="22" t="s">
        <v>129</v>
      </c>
      <c r="D122" s="22" t="s">
        <v>31</v>
      </c>
      <c r="E122" s="22" t="s">
        <v>20</v>
      </c>
      <c r="F122" s="22" t="s">
        <v>1541</v>
      </c>
      <c r="G122" s="23" t="s">
        <v>1437</v>
      </c>
      <c r="H122" s="22">
        <v>3</v>
      </c>
      <c r="I122" s="22">
        <v>3</v>
      </c>
      <c r="J122" s="22">
        <v>3</v>
      </c>
      <c r="K122" s="22">
        <f t="shared" si="1"/>
        <v>75</v>
      </c>
      <c r="L122" s="22">
        <v>6.75</v>
      </c>
      <c r="M122" s="22">
        <v>6</v>
      </c>
      <c r="N122" s="22">
        <v>0.75</v>
      </c>
      <c r="O122" s="22" t="s">
        <v>768</v>
      </c>
      <c r="P122" s="22" t="s">
        <v>769</v>
      </c>
      <c r="Q122" s="22"/>
      <c r="R122" s="22" t="s">
        <v>20</v>
      </c>
    </row>
    <row r="123" ht="35" customHeight="1" spans="1:18">
      <c r="A123" s="22">
        <v>121</v>
      </c>
      <c r="B123" s="22" t="s">
        <v>1559</v>
      </c>
      <c r="C123" s="22" t="s">
        <v>129</v>
      </c>
      <c r="D123" s="22" t="s">
        <v>31</v>
      </c>
      <c r="E123" s="22" t="s">
        <v>20</v>
      </c>
      <c r="F123" s="22" t="s">
        <v>1541</v>
      </c>
      <c r="G123" s="23" t="s">
        <v>1437</v>
      </c>
      <c r="H123" s="22">
        <v>4</v>
      </c>
      <c r="I123" s="22">
        <v>4</v>
      </c>
      <c r="J123" s="22">
        <v>4</v>
      </c>
      <c r="K123" s="22">
        <f t="shared" si="1"/>
        <v>100</v>
      </c>
      <c r="L123" s="22">
        <v>9</v>
      </c>
      <c r="M123" s="22">
        <v>8</v>
      </c>
      <c r="N123" s="22">
        <v>1</v>
      </c>
      <c r="O123" s="22" t="s">
        <v>768</v>
      </c>
      <c r="P123" s="22" t="s">
        <v>769</v>
      </c>
      <c r="Q123" s="22"/>
      <c r="R123" s="22" t="s">
        <v>20</v>
      </c>
    </row>
    <row r="124" ht="35" customHeight="1" spans="1:18">
      <c r="A124" s="22">
        <v>122</v>
      </c>
      <c r="B124" s="22" t="s">
        <v>1560</v>
      </c>
      <c r="C124" s="22" t="s">
        <v>129</v>
      </c>
      <c r="D124" s="22" t="s">
        <v>31</v>
      </c>
      <c r="E124" s="22" t="s">
        <v>45</v>
      </c>
      <c r="F124" s="22" t="s">
        <v>1561</v>
      </c>
      <c r="G124" s="23" t="s">
        <v>1437</v>
      </c>
      <c r="H124" s="22">
        <v>4</v>
      </c>
      <c r="I124" s="22">
        <v>4</v>
      </c>
      <c r="J124" s="22">
        <v>4</v>
      </c>
      <c r="K124" s="22">
        <f t="shared" si="1"/>
        <v>100</v>
      </c>
      <c r="L124" s="22">
        <v>9</v>
      </c>
      <c r="M124" s="22">
        <v>8</v>
      </c>
      <c r="N124" s="22">
        <v>1</v>
      </c>
      <c r="O124" s="22" t="s">
        <v>768</v>
      </c>
      <c r="P124" s="22" t="s">
        <v>769</v>
      </c>
      <c r="Q124" s="22"/>
      <c r="R124" s="22" t="s">
        <v>45</v>
      </c>
    </row>
    <row r="125" ht="35" customHeight="1" spans="1:18">
      <c r="A125" s="22">
        <v>123</v>
      </c>
      <c r="B125" s="22" t="s">
        <v>1338</v>
      </c>
      <c r="C125" s="22" t="s">
        <v>129</v>
      </c>
      <c r="D125" s="22" t="s">
        <v>31</v>
      </c>
      <c r="E125" s="22" t="s">
        <v>45</v>
      </c>
      <c r="F125" s="22" t="s">
        <v>1561</v>
      </c>
      <c r="G125" s="23" t="s">
        <v>1437</v>
      </c>
      <c r="H125" s="22">
        <v>5</v>
      </c>
      <c r="I125" s="22">
        <v>5</v>
      </c>
      <c r="J125" s="22">
        <v>5</v>
      </c>
      <c r="K125" s="22">
        <f t="shared" si="1"/>
        <v>125</v>
      </c>
      <c r="L125" s="22">
        <v>11</v>
      </c>
      <c r="M125" s="22">
        <v>10</v>
      </c>
      <c r="N125" s="22">
        <v>1</v>
      </c>
      <c r="O125" s="22" t="s">
        <v>768</v>
      </c>
      <c r="P125" s="22" t="s">
        <v>769</v>
      </c>
      <c r="Q125" s="22"/>
      <c r="R125" s="22" t="s">
        <v>45</v>
      </c>
    </row>
    <row r="126" ht="35" customHeight="1" spans="1:18">
      <c r="A126" s="22">
        <v>124</v>
      </c>
      <c r="B126" s="22" t="s">
        <v>1562</v>
      </c>
      <c r="C126" s="22" t="s">
        <v>129</v>
      </c>
      <c r="D126" s="22" t="s">
        <v>31</v>
      </c>
      <c r="E126" s="22" t="s">
        <v>45</v>
      </c>
      <c r="F126" s="22" t="s">
        <v>1561</v>
      </c>
      <c r="G126" s="23" t="s">
        <v>1437</v>
      </c>
      <c r="H126" s="22">
        <v>3</v>
      </c>
      <c r="I126" s="22">
        <v>3</v>
      </c>
      <c r="J126" s="22">
        <v>3</v>
      </c>
      <c r="K126" s="22">
        <f t="shared" si="1"/>
        <v>75</v>
      </c>
      <c r="L126" s="22">
        <v>6.75</v>
      </c>
      <c r="M126" s="22">
        <v>6</v>
      </c>
      <c r="N126" s="22">
        <v>0.75</v>
      </c>
      <c r="O126" s="22" t="s">
        <v>768</v>
      </c>
      <c r="P126" s="22" t="s">
        <v>769</v>
      </c>
      <c r="Q126" s="22"/>
      <c r="R126" s="22" t="s">
        <v>45</v>
      </c>
    </row>
    <row r="127" ht="35" customHeight="1" spans="1:18">
      <c r="A127" s="22">
        <v>125</v>
      </c>
      <c r="B127" s="22" t="s">
        <v>1563</v>
      </c>
      <c r="C127" s="22" t="s">
        <v>129</v>
      </c>
      <c r="D127" s="22" t="s">
        <v>31</v>
      </c>
      <c r="E127" s="22" t="s">
        <v>45</v>
      </c>
      <c r="F127" s="22" t="s">
        <v>1561</v>
      </c>
      <c r="G127" s="23" t="s">
        <v>1437</v>
      </c>
      <c r="H127" s="22">
        <v>3</v>
      </c>
      <c r="I127" s="22">
        <v>3</v>
      </c>
      <c r="J127" s="22">
        <v>3</v>
      </c>
      <c r="K127" s="22">
        <f t="shared" si="1"/>
        <v>75</v>
      </c>
      <c r="L127" s="22">
        <v>6.75</v>
      </c>
      <c r="M127" s="22">
        <v>6</v>
      </c>
      <c r="N127" s="22">
        <v>0.75</v>
      </c>
      <c r="O127" s="22" t="s">
        <v>768</v>
      </c>
      <c r="P127" s="22" t="s">
        <v>769</v>
      </c>
      <c r="Q127" s="22"/>
      <c r="R127" s="22" t="s">
        <v>45</v>
      </c>
    </row>
    <row r="128" ht="35" customHeight="1" spans="1:18">
      <c r="A128" s="22">
        <v>126</v>
      </c>
      <c r="B128" s="22" t="s">
        <v>1564</v>
      </c>
      <c r="C128" s="22" t="s">
        <v>129</v>
      </c>
      <c r="D128" s="22" t="s">
        <v>31</v>
      </c>
      <c r="E128" s="22" t="s">
        <v>45</v>
      </c>
      <c r="F128" s="22" t="s">
        <v>1561</v>
      </c>
      <c r="G128" s="23" t="s">
        <v>1437</v>
      </c>
      <c r="H128" s="22">
        <v>3</v>
      </c>
      <c r="I128" s="22">
        <v>3</v>
      </c>
      <c r="J128" s="22">
        <v>3</v>
      </c>
      <c r="K128" s="22">
        <f t="shared" si="1"/>
        <v>75</v>
      </c>
      <c r="L128" s="22">
        <v>6.75</v>
      </c>
      <c r="M128" s="22">
        <v>6</v>
      </c>
      <c r="N128" s="22">
        <v>0.75</v>
      </c>
      <c r="O128" s="22" t="s">
        <v>768</v>
      </c>
      <c r="P128" s="22" t="s">
        <v>769</v>
      </c>
      <c r="Q128" s="22"/>
      <c r="R128" s="22" t="s">
        <v>45</v>
      </c>
    </row>
    <row r="129" ht="35" customHeight="1" spans="1:18">
      <c r="A129" s="22">
        <v>127</v>
      </c>
      <c r="B129" s="22" t="s">
        <v>1565</v>
      </c>
      <c r="C129" s="22" t="s">
        <v>129</v>
      </c>
      <c r="D129" s="22" t="s">
        <v>31</v>
      </c>
      <c r="E129" s="22" t="s">
        <v>45</v>
      </c>
      <c r="F129" s="22" t="s">
        <v>1561</v>
      </c>
      <c r="G129" s="23" t="s">
        <v>1437</v>
      </c>
      <c r="H129" s="22">
        <v>2</v>
      </c>
      <c r="I129" s="22">
        <v>2</v>
      </c>
      <c r="J129" s="22">
        <v>2</v>
      </c>
      <c r="K129" s="22">
        <f t="shared" si="1"/>
        <v>50</v>
      </c>
      <c r="L129" s="22">
        <v>4.5</v>
      </c>
      <c r="M129" s="22">
        <v>4</v>
      </c>
      <c r="N129" s="22">
        <v>0.5</v>
      </c>
      <c r="O129" s="22" t="s">
        <v>768</v>
      </c>
      <c r="P129" s="22" t="s">
        <v>769</v>
      </c>
      <c r="Q129" s="22"/>
      <c r="R129" s="22" t="s">
        <v>45</v>
      </c>
    </row>
    <row r="130" ht="35" customHeight="1" spans="1:18">
      <c r="A130" s="22">
        <v>128</v>
      </c>
      <c r="B130" s="22" t="s">
        <v>1566</v>
      </c>
      <c r="C130" s="22" t="s">
        <v>129</v>
      </c>
      <c r="D130" s="22" t="s">
        <v>31</v>
      </c>
      <c r="E130" s="22" t="s">
        <v>45</v>
      </c>
      <c r="F130" s="22" t="s">
        <v>1561</v>
      </c>
      <c r="G130" s="23" t="s">
        <v>1437</v>
      </c>
      <c r="H130" s="22">
        <v>2</v>
      </c>
      <c r="I130" s="22">
        <v>2</v>
      </c>
      <c r="J130" s="22">
        <v>2</v>
      </c>
      <c r="K130" s="22">
        <f t="shared" si="1"/>
        <v>50</v>
      </c>
      <c r="L130" s="22">
        <v>4.5</v>
      </c>
      <c r="M130" s="22">
        <v>4</v>
      </c>
      <c r="N130" s="22">
        <v>0.5</v>
      </c>
      <c r="O130" s="22" t="s">
        <v>768</v>
      </c>
      <c r="P130" s="22" t="s">
        <v>769</v>
      </c>
      <c r="Q130" s="22"/>
      <c r="R130" s="22" t="s">
        <v>45</v>
      </c>
    </row>
    <row r="131" ht="35" customHeight="1" spans="1:18">
      <c r="A131" s="22">
        <v>129</v>
      </c>
      <c r="B131" s="22" t="s">
        <v>1567</v>
      </c>
      <c r="C131" s="22" t="s">
        <v>129</v>
      </c>
      <c r="D131" s="22" t="s">
        <v>31</v>
      </c>
      <c r="E131" s="22" t="s">
        <v>45</v>
      </c>
      <c r="F131" s="22" t="s">
        <v>1561</v>
      </c>
      <c r="G131" s="23" t="s">
        <v>1437</v>
      </c>
      <c r="H131" s="22">
        <v>2</v>
      </c>
      <c r="I131" s="22">
        <v>2</v>
      </c>
      <c r="J131" s="22">
        <v>2</v>
      </c>
      <c r="K131" s="22">
        <f t="shared" ref="K131:K171" si="2">H131*25</f>
        <v>50</v>
      </c>
      <c r="L131" s="22">
        <v>4.5</v>
      </c>
      <c r="M131" s="22">
        <v>4</v>
      </c>
      <c r="N131" s="22">
        <v>0.5</v>
      </c>
      <c r="O131" s="22" t="s">
        <v>768</v>
      </c>
      <c r="P131" s="22" t="s">
        <v>769</v>
      </c>
      <c r="Q131" s="22"/>
      <c r="R131" s="22" t="s">
        <v>45</v>
      </c>
    </row>
    <row r="132" ht="35" customHeight="1" spans="1:18">
      <c r="A132" s="22">
        <v>130</v>
      </c>
      <c r="B132" s="22" t="s">
        <v>1568</v>
      </c>
      <c r="C132" s="22" t="s">
        <v>129</v>
      </c>
      <c r="D132" s="22" t="s">
        <v>31</v>
      </c>
      <c r="E132" s="22" t="s">
        <v>45</v>
      </c>
      <c r="F132" s="22" t="s">
        <v>1561</v>
      </c>
      <c r="G132" s="23" t="s">
        <v>1437</v>
      </c>
      <c r="H132" s="22">
        <v>2</v>
      </c>
      <c r="I132" s="22">
        <v>2</v>
      </c>
      <c r="J132" s="22">
        <v>2</v>
      </c>
      <c r="K132" s="22">
        <f t="shared" si="2"/>
        <v>50</v>
      </c>
      <c r="L132" s="22">
        <v>4.5</v>
      </c>
      <c r="M132" s="22">
        <v>4</v>
      </c>
      <c r="N132" s="22">
        <v>0.5</v>
      </c>
      <c r="O132" s="22" t="s">
        <v>768</v>
      </c>
      <c r="P132" s="22" t="s">
        <v>769</v>
      </c>
      <c r="Q132" s="22"/>
      <c r="R132" s="22" t="s">
        <v>45</v>
      </c>
    </row>
    <row r="133" ht="35" customHeight="1" spans="1:18">
      <c r="A133" s="22">
        <v>131</v>
      </c>
      <c r="B133" s="22" t="s">
        <v>1569</v>
      </c>
      <c r="C133" s="22" t="s">
        <v>129</v>
      </c>
      <c r="D133" s="22" t="s">
        <v>31</v>
      </c>
      <c r="E133" s="22" t="s">
        <v>45</v>
      </c>
      <c r="F133" s="22" t="s">
        <v>1561</v>
      </c>
      <c r="G133" s="23" t="s">
        <v>1437</v>
      </c>
      <c r="H133" s="22">
        <v>2</v>
      </c>
      <c r="I133" s="22">
        <v>2</v>
      </c>
      <c r="J133" s="22">
        <v>2</v>
      </c>
      <c r="K133" s="22">
        <f t="shared" si="2"/>
        <v>50</v>
      </c>
      <c r="L133" s="22">
        <v>4.5</v>
      </c>
      <c r="M133" s="22">
        <v>4</v>
      </c>
      <c r="N133" s="22">
        <v>0.5</v>
      </c>
      <c r="O133" s="22" t="s">
        <v>768</v>
      </c>
      <c r="P133" s="22" t="s">
        <v>769</v>
      </c>
      <c r="Q133" s="22"/>
      <c r="R133" s="22" t="s">
        <v>45</v>
      </c>
    </row>
    <row r="134" ht="35" customHeight="1" spans="1:18">
      <c r="A134" s="22">
        <v>132</v>
      </c>
      <c r="B134" s="22" t="s">
        <v>1570</v>
      </c>
      <c r="C134" s="22" t="s">
        <v>129</v>
      </c>
      <c r="D134" s="22" t="s">
        <v>31</v>
      </c>
      <c r="E134" s="22" t="s">
        <v>45</v>
      </c>
      <c r="F134" s="22" t="s">
        <v>1561</v>
      </c>
      <c r="G134" s="23" t="s">
        <v>1437</v>
      </c>
      <c r="H134" s="22">
        <v>4</v>
      </c>
      <c r="I134" s="22">
        <v>4</v>
      </c>
      <c r="J134" s="22">
        <v>4</v>
      </c>
      <c r="K134" s="22">
        <f t="shared" si="2"/>
        <v>100</v>
      </c>
      <c r="L134" s="22">
        <v>9</v>
      </c>
      <c r="M134" s="22">
        <v>8</v>
      </c>
      <c r="N134" s="22">
        <v>1</v>
      </c>
      <c r="O134" s="22" t="s">
        <v>768</v>
      </c>
      <c r="P134" s="22" t="s">
        <v>769</v>
      </c>
      <c r="Q134" s="22"/>
      <c r="R134" s="22" t="s">
        <v>45</v>
      </c>
    </row>
    <row r="135" ht="35" customHeight="1" spans="1:18">
      <c r="A135" s="22">
        <v>133</v>
      </c>
      <c r="B135" s="22" t="s">
        <v>1571</v>
      </c>
      <c r="C135" s="22" t="s">
        <v>129</v>
      </c>
      <c r="D135" s="22" t="s">
        <v>31</v>
      </c>
      <c r="E135" s="22" t="s">
        <v>45</v>
      </c>
      <c r="F135" s="22" t="s">
        <v>1561</v>
      </c>
      <c r="G135" s="23" t="s">
        <v>1437</v>
      </c>
      <c r="H135" s="22">
        <v>2</v>
      </c>
      <c r="I135" s="22">
        <v>2</v>
      </c>
      <c r="J135" s="22">
        <v>2</v>
      </c>
      <c r="K135" s="22">
        <f t="shared" si="2"/>
        <v>50</v>
      </c>
      <c r="L135" s="22">
        <v>4.5</v>
      </c>
      <c r="M135" s="22">
        <v>4</v>
      </c>
      <c r="N135" s="22">
        <v>0.5</v>
      </c>
      <c r="O135" s="22" t="s">
        <v>768</v>
      </c>
      <c r="P135" s="22" t="s">
        <v>769</v>
      </c>
      <c r="Q135" s="22"/>
      <c r="R135" s="22" t="s">
        <v>45</v>
      </c>
    </row>
    <row r="136" ht="35" customHeight="1" spans="1:18">
      <c r="A136" s="22">
        <v>134</v>
      </c>
      <c r="B136" s="22" t="s">
        <v>592</v>
      </c>
      <c r="C136" s="22" t="s">
        <v>155</v>
      </c>
      <c r="D136" s="22" t="s">
        <v>31</v>
      </c>
      <c r="E136" s="22" t="s">
        <v>45</v>
      </c>
      <c r="F136" s="22" t="s">
        <v>1561</v>
      </c>
      <c r="G136" s="23" t="s">
        <v>1437</v>
      </c>
      <c r="H136" s="22">
        <v>2</v>
      </c>
      <c r="I136" s="22">
        <v>2</v>
      </c>
      <c r="J136" s="22">
        <v>2</v>
      </c>
      <c r="K136" s="22">
        <f t="shared" si="2"/>
        <v>50</v>
      </c>
      <c r="L136" s="22">
        <v>4.5</v>
      </c>
      <c r="M136" s="22">
        <v>4</v>
      </c>
      <c r="N136" s="22">
        <v>0.5</v>
      </c>
      <c r="O136" s="22" t="s">
        <v>768</v>
      </c>
      <c r="P136" s="22" t="s">
        <v>769</v>
      </c>
      <c r="Q136" s="22"/>
      <c r="R136" s="22" t="s">
        <v>45</v>
      </c>
    </row>
    <row r="137" ht="35" customHeight="1" spans="1:18">
      <c r="A137" s="22">
        <v>135</v>
      </c>
      <c r="B137" s="22" t="s">
        <v>485</v>
      </c>
      <c r="C137" s="22" t="s">
        <v>155</v>
      </c>
      <c r="D137" s="22" t="s">
        <v>31</v>
      </c>
      <c r="E137" s="22" t="s">
        <v>43</v>
      </c>
      <c r="F137" s="22" t="s">
        <v>1572</v>
      </c>
      <c r="G137" s="23" t="s">
        <v>1437</v>
      </c>
      <c r="H137" s="22">
        <v>3</v>
      </c>
      <c r="I137" s="22">
        <v>3</v>
      </c>
      <c r="J137" s="22">
        <v>3</v>
      </c>
      <c r="K137" s="22">
        <f t="shared" si="2"/>
        <v>75</v>
      </c>
      <c r="L137" s="22">
        <v>6.75</v>
      </c>
      <c r="M137" s="22">
        <v>6</v>
      </c>
      <c r="N137" s="22">
        <v>0.75</v>
      </c>
      <c r="O137" s="22" t="s">
        <v>768</v>
      </c>
      <c r="P137" s="22" t="s">
        <v>769</v>
      </c>
      <c r="Q137" s="22"/>
      <c r="R137" s="22" t="s">
        <v>43</v>
      </c>
    </row>
    <row r="138" ht="35" customHeight="1" spans="1:18">
      <c r="A138" s="22">
        <v>136</v>
      </c>
      <c r="B138" s="22" t="s">
        <v>488</v>
      </c>
      <c r="C138" s="22" t="s">
        <v>155</v>
      </c>
      <c r="D138" s="22" t="s">
        <v>31</v>
      </c>
      <c r="E138" s="22" t="s">
        <v>43</v>
      </c>
      <c r="F138" s="22" t="s">
        <v>1573</v>
      </c>
      <c r="G138" s="23" t="s">
        <v>1437</v>
      </c>
      <c r="H138" s="22">
        <v>2</v>
      </c>
      <c r="I138" s="22">
        <v>2</v>
      </c>
      <c r="J138" s="22">
        <v>2</v>
      </c>
      <c r="K138" s="22">
        <f t="shared" si="2"/>
        <v>50</v>
      </c>
      <c r="L138" s="22">
        <v>4.5</v>
      </c>
      <c r="M138" s="22">
        <v>4</v>
      </c>
      <c r="N138" s="22">
        <v>0.5</v>
      </c>
      <c r="O138" s="22" t="s">
        <v>768</v>
      </c>
      <c r="P138" s="22" t="s">
        <v>769</v>
      </c>
      <c r="Q138" s="22"/>
      <c r="R138" s="22" t="s">
        <v>43</v>
      </c>
    </row>
    <row r="139" ht="35" customHeight="1" spans="1:18">
      <c r="A139" s="22">
        <v>137</v>
      </c>
      <c r="B139" s="22" t="s">
        <v>450</v>
      </c>
      <c r="C139" s="22" t="s">
        <v>155</v>
      </c>
      <c r="D139" s="22" t="s">
        <v>31</v>
      </c>
      <c r="E139" s="22" t="s">
        <v>44</v>
      </c>
      <c r="F139" s="22" t="s">
        <v>1574</v>
      </c>
      <c r="G139" s="23" t="s">
        <v>1437</v>
      </c>
      <c r="H139" s="22">
        <v>2</v>
      </c>
      <c r="I139" s="22">
        <v>2</v>
      </c>
      <c r="J139" s="22">
        <v>2</v>
      </c>
      <c r="K139" s="22">
        <f t="shared" si="2"/>
        <v>50</v>
      </c>
      <c r="L139" s="22">
        <v>4.5</v>
      </c>
      <c r="M139" s="22">
        <v>4</v>
      </c>
      <c r="N139" s="22">
        <v>0.5</v>
      </c>
      <c r="O139" s="22" t="s">
        <v>768</v>
      </c>
      <c r="P139" s="22" t="s">
        <v>777</v>
      </c>
      <c r="Q139" s="25" t="s">
        <v>1346</v>
      </c>
      <c r="R139" s="22" t="s">
        <v>44</v>
      </c>
    </row>
    <row r="140" ht="35" customHeight="1" spans="1:18">
      <c r="A140" s="22">
        <v>138</v>
      </c>
      <c r="B140" s="22" t="s">
        <v>483</v>
      </c>
      <c r="C140" s="22" t="s">
        <v>155</v>
      </c>
      <c r="D140" s="22" t="s">
        <v>31</v>
      </c>
      <c r="E140" s="22" t="s">
        <v>43</v>
      </c>
      <c r="F140" s="22" t="s">
        <v>1575</v>
      </c>
      <c r="G140" s="23" t="s">
        <v>1437</v>
      </c>
      <c r="H140" s="22">
        <v>5</v>
      </c>
      <c r="I140" s="22">
        <v>5</v>
      </c>
      <c r="J140" s="22">
        <v>5</v>
      </c>
      <c r="K140" s="22">
        <f t="shared" si="2"/>
        <v>125</v>
      </c>
      <c r="L140" s="22">
        <v>11</v>
      </c>
      <c r="M140" s="22">
        <v>10</v>
      </c>
      <c r="N140" s="22">
        <v>1</v>
      </c>
      <c r="O140" s="22" t="s">
        <v>768</v>
      </c>
      <c r="P140" s="22" t="s">
        <v>769</v>
      </c>
      <c r="Q140" s="22"/>
      <c r="R140" s="22" t="s">
        <v>43</v>
      </c>
    </row>
    <row r="141" ht="35" customHeight="1" spans="1:18">
      <c r="A141" s="22">
        <v>139</v>
      </c>
      <c r="B141" s="22" t="s">
        <v>633</v>
      </c>
      <c r="C141" s="22" t="s">
        <v>155</v>
      </c>
      <c r="D141" s="22" t="s">
        <v>31</v>
      </c>
      <c r="E141" s="22" t="s">
        <v>46</v>
      </c>
      <c r="F141" s="22" t="s">
        <v>1576</v>
      </c>
      <c r="G141" s="23" t="s">
        <v>1437</v>
      </c>
      <c r="H141" s="22">
        <v>3</v>
      </c>
      <c r="I141" s="22">
        <v>3</v>
      </c>
      <c r="J141" s="22">
        <v>3</v>
      </c>
      <c r="K141" s="22">
        <f t="shared" si="2"/>
        <v>75</v>
      </c>
      <c r="L141" s="22">
        <v>6.75</v>
      </c>
      <c r="M141" s="22">
        <v>6</v>
      </c>
      <c r="N141" s="22">
        <v>0.75</v>
      </c>
      <c r="O141" s="22" t="s">
        <v>768</v>
      </c>
      <c r="P141" s="22" t="s">
        <v>769</v>
      </c>
      <c r="Q141" s="22"/>
      <c r="R141" s="22" t="s">
        <v>46</v>
      </c>
    </row>
    <row r="142" customFormat="1" ht="35" customHeight="1" spans="1:18">
      <c r="A142" s="22">
        <v>140</v>
      </c>
      <c r="B142" s="22" t="s">
        <v>689</v>
      </c>
      <c r="C142" s="22" t="s">
        <v>155</v>
      </c>
      <c r="D142" s="22" t="s">
        <v>31</v>
      </c>
      <c r="E142" s="22" t="s">
        <v>46</v>
      </c>
      <c r="F142" s="22" t="s">
        <v>1577</v>
      </c>
      <c r="G142" s="23" t="s">
        <v>1437</v>
      </c>
      <c r="H142" s="22">
        <v>2</v>
      </c>
      <c r="I142" s="22">
        <v>2</v>
      </c>
      <c r="J142" s="22">
        <v>2</v>
      </c>
      <c r="K142" s="22">
        <f t="shared" si="2"/>
        <v>50</v>
      </c>
      <c r="L142" s="22">
        <v>4.5</v>
      </c>
      <c r="M142" s="22">
        <v>4</v>
      </c>
      <c r="N142" s="22">
        <v>0.5</v>
      </c>
      <c r="O142" s="22" t="s">
        <v>768</v>
      </c>
      <c r="P142" s="22" t="s">
        <v>769</v>
      </c>
      <c r="Q142" s="22"/>
      <c r="R142" s="22" t="s">
        <v>46</v>
      </c>
    </row>
    <row r="143" customFormat="1" ht="35" customHeight="1" spans="1:18">
      <c r="A143" s="22">
        <v>141</v>
      </c>
      <c r="B143" s="22" t="s">
        <v>627</v>
      </c>
      <c r="C143" s="22" t="s">
        <v>155</v>
      </c>
      <c r="D143" s="22" t="s">
        <v>31</v>
      </c>
      <c r="E143" s="22" t="s">
        <v>46</v>
      </c>
      <c r="F143" s="22" t="s">
        <v>1578</v>
      </c>
      <c r="G143" s="23" t="s">
        <v>1437</v>
      </c>
      <c r="H143" s="22">
        <v>4</v>
      </c>
      <c r="I143" s="22">
        <v>4</v>
      </c>
      <c r="J143" s="22">
        <v>4</v>
      </c>
      <c r="K143" s="22">
        <f t="shared" si="2"/>
        <v>100</v>
      </c>
      <c r="L143" s="22">
        <v>9</v>
      </c>
      <c r="M143" s="22">
        <v>8</v>
      </c>
      <c r="N143" s="22">
        <v>1</v>
      </c>
      <c r="O143" s="22" t="s">
        <v>768</v>
      </c>
      <c r="P143" s="22" t="s">
        <v>769</v>
      </c>
      <c r="Q143" s="22"/>
      <c r="R143" s="22" t="s">
        <v>46</v>
      </c>
    </row>
    <row r="144" ht="35" customHeight="1" spans="1:18">
      <c r="A144" s="22">
        <v>142</v>
      </c>
      <c r="B144" s="22" t="s">
        <v>610</v>
      </c>
      <c r="C144" s="22" t="s">
        <v>155</v>
      </c>
      <c r="D144" s="22" t="s">
        <v>31</v>
      </c>
      <c r="E144" s="22" t="s">
        <v>26</v>
      </c>
      <c r="F144" s="22" t="s">
        <v>1579</v>
      </c>
      <c r="G144" s="23" t="s">
        <v>1437</v>
      </c>
      <c r="H144" s="22">
        <v>4</v>
      </c>
      <c r="I144" s="22">
        <v>4</v>
      </c>
      <c r="J144" s="22">
        <v>4</v>
      </c>
      <c r="K144" s="22">
        <f t="shared" si="2"/>
        <v>100</v>
      </c>
      <c r="L144" s="22">
        <v>9</v>
      </c>
      <c r="M144" s="22">
        <v>8</v>
      </c>
      <c r="N144" s="22">
        <v>1</v>
      </c>
      <c r="O144" s="22" t="s">
        <v>768</v>
      </c>
      <c r="P144" s="22" t="s">
        <v>769</v>
      </c>
      <c r="Q144" s="22"/>
      <c r="R144" s="22" t="e">
        <v>#N/A</v>
      </c>
    </row>
    <row r="145" ht="35" customHeight="1" spans="1:18">
      <c r="A145" s="22">
        <v>143</v>
      </c>
      <c r="B145" s="22" t="s">
        <v>609</v>
      </c>
      <c r="C145" s="22" t="s">
        <v>155</v>
      </c>
      <c r="D145" s="22" t="s">
        <v>31</v>
      </c>
      <c r="E145" s="22" t="s">
        <v>26</v>
      </c>
      <c r="F145" s="22" t="s">
        <v>1580</v>
      </c>
      <c r="G145" s="23" t="s">
        <v>1437</v>
      </c>
      <c r="H145" s="22">
        <v>5</v>
      </c>
      <c r="I145" s="22">
        <v>5</v>
      </c>
      <c r="J145" s="22">
        <v>5</v>
      </c>
      <c r="K145" s="22">
        <f t="shared" si="2"/>
        <v>125</v>
      </c>
      <c r="L145" s="22">
        <v>11</v>
      </c>
      <c r="M145" s="22">
        <v>10</v>
      </c>
      <c r="N145" s="22">
        <v>1</v>
      </c>
      <c r="O145" s="22" t="s">
        <v>768</v>
      </c>
      <c r="P145" s="22" t="s">
        <v>769</v>
      </c>
      <c r="Q145" s="22"/>
      <c r="R145" s="22" t="e">
        <v>#N/A</v>
      </c>
    </row>
    <row r="146" ht="35" customHeight="1" spans="1:18">
      <c r="A146" s="22">
        <v>144</v>
      </c>
      <c r="B146" s="22" t="s">
        <v>677</v>
      </c>
      <c r="C146" s="22" t="s">
        <v>155</v>
      </c>
      <c r="D146" s="22" t="s">
        <v>31</v>
      </c>
      <c r="E146" s="22" t="s">
        <v>26</v>
      </c>
      <c r="F146" s="22" t="s">
        <v>1581</v>
      </c>
      <c r="G146" s="23" t="s">
        <v>1437</v>
      </c>
      <c r="H146" s="22">
        <v>3</v>
      </c>
      <c r="I146" s="22">
        <v>3</v>
      </c>
      <c r="J146" s="22">
        <v>3</v>
      </c>
      <c r="K146" s="22">
        <f t="shared" si="2"/>
        <v>75</v>
      </c>
      <c r="L146" s="22">
        <v>6.75</v>
      </c>
      <c r="M146" s="22">
        <v>6</v>
      </c>
      <c r="N146" s="22">
        <v>0.75</v>
      </c>
      <c r="O146" s="22" t="s">
        <v>768</v>
      </c>
      <c r="P146" s="22" t="s">
        <v>777</v>
      </c>
      <c r="Q146" s="22"/>
      <c r="R146" s="22" t="e">
        <v>#N/A</v>
      </c>
    </row>
    <row r="147" ht="35" customHeight="1" spans="1:18">
      <c r="A147" s="22">
        <v>145</v>
      </c>
      <c r="B147" s="22" t="s">
        <v>676</v>
      </c>
      <c r="C147" s="22" t="s">
        <v>155</v>
      </c>
      <c r="D147" s="22" t="s">
        <v>31</v>
      </c>
      <c r="E147" s="22" t="s">
        <v>26</v>
      </c>
      <c r="F147" s="22" t="s">
        <v>1582</v>
      </c>
      <c r="G147" s="23" t="s">
        <v>1437</v>
      </c>
      <c r="H147" s="22">
        <v>3</v>
      </c>
      <c r="I147" s="22">
        <v>3</v>
      </c>
      <c r="J147" s="22">
        <v>3</v>
      </c>
      <c r="K147" s="22">
        <f t="shared" si="2"/>
        <v>75</v>
      </c>
      <c r="L147" s="22">
        <v>6.75</v>
      </c>
      <c r="M147" s="22">
        <v>6</v>
      </c>
      <c r="N147" s="22">
        <v>0.75</v>
      </c>
      <c r="O147" s="22" t="s">
        <v>768</v>
      </c>
      <c r="P147" s="22" t="s">
        <v>769</v>
      </c>
      <c r="Q147" s="22"/>
      <c r="R147" s="22" t="e">
        <v>#N/A</v>
      </c>
    </row>
    <row r="148" customFormat="1" ht="35" customHeight="1" spans="1:18">
      <c r="A148" s="22">
        <v>146</v>
      </c>
      <c r="B148" s="22" t="s">
        <v>701</v>
      </c>
      <c r="C148" s="22" t="s">
        <v>155</v>
      </c>
      <c r="D148" s="22" t="s">
        <v>31</v>
      </c>
      <c r="E148" s="22" t="s">
        <v>27</v>
      </c>
      <c r="F148" s="22" t="s">
        <v>1583</v>
      </c>
      <c r="G148" s="23" t="s">
        <v>1437</v>
      </c>
      <c r="H148" s="22">
        <v>2</v>
      </c>
      <c r="I148" s="22">
        <v>2</v>
      </c>
      <c r="J148" s="22">
        <v>2</v>
      </c>
      <c r="K148" s="22">
        <f t="shared" si="2"/>
        <v>50</v>
      </c>
      <c r="L148" s="22">
        <v>4.5</v>
      </c>
      <c r="M148" s="22">
        <v>4</v>
      </c>
      <c r="N148" s="22">
        <v>0.5</v>
      </c>
      <c r="O148" s="22" t="s">
        <v>768</v>
      </c>
      <c r="P148" s="22" t="s">
        <v>769</v>
      </c>
      <c r="Q148" s="22"/>
      <c r="R148" s="22" t="e">
        <v>#N/A</v>
      </c>
    </row>
    <row r="149" customFormat="1" ht="35" customHeight="1" spans="1:18">
      <c r="A149" s="22">
        <v>147</v>
      </c>
      <c r="B149" s="22" t="s">
        <v>705</v>
      </c>
      <c r="C149" s="22" t="s">
        <v>155</v>
      </c>
      <c r="D149" s="22" t="s">
        <v>31</v>
      </c>
      <c r="E149" s="22" t="s">
        <v>27</v>
      </c>
      <c r="F149" s="22" t="s">
        <v>1584</v>
      </c>
      <c r="G149" s="23" t="s">
        <v>1437</v>
      </c>
      <c r="H149" s="22">
        <v>4</v>
      </c>
      <c r="I149" s="22">
        <v>4</v>
      </c>
      <c r="J149" s="22">
        <v>4</v>
      </c>
      <c r="K149" s="22">
        <f t="shared" si="2"/>
        <v>100</v>
      </c>
      <c r="L149" s="22">
        <v>9</v>
      </c>
      <c r="M149" s="22">
        <v>8</v>
      </c>
      <c r="N149" s="22">
        <v>1</v>
      </c>
      <c r="O149" s="22" t="s">
        <v>768</v>
      </c>
      <c r="P149" s="22" t="s">
        <v>769</v>
      </c>
      <c r="Q149" s="22"/>
      <c r="R149" s="22" t="e">
        <v>#N/A</v>
      </c>
    </row>
    <row r="150" ht="35" customHeight="1" spans="1:18">
      <c r="A150" s="22">
        <v>148</v>
      </c>
      <c r="B150" s="22" t="s">
        <v>510</v>
      </c>
      <c r="C150" s="22" t="s">
        <v>155</v>
      </c>
      <c r="D150" s="22" t="s">
        <v>31</v>
      </c>
      <c r="E150" s="22" t="s">
        <v>48</v>
      </c>
      <c r="F150" s="22" t="s">
        <v>1585</v>
      </c>
      <c r="G150" s="23" t="s">
        <v>1437</v>
      </c>
      <c r="H150" s="22">
        <v>4</v>
      </c>
      <c r="I150" s="22">
        <v>4</v>
      </c>
      <c r="J150" s="22">
        <v>4</v>
      </c>
      <c r="K150" s="22">
        <f t="shared" si="2"/>
        <v>100</v>
      </c>
      <c r="L150" s="22">
        <v>9</v>
      </c>
      <c r="M150" s="22">
        <v>8</v>
      </c>
      <c r="N150" s="22">
        <v>1</v>
      </c>
      <c r="O150" s="22" t="s">
        <v>768</v>
      </c>
      <c r="P150" s="22" t="s">
        <v>769</v>
      </c>
      <c r="Q150" s="22"/>
      <c r="R150" s="22" t="s">
        <v>48</v>
      </c>
    </row>
    <row r="151" ht="35" customHeight="1" spans="1:18">
      <c r="A151" s="22">
        <v>149</v>
      </c>
      <c r="B151" s="22" t="s">
        <v>500</v>
      </c>
      <c r="C151" s="22" t="s">
        <v>155</v>
      </c>
      <c r="D151" s="22" t="s">
        <v>31</v>
      </c>
      <c r="E151" s="22" t="s">
        <v>48</v>
      </c>
      <c r="F151" s="22" t="s">
        <v>1586</v>
      </c>
      <c r="G151" s="23" t="s">
        <v>1437</v>
      </c>
      <c r="H151" s="22">
        <v>3</v>
      </c>
      <c r="I151" s="22">
        <v>3</v>
      </c>
      <c r="J151" s="22">
        <v>3</v>
      </c>
      <c r="K151" s="22">
        <f t="shared" si="2"/>
        <v>75</v>
      </c>
      <c r="L151" s="22">
        <v>6.75</v>
      </c>
      <c r="M151" s="22">
        <v>6</v>
      </c>
      <c r="N151" s="22">
        <v>0.75</v>
      </c>
      <c r="O151" s="22" t="s">
        <v>768</v>
      </c>
      <c r="P151" s="22" t="s">
        <v>769</v>
      </c>
      <c r="Q151" s="22"/>
      <c r="R151" s="22" t="s">
        <v>48</v>
      </c>
    </row>
    <row r="152" ht="35" customHeight="1" spans="1:18">
      <c r="A152" s="22">
        <v>150</v>
      </c>
      <c r="B152" s="22" t="s">
        <v>498</v>
      </c>
      <c r="C152" s="22" t="s">
        <v>155</v>
      </c>
      <c r="D152" s="22" t="s">
        <v>31</v>
      </c>
      <c r="E152" s="22" t="s">
        <v>48</v>
      </c>
      <c r="F152" s="22" t="s">
        <v>1586</v>
      </c>
      <c r="G152" s="23" t="s">
        <v>1437</v>
      </c>
      <c r="H152" s="22">
        <v>3</v>
      </c>
      <c r="I152" s="22">
        <v>3</v>
      </c>
      <c r="J152" s="22">
        <v>3</v>
      </c>
      <c r="K152" s="22">
        <f t="shared" si="2"/>
        <v>75</v>
      </c>
      <c r="L152" s="22">
        <v>6.75</v>
      </c>
      <c r="M152" s="22">
        <v>6</v>
      </c>
      <c r="N152" s="22">
        <v>0.75</v>
      </c>
      <c r="O152" s="22" t="s">
        <v>768</v>
      </c>
      <c r="P152" s="22" t="s">
        <v>769</v>
      </c>
      <c r="Q152" s="22"/>
      <c r="R152" s="22" t="s">
        <v>48</v>
      </c>
    </row>
    <row r="153" ht="35" customHeight="1" spans="1:18">
      <c r="A153" s="22">
        <v>151</v>
      </c>
      <c r="B153" s="22" t="s">
        <v>515</v>
      </c>
      <c r="C153" s="22" t="s">
        <v>155</v>
      </c>
      <c r="D153" s="22" t="s">
        <v>31</v>
      </c>
      <c r="E153" s="22" t="s">
        <v>48</v>
      </c>
      <c r="F153" s="22" t="s">
        <v>1587</v>
      </c>
      <c r="G153" s="23" t="s">
        <v>1437</v>
      </c>
      <c r="H153" s="22">
        <v>4</v>
      </c>
      <c r="I153" s="22">
        <v>4</v>
      </c>
      <c r="J153" s="22">
        <v>4</v>
      </c>
      <c r="K153" s="22">
        <f t="shared" si="2"/>
        <v>100</v>
      </c>
      <c r="L153" s="22">
        <v>9</v>
      </c>
      <c r="M153" s="22">
        <v>8</v>
      </c>
      <c r="N153" s="22">
        <v>1</v>
      </c>
      <c r="O153" s="22" t="s">
        <v>768</v>
      </c>
      <c r="P153" s="22" t="s">
        <v>769</v>
      </c>
      <c r="Q153" s="22"/>
      <c r="R153" s="22" t="s">
        <v>48</v>
      </c>
    </row>
    <row r="154" ht="35" customHeight="1" spans="1:18">
      <c r="A154" s="22">
        <v>152</v>
      </c>
      <c r="B154" s="22" t="s">
        <v>514</v>
      </c>
      <c r="C154" s="22" t="s">
        <v>155</v>
      </c>
      <c r="D154" s="22" t="s">
        <v>31</v>
      </c>
      <c r="E154" s="22" t="s">
        <v>48</v>
      </c>
      <c r="F154" s="22" t="s">
        <v>1588</v>
      </c>
      <c r="G154" s="23" t="s">
        <v>1437</v>
      </c>
      <c r="H154" s="22">
        <v>2</v>
      </c>
      <c r="I154" s="22">
        <v>2</v>
      </c>
      <c r="J154" s="22">
        <v>2</v>
      </c>
      <c r="K154" s="22">
        <f t="shared" si="2"/>
        <v>50</v>
      </c>
      <c r="L154" s="22">
        <v>4.5</v>
      </c>
      <c r="M154" s="22">
        <v>4</v>
      </c>
      <c r="N154" s="22">
        <v>0.5</v>
      </c>
      <c r="O154" s="22" t="s">
        <v>768</v>
      </c>
      <c r="P154" s="22" t="s">
        <v>769</v>
      </c>
      <c r="Q154" s="22"/>
      <c r="R154" s="22" t="s">
        <v>48</v>
      </c>
    </row>
    <row r="155" customFormat="1" ht="35" customHeight="1" spans="1:18">
      <c r="A155" s="22">
        <v>153</v>
      </c>
      <c r="B155" s="22" t="s">
        <v>734</v>
      </c>
      <c r="C155" s="22" t="s">
        <v>155</v>
      </c>
      <c r="D155" s="22" t="s">
        <v>31</v>
      </c>
      <c r="E155" s="22" t="s">
        <v>28</v>
      </c>
      <c r="F155" s="22" t="s">
        <v>1589</v>
      </c>
      <c r="G155" s="23" t="s">
        <v>1437</v>
      </c>
      <c r="H155" s="22">
        <v>4</v>
      </c>
      <c r="I155" s="22">
        <v>4</v>
      </c>
      <c r="J155" s="22">
        <v>4</v>
      </c>
      <c r="K155" s="22">
        <f t="shared" si="2"/>
        <v>100</v>
      </c>
      <c r="L155" s="22">
        <v>9</v>
      </c>
      <c r="M155" s="22">
        <v>8</v>
      </c>
      <c r="N155" s="22">
        <v>1</v>
      </c>
      <c r="O155" s="22" t="s">
        <v>768</v>
      </c>
      <c r="P155" s="22" t="s">
        <v>769</v>
      </c>
      <c r="Q155" s="22"/>
      <c r="R155" s="22" t="s">
        <v>28</v>
      </c>
    </row>
    <row r="156" ht="35" customHeight="1" spans="1:18">
      <c r="A156" s="22">
        <v>154</v>
      </c>
      <c r="B156" s="22" t="s">
        <v>718</v>
      </c>
      <c r="C156" s="22" t="s">
        <v>155</v>
      </c>
      <c r="D156" s="22" t="s">
        <v>31</v>
      </c>
      <c r="E156" s="22" t="s">
        <v>28</v>
      </c>
      <c r="F156" s="22" t="s">
        <v>1590</v>
      </c>
      <c r="G156" s="23" t="s">
        <v>1437</v>
      </c>
      <c r="H156" s="22">
        <v>4</v>
      </c>
      <c r="I156" s="22">
        <v>4</v>
      </c>
      <c r="J156" s="22">
        <v>4</v>
      </c>
      <c r="K156" s="22">
        <f t="shared" si="2"/>
        <v>100</v>
      </c>
      <c r="L156" s="22">
        <v>9</v>
      </c>
      <c r="M156" s="22">
        <v>8</v>
      </c>
      <c r="N156" s="22">
        <v>1</v>
      </c>
      <c r="O156" s="22" t="s">
        <v>768</v>
      </c>
      <c r="P156" s="22" t="s">
        <v>769</v>
      </c>
      <c r="Q156" s="22"/>
      <c r="R156" s="22" t="s">
        <v>28</v>
      </c>
    </row>
    <row r="157" customFormat="1" ht="35" customHeight="1" spans="1:18">
      <c r="A157" s="22">
        <v>155</v>
      </c>
      <c r="B157" s="22" t="s">
        <v>644</v>
      </c>
      <c r="C157" s="22" t="s">
        <v>155</v>
      </c>
      <c r="D157" s="22" t="s">
        <v>31</v>
      </c>
      <c r="E157" s="22" t="s">
        <v>54</v>
      </c>
      <c r="F157" s="22" t="s">
        <v>1591</v>
      </c>
      <c r="G157" s="23" t="s">
        <v>1437</v>
      </c>
      <c r="H157" s="22">
        <v>4</v>
      </c>
      <c r="I157" s="22">
        <v>4</v>
      </c>
      <c r="J157" s="22">
        <v>4</v>
      </c>
      <c r="K157" s="22">
        <f t="shared" si="2"/>
        <v>100</v>
      </c>
      <c r="L157" s="22">
        <v>9</v>
      </c>
      <c r="M157" s="22">
        <v>8</v>
      </c>
      <c r="N157" s="22">
        <v>1</v>
      </c>
      <c r="O157" s="22" t="s">
        <v>768</v>
      </c>
      <c r="P157" s="22" t="s">
        <v>769</v>
      </c>
      <c r="Q157" s="22"/>
      <c r="R157" s="22" t="e">
        <v>#N/A</v>
      </c>
    </row>
    <row r="158" customFormat="1" ht="35" customHeight="1" spans="1:18">
      <c r="A158" s="22">
        <v>156</v>
      </c>
      <c r="B158" s="22" t="s">
        <v>659</v>
      </c>
      <c r="C158" s="22" t="s">
        <v>155</v>
      </c>
      <c r="D158" s="22" t="s">
        <v>31</v>
      </c>
      <c r="E158" s="22" t="s">
        <v>54</v>
      </c>
      <c r="F158" s="22" t="s">
        <v>1592</v>
      </c>
      <c r="G158" s="23" t="s">
        <v>1437</v>
      </c>
      <c r="H158" s="22">
        <v>4</v>
      </c>
      <c r="I158" s="22">
        <v>4</v>
      </c>
      <c r="J158" s="22">
        <v>4</v>
      </c>
      <c r="K158" s="22">
        <f t="shared" si="2"/>
        <v>100</v>
      </c>
      <c r="L158" s="22">
        <v>9</v>
      </c>
      <c r="M158" s="22">
        <v>8</v>
      </c>
      <c r="N158" s="22">
        <v>1</v>
      </c>
      <c r="O158" s="22" t="s">
        <v>768</v>
      </c>
      <c r="P158" s="22" t="s">
        <v>769</v>
      </c>
      <c r="Q158" s="22"/>
      <c r="R158" s="22" t="e">
        <v>#N/A</v>
      </c>
    </row>
    <row r="159" customFormat="1" ht="35" customHeight="1" spans="1:18">
      <c r="A159" s="22">
        <v>157</v>
      </c>
      <c r="B159" s="22" t="s">
        <v>655</v>
      </c>
      <c r="C159" s="22" t="s">
        <v>155</v>
      </c>
      <c r="D159" s="22" t="s">
        <v>31</v>
      </c>
      <c r="E159" s="22" t="s">
        <v>54</v>
      </c>
      <c r="F159" s="22" t="s">
        <v>1593</v>
      </c>
      <c r="G159" s="23" t="s">
        <v>1437</v>
      </c>
      <c r="H159" s="22">
        <v>4</v>
      </c>
      <c r="I159" s="22">
        <v>4</v>
      </c>
      <c r="J159" s="22">
        <v>4</v>
      </c>
      <c r="K159" s="22">
        <f t="shared" si="2"/>
        <v>100</v>
      </c>
      <c r="L159" s="22">
        <v>9</v>
      </c>
      <c r="M159" s="22">
        <v>8</v>
      </c>
      <c r="N159" s="22">
        <v>1</v>
      </c>
      <c r="O159" s="22" t="s">
        <v>768</v>
      </c>
      <c r="P159" s="22" t="s">
        <v>769</v>
      </c>
      <c r="Q159" s="22"/>
      <c r="R159" s="22" t="e">
        <v>#N/A</v>
      </c>
    </row>
    <row r="160" customFormat="1" ht="35" customHeight="1" spans="1:18">
      <c r="A160" s="22">
        <v>158</v>
      </c>
      <c r="B160" s="22" t="s">
        <v>650</v>
      </c>
      <c r="C160" s="22" t="s">
        <v>155</v>
      </c>
      <c r="D160" s="22" t="s">
        <v>31</v>
      </c>
      <c r="E160" s="22" t="s">
        <v>54</v>
      </c>
      <c r="F160" s="22" t="s">
        <v>1594</v>
      </c>
      <c r="G160" s="23" t="s">
        <v>1437</v>
      </c>
      <c r="H160" s="22">
        <v>5</v>
      </c>
      <c r="I160" s="22">
        <v>5</v>
      </c>
      <c r="J160" s="22">
        <v>5</v>
      </c>
      <c r="K160" s="22">
        <f t="shared" si="2"/>
        <v>125</v>
      </c>
      <c r="L160" s="22">
        <v>11</v>
      </c>
      <c r="M160" s="22">
        <v>10</v>
      </c>
      <c r="N160" s="22">
        <v>1</v>
      </c>
      <c r="O160" s="22" t="s">
        <v>768</v>
      </c>
      <c r="P160" s="22" t="s">
        <v>769</v>
      </c>
      <c r="Q160" s="22"/>
      <c r="R160" s="22" t="e">
        <v>#N/A</v>
      </c>
    </row>
    <row r="161" ht="35" customHeight="1" spans="1:18">
      <c r="A161" s="22">
        <v>159</v>
      </c>
      <c r="B161" s="22" t="s">
        <v>525</v>
      </c>
      <c r="C161" s="22" t="s">
        <v>155</v>
      </c>
      <c r="D161" s="22" t="s">
        <v>31</v>
      </c>
      <c r="E161" s="22" t="s">
        <v>19</v>
      </c>
      <c r="F161" s="22" t="s">
        <v>1595</v>
      </c>
      <c r="G161" s="23" t="s">
        <v>1437</v>
      </c>
      <c r="H161" s="22">
        <v>3</v>
      </c>
      <c r="I161" s="22">
        <v>3</v>
      </c>
      <c r="J161" s="22">
        <v>3</v>
      </c>
      <c r="K161" s="22">
        <f t="shared" si="2"/>
        <v>75</v>
      </c>
      <c r="L161" s="22">
        <v>6.75</v>
      </c>
      <c r="M161" s="22">
        <v>6</v>
      </c>
      <c r="N161" s="22">
        <v>0.75</v>
      </c>
      <c r="O161" s="22" t="s">
        <v>768</v>
      </c>
      <c r="P161" s="22" t="s">
        <v>769</v>
      </c>
      <c r="Q161" s="22"/>
      <c r="R161" s="22" t="s">
        <v>19</v>
      </c>
    </row>
    <row r="162" ht="35" customHeight="1" spans="1:18">
      <c r="A162" s="22">
        <v>160</v>
      </c>
      <c r="B162" s="22" t="s">
        <v>558</v>
      </c>
      <c r="C162" s="22" t="s">
        <v>155</v>
      </c>
      <c r="D162" s="22" t="s">
        <v>31</v>
      </c>
      <c r="E162" s="22" t="s">
        <v>19</v>
      </c>
      <c r="F162" s="22" t="s">
        <v>1596</v>
      </c>
      <c r="G162" s="23" t="s">
        <v>1437</v>
      </c>
      <c r="H162" s="22">
        <v>3</v>
      </c>
      <c r="I162" s="22">
        <v>3</v>
      </c>
      <c r="J162" s="22">
        <v>3</v>
      </c>
      <c r="K162" s="22">
        <f t="shared" si="2"/>
        <v>75</v>
      </c>
      <c r="L162" s="22">
        <v>6.75</v>
      </c>
      <c r="M162" s="22">
        <v>6</v>
      </c>
      <c r="N162" s="22">
        <v>0.75</v>
      </c>
      <c r="O162" s="22" t="s">
        <v>768</v>
      </c>
      <c r="P162" s="22" t="s">
        <v>769</v>
      </c>
      <c r="Q162" s="22"/>
      <c r="R162" s="22" t="s">
        <v>19</v>
      </c>
    </row>
    <row r="163" ht="35" customHeight="1" spans="1:18">
      <c r="A163" s="22">
        <v>161</v>
      </c>
      <c r="B163" s="22" t="s">
        <v>557</v>
      </c>
      <c r="C163" s="22" t="s">
        <v>155</v>
      </c>
      <c r="D163" s="22" t="s">
        <v>31</v>
      </c>
      <c r="E163" s="22" t="s">
        <v>19</v>
      </c>
      <c r="F163" s="22" t="s">
        <v>1597</v>
      </c>
      <c r="G163" s="23" t="s">
        <v>1437</v>
      </c>
      <c r="H163" s="22">
        <v>5</v>
      </c>
      <c r="I163" s="22">
        <v>5</v>
      </c>
      <c r="J163" s="22">
        <v>5</v>
      </c>
      <c r="K163" s="22">
        <f t="shared" si="2"/>
        <v>125</v>
      </c>
      <c r="L163" s="22">
        <v>11</v>
      </c>
      <c r="M163" s="22">
        <v>10</v>
      </c>
      <c r="N163" s="22">
        <v>1</v>
      </c>
      <c r="O163" s="22" t="s">
        <v>768</v>
      </c>
      <c r="P163" s="22" t="s">
        <v>777</v>
      </c>
      <c r="Q163" s="22"/>
      <c r="R163" s="22" t="s">
        <v>19</v>
      </c>
    </row>
    <row r="164" ht="35" customHeight="1" spans="1:18">
      <c r="A164" s="22">
        <v>162</v>
      </c>
      <c r="B164" s="22" t="s">
        <v>555</v>
      </c>
      <c r="C164" s="22" t="s">
        <v>155</v>
      </c>
      <c r="D164" s="22" t="s">
        <v>31</v>
      </c>
      <c r="E164" s="22" t="s">
        <v>19</v>
      </c>
      <c r="F164" s="22" t="s">
        <v>1597</v>
      </c>
      <c r="G164" s="23" t="s">
        <v>1437</v>
      </c>
      <c r="H164" s="22">
        <v>4</v>
      </c>
      <c r="I164" s="22">
        <v>4</v>
      </c>
      <c r="J164" s="22">
        <v>4</v>
      </c>
      <c r="K164" s="22">
        <f t="shared" si="2"/>
        <v>100</v>
      </c>
      <c r="L164" s="22">
        <v>9</v>
      </c>
      <c r="M164" s="22">
        <v>8</v>
      </c>
      <c r="N164" s="22">
        <v>1</v>
      </c>
      <c r="O164" s="22" t="s">
        <v>768</v>
      </c>
      <c r="P164" s="22" t="s">
        <v>769</v>
      </c>
      <c r="Q164" s="22"/>
      <c r="R164" s="22" t="s">
        <v>19</v>
      </c>
    </row>
    <row r="165" ht="35" customHeight="1" spans="1:18">
      <c r="A165" s="22">
        <v>163</v>
      </c>
      <c r="B165" s="22" t="s">
        <v>490</v>
      </c>
      <c r="C165" s="22" t="s">
        <v>155</v>
      </c>
      <c r="D165" s="22" t="s">
        <v>31</v>
      </c>
      <c r="E165" s="22" t="s">
        <v>35</v>
      </c>
      <c r="F165" s="22" t="s">
        <v>1598</v>
      </c>
      <c r="G165" s="23" t="s">
        <v>1437</v>
      </c>
      <c r="H165" s="22">
        <v>2</v>
      </c>
      <c r="I165" s="22">
        <v>2</v>
      </c>
      <c r="J165" s="22">
        <v>2</v>
      </c>
      <c r="K165" s="22">
        <f t="shared" si="2"/>
        <v>50</v>
      </c>
      <c r="L165" s="22">
        <v>4.5</v>
      </c>
      <c r="M165" s="22">
        <v>4</v>
      </c>
      <c r="N165" s="22">
        <v>0.5</v>
      </c>
      <c r="O165" s="22" t="s">
        <v>768</v>
      </c>
      <c r="P165" s="22" t="s">
        <v>769</v>
      </c>
      <c r="Q165" s="22"/>
      <c r="R165" s="22" t="e">
        <v>#N/A</v>
      </c>
    </row>
    <row r="166" ht="35" customHeight="1" spans="1:18">
      <c r="A166" s="22">
        <v>164</v>
      </c>
      <c r="B166" s="22" t="s">
        <v>479</v>
      </c>
      <c r="C166" s="22" t="s">
        <v>155</v>
      </c>
      <c r="D166" s="22" t="s">
        <v>31</v>
      </c>
      <c r="E166" s="22" t="s">
        <v>35</v>
      </c>
      <c r="F166" s="22" t="s">
        <v>1599</v>
      </c>
      <c r="G166" s="23" t="s">
        <v>1437</v>
      </c>
      <c r="H166" s="22">
        <v>7</v>
      </c>
      <c r="I166" s="22">
        <v>7</v>
      </c>
      <c r="J166" s="22">
        <v>7</v>
      </c>
      <c r="K166" s="22">
        <f t="shared" si="2"/>
        <v>175</v>
      </c>
      <c r="L166" s="22">
        <v>15</v>
      </c>
      <c r="M166" s="22">
        <v>14</v>
      </c>
      <c r="N166" s="22">
        <v>1</v>
      </c>
      <c r="O166" s="22" t="s">
        <v>768</v>
      </c>
      <c r="P166" s="22" t="s">
        <v>777</v>
      </c>
      <c r="Q166" s="22"/>
      <c r="R166" s="22" t="e">
        <v>#N/A</v>
      </c>
    </row>
    <row r="167" ht="35" customHeight="1" spans="1:18">
      <c r="A167" s="22">
        <v>165</v>
      </c>
      <c r="B167" s="22" t="s">
        <v>461</v>
      </c>
      <c r="C167" s="22" t="s">
        <v>155</v>
      </c>
      <c r="D167" s="22" t="s">
        <v>31</v>
      </c>
      <c r="E167" s="22" t="s">
        <v>35</v>
      </c>
      <c r="F167" s="22" t="s">
        <v>1600</v>
      </c>
      <c r="G167" s="23" t="s">
        <v>1437</v>
      </c>
      <c r="H167" s="22">
        <v>3</v>
      </c>
      <c r="I167" s="22">
        <v>3</v>
      </c>
      <c r="J167" s="22">
        <v>3</v>
      </c>
      <c r="K167" s="22">
        <f t="shared" si="2"/>
        <v>75</v>
      </c>
      <c r="L167" s="22">
        <v>6.75</v>
      </c>
      <c r="M167" s="22">
        <v>6</v>
      </c>
      <c r="N167" s="22">
        <v>0.75</v>
      </c>
      <c r="O167" s="22" t="s">
        <v>768</v>
      </c>
      <c r="P167" s="22" t="s">
        <v>769</v>
      </c>
      <c r="Q167" s="22"/>
      <c r="R167" s="22" t="e">
        <v>#N/A</v>
      </c>
    </row>
    <row r="168" customFormat="1" ht="35" customHeight="1" spans="1:20">
      <c r="A168" s="22">
        <v>166</v>
      </c>
      <c r="B168" s="22" t="s">
        <v>621</v>
      </c>
      <c r="C168" s="22" t="s">
        <v>155</v>
      </c>
      <c r="D168" s="22" t="s">
        <v>31</v>
      </c>
      <c r="E168" s="22" t="s">
        <v>42</v>
      </c>
      <c r="F168" s="22" t="s">
        <v>1601</v>
      </c>
      <c r="G168" s="23" t="s">
        <v>1437</v>
      </c>
      <c r="H168" s="22">
        <v>3</v>
      </c>
      <c r="I168" s="22">
        <v>3</v>
      </c>
      <c r="J168" s="22">
        <v>3</v>
      </c>
      <c r="K168" s="22">
        <f t="shared" si="2"/>
        <v>75</v>
      </c>
      <c r="L168" s="22">
        <v>6.75</v>
      </c>
      <c r="M168" s="22">
        <v>6</v>
      </c>
      <c r="N168" s="22">
        <v>0.75</v>
      </c>
      <c r="O168" s="22" t="s">
        <v>768</v>
      </c>
      <c r="P168" s="22" t="s">
        <v>769</v>
      </c>
      <c r="Q168" s="22"/>
      <c r="R168" s="22" t="s">
        <v>42</v>
      </c>
      <c r="T168">
        <f>5.7*3</f>
        <v>17.1</v>
      </c>
    </row>
    <row r="169" customFormat="1" ht="35" customHeight="1" spans="1:18">
      <c r="A169" s="22">
        <v>167</v>
      </c>
      <c r="B169" s="22" t="s">
        <v>707</v>
      </c>
      <c r="C169" s="22" t="s">
        <v>155</v>
      </c>
      <c r="D169" s="22" t="s">
        <v>31</v>
      </c>
      <c r="E169" s="22" t="s">
        <v>42</v>
      </c>
      <c r="F169" s="22" t="s">
        <v>1602</v>
      </c>
      <c r="G169" s="23" t="s">
        <v>1437</v>
      </c>
      <c r="H169" s="22">
        <v>4</v>
      </c>
      <c r="I169" s="22">
        <v>4</v>
      </c>
      <c r="J169" s="22">
        <v>4</v>
      </c>
      <c r="K169" s="22">
        <f t="shared" si="2"/>
        <v>100</v>
      </c>
      <c r="L169" s="22">
        <v>9</v>
      </c>
      <c r="M169" s="22">
        <v>8</v>
      </c>
      <c r="N169" s="22">
        <v>1</v>
      </c>
      <c r="O169" s="22" t="s">
        <v>768</v>
      </c>
      <c r="P169" s="22" t="s">
        <v>769</v>
      </c>
      <c r="Q169" s="22"/>
      <c r="R169" s="22" t="s">
        <v>42</v>
      </c>
    </row>
    <row r="170" ht="35" customHeight="1" spans="1:18">
      <c r="A170" s="22">
        <v>168</v>
      </c>
      <c r="B170" s="22" t="s">
        <v>441</v>
      </c>
      <c r="C170" s="22" t="s">
        <v>155</v>
      </c>
      <c r="D170" s="22" t="s">
        <v>31</v>
      </c>
      <c r="E170" s="22" t="s">
        <v>44</v>
      </c>
      <c r="F170" s="22" t="s">
        <v>44</v>
      </c>
      <c r="G170" s="23" t="s">
        <v>1437</v>
      </c>
      <c r="H170" s="22">
        <v>4</v>
      </c>
      <c r="I170" s="22">
        <v>4</v>
      </c>
      <c r="J170" s="22">
        <v>4</v>
      </c>
      <c r="K170" s="22">
        <f t="shared" si="2"/>
        <v>100</v>
      </c>
      <c r="L170" s="22">
        <v>9</v>
      </c>
      <c r="M170" s="22">
        <v>8</v>
      </c>
      <c r="N170" s="22">
        <v>1</v>
      </c>
      <c r="O170" s="22" t="s">
        <v>768</v>
      </c>
      <c r="P170" s="22" t="s">
        <v>769</v>
      </c>
      <c r="Q170" s="22"/>
      <c r="R170" s="22" t="s">
        <v>44</v>
      </c>
    </row>
    <row r="171" ht="35" customHeight="1" spans="1:18">
      <c r="A171" s="22">
        <v>169</v>
      </c>
      <c r="B171" s="28" t="s">
        <v>740</v>
      </c>
      <c r="C171" s="21" t="s">
        <v>155</v>
      </c>
      <c r="D171" s="28" t="s">
        <v>31</v>
      </c>
      <c r="E171" s="28" t="s">
        <v>28</v>
      </c>
      <c r="F171" s="28" t="s">
        <v>28</v>
      </c>
      <c r="G171" s="28" t="s">
        <v>1427</v>
      </c>
      <c r="H171" s="28">
        <v>4</v>
      </c>
      <c r="I171" s="28">
        <v>4</v>
      </c>
      <c r="J171" s="28">
        <v>4</v>
      </c>
      <c r="K171" s="22">
        <f t="shared" si="2"/>
        <v>100</v>
      </c>
      <c r="L171" s="22">
        <v>9</v>
      </c>
      <c r="M171" s="28">
        <v>8</v>
      </c>
      <c r="N171" s="28">
        <v>1</v>
      </c>
      <c r="O171" s="26"/>
      <c r="P171" s="22" t="s">
        <v>777</v>
      </c>
      <c r="Q171" s="26"/>
      <c r="R171" s="26" t="s">
        <v>28</v>
      </c>
    </row>
    <row r="172" s="15" customFormat="1" ht="28" customHeight="1" spans="1:18">
      <c r="A172" s="22">
        <v>170</v>
      </c>
      <c r="B172" s="21" t="s">
        <v>671</v>
      </c>
      <c r="C172" s="21" t="s">
        <v>155</v>
      </c>
      <c r="D172" s="28" t="s">
        <v>31</v>
      </c>
      <c r="E172" s="21" t="s">
        <v>20</v>
      </c>
      <c r="F172" s="21" t="s">
        <v>962</v>
      </c>
      <c r="G172" s="21" t="s">
        <v>962</v>
      </c>
      <c r="H172" s="21">
        <v>5</v>
      </c>
      <c r="I172" s="21">
        <v>5</v>
      </c>
      <c r="J172" s="21">
        <v>5</v>
      </c>
      <c r="K172" s="20">
        <v>125</v>
      </c>
      <c r="L172" s="20">
        <v>11</v>
      </c>
      <c r="M172" s="20">
        <v>10</v>
      </c>
      <c r="N172" s="20">
        <v>1</v>
      </c>
      <c r="O172" s="20"/>
      <c r="P172" s="20"/>
      <c r="Q172" s="20">
        <v>7.25</v>
      </c>
      <c r="R172" s="20" t="s">
        <v>20</v>
      </c>
    </row>
    <row r="173" ht="35" customHeight="1" spans="1:18">
      <c r="A173" s="22"/>
      <c r="B173" s="28" t="s">
        <v>1429</v>
      </c>
      <c r="C173" s="28"/>
      <c r="D173" s="28"/>
      <c r="E173" s="28"/>
      <c r="F173" s="28"/>
      <c r="G173" s="28">
        <f>A172</f>
        <v>170</v>
      </c>
      <c r="H173" s="28">
        <f t="shared" ref="H173:N173" si="3">SUM(H3:H172)</f>
        <v>529</v>
      </c>
      <c r="I173" s="28">
        <f t="shared" si="3"/>
        <v>529</v>
      </c>
      <c r="J173" s="28">
        <f t="shared" si="3"/>
        <v>529</v>
      </c>
      <c r="K173" s="28">
        <f t="shared" si="3"/>
        <v>13225</v>
      </c>
      <c r="L173" s="28">
        <f t="shared" si="3"/>
        <v>1185.5</v>
      </c>
      <c r="M173" s="28">
        <f t="shared" si="3"/>
        <v>1058</v>
      </c>
      <c r="N173" s="28">
        <f t="shared" si="3"/>
        <v>127.5</v>
      </c>
      <c r="O173" s="28">
        <f>SUM(O3:O171)</f>
        <v>0</v>
      </c>
      <c r="P173" s="22"/>
      <c r="Q173" s="26"/>
      <c r="R173" s="26" t="e">
        <v>#N/A</v>
      </c>
    </row>
  </sheetData>
  <mergeCells count="1">
    <mergeCell ref="A1:S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上级专项（按乡镇)</vt:lpstr>
      <vt:lpstr>部门</vt:lpstr>
      <vt:lpstr>总账</vt:lpstr>
      <vt:lpstr>分散安置点</vt:lpstr>
      <vt:lpstr>八斗点</vt:lpstr>
      <vt:lpstr>八斗易地安置点项目明细</vt:lpstr>
      <vt:lpstr>打卡明细</vt:lpstr>
      <vt:lpstr>Sheet4</vt:lpstr>
      <vt:lpstr>Sheet5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dell1</cp:lastModifiedBy>
  <dcterms:created xsi:type="dcterms:W3CDTF">2018-02-27T11:14:00Z</dcterms:created>
  <dcterms:modified xsi:type="dcterms:W3CDTF">2022-06-22T08:33:03Z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26A4C06E7F9D4453AE39AE4C39F8362C</vt:lpwstr>
  </property>
</Properties>
</file>