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28" firstSheet="19" activeTab="27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一般商品和服务支出（按部门预算）" sheetId="8" r:id="rId8"/>
    <sheet name="9 一般商品和服务支出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externalReferences>
    <externalReference r:id="rId33"/>
  </externalReferences>
  <definedNames>
    <definedName name="_xlnm.Print_Area" localSheetId="0">'1 收支总表'!$A$1:$H$28</definedName>
    <definedName name="_xlnm.Print_Area" localSheetId="9">'10 个人和家庭（部门预算）'!$A$1:$K$10</definedName>
    <definedName name="_xlnm.Print_Area" localSheetId="10">'11 个人家庭(政府预算)'!$A$1:$J$10</definedName>
    <definedName name="_xlnm.Print_Area" localSheetId="11">'12 财政拨款收支总表'!$A$1:$F$26</definedName>
    <definedName name="_xlnm.Print_Area" localSheetId="12">'13 一般预算支出'!$A$1:$R$11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一般-商品服务(政府预算)'!$A$1:$S$9</definedName>
    <definedName name="_xlnm.Print_Area" localSheetId="18">'19 一般-个人和家庭（部门预算）'!$A$1:$K$10</definedName>
    <definedName name="_xlnm.Print_Area" localSheetId="1">'2 收入总表'!$B$1:$N$7</definedName>
    <definedName name="_xlnm.Print_Area" localSheetId="19">'20 一般-个人家庭(政府预算)'!$A$1:$J$9</definedName>
    <definedName name="_xlnm.Print_Area" localSheetId="20">'21 项目明细表'!$A$1:$P$9</definedName>
    <definedName name="_xlnm.Print_Area" localSheetId="21">'22 政府性基金（部门预算）'!$A$1:$T$8</definedName>
    <definedName name="_xlnm.Print_Area" localSheetId="22">'23 政府性基金(政府预算)'!$A$1:$T$8</definedName>
    <definedName name="_xlnm.Print_Area" localSheetId="23">'24 专户（部门预算）'!$A$1:$T$8</definedName>
    <definedName name="_xlnm.Print_Area" localSheetId="24">'25专户(政府预算)'!$A$1:$T$7</definedName>
    <definedName name="_xlnm.Print_Area" localSheetId="25">'26 经费拨款（部门预算）'!$A$1:$U$10</definedName>
    <definedName name="_xlnm.Print_Area" localSheetId="26">'27 经费拨款(政府预算)'!$A$1:$T$9</definedName>
    <definedName name="_xlnm.Print_Area" localSheetId="27">'28 三公'!$A$1:$L$8</definedName>
    <definedName name="_xlnm.Print_Area" localSheetId="28">'29 整体绩效'!$A$1:$G$7</definedName>
    <definedName name="_xlnm.Print_Area" localSheetId="2">'3 支出总表 '!$A$1:$O$9</definedName>
    <definedName name="_xlnm.Print_Area" localSheetId="29">'30 项目绩效'!$A$1:$L$7</definedName>
    <definedName name="_xlnm.Print_Area" localSheetId="3">'4 支出分类（部门预算）'!$A$1:$T$10</definedName>
    <definedName name="_xlnm.Print_Area" localSheetId="4">'5 支出分类(政府预算)'!$1:$10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'8一般商品和服务支出（按部门预算）'!$A$1:$Y$10</definedName>
    <definedName name="_xlnm.Print_Area" localSheetId="8">'9 一般商品和服务支出(政府预算)'!$A$1:$S$10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收入总表'!$1:$6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一般商品和服务支出(政府预算)'!$1:$6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<sst xmlns="http://schemas.openxmlformats.org/spreadsheetml/2006/main" count="892" uniqueCount="294">
  <si>
    <t>表-01</t>
  </si>
  <si>
    <t>部门收支总表</t>
  </si>
  <si>
    <t>单位名称：岳阳县科学技术协会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</si>
  <si>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</si>
  <si>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</si>
  <si>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</si>
  <si>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</si>
  <si>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</si>
  <si>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</si>
  <si>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</si>
  <si>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</si>
  <si>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</si>
  <si>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</si>
  <si>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</si>
  <si>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</si>
  <si>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</si>
  <si>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</si>
  <si>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</si>
  <si>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</si>
  <si>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</si>
  <si>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</si>
  <si>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</si>
  <si>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</si>
  <si>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</si>
  <si>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</si>
  <si>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</si>
  <si>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</si>
  <si>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</si>
  <si>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</si>
  <si>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</si>
  <si>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</si>
  <si>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</si>
  <si>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</si>
  <si>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</si>
  <si>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</si>
  <si>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</si>
  <si>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</si>
  <si>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</si>
  <si>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</si>
  <si>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</si>
  <si>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</si>
  <si>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</si>
  <si>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</si>
  <si>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</si>
  <si>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</si>
  <si>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</si>
  <si>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</si>
  <si>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</si>
  <si>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</si>
  <si>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</si>
  <si>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</si>
  <si>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</si>
  <si>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</si>
  <si>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</si>
  <si>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</si>
  <si>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</si>
  <si>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</si>
  <si>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</si>
  <si>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</si>
  <si>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</si>
  <si>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</si>
  <si>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</si>
  <si>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</si>
  <si>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</si>
  <si>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</si>
  <si>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</si>
  <si>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</si>
  <si>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</si>
  <si>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</si>
  <si>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</si>
  <si>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</si>
  <si>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</si>
  <si>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</si>
  <si>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</si>
  <si>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</si>
  <si>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</si>
  <si>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</si>
  <si>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</si>
  <si>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</si>
  <si>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</si>
  <si>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</si>
  <si>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</si>
  <si>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</si>
  <si>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</si>
  <si>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</si>
  <si>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</si>
  <si>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</si>
  <si>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</si>
  <si>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</si>
  <si>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</si>
  <si>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</si>
  <si>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</si>
  <si>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岳阳县科学技术协会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</si>
  <si>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</si>
  <si>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</si>
  <si>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</si>
  <si>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</si>
  <si>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</si>
  <si>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</si>
  <si>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</si>
  <si>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</si>
  <si>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**</t>
  </si>
  <si>
    <t>表-04</t>
  </si>
  <si>
    <t>部门支出总表（按部门预算经济分类）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</si>
  <si>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</si>
  <si>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</si>
  <si>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</si>
  <si>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</si>
  <si>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</si>
  <si>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</si>
  <si>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</si>
  <si>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</si>
  <si>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</si>
  <si>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</si>
  <si>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</si>
  <si>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</si>
  <si>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</si>
  <si>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</si>
  <si>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</si>
  <si>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</si>
  <si>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</si>
  <si>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</si>
  <si>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</si>
  <si>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</si>
  <si>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</si>
  <si>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</si>
  <si>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</si>
  <si>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</si>
  <si>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</si>
  <si>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</si>
  <si>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</si>
  <si>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</si>
  <si>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</si>
  <si>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</si>
  <si>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</si>
  <si>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</si>
  <si>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</si>
  <si>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</si>
  <si>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</si>
  <si>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</si>
  <si>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</si>
  <si>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</si>
  <si>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</si>
  <si>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</si>
  <si>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</si>
  <si>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</si>
  <si>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</si>
  <si>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</si>
  <si>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</si>
  <si>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</si>
  <si>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</si>
  <si>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</si>
  <si>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</si>
  <si>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</si>
  <si>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</si>
  <si>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</si>
  <si>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</si>
  <si>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</si>
  <si>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*</t>
  </si>
  <si>
    <t>01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</si>
  <si>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</si>
  <si>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</si>
  <si>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</si>
  <si>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</si>
  <si>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</si>
  <si>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</si>
  <si>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</si>
  <si>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</si>
  <si>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</si>
  <si>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</si>
  <si>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</si>
  <si>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</si>
  <si>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</si>
  <si>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</si>
  <si>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</si>
  <si>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</si>
  <si>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</si>
  <si>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</si>
  <si>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</si>
  <si>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</si>
  <si>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</si>
  <si>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</si>
  <si>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</si>
  <si>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</si>
  <si>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</si>
  <si>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</si>
  <si>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</si>
  <si>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</si>
  <si>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</si>
  <si>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</si>
  <si>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</si>
  <si>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</si>
  <si>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</si>
  <si>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</si>
  <si>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</si>
  <si>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</si>
  <si>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</si>
  <si>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</si>
  <si>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</si>
  <si>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年未安排对个人和家庭补助支出预算，故本表无数据</t>
    </r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</si>
  <si>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</si>
  <si>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</si>
  <si>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</si>
  <si>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</si>
  <si>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</si>
  <si>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</si>
  <si>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</si>
  <si>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</si>
  <si>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</si>
  <si>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</si>
  <si>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</si>
  <si>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</si>
  <si>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</si>
  <si>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</si>
  <si>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</si>
  <si>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</si>
  <si>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</si>
  <si>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</si>
  <si>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一般公共预算拨款——工资福利支出预算表(按部门预算经济分类)</t>
  </si>
  <si>
    <t>科学技术支出</t>
  </si>
  <si>
    <t>206</t>
  </si>
  <si>
    <t>科学技术管理事务</t>
  </si>
  <si>
    <t>行政运行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</si>
  <si>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</si>
  <si>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</si>
  <si>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</si>
  <si>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</si>
  <si>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</si>
  <si>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</si>
  <si>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</si>
  <si>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</si>
  <si>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 xml:space="preserve"> 单位名称：岳阳县科学技术协会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</si>
  <si>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</si>
  <si>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</si>
  <si>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</si>
  <si>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</si>
  <si>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</si>
  <si>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科普专项</t>
  </si>
  <si>
    <t>99</t>
  </si>
  <si>
    <t>其他科学技术管理事务支出</t>
  </si>
  <si>
    <t>表-22</t>
  </si>
  <si>
    <t>政府性基金拨款支出预算表（按部门预算经济分类）</t>
  </si>
  <si>
    <r>
      <t xml:space="preserve">  说明：202</t>
    </r>
    <r>
      <rPr>
        <sz val="10"/>
        <rFont val="宋体"/>
        <family val="0"/>
      </rPr>
      <t>1</t>
    </r>
    <r>
      <rPr>
        <sz val="10"/>
        <rFont val="宋体"/>
        <family val="0"/>
      </rPr>
      <t>年未安排政府性基金拨款支出预算，故本表无数据</t>
    </r>
  </si>
  <si>
    <t>表-23</t>
  </si>
  <si>
    <t>政府性基金拨款支出预算表(按政府预算经济分类)</t>
  </si>
  <si>
    <t xml:space="preserve">  说明：2021年未安排政府性基金拨款支出预算，故本表无数据</t>
  </si>
  <si>
    <t>表-24</t>
  </si>
  <si>
    <t>纳入专户管理的非税收入拨款支出预算表(按部门预算经济分类)</t>
  </si>
  <si>
    <t>说明：2021年未安排纳入专户管理的非税收入拨款支出预算，故本表无数据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</si>
  <si>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</si>
  <si>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</si>
  <si>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</si>
  <si>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</si>
  <si>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</si>
  <si>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</si>
  <si>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</si>
  <si>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</si>
  <si>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</si>
  <si>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</si>
  <si>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</si>
  <si>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</si>
  <si>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</si>
  <si>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</si>
  <si>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</si>
  <si>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</si>
  <si>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</si>
  <si>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</si>
  <si>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</si>
  <si>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</si>
  <si>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</si>
  <si>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</si>
  <si>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</si>
  <si>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</si>
  <si>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</si>
  <si>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开展学术交流和学术研究，组织开展科普活动，牵头实施《全民科学素质行动计划纲要》，实用技术培训、推广维护科技工作者的合法权益，宣传、表彰、举荐优秀科技工作者等。</t>
  </si>
  <si>
    <t xml:space="preserve">任务1：开展学会活动，学术交流。
任务2：普及科学技术，开展青少年科技教育活动。
任务3：开展决策论证，科技咨询。
任务4：表彰奖励优秀科技人才，弘扬“尊重知识，尊重人才”的社会风尚。
任务5：反映科技人员的意愿和要求，维护他们的合法权益 。
</t>
  </si>
  <si>
    <t>社会公众或服务对象满意度达到预期目标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</si>
  <si>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</si>
  <si>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</si>
  <si>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</si>
  <si>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</si>
  <si>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</si>
  <si>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</si>
  <si>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</si>
  <si>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</si>
  <si>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</si>
  <si>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</si>
  <si>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</si>
  <si>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</si>
  <si>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</si>
  <si>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</si>
  <si>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在2021年全部实施完成</t>
  </si>
  <si>
    <t>任务1：开展学会活动，学术交流。
任务2：普及科学技术，开展青少年科技教育活动。
任务3：开展决策论证，科技咨询。
任务4：表彰奖励优秀科技人才，弘扬“尊重知识，尊重人才”的社会风尚。
任务5：反映科技人员的意愿和要求，维护他们的合法权益 。</t>
  </si>
  <si>
    <t>组织科普志愿者科技下乡，组织科普志愿者进社区，开展活动次数3次，通过科学技术普及，构建全民学科学、爱科学、用科学的良好氛围。开展科普活动次数 3次，通过技术培训，引进先进技术和工艺，推动农民依靠科技致富。完成培训次数2次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</si>
</sst>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;[Red]0.00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 vertical="center"/>
      <protection/>
    </xf>
    <xf numFmtId="0" fontId="18" fillId="0" borderId="4" applyNumberFormat="0" applyFill="0" applyAlignment="0" applyProtection="0"/>
    <xf numFmtId="0" fontId="15" fillId="6" borderId="0" applyNumberFormat="0" applyBorder="0" applyAlignment="0" applyProtection="0"/>
    <xf numFmtId="0" fontId="24" fillId="8" borderId="5" applyNumberFormat="0" applyAlignment="0" applyProtection="0"/>
    <xf numFmtId="0" fontId="25" fillId="8" borderId="1" applyNumberFormat="0" applyAlignment="0" applyProtection="0"/>
    <xf numFmtId="0" fontId="26" fillId="9" borderId="6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65">
    <xf numFmtId="0" fontId="0" fillId="0" borderId="0" xfId="0" applyAlignment="1">
      <alignment/>
    </xf>
    <xf numFmtId="0" fontId="2" fillId="0" borderId="0" xfId="82" applyFill="1">
      <alignment/>
      <protection/>
    </xf>
    <xf numFmtId="0" fontId="2" fillId="0" borderId="0" xfId="82">
      <alignment/>
      <protection/>
    </xf>
    <xf numFmtId="0" fontId="3" fillId="0" borderId="0" xfId="82" applyFont="1" applyAlignment="1">
      <alignment horizontal="center" vertical="center"/>
      <protection/>
    </xf>
    <xf numFmtId="0" fontId="3" fillId="0" borderId="0" xfId="82" applyNumberFormat="1" applyFont="1" applyAlignment="1">
      <alignment horizontal="center" vertical="center"/>
      <protection/>
    </xf>
    <xf numFmtId="0" fontId="4" fillId="8" borderId="0" xfId="82" applyNumberFormat="1" applyFont="1" applyFill="1" applyAlignment="1" applyProtection="1">
      <alignment horizontal="center" vertical="center"/>
      <protection/>
    </xf>
    <xf numFmtId="0" fontId="5" fillId="8" borderId="9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horizontal="center" vertical="center" wrapText="1"/>
      <protection/>
    </xf>
    <xf numFmtId="0" fontId="5" fillId="8" borderId="11" xfId="82" applyNumberFormat="1" applyFont="1" applyFill="1" applyBorder="1" applyAlignment="1" applyProtection="1">
      <alignment horizontal="center" vertical="center" wrapText="1"/>
      <protection/>
    </xf>
    <xf numFmtId="0" fontId="5" fillId="8" borderId="10" xfId="82" applyNumberFormat="1" applyFont="1" applyFill="1" applyBorder="1" applyAlignment="1" applyProtection="1">
      <alignment vertical="center" wrapText="1"/>
      <protection/>
    </xf>
    <xf numFmtId="0" fontId="3" fillId="8" borderId="12" xfId="82" applyFont="1" applyFill="1" applyBorder="1" applyAlignment="1">
      <alignment horizontal="center" vertical="center"/>
      <protection/>
    </xf>
    <xf numFmtId="0" fontId="3" fillId="8" borderId="10" xfId="82" applyFont="1" applyFill="1" applyBorder="1" applyAlignment="1">
      <alignment horizontal="center" vertical="center"/>
      <protection/>
    </xf>
    <xf numFmtId="0" fontId="3" fillId="8" borderId="13" xfId="82" applyFont="1" applyFill="1" applyBorder="1" applyAlignment="1">
      <alignment horizontal="center" vertical="center"/>
      <protection/>
    </xf>
    <xf numFmtId="0" fontId="3" fillId="0" borderId="10" xfId="82" applyNumberFormat="1" applyFont="1" applyFill="1" applyBorder="1" applyAlignment="1" applyProtection="1">
      <alignment horizontal="left" vertical="center" wrapText="1"/>
      <protection/>
    </xf>
    <xf numFmtId="0" fontId="3" fillId="0" borderId="14" xfId="82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82" applyNumberFormat="1" applyFont="1" applyFill="1" applyBorder="1" applyAlignment="1" applyProtection="1">
      <alignment horizontal="center" vertical="center" wrapText="1"/>
      <protection/>
    </xf>
    <xf numFmtId="176" fontId="3" fillId="0" borderId="10" xfId="82" applyNumberFormat="1" applyFont="1" applyFill="1" applyBorder="1" applyAlignment="1" applyProtection="1">
      <alignment horizontal="center" vertical="center" wrapText="1"/>
      <protection/>
    </xf>
    <xf numFmtId="49" fontId="3" fillId="0" borderId="14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8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82" applyFont="1" applyFill="1" applyAlignment="1">
      <alignment horizontal="center" vertical="center"/>
      <protection/>
    </xf>
    <xf numFmtId="0" fontId="3" fillId="0" borderId="0" xfId="82" applyNumberFormat="1" applyFont="1" applyFill="1" applyAlignment="1">
      <alignment horizontal="center" vertical="center"/>
      <protection/>
    </xf>
    <xf numFmtId="0" fontId="2" fillId="0" borderId="0" xfId="82" applyAlignment="1">
      <alignment horizontal="center"/>
      <protection/>
    </xf>
    <xf numFmtId="49" fontId="3" fillId="0" borderId="10" xfId="82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8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3" fillId="8" borderId="13" xfId="19" applyFont="1" applyFill="1" applyBorder="1" applyAlignment="1">
      <alignment horizontal="center" vertical="center"/>
      <protection/>
    </xf>
    <xf numFmtId="0" fontId="3" fillId="8" borderId="12" xfId="19" applyFont="1" applyFill="1" applyBorder="1" applyAlignment="1">
      <alignment horizontal="center" vertical="center"/>
      <protection/>
    </xf>
    <xf numFmtId="176" fontId="3" fillId="0" borderId="9" xfId="19" applyNumberFormat="1" applyFont="1" applyFill="1" applyBorder="1" applyAlignment="1" applyProtection="1">
      <alignment horizontal="center" vertical="center" wrapText="1"/>
      <protection/>
    </xf>
    <xf numFmtId="0" fontId="3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19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73" applyFill="1">
      <alignment vertical="center"/>
      <protection/>
    </xf>
    <xf numFmtId="0" fontId="2" fillId="0" borderId="0" xfId="73">
      <alignment vertical="center"/>
      <protection/>
    </xf>
    <xf numFmtId="0" fontId="6" fillId="8" borderId="0" xfId="73" applyNumberFormat="1" applyFont="1" applyFill="1" applyAlignment="1" applyProtection="1">
      <alignment horizontal="center" vertical="center"/>
      <protection/>
    </xf>
    <xf numFmtId="0" fontId="2" fillId="0" borderId="0" xfId="73" applyAlignment="1">
      <alignment horizontal="center" vertical="center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8" borderId="18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3" fillId="8" borderId="19" xfId="73" applyNumberFormat="1" applyFont="1" applyFill="1" applyBorder="1" applyAlignment="1" applyProtection="1">
      <alignment horizontal="center" vertical="center" wrapText="1"/>
      <protection/>
    </xf>
    <xf numFmtId="0" fontId="3" fillId="8" borderId="17" xfId="73" applyNumberFormat="1" applyFont="1" applyFill="1" applyBorder="1" applyAlignment="1" applyProtection="1">
      <alignment horizontal="center" vertical="center" wrapText="1"/>
      <protection/>
    </xf>
    <xf numFmtId="0" fontId="3" fillId="8" borderId="20" xfId="73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Fill="1" applyBorder="1" applyAlignment="1">
      <alignment horizontal="center" vertical="center" wrapText="1"/>
      <protection/>
    </xf>
    <xf numFmtId="176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3" fillId="0" borderId="10" xfId="71" applyFont="1" applyBorder="1" applyAlignment="1" applyProtection="1">
      <alignment horizontal="center" vertical="center" wrapText="1"/>
      <protection locked="0"/>
    </xf>
    <xf numFmtId="176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73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73" applyNumberFormat="1" applyFont="1" applyFill="1" applyBorder="1" applyAlignment="1" applyProtection="1">
      <alignment horizontal="center" vertical="center" wrapText="1"/>
      <protection/>
    </xf>
    <xf numFmtId="177" fontId="2" fillId="0" borderId="9" xfId="73" applyNumberFormat="1" applyFont="1" applyFill="1" applyBorder="1" applyAlignment="1" applyProtection="1">
      <alignment horizontal="center" vertical="center" wrapText="1"/>
      <protection locked="0"/>
    </xf>
    <xf numFmtId="177" fontId="2" fillId="0" borderId="10" xfId="73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7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8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8" borderId="10" xfId="74" applyFont="1" applyFill="1" applyBorder="1" applyAlignment="1">
      <alignment horizontal="center" vertical="center" wrapText="1"/>
      <protection/>
    </xf>
    <xf numFmtId="178" fontId="3" fillId="0" borderId="1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right" wrapText="1"/>
    </xf>
    <xf numFmtId="178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8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3" xfId="20" applyFont="1" applyFill="1" applyBorder="1" applyAlignment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2" xfId="20" applyFont="1" applyFill="1" applyBorder="1" applyAlignment="1">
      <alignment horizontal="center" vertical="center" wrapText="1"/>
      <protection/>
    </xf>
    <xf numFmtId="0" fontId="3" fillId="8" borderId="17" xfId="20" applyFont="1" applyFill="1" applyBorder="1" applyAlignment="1">
      <alignment horizontal="center" vertical="center" wrapText="1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178" fontId="3" fillId="8" borderId="10" xfId="20" applyNumberFormat="1" applyFont="1" applyFill="1" applyBorder="1" applyAlignment="1">
      <alignment horizontal="center" vertical="center" wrapText="1"/>
      <protection/>
    </xf>
    <xf numFmtId="178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49" fontId="3" fillId="8" borderId="10" xfId="74" applyNumberFormat="1" applyFont="1" applyFill="1" applyBorder="1" applyAlignment="1">
      <alignment horizontal="center" vertical="center" wrapText="1"/>
      <protection/>
    </xf>
    <xf numFmtId="0" fontId="2" fillId="0" borderId="0" xfId="20" applyFill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21" xfId="20" applyBorder="1" applyAlignment="1">
      <alignment horizontal="right" vertical="center"/>
      <protection/>
    </xf>
    <xf numFmtId="0" fontId="2" fillId="0" borderId="21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178" fontId="2" fillId="0" borderId="10" xfId="20" applyNumberFormat="1" applyFill="1" applyBorder="1" applyAlignment="1">
      <alignment horizontal="center" vertical="center" wrapText="1"/>
      <protection/>
    </xf>
    <xf numFmtId="178" fontId="2" fillId="0" borderId="10" xfId="20" applyNumberForma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left" vertical="center"/>
    </xf>
    <xf numFmtId="0" fontId="3" fillId="8" borderId="12" xfId="27" applyFont="1" applyFill="1" applyBorder="1" applyAlignment="1">
      <alignment horizontal="center" vertical="center" wrapText="1"/>
      <protection/>
    </xf>
    <xf numFmtId="0" fontId="3" fillId="8" borderId="13" xfId="27" applyFont="1" applyFill="1" applyBorder="1" applyAlignment="1">
      <alignment horizontal="center" vertical="center" wrapText="1"/>
      <protection/>
    </xf>
    <xf numFmtId="0" fontId="3" fillId="8" borderId="10" xfId="27" applyFont="1" applyFill="1" applyBorder="1" applyAlignment="1">
      <alignment horizontal="center" vertical="center" wrapText="1"/>
      <protection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8" borderId="0" xfId="27" applyNumberFormat="1" applyFont="1" applyFill="1" applyAlignment="1" applyProtection="1">
      <alignment horizontal="center" vertical="center"/>
      <protection/>
    </xf>
    <xf numFmtId="0" fontId="3" fillId="0" borderId="21" xfId="27" applyFont="1" applyBorder="1" applyAlignment="1">
      <alignment horizontal="left" vertical="center" wrapText="1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Font="1" applyFill="1" applyBorder="1" applyAlignment="1">
      <alignment horizontal="center" vertical="center" wrapText="1"/>
      <protection/>
    </xf>
    <xf numFmtId="49" fontId="3" fillId="0" borderId="9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27" applyNumberFormat="1" applyFont="1" applyFill="1" applyBorder="1" applyAlignment="1" applyProtection="1">
      <alignment horizontal="left" vertical="center" wrapText="1"/>
      <protection/>
    </xf>
    <xf numFmtId="176" fontId="3" fillId="0" borderId="10" xfId="27" applyNumberFormat="1" applyFont="1" applyFill="1" applyBorder="1" applyAlignment="1" applyProtection="1">
      <alignment horizontal="right" vertical="center" wrapText="1"/>
      <protection/>
    </xf>
    <xf numFmtId="176" fontId="3" fillId="0" borderId="14" xfId="27" applyNumberFormat="1" applyFont="1" applyFill="1" applyBorder="1" applyAlignment="1" applyProtection="1">
      <alignment horizontal="right" vertical="center" wrapText="1"/>
      <protection/>
    </xf>
    <xf numFmtId="176" fontId="3" fillId="0" borderId="9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79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79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179" fontId="3" fillId="8" borderId="0" xfId="27" applyNumberFormat="1" applyFont="1" applyFill="1" applyAlignment="1">
      <alignment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17" xfId="27" applyNumberFormat="1" applyFont="1" applyFill="1" applyBorder="1" applyAlignment="1" applyProtection="1">
      <alignment horizontal="center" vertical="center" wrapText="1"/>
      <protection/>
    </xf>
    <xf numFmtId="0" fontId="3" fillId="8" borderId="21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0" fontId="2" fillId="0" borderId="21" xfId="27" applyFont="1" applyBorder="1" applyAlignment="1">
      <alignment horizontal="left" vertical="center" wrapText="1"/>
      <protection/>
    </xf>
    <xf numFmtId="0" fontId="3" fillId="0" borderId="21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6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8" borderId="0" xfId="61" applyNumberFormat="1" applyFont="1" applyFill="1" applyAlignment="1" applyProtection="1">
      <alignment horizontal="center" vertical="center"/>
      <protection/>
    </xf>
    <xf numFmtId="0" fontId="3" fillId="0" borderId="21" xfId="61" applyFont="1" applyBorder="1" applyAlignment="1">
      <alignment horizontal="left" vertical="center" wrapText="1"/>
      <protection/>
    </xf>
    <xf numFmtId="0" fontId="3" fillId="8" borderId="13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3" xfId="61" applyFont="1" applyFill="1" applyBorder="1" applyAlignment="1">
      <alignment horizontal="center" vertical="center" wrapText="1"/>
      <protection/>
    </xf>
    <xf numFmtId="0" fontId="3" fillId="8" borderId="18" xfId="61" applyFont="1" applyFill="1" applyBorder="1" applyAlignment="1">
      <alignment horizontal="centerContinuous" vertical="center"/>
      <protection/>
    </xf>
    <xf numFmtId="0" fontId="3" fillId="8" borderId="9" xfId="61" applyNumberFormat="1" applyFont="1" applyFill="1" applyBorder="1" applyAlignment="1" applyProtection="1">
      <alignment horizontal="center" vertical="center"/>
      <protection/>
    </xf>
    <xf numFmtId="0" fontId="3" fillId="8" borderId="12" xfId="61" applyFont="1" applyFill="1" applyBorder="1" applyAlignment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17" xfId="61" applyFont="1" applyFill="1" applyBorder="1" applyAlignment="1">
      <alignment horizontal="center" vertical="center" wrapText="1"/>
      <protection/>
    </xf>
    <xf numFmtId="49" fontId="3" fillId="0" borderId="9" xfId="61" applyNumberFormat="1" applyFont="1" applyFill="1" applyBorder="1" applyAlignment="1" applyProtection="1">
      <alignment horizontal="center" vertical="center" wrapText="1"/>
      <protection/>
    </xf>
    <xf numFmtId="49" fontId="3" fillId="0" borderId="10" xfId="61" applyNumberFormat="1" applyFont="1" applyFill="1" applyBorder="1" applyAlignment="1" applyProtection="1">
      <alignment horizontal="center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6" fontId="3" fillId="0" borderId="14" xfId="61" applyNumberFormat="1" applyFont="1" applyFill="1" applyBorder="1" applyAlignment="1" applyProtection="1">
      <alignment horizontal="right" vertical="center" wrapText="1"/>
      <protection/>
    </xf>
    <xf numFmtId="176" fontId="3" fillId="0" borderId="9" xfId="61" applyNumberFormat="1" applyFont="1" applyFill="1" applyBorder="1" applyAlignment="1" applyProtection="1">
      <alignment horizontal="right" vertical="center" wrapText="1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79" fontId="3" fillId="0" borderId="0" xfId="61" applyNumberFormat="1" applyFont="1" applyFill="1" applyAlignment="1">
      <alignment horizontal="center" vertical="center"/>
      <protection/>
    </xf>
    <xf numFmtId="179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179" fontId="3" fillId="8" borderId="0" xfId="61" applyNumberFormat="1" applyFont="1" applyFill="1" applyAlignment="1">
      <alignment vertical="center"/>
      <protection/>
    </xf>
    <xf numFmtId="0" fontId="3" fillId="8" borderId="14" xfId="61" applyNumberFormat="1" applyFont="1" applyFill="1" applyBorder="1" applyAlignment="1" applyProtection="1">
      <alignment horizontal="center" vertical="center"/>
      <protection/>
    </xf>
    <xf numFmtId="0" fontId="3" fillId="8" borderId="21" xfId="61" applyNumberFormat="1" applyFont="1" applyFill="1" applyBorder="1" applyAlignment="1" applyProtection="1">
      <alignment horizontal="center" vertical="center" wrapText="1"/>
      <protection/>
    </xf>
    <xf numFmtId="0" fontId="3" fillId="8" borderId="14" xfId="61" applyNumberFormat="1" applyFont="1" applyFill="1" applyBorder="1" applyAlignment="1" applyProtection="1">
      <alignment horizontal="center" vertical="center" wrapText="1"/>
      <protection/>
    </xf>
    <xf numFmtId="176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0" fontId="2" fillId="0" borderId="21" xfId="61" applyFont="1" applyBorder="1" applyAlignment="1">
      <alignment horizontal="left" vertical="center" wrapText="1"/>
      <protection/>
    </xf>
    <xf numFmtId="0" fontId="3" fillId="0" borderId="21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8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5" xfId="61" applyFont="1" applyFill="1" applyBorder="1" applyAlignment="1" applyProtection="1">
      <alignment horizontal="center" vertical="center" wrapText="1"/>
      <protection locked="0"/>
    </xf>
    <xf numFmtId="0" fontId="2" fillId="8" borderId="20" xfId="61" applyFont="1" applyFill="1" applyBorder="1" applyAlignment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176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7" applyFill="1">
      <alignment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 wrapText="1"/>
      <protection/>
    </xf>
    <xf numFmtId="0" fontId="3" fillId="0" borderId="0" xfId="77" applyFont="1" applyAlignment="1">
      <alignment vertical="center" wrapText="1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21" xfId="77" applyFont="1" applyBorder="1" applyAlignment="1">
      <alignment horizontal="left" vertical="center" wrapText="1"/>
      <protection/>
    </xf>
    <xf numFmtId="0" fontId="3" fillId="0" borderId="0" xfId="77" applyFont="1" applyAlignment="1">
      <alignment horizontal="left" vertical="center" wrapText="1"/>
      <protection/>
    </xf>
    <xf numFmtId="0" fontId="3" fillId="8" borderId="9" xfId="77" applyFont="1" applyFill="1" applyBorder="1" applyAlignment="1">
      <alignment horizontal="center" vertical="center" wrapText="1"/>
      <protection/>
    </xf>
    <xf numFmtId="0" fontId="3" fillId="8" borderId="14" xfId="77" applyFont="1" applyFill="1" applyBorder="1" applyAlignment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Font="1" applyFill="1" applyBorder="1" applyAlignment="1">
      <alignment horizontal="center" vertical="center" wrapText="1"/>
      <protection/>
    </xf>
    <xf numFmtId="0" fontId="3" fillId="8" borderId="9" xfId="77" applyNumberFormat="1" applyFont="1" applyFill="1" applyBorder="1" applyAlignment="1" applyProtection="1">
      <alignment horizontal="center" vertical="center" wrapText="1"/>
      <protection/>
    </xf>
    <xf numFmtId="0" fontId="3" fillId="8" borderId="14" xfId="77" applyNumberFormat="1" applyFont="1" applyFill="1" applyBorder="1" applyAlignment="1" applyProtection="1">
      <alignment horizontal="center" vertical="center" wrapText="1"/>
      <protection/>
    </xf>
    <xf numFmtId="0" fontId="3" fillId="8" borderId="17" xfId="77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 applyProtection="1">
      <alignment vertical="center"/>
      <protection locked="0"/>
    </xf>
    <xf numFmtId="176" fontId="3" fillId="0" borderId="14" xfId="77" applyNumberFormat="1" applyFont="1" applyFill="1" applyBorder="1" applyAlignment="1" applyProtection="1">
      <alignment horizontal="center" vertical="center" wrapText="1"/>
      <protection/>
    </xf>
    <xf numFmtId="176" fontId="3" fillId="0" borderId="10" xfId="77" applyNumberFormat="1" applyFont="1" applyFill="1" applyBorder="1" applyAlignment="1" applyProtection="1">
      <alignment horizontal="center" vertical="center" wrapText="1"/>
      <protection/>
    </xf>
    <xf numFmtId="178" fontId="3" fillId="0" borderId="10" xfId="70" applyNumberFormat="1" applyFont="1" applyFill="1" applyBorder="1" applyAlignment="1" applyProtection="1">
      <alignment horizontal="center" vertical="center"/>
      <protection locked="0"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0" borderId="0" xfId="77" applyFont="1" applyFill="1" applyAlignment="1" applyProtection="1">
      <alignment horizontal="centerContinuous"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centerContinuous" vertical="center"/>
      <protection/>
    </xf>
    <xf numFmtId="0" fontId="5" fillId="0" borderId="0" xfId="77" applyFont="1" applyFill="1" applyAlignment="1">
      <alignment horizontal="centerContinuous" vertical="center"/>
      <protection/>
    </xf>
    <xf numFmtId="0" fontId="3" fillId="0" borderId="0" xfId="77" applyNumberFormat="1" applyFont="1" applyFill="1" applyAlignment="1" applyProtection="1">
      <alignment vertical="center" wrapText="1"/>
      <protection/>
    </xf>
    <xf numFmtId="0" fontId="3" fillId="0" borderId="0" xfId="77" applyNumberFormat="1" applyFont="1" applyFill="1" applyAlignment="1" applyProtection="1">
      <alignment horizontal="right" vertical="center"/>
      <protection/>
    </xf>
    <xf numFmtId="0" fontId="3" fillId="0" borderId="21" xfId="77" applyNumberFormat="1" applyFont="1" applyFill="1" applyBorder="1" applyAlignment="1" applyProtection="1">
      <alignment wrapText="1"/>
      <protection/>
    </xf>
    <xf numFmtId="0" fontId="3" fillId="0" borderId="21" xfId="77" applyNumberFormat="1" applyFont="1" applyFill="1" applyBorder="1" applyAlignment="1" applyProtection="1">
      <alignment horizontal="right" vertical="center" wrapText="1"/>
      <protection/>
    </xf>
    <xf numFmtId="0" fontId="3" fillId="8" borderId="11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NumberFormat="1" applyFont="1" applyFill="1" applyBorder="1" applyAlignment="1" applyProtection="1">
      <alignment horizontal="center" vertical="center" wrapText="1"/>
      <protection/>
    </xf>
    <xf numFmtId="0" fontId="3" fillId="8" borderId="13" xfId="77" applyNumberFormat="1" applyFont="1" applyFill="1" applyBorder="1" applyAlignment="1" applyProtection="1">
      <alignment horizontal="center" vertical="center"/>
      <protection/>
    </xf>
    <xf numFmtId="0" fontId="3" fillId="8" borderId="17" xfId="77" applyNumberFormat="1" applyFont="1" applyFill="1" applyBorder="1" applyAlignment="1" applyProtection="1">
      <alignment horizontal="center" vertical="center" wrapText="1"/>
      <protection/>
    </xf>
    <xf numFmtId="0" fontId="3" fillId="8" borderId="17" xfId="77" applyNumberFormat="1" applyFont="1" applyFill="1" applyBorder="1" applyAlignment="1" applyProtection="1">
      <alignment horizontal="center" vertical="center"/>
      <protection/>
    </xf>
    <xf numFmtId="0" fontId="2" fillId="8" borderId="13" xfId="77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3" fillId="8" borderId="22" xfId="77" applyFont="1" applyFill="1" applyBorder="1" applyAlignment="1">
      <alignment horizontal="center" vertical="center" wrapText="1"/>
      <protection/>
    </xf>
    <xf numFmtId="0" fontId="2" fillId="8" borderId="23" xfId="77" applyFill="1" applyBorder="1" applyAlignment="1">
      <alignment horizontal="center" vertical="center"/>
      <protection/>
    </xf>
    <xf numFmtId="176" fontId="3" fillId="0" borderId="9" xfId="77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77" applyNumberFormat="1" applyFont="1" applyFill="1" applyBorder="1" applyAlignment="1" applyProtection="1">
      <alignment horizontal="center" vertical="center" wrapText="1"/>
      <protection locked="0"/>
    </xf>
    <xf numFmtId="176" fontId="2" fillId="0" borderId="14" xfId="77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77" applyNumberFormat="1" applyFont="1" applyFill="1" applyAlignment="1" applyProtection="1">
      <alignment horizontal="centerContinuous" vertical="center"/>
      <protection/>
    </xf>
    <xf numFmtId="0" fontId="6" fillId="8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>
      <alignment horizontal="center"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>
      <alignment vertical="center"/>
      <protection/>
    </xf>
    <xf numFmtId="0" fontId="6" fillId="8" borderId="0" xfId="53" applyNumberFormat="1" applyFont="1" applyFill="1" applyAlignment="1" applyProtection="1">
      <alignment horizontal="center" vertical="center" wrapText="1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8" borderId="10" xfId="53" applyFont="1" applyFill="1" applyBorder="1" applyAlignment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 wrapText="1"/>
      <protection/>
    </xf>
    <xf numFmtId="0" fontId="3" fillId="8" borderId="10" xfId="53" applyNumberFormat="1" applyFont="1" applyFill="1" applyBorder="1" applyAlignment="1" applyProtection="1">
      <alignment horizontal="center" vertical="center"/>
      <protection/>
    </xf>
    <xf numFmtId="0" fontId="3" fillId="8" borderId="13" xfId="53" applyFont="1" applyFill="1" applyBorder="1" applyAlignment="1">
      <alignment horizontal="center" vertical="center" wrapText="1"/>
      <protection/>
    </xf>
    <xf numFmtId="176" fontId="1" fillId="0" borderId="10" xfId="53" applyNumberFormat="1" applyFont="1" applyFill="1" applyBorder="1" applyAlignment="1">
      <alignment horizontal="right" vertical="center" wrapText="1"/>
      <protection/>
    </xf>
    <xf numFmtId="178" fontId="1" fillId="0" borderId="10" xfId="55" applyNumberFormat="1" applyFont="1" applyFill="1" applyBorder="1" applyAlignment="1">
      <alignment horizontal="center" vertical="center" wrapText="1"/>
      <protection/>
    </xf>
    <xf numFmtId="178" fontId="1" fillId="0" borderId="10" xfId="55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53" applyNumberFormat="1" applyFill="1" applyBorder="1" applyAlignment="1" applyProtection="1">
      <alignment horizontal="right" vertical="center" wrapText="1"/>
      <protection locked="0"/>
    </xf>
    <xf numFmtId="0" fontId="3" fillId="0" borderId="21" xfId="53" applyNumberFormat="1" applyFont="1" applyFill="1" applyBorder="1" applyAlignment="1" applyProtection="1">
      <alignment horizontal="right" vertical="center"/>
      <protection/>
    </xf>
    <xf numFmtId="180" fontId="3" fillId="0" borderId="0" xfId="53" applyNumberFormat="1" applyFont="1" applyFill="1" applyAlignment="1" applyProtection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72" applyFont="1" applyFill="1" applyAlignment="1">
      <alignment horizontal="centerContinuous" vertical="center"/>
      <protection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8" borderId="0" xfId="72" applyNumberFormat="1" applyFont="1" applyFill="1" applyAlignment="1" applyProtection="1">
      <alignment horizontal="center" vertical="center"/>
      <protection/>
    </xf>
    <xf numFmtId="0" fontId="3" fillId="0" borderId="0" xfId="72" applyFont="1" applyAlignment="1">
      <alignment horizontal="center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8" borderId="24" xfId="72" applyNumberFormat="1" applyFont="1" applyFill="1" applyBorder="1" applyAlignment="1" applyProtection="1">
      <alignment horizontal="center" vertical="center" wrapText="1"/>
      <protection/>
    </xf>
    <xf numFmtId="178" fontId="3" fillId="8" borderId="10" xfId="72" applyNumberFormat="1" applyFont="1" applyFill="1" applyBorder="1" applyAlignment="1">
      <alignment horizontal="center" vertical="center" wrapText="1"/>
      <protection/>
    </xf>
    <xf numFmtId="178" fontId="3" fillId="0" borderId="10" xfId="72" applyNumberFormat="1" applyFont="1" applyFill="1" applyBorder="1" applyAlignment="1" applyProtection="1">
      <alignment horizontal="center" vertical="center" wrapText="1"/>
      <protection/>
    </xf>
    <xf numFmtId="178" fontId="3" fillId="0" borderId="10" xfId="74" applyNumberFormat="1" applyFont="1" applyFill="1" applyBorder="1" applyAlignment="1" applyProtection="1">
      <alignment horizontal="center" vertical="center" wrapText="1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78" fontId="3" fillId="0" borderId="10" xfId="72" applyNumberFormat="1" applyFont="1" applyFill="1" applyBorder="1" applyAlignment="1">
      <alignment horizontal="center" vertical="center"/>
      <protection/>
    </xf>
    <xf numFmtId="0" fontId="3" fillId="0" borderId="0" xfId="72" applyNumberFormat="1" applyFont="1" applyFill="1" applyAlignment="1" applyProtection="1">
      <alignment horizontal="right" vertical="center" wrapText="1"/>
      <protection/>
    </xf>
    <xf numFmtId="0" fontId="3" fillId="0" borderId="21" xfId="72" applyNumberFormat="1" applyFont="1" applyFill="1" applyBorder="1" applyAlignment="1" applyProtection="1">
      <alignment horizontal="right" vertical="center" wrapText="1"/>
      <protection/>
    </xf>
    <xf numFmtId="0" fontId="6" fillId="8" borderId="0" xfId="0" applyFont="1" applyFill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8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3" fillId="8" borderId="10" xfId="74" applyFont="1" applyFill="1" applyBorder="1" applyAlignment="1" applyProtection="1">
      <alignment horizontal="center" vertical="center" wrapText="1"/>
      <protection locked="0"/>
    </xf>
    <xf numFmtId="178" fontId="3" fillId="0" borderId="10" xfId="39" applyNumberFormat="1" applyFont="1" applyFill="1" applyBorder="1" applyAlignment="1" applyProtection="1">
      <alignment horizontal="center" vertical="center" wrapText="1"/>
      <protection/>
    </xf>
    <xf numFmtId="178" fontId="1" fillId="0" borderId="10" xfId="70" applyNumberFormat="1" applyFont="1" applyFill="1" applyBorder="1" applyAlignment="1" applyProtection="1">
      <alignment horizontal="center" vertical="center" wrapText="1"/>
      <protection locked="0"/>
    </xf>
    <xf numFmtId="49" fontId="3" fillId="8" borderId="10" xfId="74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176" fontId="3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Font="1" applyFill="1" applyAlignment="1">
      <alignment horizontal="centerContinuous" vertical="center"/>
      <protection/>
    </xf>
    <xf numFmtId="180" fontId="3" fillId="0" borderId="0" xfId="39" applyNumberFormat="1" applyFont="1" applyFill="1" applyAlignment="1">
      <alignment horizontal="centerContinuous" vertical="center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176" fontId="2" fillId="0" borderId="10" xfId="8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9" applyFill="1">
      <alignment vertical="center"/>
      <protection/>
    </xf>
    <xf numFmtId="0" fontId="2" fillId="8" borderId="13" xfId="84" applyFont="1" applyFill="1" applyBorder="1" applyAlignment="1">
      <alignment horizontal="center" vertical="center" wrapText="1"/>
      <protection/>
    </xf>
    <xf numFmtId="0" fontId="2" fillId="8" borderId="12" xfId="84" applyFont="1" applyFill="1" applyBorder="1" applyAlignment="1">
      <alignment horizontal="center" vertical="center" wrapText="1"/>
      <protection/>
    </xf>
    <xf numFmtId="0" fontId="2" fillId="8" borderId="17" xfId="84" applyFont="1" applyFill="1" applyBorder="1" applyAlignment="1">
      <alignment horizontal="center" vertical="center" wrapText="1"/>
      <protection/>
    </xf>
    <xf numFmtId="178" fontId="3" fillId="0" borderId="10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21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181" fontId="3" fillId="0" borderId="0" xfId="39" applyNumberFormat="1" applyFont="1" applyFill="1" applyAlignment="1">
      <alignment horizontal="right" vertical="center"/>
      <protection/>
    </xf>
    <xf numFmtId="0" fontId="3" fillId="8" borderId="0" xfId="75" applyFont="1" applyFill="1" applyAlignment="1">
      <alignment vertical="center"/>
      <protection/>
    </xf>
    <xf numFmtId="0" fontId="2" fillId="0" borderId="0" xfId="75" applyFill="1" applyAlignment="1">
      <alignment vertical="center"/>
      <protection/>
    </xf>
    <xf numFmtId="182" fontId="3" fillId="8" borderId="0" xfId="75" applyNumberFormat="1" applyFont="1" applyFill="1" applyAlignment="1">
      <alignment horizontal="center" vertical="center"/>
      <protection/>
    </xf>
    <xf numFmtId="183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left" vertical="center"/>
      <protection/>
    </xf>
    <xf numFmtId="179" fontId="3" fillId="8" borderId="0" xfId="75" applyNumberFormat="1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center" vertical="center" wrapText="1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182" fontId="3" fillId="8" borderId="0" xfId="75" applyNumberFormat="1" applyFont="1" applyFill="1" applyAlignment="1">
      <alignment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3" fillId="8" borderId="10" xfId="75" applyFont="1" applyFill="1" applyBorder="1" applyAlignment="1">
      <alignment horizontal="centerContinuous" vertical="center"/>
      <protection/>
    </xf>
    <xf numFmtId="0" fontId="3" fillId="8" borderId="10" xfId="75" applyNumberFormat="1" applyFont="1" applyFill="1" applyBorder="1" applyAlignment="1" applyProtection="1">
      <alignment horizontal="centerContinuous" vertical="center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0" borderId="10" xfId="75" applyFont="1" applyFill="1" applyBorder="1" applyAlignment="1">
      <alignment horizontal="center" vertical="center" wrapText="1"/>
      <protection/>
    </xf>
    <xf numFmtId="178" fontId="3" fillId="8" borderId="22" xfId="75" applyNumberFormat="1" applyFont="1" applyFill="1" applyBorder="1" applyAlignment="1">
      <alignment horizontal="center" vertical="center" wrapText="1"/>
      <protection/>
    </xf>
    <xf numFmtId="178" fontId="3" fillId="8" borderId="10" xfId="75" applyNumberFormat="1" applyFont="1" applyFill="1" applyBorder="1" applyAlignment="1">
      <alignment horizontal="center" vertical="center" wrapText="1"/>
      <protection/>
    </xf>
    <xf numFmtId="178" fontId="3" fillId="0" borderId="9" xfId="75" applyNumberFormat="1" applyFont="1" applyFill="1" applyBorder="1" applyAlignment="1" applyProtection="1">
      <alignment horizontal="center" vertical="center" wrapText="1"/>
      <protection/>
    </xf>
    <xf numFmtId="178" fontId="3" fillId="0" borderId="10" xfId="75" applyNumberFormat="1" applyFont="1" applyFill="1" applyBorder="1" applyAlignment="1" applyProtection="1">
      <alignment horizontal="center" vertical="center" wrapText="1"/>
      <protection/>
    </xf>
    <xf numFmtId="182" fontId="3" fillId="0" borderId="0" xfId="75" applyNumberFormat="1" applyFont="1" applyFill="1" applyAlignment="1">
      <alignment horizontal="center" vertical="center"/>
      <protection/>
    </xf>
    <xf numFmtId="183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left" vertical="center"/>
      <protection/>
    </xf>
    <xf numFmtId="179" fontId="3" fillId="0" borderId="0" xfId="75" applyNumberFormat="1" applyFont="1" applyFill="1" applyAlignment="1">
      <alignment horizontal="center" vertical="center"/>
      <protection/>
    </xf>
    <xf numFmtId="0" fontId="3" fillId="0" borderId="0" xfId="75" applyFont="1" applyFill="1" applyAlignment="1">
      <alignment horizontal="center" vertical="center"/>
      <protection/>
    </xf>
    <xf numFmtId="0" fontId="3" fillId="8" borderId="0" xfId="75" applyFont="1" applyFill="1" applyAlignment="1">
      <alignment horizontal="center" vertical="center" wrapText="1"/>
      <protection/>
    </xf>
    <xf numFmtId="0" fontId="3" fillId="8" borderId="13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7" xfId="75" applyNumberFormat="1" applyFont="1" applyFill="1" applyBorder="1" applyAlignment="1" applyProtection="1">
      <alignment horizontal="center" vertical="center" wrapText="1"/>
      <protection/>
    </xf>
    <xf numFmtId="181" fontId="3" fillId="8" borderId="10" xfId="74" applyNumberFormat="1" applyFont="1" applyFill="1" applyBorder="1" applyAlignment="1">
      <alignment horizontal="center" vertical="center" wrapText="1"/>
      <protection/>
    </xf>
    <xf numFmtId="181" fontId="3" fillId="8" borderId="9" xfId="75" applyNumberFormat="1" applyFont="1" applyFill="1" applyBorder="1" applyAlignment="1" applyProtection="1">
      <alignment horizontal="center" vertical="center" wrapText="1"/>
      <protection/>
    </xf>
    <xf numFmtId="182" fontId="3" fillId="0" borderId="10" xfId="75" applyNumberFormat="1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179" fontId="3" fillId="0" borderId="10" xfId="75" applyNumberFormat="1" applyFont="1" applyFill="1" applyBorder="1" applyAlignment="1">
      <alignment horizontal="center" vertical="center"/>
      <protection/>
    </xf>
    <xf numFmtId="179" fontId="3" fillId="8" borderId="10" xfId="75" applyNumberFormat="1" applyFont="1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181" fontId="3" fillId="8" borderId="10" xfId="75" applyNumberFormat="1" applyFont="1" applyFill="1" applyBorder="1" applyAlignment="1" applyProtection="1">
      <alignment horizontal="center" vertical="center" wrapText="1"/>
      <protection/>
    </xf>
    <xf numFmtId="181" fontId="3" fillId="8" borderId="10" xfId="75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75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75" applyNumberFormat="1" applyFont="1" applyFill="1" applyBorder="1" applyAlignment="1" applyProtection="1">
      <alignment horizontal="center" vertical="center"/>
      <protection/>
    </xf>
    <xf numFmtId="0" fontId="3" fillId="0" borderId="21" xfId="75" applyNumberFormat="1" applyFont="1" applyFill="1" applyBorder="1" applyAlignment="1" applyProtection="1">
      <alignment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176" fontId="2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75" applyFill="1" applyBorder="1" applyAlignment="1">
      <alignment horizontal="center" vertical="center"/>
      <protection/>
    </xf>
    <xf numFmtId="0" fontId="2" fillId="0" borderId="0" xfId="75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78" fontId="3" fillId="8" borderId="10" xfId="0" applyNumberFormat="1" applyFont="1" applyFill="1" applyBorder="1" applyAlignment="1">
      <alignment horizontal="center" vertical="center" wrapText="1"/>
    </xf>
    <xf numFmtId="4" fontId="3" fillId="8" borderId="10" xfId="0" applyNumberFormat="1" applyFont="1" applyFill="1" applyBorder="1" applyAlignment="1">
      <alignment horizontal="center" vertical="center" wrapText="1"/>
    </xf>
    <xf numFmtId="0" fontId="2" fillId="0" borderId="0" xfId="76" applyFill="1" applyAlignment="1">
      <alignment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Alignment="1">
      <alignment horizontal="centerContinuous" vertical="center"/>
      <protection/>
    </xf>
    <xf numFmtId="0" fontId="2" fillId="0" borderId="0" xfId="76">
      <alignment vertical="center"/>
      <protection/>
    </xf>
    <xf numFmtId="0" fontId="6" fillId="8" borderId="0" xfId="76" applyNumberFormat="1" applyFont="1" applyFill="1" applyAlignment="1" applyProtection="1">
      <alignment horizontal="center" vertical="center"/>
      <protection/>
    </xf>
    <xf numFmtId="0" fontId="3" fillId="0" borderId="0" xfId="76" applyFont="1" applyAlignment="1">
      <alignment vertical="center"/>
      <protection/>
    </xf>
    <xf numFmtId="0" fontId="3" fillId="8" borderId="10" xfId="76" applyFont="1" applyFill="1" applyBorder="1" applyAlignment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2" xfId="76" applyFont="1" applyFill="1" applyBorder="1" applyAlignment="1">
      <alignment horizontal="center" vertical="center" wrapText="1"/>
      <protection/>
    </xf>
    <xf numFmtId="176" fontId="3" fillId="8" borderId="10" xfId="76" applyNumberFormat="1" applyFont="1" applyFill="1" applyBorder="1" applyAlignment="1" applyProtection="1">
      <alignment horizontal="right" vertical="center" wrapText="1"/>
      <protection/>
    </xf>
    <xf numFmtId="0" fontId="3" fillId="0" borderId="0" xfId="76" applyFont="1" applyFill="1" applyAlignment="1">
      <alignment horizontal="center" vertical="center"/>
      <protection/>
    </xf>
    <xf numFmtId="0" fontId="3" fillId="0" borderId="21" xfId="76" applyNumberFormat="1" applyFont="1" applyFill="1" applyBorder="1" applyAlignment="1" applyProtection="1">
      <alignment horizontal="right" vertical="center"/>
      <protection/>
    </xf>
    <xf numFmtId="0" fontId="3" fillId="0" borderId="0" xfId="76" applyFont="1" applyBorder="1" applyAlignment="1">
      <alignment horizontal="center"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0" xfId="76" applyFont="1" applyFill="1" applyAlignment="1">
      <alignment horizontal="centerContinuous" vertical="center"/>
      <protection/>
    </xf>
    <xf numFmtId="0" fontId="8" fillId="8" borderId="10" xfId="74" applyFont="1" applyFill="1" applyBorder="1" applyAlignment="1">
      <alignment horizontal="center" vertical="center" wrapText="1"/>
      <protection/>
    </xf>
    <xf numFmtId="178" fontId="0" fillId="0" borderId="0" xfId="0" applyNumberFormat="1" applyAlignment="1">
      <alignment/>
    </xf>
    <xf numFmtId="178" fontId="3" fillId="8" borderId="1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74" applyFont="1" applyFill="1" applyAlignment="1">
      <alignment horizontal="centerContinuous" vertical="center"/>
      <protection/>
    </xf>
    <xf numFmtId="0" fontId="3" fillId="0" borderId="0" xfId="74" applyFont="1" applyAlignment="1">
      <alignment horizontal="centerContinuous" vertical="center"/>
      <protection/>
    </xf>
    <xf numFmtId="0" fontId="3" fillId="0" borderId="0" xfId="74" applyFont="1" applyAlignment="1">
      <alignment horizontal="right" vertical="center" wrapText="1"/>
      <protection/>
    </xf>
    <xf numFmtId="0" fontId="6" fillId="0" borderId="0" xfId="74" applyNumberFormat="1" applyFont="1" applyFill="1" applyAlignment="1" applyProtection="1">
      <alignment horizontal="center" vertical="center" wrapText="1"/>
      <protection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 horizontal="left" vertical="center" wrapText="1"/>
      <protection/>
    </xf>
    <xf numFmtId="0" fontId="3" fillId="8" borderId="10" xfId="0" applyFont="1" applyFill="1" applyBorder="1" applyAlignment="1">
      <alignment horizontal="center" vertical="center"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10" xfId="74" applyFont="1" applyFill="1" applyBorder="1" applyAlignment="1">
      <alignment horizontal="center" vertical="center" wrapText="1"/>
      <protection/>
    </xf>
    <xf numFmtId="0" fontId="3" fillId="0" borderId="0" xfId="74" applyNumberFormat="1" applyFont="1" applyFill="1" applyAlignment="1" applyProtection="1">
      <alignment vertical="center" wrapText="1"/>
      <protection/>
    </xf>
    <xf numFmtId="0" fontId="3" fillId="0" borderId="0" xfId="74" applyNumberFormat="1" applyFont="1" applyFill="1" applyAlignment="1" applyProtection="1">
      <alignment horizontal="center" vertical="center" wrapText="1"/>
      <protection/>
    </xf>
    <xf numFmtId="0" fontId="2" fillId="0" borderId="21" xfId="74" applyNumberFormat="1" applyFont="1" applyFill="1" applyBorder="1" applyAlignment="1" applyProtection="1">
      <alignment vertical="center"/>
      <protection/>
    </xf>
    <xf numFmtId="0" fontId="2" fillId="0" borderId="21" xfId="74" applyNumberFormat="1" applyFont="1" applyFill="1" applyBorder="1" applyAlignment="1" applyProtection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10" xfId="8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79" applyNumberFormat="1" applyFont="1" applyFill="1" applyBorder="1" applyAlignment="1" applyProtection="1">
      <alignment horizontal="center" vertical="center" wrapText="1"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3" fillId="0" borderId="14" xfId="8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78" applyFont="1" applyAlignment="1">
      <alignment horizontal="center" vertical="center" wrapText="1"/>
      <protection/>
    </xf>
    <xf numFmtId="0" fontId="3" fillId="0" borderId="0" xfId="81" applyFont="1" applyAlignment="1">
      <alignment horizontal="centerContinuous" vertical="center"/>
      <protection/>
    </xf>
    <xf numFmtId="0" fontId="2" fillId="0" borderId="0" xfId="81">
      <alignment vertical="center"/>
      <protection/>
    </xf>
    <xf numFmtId="0" fontId="3" fillId="0" borderId="0" xfId="81" applyFont="1" applyAlignment="1">
      <alignment horizontal="right" vertical="center" wrapText="1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3" fillId="0" borderId="0" xfId="81" applyFont="1" applyAlignment="1">
      <alignment horizontal="left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 wrapText="1"/>
      <protection/>
    </xf>
    <xf numFmtId="0" fontId="3" fillId="8" borderId="10" xfId="81" applyNumberFormat="1" applyFont="1" applyFill="1" applyBorder="1" applyAlignment="1" applyProtection="1">
      <alignment horizontal="center" vertical="center"/>
      <protection/>
    </xf>
    <xf numFmtId="0" fontId="3" fillId="8" borderId="10" xfId="81" applyFont="1" applyFill="1" applyBorder="1" applyAlignment="1">
      <alignment horizontal="center" vertical="center" wrapText="1"/>
      <protection/>
    </xf>
    <xf numFmtId="178" fontId="3" fillId="8" borderId="10" xfId="81" applyNumberFormat="1" applyFont="1" applyFill="1" applyBorder="1" applyAlignment="1">
      <alignment horizontal="center" vertical="center" wrapText="1"/>
      <protection/>
    </xf>
    <xf numFmtId="178" fontId="3" fillId="0" borderId="10" xfId="81" applyNumberFormat="1" applyFont="1" applyFill="1" applyBorder="1" applyAlignment="1" applyProtection="1">
      <alignment horizontal="center" vertical="center" wrapText="1"/>
      <protection/>
    </xf>
    <xf numFmtId="0" fontId="3" fillId="0" borderId="0" xfId="81" applyFont="1" applyFill="1" applyAlignment="1">
      <alignment horizontal="centerContinuous" vertical="center"/>
      <protection/>
    </xf>
    <xf numFmtId="0" fontId="2" fillId="0" borderId="0" xfId="81" applyFill="1">
      <alignment vertical="center"/>
      <protection/>
    </xf>
    <xf numFmtId="0" fontId="3" fillId="0" borderId="0" xfId="81" applyNumberFormat="1" applyFont="1" applyFill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vertical="center" wrapText="1"/>
      <protection/>
    </xf>
    <xf numFmtId="0" fontId="3" fillId="0" borderId="21" xfId="81" applyNumberFormat="1" applyFont="1" applyFill="1" applyBorder="1" applyAlignment="1" applyProtection="1">
      <alignment horizontal="right" vertical="center" wrapText="1"/>
      <protection/>
    </xf>
    <xf numFmtId="0" fontId="3" fillId="0" borderId="0" xfId="81" applyNumberFormat="1" applyFont="1" applyFill="1" applyAlignment="1" applyProtection="1">
      <alignment horizontal="center" wrapText="1"/>
      <protection/>
    </xf>
    <xf numFmtId="181" fontId="3" fillId="0" borderId="0" xfId="81" applyNumberFormat="1" applyFont="1" applyFill="1" applyAlignment="1">
      <alignment horizontal="right" vertical="center"/>
      <protection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right" vertical="center"/>
    </xf>
    <xf numFmtId="0" fontId="3" fillId="8" borderId="0" xfId="8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8" borderId="0" xfId="78" applyFont="1" applyFill="1" applyAlignment="1">
      <alignment vertical="center"/>
      <protection/>
    </xf>
    <xf numFmtId="0" fontId="2" fillId="0" borderId="0" xfId="78" applyFill="1" applyAlignment="1">
      <alignment vertical="center"/>
      <protection/>
    </xf>
    <xf numFmtId="49" fontId="3" fillId="8" borderId="0" xfId="78" applyNumberFormat="1" applyFont="1" applyFill="1" applyAlignment="1">
      <alignment horizontal="center" vertical="center"/>
      <protection/>
    </xf>
    <xf numFmtId="0" fontId="3" fillId="8" borderId="0" xfId="78" applyFont="1" applyFill="1" applyAlignment="1">
      <alignment horizontal="left" vertical="center"/>
      <protection/>
    </xf>
    <xf numFmtId="179" fontId="3" fillId="8" borderId="0" xfId="78" applyNumberFormat="1" applyFont="1" applyFill="1" applyAlignment="1">
      <alignment horizontal="center" vertical="center"/>
      <protection/>
    </xf>
    <xf numFmtId="0" fontId="2" fillId="0" borderId="0" xfId="78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49" fontId="3" fillId="8" borderId="0" xfId="78" applyNumberFormat="1" applyFont="1" applyFill="1" applyAlignment="1">
      <alignment vertical="center"/>
      <protection/>
    </xf>
    <xf numFmtId="0" fontId="3" fillId="8" borderId="13" xfId="78" applyFont="1" applyFill="1" applyBorder="1" applyAlignment="1">
      <alignment horizontal="centerContinuous" vertical="center"/>
      <protection/>
    </xf>
    <xf numFmtId="0" fontId="3" fillId="8" borderId="22" xfId="78" applyFont="1" applyFill="1" applyBorder="1" applyAlignment="1">
      <alignment horizontal="centerContinuous" vertical="center"/>
      <protection/>
    </xf>
    <xf numFmtId="0" fontId="3" fillId="0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Font="1" applyFill="1" applyBorder="1" applyAlignment="1">
      <alignment horizontal="center" vertical="center" wrapText="1"/>
      <protection/>
    </xf>
    <xf numFmtId="0" fontId="3" fillId="8" borderId="18" xfId="78" applyFont="1" applyFill="1" applyBorder="1" applyAlignment="1">
      <alignment horizontal="centerContinuous" vertical="center"/>
      <protection/>
    </xf>
    <xf numFmtId="0" fontId="3" fillId="8" borderId="9" xfId="78" applyNumberFormat="1" applyFont="1" applyFill="1" applyBorder="1" applyAlignment="1" applyProtection="1">
      <alignment horizontal="center" vertical="center"/>
      <protection/>
    </xf>
    <xf numFmtId="0" fontId="3" fillId="8" borderId="9" xfId="78" applyNumberFormat="1" applyFont="1" applyFill="1" applyBorder="1" applyAlignment="1" applyProtection="1">
      <alignment horizontal="center" vertical="center" wrapText="1"/>
      <protection/>
    </xf>
    <xf numFmtId="0" fontId="3" fillId="8" borderId="12" xfId="78" applyFont="1" applyFill="1" applyBorder="1" applyAlignment="1">
      <alignment horizontal="center" vertical="center" wrapText="1"/>
      <protection/>
    </xf>
    <xf numFmtId="0" fontId="3" fillId="0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7" xfId="78" applyFont="1" applyFill="1" applyBorder="1" applyAlignment="1">
      <alignment horizontal="center" vertical="center" wrapText="1"/>
      <protection/>
    </xf>
    <xf numFmtId="0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178" fontId="3" fillId="8" borderId="13" xfId="78" applyNumberFormat="1" applyFont="1" applyFill="1" applyBorder="1" applyAlignment="1">
      <alignment horizontal="center" vertical="center" wrapText="1"/>
      <protection/>
    </xf>
    <xf numFmtId="178" fontId="3" fillId="0" borderId="10" xfId="78" applyNumberFormat="1" applyFont="1" applyFill="1" applyBorder="1" applyAlignment="1" applyProtection="1">
      <alignment horizontal="center" vertical="center" wrapText="1"/>
      <protection/>
    </xf>
    <xf numFmtId="49" fontId="3" fillId="0" borderId="14" xfId="8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78" applyNumberFormat="1" applyFont="1" applyFill="1" applyBorder="1" applyAlignment="1">
      <alignment horizontal="center" vertical="center"/>
      <protection/>
    </xf>
    <xf numFmtId="49" fontId="3" fillId="0" borderId="0" xfId="78" applyNumberFormat="1" applyFont="1" applyFill="1" applyAlignment="1">
      <alignment horizontal="center" vertical="center"/>
      <protection/>
    </xf>
    <xf numFmtId="0" fontId="3" fillId="0" borderId="0" xfId="78" applyFont="1" applyFill="1" applyAlignment="1">
      <alignment horizontal="left" vertical="center"/>
      <protection/>
    </xf>
    <xf numFmtId="179" fontId="3" fillId="0" borderId="0" xfId="78" applyNumberFormat="1" applyFont="1" applyFill="1" applyAlignment="1">
      <alignment horizontal="center" vertical="center"/>
      <protection/>
    </xf>
    <xf numFmtId="179" fontId="3" fillId="8" borderId="0" xfId="78" applyNumberFormat="1" applyFont="1" applyFill="1" applyAlignment="1">
      <alignment vertical="center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7" xfId="78" applyNumberFormat="1" applyFont="1" applyFill="1" applyBorder="1" applyAlignment="1" applyProtection="1">
      <alignment horizontal="center" vertical="center" wrapText="1"/>
      <protection/>
    </xf>
    <xf numFmtId="179" fontId="3" fillId="8" borderId="17" xfId="78" applyNumberFormat="1" applyFont="1" applyFill="1" applyBorder="1" applyAlignment="1" applyProtection="1">
      <alignment horizontal="center" vertical="center" wrapText="1"/>
      <protection/>
    </xf>
    <xf numFmtId="0" fontId="3" fillId="8" borderId="13" xfId="78" applyNumberFormat="1" applyFont="1" applyFill="1" applyBorder="1" applyAlignment="1" applyProtection="1">
      <alignment horizontal="center" vertical="center" wrapText="1"/>
      <protection/>
    </xf>
    <xf numFmtId="179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Alignment="1">
      <alignment horizontal="right" vertical="center" wrapText="1"/>
      <protection/>
    </xf>
    <xf numFmtId="0" fontId="2" fillId="0" borderId="21" xfId="78" applyFont="1" applyBorder="1" applyAlignment="1">
      <alignment horizontal="left" vertical="center" wrapText="1"/>
      <protection/>
    </xf>
    <xf numFmtId="0" fontId="3" fillId="8" borderId="21" xfId="78" applyNumberFormat="1" applyFont="1" applyFill="1" applyBorder="1" applyAlignment="1" applyProtection="1">
      <alignment horizontal="right" vertical="center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17" xfId="78" applyFont="1" applyFill="1" applyBorder="1" applyAlignment="1">
      <alignment horizontal="center" vertical="center" wrapText="1"/>
      <protection/>
    </xf>
    <xf numFmtId="0" fontId="2" fillId="8" borderId="11" xfId="78" applyFont="1" applyFill="1" applyBorder="1" applyAlignment="1" applyProtection="1">
      <alignment horizontal="center" vertical="center" wrapText="1"/>
      <protection locked="0"/>
    </xf>
    <xf numFmtId="0" fontId="2" fillId="8" borderId="10" xfId="78" applyFont="1" applyFill="1" applyBorder="1" applyAlignment="1">
      <alignment horizontal="center" vertical="center" wrapText="1"/>
      <protection/>
    </xf>
    <xf numFmtId="181" fontId="3" fillId="0" borderId="10" xfId="78" applyNumberFormat="1" applyFont="1" applyFill="1" applyBorder="1" applyAlignment="1" applyProtection="1">
      <alignment horizontal="right" vertical="center" wrapText="1"/>
      <protection/>
    </xf>
    <xf numFmtId="179" fontId="3" fillId="0" borderId="10" xfId="78" applyNumberFormat="1" applyFont="1" applyFill="1" applyBorder="1" applyAlignment="1">
      <alignment horizontal="center" vertical="center"/>
      <protection/>
    </xf>
    <xf numFmtId="0" fontId="2" fillId="0" borderId="0" xfId="78" applyFill="1">
      <alignment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9" applyFill="1">
      <alignment vertical="center"/>
      <protection/>
    </xf>
    <xf numFmtId="0" fontId="3" fillId="0" borderId="0" xfId="79" applyFont="1" applyAlignment="1">
      <alignment horizontal="centerContinuous" vertical="center"/>
      <protection/>
    </xf>
    <xf numFmtId="0" fontId="2" fillId="0" borderId="0" xfId="79">
      <alignment vertical="center"/>
      <protection/>
    </xf>
    <xf numFmtId="0" fontId="3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/>
      <protection/>
    </xf>
    <xf numFmtId="0" fontId="3" fillId="0" borderId="0" xfId="79" applyFont="1" applyFill="1" applyAlignment="1">
      <alignment vertical="center" wrapText="1"/>
      <protection/>
    </xf>
    <xf numFmtId="0" fontId="3" fillId="0" borderId="21" xfId="79" applyFont="1" applyBorder="1" applyAlignment="1">
      <alignment horizontal="left" vertical="center" wrapText="1"/>
      <protection/>
    </xf>
    <xf numFmtId="0" fontId="3" fillId="0" borderId="0" xfId="79" applyFont="1" applyAlignment="1">
      <alignment horizontal="left" vertical="center" wrapText="1"/>
      <protection/>
    </xf>
    <xf numFmtId="49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9" xfId="79" applyFont="1" applyFill="1" applyBorder="1" applyAlignment="1">
      <alignment horizontal="center" vertical="center" wrapText="1"/>
      <protection/>
    </xf>
    <xf numFmtId="0" fontId="3" fillId="8" borderId="10" xfId="79" applyNumberFormat="1" applyFont="1" applyFill="1" applyBorder="1" applyAlignment="1" applyProtection="1">
      <alignment horizontal="center" vertical="center" wrapText="1"/>
      <protection/>
    </xf>
    <xf numFmtId="0" fontId="3" fillId="8" borderId="10" xfId="79" applyFont="1" applyFill="1" applyBorder="1" applyAlignment="1">
      <alignment horizontal="center" vertical="center" wrapText="1"/>
      <protection/>
    </xf>
    <xf numFmtId="0" fontId="3" fillId="8" borderId="13" xfId="79" applyFont="1" applyFill="1" applyBorder="1" applyAlignment="1">
      <alignment horizontal="center" vertical="center" wrapText="1"/>
      <protection/>
    </xf>
    <xf numFmtId="0" fontId="3" fillId="0" borderId="13" xfId="79" applyFont="1" applyFill="1" applyBorder="1" applyAlignment="1">
      <alignment horizontal="center" vertical="center" wrapText="1"/>
      <protection/>
    </xf>
    <xf numFmtId="176" fontId="3" fillId="0" borderId="13" xfId="79" applyNumberFormat="1" applyFont="1" applyFill="1" applyBorder="1" applyAlignment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center" vertical="center" wrapText="1"/>
      <protection/>
    </xf>
    <xf numFmtId="176" fontId="3" fillId="0" borderId="10" xfId="79" applyNumberFormat="1" applyFont="1" applyFill="1" applyBorder="1" applyAlignment="1" applyProtection="1">
      <alignment horizontal="right" vertical="center" wrapText="1"/>
      <protection/>
    </xf>
    <xf numFmtId="49" fontId="3" fillId="0" borderId="10" xfId="79" applyNumberFormat="1" applyFont="1" applyFill="1" applyBorder="1" applyAlignment="1">
      <alignment horizontal="center" vertical="center" wrapText="1"/>
      <protection/>
    </xf>
    <xf numFmtId="0" fontId="3" fillId="0" borderId="10" xfId="79" applyFont="1" applyFill="1" applyBorder="1" applyAlignment="1">
      <alignment horizontal="centerContinuous" vertical="center"/>
      <protection/>
    </xf>
    <xf numFmtId="0" fontId="3" fillId="0" borderId="0" xfId="79" applyFont="1" applyFill="1" applyAlignment="1">
      <alignment horizontal="centerContinuous" vertical="center"/>
      <protection/>
    </xf>
    <xf numFmtId="0" fontId="3" fillId="0" borderId="0" xfId="79" applyFont="1" applyAlignment="1">
      <alignment horizontal="right" vertical="top"/>
      <protection/>
    </xf>
    <xf numFmtId="0" fontId="3" fillId="0" borderId="0" xfId="79" applyFont="1" applyAlignment="1">
      <alignment horizontal="center" vertical="center" wrapText="1"/>
      <protection/>
    </xf>
    <xf numFmtId="0" fontId="3" fillId="0" borderId="21" xfId="79" applyNumberFormat="1" applyFont="1" applyFill="1" applyBorder="1" applyAlignment="1" applyProtection="1">
      <alignment horizontal="right" vertical="center"/>
      <protection/>
    </xf>
    <xf numFmtId="0" fontId="3" fillId="8" borderId="19" xfId="79" applyNumberFormat="1" applyFont="1" applyFill="1" applyBorder="1" applyAlignment="1" applyProtection="1">
      <alignment horizontal="center" vertical="center"/>
      <protection/>
    </xf>
    <xf numFmtId="0" fontId="3" fillId="8" borderId="17" xfId="79" applyNumberFormat="1" applyFont="1" applyFill="1" applyBorder="1" applyAlignment="1" applyProtection="1">
      <alignment horizontal="center" vertical="center"/>
      <protection/>
    </xf>
    <xf numFmtId="0" fontId="3" fillId="8" borderId="9" xfId="79" applyNumberFormat="1" applyFont="1" applyFill="1" applyBorder="1" applyAlignment="1" applyProtection="1">
      <alignment horizontal="center" vertical="center"/>
      <protection/>
    </xf>
    <xf numFmtId="0" fontId="3" fillId="8" borderId="10" xfId="79" applyNumberFormat="1" applyFont="1" applyFill="1" applyBorder="1" applyAlignment="1" applyProtection="1">
      <alignment horizontal="center" vertical="center"/>
      <protection/>
    </xf>
    <xf numFmtId="0" fontId="2" fillId="8" borderId="13" xfId="79" applyFill="1" applyBorder="1" applyAlignment="1">
      <alignment horizontal="center" vertical="center"/>
      <protection/>
    </xf>
    <xf numFmtId="0" fontId="3" fillId="8" borderId="12" xfId="79" applyFont="1" applyFill="1" applyBorder="1" applyAlignment="1">
      <alignment horizontal="center" vertical="center"/>
      <protection/>
    </xf>
    <xf numFmtId="0" fontId="2" fillId="0" borderId="0" xfId="80" applyFill="1">
      <alignment vertical="center"/>
      <protection/>
    </xf>
    <xf numFmtId="0" fontId="2" fillId="0" borderId="0" xfId="80">
      <alignment vertical="center"/>
      <protection/>
    </xf>
    <xf numFmtId="0" fontId="3" fillId="0" borderId="0" xfId="80" applyFont="1" applyAlignment="1">
      <alignment horizontal="centerContinuous" vertical="center"/>
      <protection/>
    </xf>
    <xf numFmtId="0" fontId="3" fillId="0" borderId="0" xfId="80" applyFont="1" applyAlignment="1">
      <alignment horizontal="right" vertical="center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0" fontId="2" fillId="0" borderId="0" xfId="80" applyAlignment="1">
      <alignment vertical="center"/>
      <protection/>
    </xf>
    <xf numFmtId="0" fontId="3" fillId="0" borderId="21" xfId="80" applyFont="1" applyBorder="1" applyAlignment="1">
      <alignment horizontal="left" vertical="center" wrapText="1"/>
      <protection/>
    </xf>
    <xf numFmtId="0" fontId="3" fillId="0" borderId="0" xfId="80" applyFont="1" applyAlignment="1">
      <alignment horizontal="left" vertical="center" wrapText="1"/>
      <protection/>
    </xf>
    <xf numFmtId="0" fontId="2" fillId="0" borderId="13" xfId="80" applyBorder="1" applyAlignment="1">
      <alignment horizontal="center" vertical="center"/>
      <protection/>
    </xf>
    <xf numFmtId="0" fontId="3" fillId="8" borderId="9" xfId="80" applyFont="1" applyFill="1" applyBorder="1" applyAlignment="1">
      <alignment horizontal="center" vertical="center" wrapText="1"/>
      <protection/>
    </xf>
    <xf numFmtId="0" fontId="3" fillId="8" borderId="10" xfId="80" applyNumberFormat="1" applyFont="1" applyFill="1" applyBorder="1" applyAlignment="1" applyProtection="1">
      <alignment horizontal="center" vertical="center" wrapText="1"/>
      <protection/>
    </xf>
    <xf numFmtId="0" fontId="3" fillId="8" borderId="10" xfId="80" applyFont="1" applyFill="1" applyBorder="1" applyAlignment="1">
      <alignment horizontal="center" vertical="center" wrapText="1"/>
      <protection/>
    </xf>
    <xf numFmtId="0" fontId="2" fillId="0" borderId="17" xfId="80" applyBorder="1" applyAlignment="1">
      <alignment horizontal="center" vertical="center"/>
      <protection/>
    </xf>
    <xf numFmtId="0" fontId="2" fillId="0" borderId="10" xfId="80" applyBorder="1">
      <alignment vertical="center"/>
      <protection/>
    </xf>
    <xf numFmtId="0" fontId="3" fillId="8" borderId="13" xfId="80" applyFont="1" applyFill="1" applyBorder="1" applyAlignment="1">
      <alignment horizontal="center" vertical="center" wrapText="1"/>
      <protection/>
    </xf>
    <xf numFmtId="0" fontId="2" fillId="0" borderId="10" xfId="80" applyFill="1" applyBorder="1" applyAlignment="1">
      <alignment vertical="center" wrapText="1"/>
      <protection/>
    </xf>
    <xf numFmtId="184" fontId="3" fillId="0" borderId="9" xfId="80" applyNumberFormat="1" applyFont="1" applyFill="1" applyBorder="1" applyAlignment="1" applyProtection="1">
      <alignment horizontal="center" vertical="center" wrapText="1"/>
      <protection/>
    </xf>
    <xf numFmtId="184" fontId="3" fillId="0" borderId="10" xfId="80" applyNumberFormat="1" applyFont="1" applyFill="1" applyBorder="1" applyAlignment="1" applyProtection="1">
      <alignment horizontal="center" vertical="center" wrapText="1"/>
      <protection/>
    </xf>
    <xf numFmtId="184" fontId="3" fillId="0" borderId="14" xfId="80" applyNumberFormat="1" applyFont="1" applyFill="1" applyBorder="1" applyAlignment="1" applyProtection="1">
      <alignment horizontal="center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/>
    </xf>
    <xf numFmtId="184" fontId="3" fillId="0" borderId="9" xfId="8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80" applyFont="1" applyFill="1" applyAlignment="1">
      <alignment horizontal="centerContinuous" vertical="center"/>
      <protection/>
    </xf>
    <xf numFmtId="0" fontId="3" fillId="0" borderId="0" xfId="80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0" xfId="80" applyNumberFormat="1" applyFont="1" applyFill="1" applyBorder="1" applyAlignment="1" applyProtection="1">
      <alignment horizontal="right" vertical="center" wrapText="1"/>
      <protection/>
    </xf>
    <xf numFmtId="0" fontId="3" fillId="8" borderId="17" xfId="80" applyFont="1" applyFill="1" applyBorder="1" applyAlignment="1">
      <alignment horizontal="center" vertical="center" wrapText="1"/>
      <protection/>
    </xf>
    <xf numFmtId="0" fontId="2" fillId="0" borderId="10" xfId="80" applyNumberFormat="1" applyFont="1" applyFill="1" applyBorder="1" applyAlignment="1" applyProtection="1">
      <alignment vertical="center"/>
      <protection/>
    </xf>
    <xf numFmtId="0" fontId="3" fillId="8" borderId="13" xfId="80" applyFont="1" applyFill="1" applyBorder="1" applyAlignment="1">
      <alignment horizontal="center" vertical="center"/>
      <protection/>
    </xf>
    <xf numFmtId="184" fontId="3" fillId="0" borderId="10" xfId="80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3" fillId="0" borderId="10" xfId="0" applyNumberFormat="1" applyFont="1" applyFill="1" applyBorder="1" applyAlignment="1">
      <alignment horizontal="right" vertical="center" wrapText="1"/>
    </xf>
    <xf numFmtId="0" fontId="3" fillId="0" borderId="10" xfId="83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 applyProtection="1">
      <alignment horizontal="lef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_01024199FB0E4AA990B5AE7002822FBB" xfId="53"/>
    <cellStyle name="20% - 强调文字颜色 1" xfId="54"/>
    <cellStyle name="常规 4_06一般公共预算基本支出表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 5" xfId="71"/>
    <cellStyle name="常规_0B6CD2B80CC44853A61EA0F3C70718A7" xfId="72"/>
    <cellStyle name="常规_16D242D3E8CA48A39E7BABAD4C2ADF34" xfId="73"/>
    <cellStyle name="常规_39487248717147F198562F069F2ADD01" xfId="74"/>
    <cellStyle name="常规_76F45534EFC8460DA0F4824A8C8A34BC" xfId="75"/>
    <cellStyle name="常规_895BA4DC252E44F38DB6B1093505760C" xfId="76"/>
    <cellStyle name="常规_9BD24174709145A1A19E8F64762D88B5" xfId="77"/>
    <cellStyle name="常规_AB1B1E38243A4EE5BA45BBBA49A942B7" xfId="78"/>
    <cellStyle name="常规_EA9ADEE351EC4FBE8D6B10FECBD78F3B" xfId="79"/>
    <cellStyle name="常规_F2C9F44EAE6D41698431DB70DDBCF964" xfId="80"/>
    <cellStyle name="常规_FA85956AF29D46888C80C611E9FB4855" xfId="81"/>
    <cellStyle name="常规_FDEBF98641054675A285ACB70D2F65A1" xfId="82"/>
    <cellStyle name="常规_部门收支总表" xfId="83"/>
    <cellStyle name="常规_工资福利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31461;&#38745;&#22791;&#20221;\&#31185;&#21327;&#36164;&#26009;\2020&#21439;&#31185;&#21327;&#39044;&#20915;&#31639;&#20844;&#24320;&#36164;&#26009;\&#23731;&#38451;&#21439;2020&#24180;&#21439;&#31185;&#21327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收支总表"/>
      <sheetName val="部门收入总表"/>
      <sheetName val="部门支出总表 "/>
      <sheetName val="部门支出总表（分类）"/>
      <sheetName val="支出分类(政府预算)"/>
      <sheetName val="基本-工资福利"/>
      <sheetName val="工资福利(政府预算)"/>
      <sheetName val="基本-一般商品服务"/>
      <sheetName val="商品服务(政府预算)"/>
      <sheetName val="基本-个人和家庭"/>
      <sheetName val="个人家庭(政府预算)"/>
      <sheetName val="财政拨款收支总表"/>
      <sheetName val="一般预算支出"/>
      <sheetName val="一般预算基本支出表"/>
      <sheetName val="一般-工资福利"/>
      <sheetName val="工资福利(政府预算)(2)"/>
      <sheetName val="一般-商品和服务"/>
      <sheetName val="商品服务(政府预算)(2)"/>
      <sheetName val="一般-个人和家庭"/>
      <sheetName val="个人家庭(政府预算)(2)"/>
      <sheetName val="项目明细表"/>
      <sheetName val="政府性基金"/>
      <sheetName val="政府性基金(政府预算)"/>
      <sheetName val="专户"/>
      <sheetName val="专户(政府预算)"/>
      <sheetName val="经费拔款"/>
      <sheetName val="三公"/>
      <sheetName val="经费拨款(政府预算)"/>
      <sheetName val="整体绩效"/>
      <sheetName val="项目绩效"/>
    </sheetNames>
    <sheetDataSet>
      <sheetData sheetId="16">
        <row r="10">
          <cell r="O10">
            <v>0.08</v>
          </cell>
          <cell r="P10">
            <v>0</v>
          </cell>
          <cell r="R10">
            <v>0.2</v>
          </cell>
          <cell r="S10">
            <v>0</v>
          </cell>
          <cell r="T10">
            <v>0</v>
          </cell>
          <cell r="X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1"/>
      <c r="B1" s="372"/>
      <c r="C1" s="372"/>
      <c r="D1" s="372"/>
      <c r="E1" s="372"/>
      <c r="H1" s="553" t="s">
        <v>0</v>
      </c>
    </row>
    <row r="2" spans="1:8" ht="20.25" customHeight="1">
      <c r="A2" s="374" t="s">
        <v>1</v>
      </c>
      <c r="B2" s="374"/>
      <c r="C2" s="374"/>
      <c r="D2" s="374"/>
      <c r="E2" s="374"/>
      <c r="F2" s="374"/>
      <c r="G2" s="374"/>
      <c r="H2" s="374"/>
    </row>
    <row r="3" spans="1:8" ht="16.5" customHeight="1">
      <c r="A3" s="559" t="s">
        <v>2</v>
      </c>
      <c r="B3" s="559"/>
      <c r="C3" s="559"/>
      <c r="D3" s="375"/>
      <c r="E3" s="376"/>
      <c r="H3" s="377" t="s">
        <v>3</v>
      </c>
    </row>
    <row r="4" spans="1:8" ht="16.5" customHeight="1">
      <c r="A4" s="378" t="s">
        <v>4</v>
      </c>
      <c r="B4" s="378"/>
      <c r="C4" s="380" t="s">
        <v>5</v>
      </c>
      <c r="D4" s="380"/>
      <c r="E4" s="380"/>
      <c r="F4" s="380"/>
      <c r="G4" s="380"/>
      <c r="H4" s="380"/>
    </row>
    <row r="5" spans="1:8" ht="15" customHeight="1">
      <c r="A5" s="379" t="s">
        <v>6</v>
      </c>
      <c r="B5" s="379" t="s">
        <v>7</v>
      </c>
      <c r="C5" s="380" t="s">
        <v>8</v>
      </c>
      <c r="D5" s="379" t="s">
        <v>7</v>
      </c>
      <c r="E5" s="380" t="s">
        <v>9</v>
      </c>
      <c r="F5" s="379" t="s">
        <v>7</v>
      </c>
      <c r="G5" s="380" t="s">
        <v>10</v>
      </c>
      <c r="H5" s="379" t="s">
        <v>7</v>
      </c>
    </row>
    <row r="6" spans="1:8" s="24" customFormat="1" ht="15" customHeight="1">
      <c r="A6" s="381" t="s">
        <v>11</v>
      </c>
      <c r="B6" s="382">
        <f>SUM(B7:B8)</f>
        <v>64.86</v>
      </c>
      <c r="C6" s="381" t="s">
        <v>12</v>
      </c>
      <c r="D6" s="560"/>
      <c r="E6" s="381" t="s">
        <v>13</v>
      </c>
      <c r="F6" s="382">
        <f>SUM(F7:F9)</f>
        <v>46.86</v>
      </c>
      <c r="G6" s="384" t="s">
        <v>14</v>
      </c>
      <c r="H6" s="561">
        <f>F7</f>
        <v>40.42</v>
      </c>
    </row>
    <row r="7" spans="1:8" s="24" customFormat="1" ht="15" customHeight="1">
      <c r="A7" s="381" t="s">
        <v>15</v>
      </c>
      <c r="B7" s="382">
        <f>'2 收入总表'!D7</f>
        <v>64.86</v>
      </c>
      <c r="C7" s="384" t="s">
        <v>16</v>
      </c>
      <c r="D7" s="560"/>
      <c r="E7" s="381" t="s">
        <v>17</v>
      </c>
      <c r="F7" s="382">
        <f>'4 支出分类（部门预算）'!G10</f>
        <v>40.42</v>
      </c>
      <c r="G7" s="384" t="s">
        <v>18</v>
      </c>
      <c r="H7" s="561">
        <f>F8+F11</f>
        <v>24.439999999999998</v>
      </c>
    </row>
    <row r="8" spans="1:8" s="24" customFormat="1" ht="15" customHeight="1">
      <c r="A8" s="381" t="s">
        <v>19</v>
      </c>
      <c r="B8" s="382">
        <f>'2 收入总表'!E7</f>
        <v>0</v>
      </c>
      <c r="C8" s="381" t="s">
        <v>20</v>
      </c>
      <c r="D8" s="560"/>
      <c r="E8" s="381" t="s">
        <v>21</v>
      </c>
      <c r="F8" s="382">
        <f>'4 支出分类（部门预算）'!H10</f>
        <v>6.4399999999999995</v>
      </c>
      <c r="G8" s="384" t="s">
        <v>22</v>
      </c>
      <c r="H8" s="561">
        <f>F16</f>
        <v>0</v>
      </c>
    </row>
    <row r="9" spans="1:8" s="24" customFormat="1" ht="15" customHeight="1">
      <c r="A9" s="381" t="s">
        <v>23</v>
      </c>
      <c r="B9" s="382">
        <f>'2 收入总表'!F7</f>
        <v>0</v>
      </c>
      <c r="C9" s="381" t="s">
        <v>24</v>
      </c>
      <c r="D9" s="560"/>
      <c r="E9" s="381" t="s">
        <v>25</v>
      </c>
      <c r="F9" s="382">
        <f>'4 支出分类（部门预算）'!I10</f>
        <v>0</v>
      </c>
      <c r="G9" s="384" t="s">
        <v>26</v>
      </c>
      <c r="H9" s="561">
        <f>F15</f>
        <v>0</v>
      </c>
    </row>
    <row r="10" spans="1:8" s="24" customFormat="1" ht="15" customHeight="1">
      <c r="A10" s="381" t="s">
        <v>27</v>
      </c>
      <c r="B10" s="382">
        <f>'2 收入总表'!G7</f>
        <v>0</v>
      </c>
      <c r="C10" s="381" t="s">
        <v>28</v>
      </c>
      <c r="D10" s="560">
        <v>64.86</v>
      </c>
      <c r="E10" s="381" t="s">
        <v>29</v>
      </c>
      <c r="F10" s="382">
        <f>SUM(F11:F17)</f>
        <v>18</v>
      </c>
      <c r="G10" s="384" t="s">
        <v>30</v>
      </c>
      <c r="H10" s="561"/>
    </row>
    <row r="11" spans="1:8" s="24" customFormat="1" ht="15" customHeight="1">
      <c r="A11" s="381" t="s">
        <v>31</v>
      </c>
      <c r="B11" s="382">
        <f>'2 收入总表'!H7</f>
        <v>0</v>
      </c>
      <c r="C11" s="381" t="s">
        <v>32</v>
      </c>
      <c r="D11" s="560"/>
      <c r="E11" s="562" t="s">
        <v>33</v>
      </c>
      <c r="F11" s="382">
        <f>'4 支出分类（部门预算）'!K11</f>
        <v>18</v>
      </c>
      <c r="G11" s="384" t="s">
        <v>34</v>
      </c>
      <c r="H11" s="561"/>
    </row>
    <row r="12" spans="1:8" s="24" customFormat="1" ht="15" customHeight="1">
      <c r="A12" s="381" t="s">
        <v>35</v>
      </c>
      <c r="B12" s="382">
        <f>'2 收入总表'!I7</f>
        <v>0</v>
      </c>
      <c r="C12" s="381" t="s">
        <v>36</v>
      </c>
      <c r="D12" s="560"/>
      <c r="E12" s="562" t="s">
        <v>37</v>
      </c>
      <c r="F12" s="382">
        <f>'4 支出分类（部门预算）'!L11</f>
        <v>0</v>
      </c>
      <c r="G12" s="384" t="s">
        <v>38</v>
      </c>
      <c r="H12" s="561">
        <f>F12</f>
        <v>0</v>
      </c>
    </row>
    <row r="13" spans="1:8" s="24" customFormat="1" ht="15" customHeight="1">
      <c r="A13" s="381" t="s">
        <v>39</v>
      </c>
      <c r="B13" s="382">
        <f>'2 收入总表'!J7</f>
        <v>0</v>
      </c>
      <c r="C13" s="381" t="s">
        <v>40</v>
      </c>
      <c r="D13" s="560"/>
      <c r="E13" s="562" t="s">
        <v>41</v>
      </c>
      <c r="F13" s="382">
        <f>'4 支出分类（部门预算）'!M11</f>
        <v>0</v>
      </c>
      <c r="G13" s="384" t="s">
        <v>42</v>
      </c>
      <c r="H13" s="561"/>
    </row>
    <row r="14" spans="1:8" s="24" customFormat="1" ht="15" customHeight="1">
      <c r="A14" s="381" t="s">
        <v>43</v>
      </c>
      <c r="B14" s="382">
        <f>'2 收入总表'!K7</f>
        <v>0</v>
      </c>
      <c r="C14" s="381" t="s">
        <v>44</v>
      </c>
      <c r="D14" s="560"/>
      <c r="E14" s="562" t="s">
        <v>45</v>
      </c>
      <c r="F14" s="382">
        <f>'4 支出分类（部门预算）'!N11</f>
        <v>0</v>
      </c>
      <c r="G14" s="384" t="s">
        <v>46</v>
      </c>
      <c r="H14" s="561">
        <f>F9</f>
        <v>0</v>
      </c>
    </row>
    <row r="15" spans="1:8" s="24" customFormat="1" ht="15" customHeight="1">
      <c r="A15" s="381"/>
      <c r="B15" s="382"/>
      <c r="C15" s="381" t="s">
        <v>47</v>
      </c>
      <c r="D15" s="560"/>
      <c r="E15" s="562" t="s">
        <v>48</v>
      </c>
      <c r="F15" s="382">
        <f>'4 支出分类（部门预算）'!O11</f>
        <v>0</v>
      </c>
      <c r="G15" s="384" t="s">
        <v>49</v>
      </c>
      <c r="H15" s="561">
        <f>F14</f>
        <v>0</v>
      </c>
    </row>
    <row r="16" spans="1:8" s="24" customFormat="1" ht="15" customHeight="1">
      <c r="A16" s="385"/>
      <c r="B16" s="382"/>
      <c r="C16" s="381" t="s">
        <v>50</v>
      </c>
      <c r="D16" s="560"/>
      <c r="E16" s="562" t="s">
        <v>51</v>
      </c>
      <c r="F16" s="382">
        <f>'4 支出分类（部门预算）'!P11</f>
        <v>0</v>
      </c>
      <c r="G16" s="384" t="s">
        <v>52</v>
      </c>
      <c r="H16" s="561">
        <f>F13</f>
        <v>0</v>
      </c>
    </row>
    <row r="17" spans="1:8" s="24" customFormat="1" ht="15" customHeight="1">
      <c r="A17" s="381"/>
      <c r="B17" s="382"/>
      <c r="C17" s="381" t="s">
        <v>53</v>
      </c>
      <c r="D17" s="560"/>
      <c r="E17" s="562" t="s">
        <v>54</v>
      </c>
      <c r="F17" s="382">
        <f>'4 支出分类（部门预算）'!Q11</f>
        <v>0</v>
      </c>
      <c r="G17" s="384" t="s">
        <v>55</v>
      </c>
      <c r="H17" s="561"/>
    </row>
    <row r="18" spans="1:8" s="24" customFormat="1" ht="15" customHeight="1">
      <c r="A18" s="381"/>
      <c r="B18" s="382"/>
      <c r="C18" s="386" t="s">
        <v>56</v>
      </c>
      <c r="D18" s="560"/>
      <c r="E18" s="381" t="s">
        <v>57</v>
      </c>
      <c r="F18" s="382">
        <f>'4 支出分类（部门预算）'!R10</f>
        <v>0</v>
      </c>
      <c r="G18" s="384" t="s">
        <v>58</v>
      </c>
      <c r="H18" s="561"/>
    </row>
    <row r="19" spans="1:8" s="24" customFormat="1" ht="15" customHeight="1">
      <c r="A19" s="385"/>
      <c r="B19" s="382"/>
      <c r="C19" s="386" t="s">
        <v>59</v>
      </c>
      <c r="D19" s="560"/>
      <c r="E19" s="381" t="s">
        <v>60</v>
      </c>
      <c r="F19" s="382">
        <f>'4 支出分类（部门预算）'!S10</f>
        <v>0</v>
      </c>
      <c r="G19" s="384" t="s">
        <v>61</v>
      </c>
      <c r="H19" s="561"/>
    </row>
    <row r="20" spans="1:8" s="24" customFormat="1" ht="15" customHeight="1">
      <c r="A20" s="385"/>
      <c r="B20" s="382"/>
      <c r="C20" s="386" t="s">
        <v>62</v>
      </c>
      <c r="D20" s="560"/>
      <c r="E20" s="381" t="s">
        <v>63</v>
      </c>
      <c r="F20" s="382">
        <f>'4 支出分类（部门预算）'!T10</f>
        <v>0</v>
      </c>
      <c r="G20" s="384" t="s">
        <v>64</v>
      </c>
      <c r="H20" s="561"/>
    </row>
    <row r="21" spans="1:8" s="24" customFormat="1" ht="15" customHeight="1">
      <c r="A21" s="381"/>
      <c r="B21" s="382"/>
      <c r="C21" s="386" t="s">
        <v>65</v>
      </c>
      <c r="D21" s="560"/>
      <c r="E21" s="381"/>
      <c r="F21" s="382"/>
      <c r="G21" s="384"/>
      <c r="H21" s="561"/>
    </row>
    <row r="22" spans="1:8" s="24" customFormat="1" ht="15" customHeight="1">
      <c r="A22" s="381"/>
      <c r="B22" s="382"/>
      <c r="C22" s="386" t="s">
        <v>66</v>
      </c>
      <c r="D22" s="560"/>
      <c r="E22" s="381"/>
      <c r="F22" s="382"/>
      <c r="G22" s="384"/>
      <c r="H22" s="561"/>
    </row>
    <row r="23" spans="1:8" s="24" customFormat="1" ht="15" customHeight="1">
      <c r="A23" s="381"/>
      <c r="B23" s="382"/>
      <c r="C23" s="386" t="s">
        <v>67</v>
      </c>
      <c r="D23" s="560"/>
      <c r="E23" s="381"/>
      <c r="F23" s="382"/>
      <c r="G23" s="384"/>
      <c r="H23" s="561"/>
    </row>
    <row r="24" spans="1:8" s="24" customFormat="1" ht="15" customHeight="1">
      <c r="A24" s="381"/>
      <c r="B24" s="382"/>
      <c r="C24" s="386" t="s">
        <v>68</v>
      </c>
      <c r="D24" s="560"/>
      <c r="E24" s="381"/>
      <c r="F24" s="382"/>
      <c r="G24" s="384"/>
      <c r="H24" s="561"/>
    </row>
    <row r="25" spans="1:8" s="24" customFormat="1" ht="15" customHeight="1">
      <c r="A25" s="381"/>
      <c r="B25" s="382"/>
      <c r="C25" s="386" t="s">
        <v>69</v>
      </c>
      <c r="D25" s="560"/>
      <c r="E25" s="381"/>
      <c r="F25" s="382"/>
      <c r="G25" s="384"/>
      <c r="H25" s="561"/>
    </row>
    <row r="26" spans="1:8" s="24" customFormat="1" ht="15" customHeight="1">
      <c r="A26" s="387" t="s">
        <v>70</v>
      </c>
      <c r="B26" s="382">
        <f>SUM(B7:B25)</f>
        <v>64.86</v>
      </c>
      <c r="C26" s="387" t="s">
        <v>71</v>
      </c>
      <c r="D26" s="382">
        <f>SUM(D6:D25)</f>
        <v>64.86</v>
      </c>
      <c r="E26" s="387" t="s">
        <v>71</v>
      </c>
      <c r="F26" s="382">
        <f>SUM(F11:F25)+F6</f>
        <v>64.86</v>
      </c>
      <c r="G26" s="563" t="s">
        <v>72</v>
      </c>
      <c r="H26" s="561">
        <f>SUM(H6:H25)</f>
        <v>64.86</v>
      </c>
    </row>
    <row r="27" spans="1:8" s="24" customFormat="1" ht="15" customHeight="1">
      <c r="A27" s="381" t="s">
        <v>73</v>
      </c>
      <c r="B27" s="382">
        <f>'2 收入总表'!L7</f>
        <v>0</v>
      </c>
      <c r="C27" s="381"/>
      <c r="D27" s="382"/>
      <c r="E27" s="381"/>
      <c r="F27" s="382"/>
      <c r="G27" s="563"/>
      <c r="H27" s="561"/>
    </row>
    <row r="28" spans="1:8" s="24" customFormat="1" ht="13.5" customHeight="1">
      <c r="A28" s="387" t="s">
        <v>74</v>
      </c>
      <c r="B28" s="382">
        <f>B26+B27</f>
        <v>64.86</v>
      </c>
      <c r="C28" s="387" t="s">
        <v>75</v>
      </c>
      <c r="D28" s="382">
        <f>D26</f>
        <v>64.86</v>
      </c>
      <c r="E28" s="387" t="s">
        <v>75</v>
      </c>
      <c r="F28" s="382">
        <f>F26</f>
        <v>64.86</v>
      </c>
      <c r="G28" s="563" t="s">
        <v>75</v>
      </c>
      <c r="H28" s="561">
        <f>H26</f>
        <v>64.86</v>
      </c>
    </row>
    <row r="29" spans="1:6" ht="14.25" customHeight="1">
      <c r="A29" s="564"/>
      <c r="B29" s="564"/>
      <c r="C29" s="564"/>
      <c r="D29" s="564"/>
      <c r="E29" s="564"/>
      <c r="F29" s="56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workbookViewId="0" topLeftCell="A1">
      <selection activeCell="A3" sqref="A3"/>
    </sheetView>
  </sheetViews>
  <sheetFormatPr defaultColWidth="6.875" defaultRowHeight="22.5" customHeight="1"/>
  <cols>
    <col min="1" max="3" width="3.625" style="393" customWidth="1"/>
    <col min="4" max="4" width="22.875" style="393" customWidth="1"/>
    <col min="5" max="5" width="12.125" style="393" customWidth="1"/>
    <col min="6" max="11" width="10.375" style="393" customWidth="1"/>
    <col min="12" max="245" width="6.75390625" style="393" customWidth="1"/>
    <col min="246" max="250" width="6.75390625" style="394" customWidth="1"/>
    <col min="251" max="251" width="6.875" style="395" customWidth="1"/>
    <col min="252" max="16384" width="6.875" style="395" customWidth="1"/>
  </cols>
  <sheetData>
    <row r="1" spans="11:251" ht="22.5" customHeight="1">
      <c r="K1" s="393" t="s">
        <v>192</v>
      </c>
      <c r="IQ1"/>
    </row>
    <row r="2" spans="1:251" ht="22.5" customHeight="1">
      <c r="A2" s="396" t="s">
        <v>193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IQ2"/>
    </row>
    <row r="3" spans="1:251" ht="22.5" customHeight="1">
      <c r="A3" s="397" t="s">
        <v>2</v>
      </c>
      <c r="B3" s="397"/>
      <c r="C3" s="397"/>
      <c r="D3" s="397"/>
      <c r="J3" s="404" t="s">
        <v>78</v>
      </c>
      <c r="K3" s="404"/>
      <c r="IQ3"/>
    </row>
    <row r="4" spans="1:251" ht="22.5" customHeight="1">
      <c r="A4" s="398" t="s">
        <v>95</v>
      </c>
      <c r="B4" s="398"/>
      <c r="C4" s="398"/>
      <c r="D4" s="399" t="s">
        <v>96</v>
      </c>
      <c r="E4" s="399" t="s">
        <v>162</v>
      </c>
      <c r="F4" s="400" t="s">
        <v>194</v>
      </c>
      <c r="G4" s="399" t="s">
        <v>195</v>
      </c>
      <c r="H4" s="399" t="s">
        <v>196</v>
      </c>
      <c r="I4" s="399" t="s">
        <v>197</v>
      </c>
      <c r="J4" s="399" t="s">
        <v>198</v>
      </c>
      <c r="K4" s="399" t="s">
        <v>182</v>
      </c>
      <c r="IQ4"/>
    </row>
    <row r="5" spans="1:251" ht="18" customHeight="1">
      <c r="A5" s="399" t="s">
        <v>98</v>
      </c>
      <c r="B5" s="399" t="s">
        <v>99</v>
      </c>
      <c r="C5" s="399" t="s">
        <v>100</v>
      </c>
      <c r="D5" s="399"/>
      <c r="E5" s="399"/>
      <c r="F5" s="400"/>
      <c r="G5" s="399"/>
      <c r="H5" s="399"/>
      <c r="I5" s="399"/>
      <c r="J5" s="399"/>
      <c r="K5" s="399"/>
      <c r="IQ5"/>
    </row>
    <row r="6" spans="1:251" ht="18" customHeight="1">
      <c r="A6" s="399"/>
      <c r="B6" s="399"/>
      <c r="C6" s="399"/>
      <c r="D6" s="399"/>
      <c r="E6" s="399"/>
      <c r="F6" s="400"/>
      <c r="G6" s="399"/>
      <c r="H6" s="399"/>
      <c r="I6" s="399"/>
      <c r="J6" s="399"/>
      <c r="K6" s="399"/>
      <c r="IQ6"/>
    </row>
    <row r="7" spans="1:251" ht="22.5" customHeight="1">
      <c r="A7" s="398" t="s">
        <v>101</v>
      </c>
      <c r="B7" s="398" t="s">
        <v>101</v>
      </c>
      <c r="C7" s="398" t="s">
        <v>101</v>
      </c>
      <c r="D7" s="398" t="s">
        <v>101</v>
      </c>
      <c r="E7" s="401">
        <v>1</v>
      </c>
      <c r="F7" s="401">
        <v>2</v>
      </c>
      <c r="G7" s="401">
        <v>3</v>
      </c>
      <c r="H7" s="401">
        <v>4</v>
      </c>
      <c r="I7" s="401">
        <v>5</v>
      </c>
      <c r="J7" s="401">
        <v>6</v>
      </c>
      <c r="K7" s="401">
        <v>7</v>
      </c>
      <c r="L7" s="403"/>
      <c r="M7" s="405"/>
      <c r="IQ7"/>
    </row>
    <row r="8" spans="1:13" ht="22.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402">
        <f>E9</f>
        <v>0</v>
      </c>
      <c r="F8" s="402">
        <f aca="true" t="shared" si="0" ref="F8:K9">F9</f>
        <v>0</v>
      </c>
      <c r="G8" s="402">
        <f t="shared" si="0"/>
        <v>0</v>
      </c>
      <c r="H8" s="402">
        <f t="shared" si="0"/>
        <v>0</v>
      </c>
      <c r="I8" s="402">
        <f t="shared" si="0"/>
        <v>0</v>
      </c>
      <c r="J8" s="402">
        <f t="shared" si="0"/>
        <v>0</v>
      </c>
      <c r="K8" s="402">
        <f t="shared" si="0"/>
        <v>0</v>
      </c>
      <c r="L8" s="403"/>
      <c r="M8" s="405"/>
    </row>
    <row r="9" spans="1:13" ht="22.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402">
        <f>E10</f>
        <v>0</v>
      </c>
      <c r="F9" s="402">
        <f t="shared" si="0"/>
        <v>0</v>
      </c>
      <c r="G9" s="402">
        <f t="shared" si="0"/>
        <v>0</v>
      </c>
      <c r="H9" s="402">
        <f t="shared" si="0"/>
        <v>0</v>
      </c>
      <c r="I9" s="402">
        <f t="shared" si="0"/>
        <v>0</v>
      </c>
      <c r="J9" s="402">
        <f t="shared" si="0"/>
        <v>0</v>
      </c>
      <c r="K9" s="402">
        <f t="shared" si="0"/>
        <v>0</v>
      </c>
      <c r="L9" s="403"/>
      <c r="M9" s="405"/>
    </row>
    <row r="10" spans="1:251" s="392" customFormat="1" ht="22.5" customHeight="1">
      <c r="A10" s="78" t="str">
        <f>'15 一般-工资福利（部门预算）'!A10</f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402">
        <f>SUM(F10:K10)</f>
        <v>0</v>
      </c>
      <c r="F10" s="402">
        <f>'19 一般-个人和家庭（部门预算）'!F10</f>
        <v>0</v>
      </c>
      <c r="G10" s="402">
        <f>'19 一般-个人和家庭（部门预算）'!G10</f>
        <v>0</v>
      </c>
      <c r="H10" s="402">
        <f>'19 一般-个人和家庭（部门预算）'!H10</f>
        <v>0</v>
      </c>
      <c r="I10" s="402">
        <f>'19 一般-个人和家庭（部门预算）'!I10</f>
        <v>0</v>
      </c>
      <c r="J10" s="402">
        <f>'19 一般-个人和家庭（部门预算）'!J10</f>
        <v>0</v>
      </c>
      <c r="K10" s="402">
        <f>'19 一般-个人和家庭（部门预算）'!K10</f>
        <v>0</v>
      </c>
      <c r="L10" s="403"/>
      <c r="M10" s="406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3"/>
      <c r="AD10" s="403"/>
      <c r="AE10" s="403"/>
      <c r="AF10" s="403"/>
      <c r="AG10" s="403"/>
      <c r="AH10" s="403"/>
      <c r="AI10" s="403"/>
      <c r="AJ10" s="403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403"/>
      <c r="BG10" s="403"/>
      <c r="BH10" s="403"/>
      <c r="BI10" s="403"/>
      <c r="BJ10" s="403"/>
      <c r="BK10" s="403"/>
      <c r="BL10" s="403"/>
      <c r="BM10" s="403"/>
      <c r="BN10" s="403"/>
      <c r="BO10" s="403"/>
      <c r="BP10" s="403"/>
      <c r="BQ10" s="403"/>
      <c r="BR10" s="403"/>
      <c r="BS10" s="403"/>
      <c r="BT10" s="403"/>
      <c r="BU10" s="403"/>
      <c r="BV10" s="403"/>
      <c r="BW10" s="403"/>
      <c r="BX10" s="403"/>
      <c r="BY10" s="403"/>
      <c r="BZ10" s="403"/>
      <c r="CA10" s="403"/>
      <c r="CB10" s="403"/>
      <c r="CC10" s="403"/>
      <c r="CD10" s="403"/>
      <c r="CE10" s="403"/>
      <c r="CF10" s="403"/>
      <c r="CG10" s="403"/>
      <c r="CH10" s="403"/>
      <c r="CI10" s="403"/>
      <c r="CJ10" s="403"/>
      <c r="CK10" s="403"/>
      <c r="CL10" s="403"/>
      <c r="CM10" s="403"/>
      <c r="CN10" s="403"/>
      <c r="CO10" s="403"/>
      <c r="CP10" s="403"/>
      <c r="CQ10" s="403"/>
      <c r="CR10" s="403"/>
      <c r="CS10" s="403"/>
      <c r="CT10" s="403"/>
      <c r="CU10" s="403"/>
      <c r="CV10" s="403"/>
      <c r="CW10" s="403"/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3"/>
      <c r="DJ10" s="403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3"/>
      <c r="DV10" s="403"/>
      <c r="DW10" s="403"/>
      <c r="DX10" s="403"/>
      <c r="DY10" s="403"/>
      <c r="DZ10" s="403"/>
      <c r="EA10" s="403"/>
      <c r="EB10" s="403"/>
      <c r="EC10" s="403"/>
      <c r="ED10" s="403"/>
      <c r="EE10" s="403"/>
      <c r="EF10" s="403"/>
      <c r="EG10" s="403"/>
      <c r="EH10" s="403"/>
      <c r="EI10" s="403"/>
      <c r="EJ10" s="403"/>
      <c r="EK10" s="403"/>
      <c r="EL10" s="403"/>
      <c r="EM10" s="403"/>
      <c r="EN10" s="403"/>
      <c r="EO10" s="403"/>
      <c r="EP10" s="403"/>
      <c r="EQ10" s="403"/>
      <c r="ER10" s="403"/>
      <c r="ES10" s="403"/>
      <c r="ET10" s="403"/>
      <c r="EU10" s="403"/>
      <c r="EV10" s="403"/>
      <c r="EW10" s="403"/>
      <c r="EX10" s="403"/>
      <c r="EY10" s="403"/>
      <c r="EZ10" s="403"/>
      <c r="FA10" s="403"/>
      <c r="FB10" s="403"/>
      <c r="FC10" s="403"/>
      <c r="FD10" s="403"/>
      <c r="FE10" s="403"/>
      <c r="FF10" s="403"/>
      <c r="FG10" s="403"/>
      <c r="FH10" s="403"/>
      <c r="FI10" s="403"/>
      <c r="FJ10" s="403"/>
      <c r="FK10" s="403"/>
      <c r="FL10" s="403"/>
      <c r="FM10" s="403"/>
      <c r="FN10" s="403"/>
      <c r="FO10" s="403"/>
      <c r="FP10" s="403"/>
      <c r="FQ10" s="403"/>
      <c r="FR10" s="403"/>
      <c r="FS10" s="403"/>
      <c r="FT10" s="403"/>
      <c r="FU10" s="403"/>
      <c r="FV10" s="403"/>
      <c r="FW10" s="403"/>
      <c r="FX10" s="403"/>
      <c r="FY10" s="403"/>
      <c r="FZ10" s="403"/>
      <c r="GA10" s="403"/>
      <c r="GB10" s="403"/>
      <c r="GC10" s="403"/>
      <c r="GD10" s="403"/>
      <c r="GE10" s="403"/>
      <c r="GF10" s="403"/>
      <c r="GG10" s="403"/>
      <c r="GH10" s="403"/>
      <c r="GI10" s="403"/>
      <c r="GJ10" s="403"/>
      <c r="GK10" s="403"/>
      <c r="GL10" s="403"/>
      <c r="GM10" s="403"/>
      <c r="GN10" s="403"/>
      <c r="GO10" s="403"/>
      <c r="GP10" s="403"/>
      <c r="GQ10" s="403"/>
      <c r="GR10" s="403"/>
      <c r="GS10" s="403"/>
      <c r="GT10" s="403"/>
      <c r="GU10" s="403"/>
      <c r="GV10" s="403"/>
      <c r="GW10" s="403"/>
      <c r="GX10" s="403"/>
      <c r="GY10" s="403"/>
      <c r="GZ10" s="403"/>
      <c r="HA10" s="403"/>
      <c r="HB10" s="403"/>
      <c r="HC10" s="403"/>
      <c r="HD10" s="403"/>
      <c r="HE10" s="403"/>
      <c r="HF10" s="403"/>
      <c r="HG10" s="403"/>
      <c r="HH10" s="403"/>
      <c r="HI10" s="403"/>
      <c r="HJ10" s="403"/>
      <c r="HK10" s="403"/>
      <c r="HL10" s="403"/>
      <c r="HM10" s="403"/>
      <c r="HN10" s="403"/>
      <c r="HO10" s="403"/>
      <c r="HP10" s="403"/>
      <c r="HQ10" s="403"/>
      <c r="HR10" s="403"/>
      <c r="HS10" s="403"/>
      <c r="HT10" s="403"/>
      <c r="HU10" s="403"/>
      <c r="HV10" s="403"/>
      <c r="HW10" s="403"/>
      <c r="HX10" s="403"/>
      <c r="HY10" s="403"/>
      <c r="HZ10" s="403"/>
      <c r="IA10" s="403"/>
      <c r="IB10" s="403"/>
      <c r="IC10" s="403"/>
      <c r="ID10" s="403"/>
      <c r="IE10" s="403"/>
      <c r="IF10" s="403"/>
      <c r="IG10" s="403"/>
      <c r="IH10" s="403"/>
      <c r="II10" s="403"/>
      <c r="IJ10" s="403"/>
      <c r="IK10" s="403"/>
      <c r="IL10" s="407"/>
      <c r="IM10" s="407"/>
      <c r="IN10" s="407"/>
      <c r="IO10" s="407"/>
      <c r="IP10" s="407"/>
      <c r="IQ10" s="24"/>
    </row>
    <row r="11" spans="1:251" ht="27.75" customHeight="1">
      <c r="A11" s="403"/>
      <c r="B11" s="403"/>
      <c r="C11" s="403"/>
      <c r="D11" s="182" t="s">
        <v>199</v>
      </c>
      <c r="E11" s="403"/>
      <c r="F11" s="403"/>
      <c r="G11" s="403"/>
      <c r="H11" s="403"/>
      <c r="I11" s="403"/>
      <c r="J11" s="403"/>
      <c r="K11" s="403"/>
      <c r="L11" s="403"/>
      <c r="IQ11"/>
    </row>
    <row r="12" spans="1:251" ht="22.5" customHeight="1">
      <c r="A12" s="403"/>
      <c r="B12" s="403"/>
      <c r="C12" s="403"/>
      <c r="D12" s="403"/>
      <c r="E12" s="403"/>
      <c r="G12" s="403"/>
      <c r="H12" s="403"/>
      <c r="I12" s="403"/>
      <c r="J12" s="403"/>
      <c r="K12" s="403"/>
      <c r="L12" s="406"/>
      <c r="IQ12"/>
    </row>
    <row r="13" spans="1:251" ht="22.5" customHeight="1">
      <c r="A13" s="403"/>
      <c r="B13" s="403"/>
      <c r="C13" s="403"/>
      <c r="D13" s="403"/>
      <c r="E13" s="403"/>
      <c r="G13" s="403"/>
      <c r="H13" s="403"/>
      <c r="I13" s="403"/>
      <c r="J13" s="403"/>
      <c r="K13" s="403"/>
      <c r="L13" s="405"/>
      <c r="IQ13"/>
    </row>
    <row r="14" spans="1:251" ht="22.5" customHeight="1">
      <c r="A14" s="403"/>
      <c r="B14" s="403"/>
      <c r="C14" s="403"/>
      <c r="D14" s="403"/>
      <c r="E14" s="403"/>
      <c r="G14" s="403"/>
      <c r="H14" s="403"/>
      <c r="I14" s="403"/>
      <c r="J14" s="403"/>
      <c r="K14" s="403"/>
      <c r="L14" s="405"/>
      <c r="IQ14"/>
    </row>
    <row r="15" spans="1:251" ht="22.5" customHeight="1">
      <c r="A15" s="403"/>
      <c r="D15" s="403"/>
      <c r="E15" s="403"/>
      <c r="G15" s="403"/>
      <c r="H15" s="403"/>
      <c r="I15" s="403"/>
      <c r="J15" s="403"/>
      <c r="K15" s="403"/>
      <c r="L15" s="405"/>
      <c r="IQ15"/>
    </row>
    <row r="16" spans="1:251" ht="22.5" customHeight="1">
      <c r="A16" s="403"/>
      <c r="G16" s="403"/>
      <c r="H16" s="403"/>
      <c r="I16" s="403"/>
      <c r="J16" s="403"/>
      <c r="K16" s="403"/>
      <c r="L16" s="405"/>
      <c r="IQ16"/>
    </row>
    <row r="17" spans="7:251" ht="22.5" customHeight="1">
      <c r="G17" s="403"/>
      <c r="H17" s="403"/>
      <c r="I17" s="403"/>
      <c r="J17" s="403"/>
      <c r="K17" s="403"/>
      <c r="L17" s="405"/>
      <c r="IQ17"/>
    </row>
    <row r="18" spans="7:251" ht="22.5" customHeight="1">
      <c r="G18" s="403"/>
      <c r="H18" s="403"/>
      <c r="I18" s="403"/>
      <c r="J18" s="403"/>
      <c r="L18" s="405"/>
      <c r="IQ18"/>
    </row>
    <row r="19" spans="1:251" ht="22.5" customHeight="1">
      <c r="A19"/>
      <c r="B19"/>
      <c r="C19"/>
      <c r="D19"/>
      <c r="E19"/>
      <c r="F19"/>
      <c r="G19" s="403"/>
      <c r="L19" s="40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2.5" customHeight="1">
      <c r="A20"/>
      <c r="B20"/>
      <c r="C20"/>
      <c r="D20"/>
      <c r="E20"/>
      <c r="F20"/>
      <c r="L20" s="40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2.5" customHeight="1">
      <c r="A21"/>
      <c r="B21"/>
      <c r="C21"/>
      <c r="D21"/>
      <c r="E21"/>
      <c r="F21"/>
      <c r="L21" s="40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2.5" customHeight="1">
      <c r="A22"/>
      <c r="B22"/>
      <c r="C22"/>
      <c r="D22"/>
      <c r="E22"/>
      <c r="F22"/>
      <c r="L22" s="40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22.5" customHeight="1">
      <c r="A23"/>
      <c r="B23"/>
      <c r="C23"/>
      <c r="D23"/>
      <c r="E23"/>
      <c r="F23"/>
      <c r="L23" s="40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2.5" customHeight="1">
      <c r="A24"/>
      <c r="B24"/>
      <c r="C24"/>
      <c r="D24"/>
      <c r="E24"/>
      <c r="F24"/>
      <c r="L24" s="40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22.5" customHeight="1">
      <c r="A25"/>
      <c r="B25"/>
      <c r="C25"/>
      <c r="D25"/>
      <c r="E25"/>
      <c r="F25"/>
      <c r="L25" s="40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2.5" customHeight="1">
      <c r="A26"/>
      <c r="B26"/>
      <c r="C26"/>
      <c r="D26"/>
      <c r="E26"/>
      <c r="F26"/>
      <c r="L26" s="40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2.5" customHeight="1">
      <c r="A27"/>
      <c r="B27"/>
      <c r="C27"/>
      <c r="D27"/>
      <c r="E27"/>
      <c r="F27"/>
      <c r="L27" s="40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2.5" customHeight="1">
      <c r="A28"/>
      <c r="B28"/>
      <c r="C28"/>
      <c r="D28"/>
      <c r="E28"/>
      <c r="F28"/>
      <c r="L28" s="40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</sheetData>
  <sheetProtection formatCells="0" formatColumns="0" formatRows="0"/>
  <mergeCells count="14">
    <mergeCell ref="A2:K2"/>
    <mergeCell ref="J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workbookViewId="0" topLeftCell="A1">
      <selection activeCell="K10" sqref="K10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</cols>
  <sheetData>
    <row r="1" ht="14.25" customHeight="1">
      <c r="J1" t="s">
        <v>200</v>
      </c>
    </row>
    <row r="2" spans="1:10" ht="27" customHeight="1">
      <c r="A2" s="69" t="s">
        <v>201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4.25" customHeight="1">
      <c r="A3" s="389" t="s">
        <v>2</v>
      </c>
      <c r="B3" s="389"/>
      <c r="C3" s="389"/>
      <c r="D3" s="389"/>
      <c r="I3" s="255" t="s">
        <v>78</v>
      </c>
      <c r="J3" s="255"/>
    </row>
    <row r="4" spans="1:10" ht="33" customHeight="1">
      <c r="A4" s="251" t="s">
        <v>95</v>
      </c>
      <c r="B4" s="251"/>
      <c r="C4" s="251"/>
      <c r="D4" s="75" t="s">
        <v>96</v>
      </c>
      <c r="E4" s="75" t="s">
        <v>111</v>
      </c>
      <c r="F4" s="75"/>
      <c r="G4" s="75"/>
      <c r="H4" s="75"/>
      <c r="I4" s="75"/>
      <c r="J4" s="75"/>
    </row>
    <row r="5" spans="1:10" ht="14.25" customHeight="1">
      <c r="A5" s="75" t="s">
        <v>98</v>
      </c>
      <c r="B5" s="75" t="s">
        <v>99</v>
      </c>
      <c r="C5" s="75" t="s">
        <v>100</v>
      </c>
      <c r="D5" s="75"/>
      <c r="E5" s="75" t="s">
        <v>89</v>
      </c>
      <c r="F5" s="75" t="s">
        <v>202</v>
      </c>
      <c r="G5" s="75" t="s">
        <v>198</v>
      </c>
      <c r="H5" s="75" t="s">
        <v>203</v>
      </c>
      <c r="I5" s="75" t="s">
        <v>194</v>
      </c>
      <c r="J5" s="75" t="s">
        <v>204</v>
      </c>
    </row>
    <row r="6" spans="1:10" ht="32.2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32.25" customHeight="1">
      <c r="A7" s="75" t="s">
        <v>158</v>
      </c>
      <c r="B7" s="75" t="s">
        <v>158</v>
      </c>
      <c r="C7" s="75" t="s">
        <v>158</v>
      </c>
      <c r="D7" s="75" t="s">
        <v>158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</row>
    <row r="8" spans="1:10" ht="22.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390">
        <f>SUM(F8:J8)</f>
        <v>0</v>
      </c>
      <c r="F8" s="390">
        <v>0</v>
      </c>
      <c r="G8" s="390">
        <v>0</v>
      </c>
      <c r="H8" s="390">
        <v>0</v>
      </c>
      <c r="I8" s="390">
        <f>'20 一般-个人家庭(政府预算)'!I7</f>
        <v>0</v>
      </c>
      <c r="J8" s="293"/>
    </row>
    <row r="9" spans="1:10" ht="22.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390">
        <f>SUM(F9:J9)</f>
        <v>0</v>
      </c>
      <c r="F9" s="390">
        <v>0</v>
      </c>
      <c r="G9" s="390">
        <v>0</v>
      </c>
      <c r="H9" s="390">
        <v>0</v>
      </c>
      <c r="I9" s="390">
        <f>'20 一般-个人家庭(政府预算)'!I8</f>
        <v>0</v>
      </c>
      <c r="J9" s="293"/>
    </row>
    <row r="10" spans="1:10" s="24" customFormat="1" ht="22.5" customHeight="1">
      <c r="A10" s="78" t="str">
        <f>'15 一般-工资福利（部门预算）'!A10</f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390">
        <f>SUM(F10:J10)</f>
        <v>0</v>
      </c>
      <c r="F10" s="390">
        <f>'20 一般-个人家庭(政府预算)'!F9</f>
        <v>0</v>
      </c>
      <c r="G10" s="390">
        <f>'20 一般-个人家庭(政府预算)'!G9</f>
        <v>0</v>
      </c>
      <c r="H10" s="390">
        <f>'20 一般-个人家庭(政府预算)'!H9</f>
        <v>0</v>
      </c>
      <c r="I10" s="390">
        <f>'20 一般-个人家庭(政府预算)'!I9</f>
        <v>0</v>
      </c>
      <c r="J10" s="391">
        <f>'20 一般-个人家庭(政府预算)'!J9</f>
        <v>0</v>
      </c>
    </row>
    <row r="11" ht="14.25">
      <c r="D11" s="182" t="s">
        <v>199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9" sqref="A9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1"/>
      <c r="B1" s="372"/>
      <c r="C1" s="372"/>
      <c r="D1" s="372"/>
      <c r="E1" s="372"/>
      <c r="F1" s="373" t="s">
        <v>205</v>
      </c>
    </row>
    <row r="2" spans="1:6" ht="24" customHeight="1">
      <c r="A2" s="374" t="s">
        <v>206</v>
      </c>
      <c r="B2" s="374"/>
      <c r="C2" s="374"/>
      <c r="D2" s="374"/>
      <c r="E2" s="374"/>
      <c r="F2" s="374"/>
    </row>
    <row r="3" spans="1:6" ht="14.25" customHeight="1">
      <c r="A3" s="375" t="s">
        <v>2</v>
      </c>
      <c r="B3" s="375"/>
      <c r="C3" s="375"/>
      <c r="D3" s="376"/>
      <c r="E3" s="376"/>
      <c r="F3" s="377" t="s">
        <v>3</v>
      </c>
    </row>
    <row r="4" spans="1:6" ht="17.25" customHeight="1">
      <c r="A4" s="378" t="s">
        <v>4</v>
      </c>
      <c r="B4" s="378"/>
      <c r="C4" s="378" t="s">
        <v>5</v>
      </c>
      <c r="D4" s="378"/>
      <c r="E4" s="378"/>
      <c r="F4" s="378"/>
    </row>
    <row r="5" spans="1:6" ht="17.25" customHeight="1">
      <c r="A5" s="379" t="s">
        <v>6</v>
      </c>
      <c r="B5" s="379" t="s">
        <v>7</v>
      </c>
      <c r="C5" s="380" t="s">
        <v>6</v>
      </c>
      <c r="D5" s="379" t="s">
        <v>80</v>
      </c>
      <c r="E5" s="380" t="s">
        <v>207</v>
      </c>
      <c r="F5" s="379" t="s">
        <v>208</v>
      </c>
    </row>
    <row r="6" spans="1:6" s="24" customFormat="1" ht="15" customHeight="1">
      <c r="A6" s="381" t="s">
        <v>209</v>
      </c>
      <c r="B6" s="382">
        <f>SUM(B7:B8)</f>
        <v>64.86</v>
      </c>
      <c r="C6" s="381" t="s">
        <v>12</v>
      </c>
      <c r="D6" s="253">
        <f>E6+F6</f>
        <v>64.86</v>
      </c>
      <c r="E6" s="383">
        <f>B26</f>
        <v>64.86</v>
      </c>
      <c r="F6" s="383"/>
    </row>
    <row r="7" spans="1:6" s="24" customFormat="1" ht="15" customHeight="1">
      <c r="A7" s="381" t="s">
        <v>210</v>
      </c>
      <c r="B7" s="382">
        <f>'13 一般预算支出'!E11+'13 一般预算支出'!E12</f>
        <v>64.86</v>
      </c>
      <c r="C7" s="384" t="s">
        <v>16</v>
      </c>
      <c r="D7" s="253">
        <f aca="true" t="shared" si="0" ref="D7:D25">E7+F7</f>
        <v>0</v>
      </c>
      <c r="E7" s="383"/>
      <c r="F7" s="383"/>
    </row>
    <row r="8" spans="1:6" s="24" customFormat="1" ht="15" customHeight="1">
      <c r="A8" s="381" t="s">
        <v>19</v>
      </c>
      <c r="B8" s="382">
        <f>'24 专户（部门预算）'!E8</f>
        <v>0</v>
      </c>
      <c r="C8" s="381" t="s">
        <v>20</v>
      </c>
      <c r="D8" s="253">
        <f t="shared" si="0"/>
        <v>0</v>
      </c>
      <c r="E8" s="383"/>
      <c r="F8" s="383"/>
    </row>
    <row r="9" spans="1:6" s="24" customFormat="1" ht="15" customHeight="1">
      <c r="A9" s="381" t="s">
        <v>211</v>
      </c>
      <c r="B9" s="382">
        <f>'22 政府性基金（部门预算）'!E8</f>
        <v>0</v>
      </c>
      <c r="C9" s="381" t="s">
        <v>24</v>
      </c>
      <c r="D9" s="253">
        <f t="shared" si="0"/>
        <v>0</v>
      </c>
      <c r="E9" s="383"/>
      <c r="F9" s="383"/>
    </row>
    <row r="10" spans="1:6" s="24" customFormat="1" ht="15" customHeight="1">
      <c r="A10" s="381"/>
      <c r="B10" s="382"/>
      <c r="C10" s="381" t="s">
        <v>28</v>
      </c>
      <c r="D10" s="253">
        <f t="shared" si="0"/>
        <v>0</v>
      </c>
      <c r="E10" s="383"/>
      <c r="F10" s="383">
        <f>B9</f>
        <v>0</v>
      </c>
    </row>
    <row r="11" spans="1:6" s="24" customFormat="1" ht="15" customHeight="1">
      <c r="A11" s="381"/>
      <c r="B11" s="382"/>
      <c r="C11" s="381" t="s">
        <v>32</v>
      </c>
      <c r="D11" s="253">
        <f t="shared" si="0"/>
        <v>0</v>
      </c>
      <c r="E11" s="383"/>
      <c r="F11" s="383"/>
    </row>
    <row r="12" spans="1:6" s="24" customFormat="1" ht="15" customHeight="1">
      <c r="A12" s="381"/>
      <c r="B12" s="382"/>
      <c r="C12" s="381" t="s">
        <v>36</v>
      </c>
      <c r="D12" s="253">
        <f t="shared" si="0"/>
        <v>0</v>
      </c>
      <c r="E12" s="383"/>
      <c r="F12" s="383"/>
    </row>
    <row r="13" spans="1:6" s="24" customFormat="1" ht="15" customHeight="1">
      <c r="A13" s="381"/>
      <c r="B13" s="382"/>
      <c r="C13" s="381" t="s">
        <v>40</v>
      </c>
      <c r="D13" s="253">
        <f t="shared" si="0"/>
        <v>0</v>
      </c>
      <c r="E13" s="383"/>
      <c r="F13" s="383"/>
    </row>
    <row r="14" spans="1:6" s="24" customFormat="1" ht="15" customHeight="1">
      <c r="A14" s="385"/>
      <c r="B14" s="382"/>
      <c r="C14" s="381" t="s">
        <v>44</v>
      </c>
      <c r="D14" s="253">
        <f t="shared" si="0"/>
        <v>0</v>
      </c>
      <c r="E14" s="383"/>
      <c r="F14" s="383"/>
    </row>
    <row r="15" spans="1:6" s="24" customFormat="1" ht="15" customHeight="1">
      <c r="A15" s="381"/>
      <c r="B15" s="382"/>
      <c r="C15" s="381" t="s">
        <v>47</v>
      </c>
      <c r="D15" s="253">
        <f t="shared" si="0"/>
        <v>0</v>
      </c>
      <c r="E15" s="383"/>
      <c r="F15" s="383"/>
    </row>
    <row r="16" spans="1:6" s="24" customFormat="1" ht="15" customHeight="1">
      <c r="A16" s="381"/>
      <c r="B16" s="382"/>
      <c r="C16" s="381" t="s">
        <v>50</v>
      </c>
      <c r="D16" s="253">
        <f t="shared" si="0"/>
        <v>0</v>
      </c>
      <c r="E16" s="383"/>
      <c r="F16" s="383"/>
    </row>
    <row r="17" spans="1:6" s="24" customFormat="1" ht="15" customHeight="1">
      <c r="A17" s="381"/>
      <c r="B17" s="382"/>
      <c r="C17" s="381" t="s">
        <v>53</v>
      </c>
      <c r="D17" s="253">
        <f t="shared" si="0"/>
        <v>0</v>
      </c>
      <c r="E17" s="383"/>
      <c r="F17" s="383"/>
    </row>
    <row r="18" spans="1:6" s="24" customFormat="1" ht="15" customHeight="1">
      <c r="A18" s="381"/>
      <c r="B18" s="382"/>
      <c r="C18" s="386" t="s">
        <v>56</v>
      </c>
      <c r="D18" s="253">
        <f t="shared" si="0"/>
        <v>0</v>
      </c>
      <c r="E18" s="383"/>
      <c r="F18" s="383"/>
    </row>
    <row r="19" spans="1:6" s="24" customFormat="1" ht="15" customHeight="1">
      <c r="A19" s="381"/>
      <c r="B19" s="382"/>
      <c r="C19" s="386" t="s">
        <v>59</v>
      </c>
      <c r="D19" s="253">
        <f t="shared" si="0"/>
        <v>0</v>
      </c>
      <c r="E19" s="383"/>
      <c r="F19" s="383"/>
    </row>
    <row r="20" spans="1:6" s="24" customFormat="1" ht="15" customHeight="1">
      <c r="A20" s="381"/>
      <c r="B20" s="382"/>
      <c r="C20" s="386" t="s">
        <v>62</v>
      </c>
      <c r="D20" s="253">
        <f t="shared" si="0"/>
        <v>0</v>
      </c>
      <c r="E20" s="383"/>
      <c r="F20" s="383"/>
    </row>
    <row r="21" spans="1:6" s="24" customFormat="1" ht="15" customHeight="1">
      <c r="A21" s="381"/>
      <c r="B21" s="382"/>
      <c r="C21" s="386" t="s">
        <v>65</v>
      </c>
      <c r="D21" s="253">
        <f t="shared" si="0"/>
        <v>0</v>
      </c>
      <c r="E21" s="383"/>
      <c r="F21" s="383"/>
    </row>
    <row r="22" spans="1:6" s="24" customFormat="1" ht="15" customHeight="1">
      <c r="A22" s="381"/>
      <c r="B22" s="382"/>
      <c r="C22" s="386" t="s">
        <v>66</v>
      </c>
      <c r="D22" s="253">
        <f t="shared" si="0"/>
        <v>0</v>
      </c>
      <c r="E22" s="383"/>
      <c r="F22" s="383"/>
    </row>
    <row r="23" spans="1:6" s="24" customFormat="1" ht="15" customHeight="1">
      <c r="A23" s="381"/>
      <c r="B23" s="382"/>
      <c r="C23" s="386" t="s">
        <v>67</v>
      </c>
      <c r="D23" s="253">
        <f t="shared" si="0"/>
        <v>0</v>
      </c>
      <c r="E23" s="383"/>
      <c r="F23" s="383"/>
    </row>
    <row r="24" spans="1:6" s="24" customFormat="1" ht="15" customHeight="1">
      <c r="A24" s="381"/>
      <c r="B24" s="382"/>
      <c r="C24" s="386" t="s">
        <v>68</v>
      </c>
      <c r="D24" s="253">
        <f t="shared" si="0"/>
        <v>0</v>
      </c>
      <c r="E24" s="383"/>
      <c r="F24" s="383"/>
    </row>
    <row r="25" spans="1:6" s="24" customFormat="1" ht="15" customHeight="1">
      <c r="A25" s="381"/>
      <c r="B25" s="382"/>
      <c r="C25" s="386" t="s">
        <v>69</v>
      </c>
      <c r="D25" s="253">
        <f t="shared" si="0"/>
        <v>0</v>
      </c>
      <c r="E25" s="383"/>
      <c r="F25" s="383"/>
    </row>
    <row r="26" spans="1:6" s="24" customFormat="1" ht="15" customHeight="1">
      <c r="A26" s="387" t="s">
        <v>70</v>
      </c>
      <c r="B26" s="382">
        <f>B6+B9</f>
        <v>64.86</v>
      </c>
      <c r="C26" s="387" t="s">
        <v>71</v>
      </c>
      <c r="D26" s="253">
        <f>SUM(E26:F26)</f>
        <v>64.86</v>
      </c>
      <c r="E26" s="253">
        <f>SUM(E6:E25)</f>
        <v>64.86</v>
      </c>
      <c r="F26" s="253">
        <f>SUM(F6:F25)</f>
        <v>0</v>
      </c>
    </row>
    <row r="27" spans="1:6" ht="14.25" customHeight="1">
      <c r="A27" s="388"/>
      <c r="B27" s="388"/>
      <c r="C27" s="388"/>
      <c r="D27" s="388"/>
      <c r="E27" s="388"/>
      <c r="F27" s="38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Q20"/>
  <sheetViews>
    <sheetView showGridLines="0" showZeros="0" workbookViewId="0" topLeftCell="A2">
      <selection activeCell="A4" sqref="A4"/>
    </sheetView>
  </sheetViews>
  <sheetFormatPr defaultColWidth="6.875" defaultRowHeight="18.75" customHeight="1"/>
  <cols>
    <col min="1" max="2" width="5.375" style="326" customWidth="1"/>
    <col min="3" max="3" width="5.375" style="327" customWidth="1"/>
    <col min="4" max="4" width="24.125" style="328" customWidth="1"/>
    <col min="5" max="12" width="8.625" style="329" customWidth="1"/>
    <col min="13" max="17" width="8.625" style="330" customWidth="1"/>
    <col min="18" max="18" width="8.625" style="331" customWidth="1"/>
    <col min="19" max="246" width="8.00390625" style="330" customWidth="1"/>
    <col min="247" max="251" width="6.875" style="331" customWidth="1"/>
    <col min="252" max="16384" width="6.875" style="331" customWidth="1"/>
  </cols>
  <sheetData>
    <row r="1" spans="1:251" ht="23.2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P1" s="332"/>
      <c r="Q1" s="332"/>
      <c r="R1" s="332" t="s">
        <v>212</v>
      </c>
      <c r="IM1"/>
      <c r="IN1"/>
      <c r="IO1"/>
      <c r="IP1"/>
      <c r="IQ1"/>
    </row>
    <row r="2" spans="1:251" ht="23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 t="s">
        <v>212</v>
      </c>
      <c r="IM2"/>
      <c r="IN2"/>
      <c r="IO2"/>
      <c r="IP2"/>
      <c r="IQ2"/>
    </row>
    <row r="3" spans="1:251" s="324" customFormat="1" ht="23.25" customHeight="1">
      <c r="A3" s="333" t="s">
        <v>213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IM3"/>
      <c r="IN3"/>
      <c r="IO3"/>
      <c r="IP3"/>
      <c r="IQ3"/>
    </row>
    <row r="4" spans="1:251" s="324" customFormat="1" ht="23.25" customHeight="1">
      <c r="A4" s="334" t="s">
        <v>2</v>
      </c>
      <c r="B4" s="334"/>
      <c r="C4" s="335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P4" s="332"/>
      <c r="Q4" s="332"/>
      <c r="R4" s="366" t="s">
        <v>78</v>
      </c>
      <c r="IM4"/>
      <c r="IN4"/>
      <c r="IO4"/>
      <c r="IP4"/>
      <c r="IQ4"/>
    </row>
    <row r="5" spans="1:251" s="324" customFormat="1" ht="23.25" customHeight="1">
      <c r="A5" s="336" t="s">
        <v>95</v>
      </c>
      <c r="B5" s="336"/>
      <c r="C5" s="336"/>
      <c r="D5" s="143" t="s">
        <v>96</v>
      </c>
      <c r="E5" s="352" t="s">
        <v>214</v>
      </c>
      <c r="F5" s="337" t="s">
        <v>104</v>
      </c>
      <c r="G5" s="337"/>
      <c r="H5" s="337"/>
      <c r="I5" s="337"/>
      <c r="J5" s="337" t="s">
        <v>105</v>
      </c>
      <c r="K5" s="337"/>
      <c r="L5" s="337"/>
      <c r="M5" s="337"/>
      <c r="N5" s="337"/>
      <c r="O5" s="337"/>
      <c r="P5" s="337"/>
      <c r="Q5" s="337"/>
      <c r="R5" s="143" t="s">
        <v>108</v>
      </c>
      <c r="IM5"/>
      <c r="IN5"/>
      <c r="IO5"/>
      <c r="IP5"/>
      <c r="IQ5"/>
    </row>
    <row r="6" spans="1:251" ht="31.5" customHeight="1">
      <c r="A6" s="143" t="s">
        <v>98</v>
      </c>
      <c r="B6" s="143" t="s">
        <v>99</v>
      </c>
      <c r="C6" s="338" t="s">
        <v>100</v>
      </c>
      <c r="D6" s="143"/>
      <c r="E6" s="353"/>
      <c r="F6" s="143" t="s">
        <v>80</v>
      </c>
      <c r="G6" s="143" t="s">
        <v>109</v>
      </c>
      <c r="H6" s="143" t="s">
        <v>110</v>
      </c>
      <c r="I6" s="143" t="s">
        <v>111</v>
      </c>
      <c r="J6" s="143" t="s">
        <v>80</v>
      </c>
      <c r="K6" s="143" t="s">
        <v>112</v>
      </c>
      <c r="L6" s="143" t="s">
        <v>113</v>
      </c>
      <c r="M6" s="143" t="s">
        <v>114</v>
      </c>
      <c r="N6" s="143" t="s">
        <v>115</v>
      </c>
      <c r="O6" s="143" t="s">
        <v>116</v>
      </c>
      <c r="P6" s="143" t="s">
        <v>117</v>
      </c>
      <c r="Q6" s="143" t="s">
        <v>118</v>
      </c>
      <c r="R6" s="143"/>
      <c r="IM6"/>
      <c r="IN6"/>
      <c r="IO6"/>
      <c r="IP6"/>
      <c r="IQ6"/>
    </row>
    <row r="7" spans="1:251" ht="23.25" customHeight="1">
      <c r="A7" s="143"/>
      <c r="B7" s="143"/>
      <c r="C7" s="338"/>
      <c r="D7" s="143"/>
      <c r="E7" s="354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IM7"/>
      <c r="IN7"/>
      <c r="IO7"/>
      <c r="IP7"/>
      <c r="IQ7"/>
    </row>
    <row r="8" spans="1:18" ht="23.25" customHeight="1">
      <c r="A8" s="340" t="s">
        <v>101</v>
      </c>
      <c r="B8" s="340"/>
      <c r="C8" s="340" t="s">
        <v>101</v>
      </c>
      <c r="D8" s="340" t="s">
        <v>101</v>
      </c>
      <c r="E8" s="340">
        <v>1</v>
      </c>
      <c r="F8" s="340">
        <v>2</v>
      </c>
      <c r="G8" s="340">
        <v>3</v>
      </c>
      <c r="H8" s="340">
        <v>4</v>
      </c>
      <c r="I8" s="361">
        <v>5</v>
      </c>
      <c r="J8" s="361">
        <v>6</v>
      </c>
      <c r="K8" s="361">
        <v>7</v>
      </c>
      <c r="L8" s="361">
        <v>8</v>
      </c>
      <c r="M8" s="341">
        <v>9</v>
      </c>
      <c r="N8" s="341">
        <v>10</v>
      </c>
      <c r="O8" s="361">
        <v>11</v>
      </c>
      <c r="P8" s="361">
        <v>12</v>
      </c>
      <c r="Q8" s="361">
        <v>13</v>
      </c>
      <c r="R8" s="367">
        <v>14</v>
      </c>
    </row>
    <row r="9" spans="1:18" ht="23.25" customHeight="1">
      <c r="A9" s="78">
        <f>'15 一般-工资福利（部门预算）'!A8</f>
        <v>206</v>
      </c>
      <c r="B9" s="78"/>
      <c r="C9" s="78"/>
      <c r="D9" s="78" t="str">
        <f>'15 一般-工资福利（部门预算）'!D8</f>
        <v>科学技术支出</v>
      </c>
      <c r="E9" s="355">
        <f>E10</f>
        <v>64.86</v>
      </c>
      <c r="F9" s="355">
        <f aca="true" t="shared" si="0" ref="F9:R9">F10</f>
        <v>46.86</v>
      </c>
      <c r="G9" s="355">
        <f t="shared" si="0"/>
        <v>40.42</v>
      </c>
      <c r="H9" s="355">
        <f t="shared" si="0"/>
        <v>6.4399999999999995</v>
      </c>
      <c r="I9" s="355">
        <f t="shared" si="0"/>
        <v>0</v>
      </c>
      <c r="J9" s="355">
        <f t="shared" si="0"/>
        <v>18</v>
      </c>
      <c r="K9" s="355">
        <f t="shared" si="0"/>
        <v>18</v>
      </c>
      <c r="L9" s="355">
        <f t="shared" si="0"/>
        <v>0</v>
      </c>
      <c r="M9" s="355">
        <f t="shared" si="0"/>
        <v>0</v>
      </c>
      <c r="N9" s="355">
        <f t="shared" si="0"/>
        <v>0</v>
      </c>
      <c r="O9" s="355">
        <f t="shared" si="0"/>
        <v>0</v>
      </c>
      <c r="P9" s="355">
        <f t="shared" si="0"/>
        <v>0</v>
      </c>
      <c r="Q9" s="355">
        <f t="shared" si="0"/>
        <v>0</v>
      </c>
      <c r="R9" s="355">
        <f t="shared" si="0"/>
        <v>0</v>
      </c>
    </row>
    <row r="10" spans="1:251" s="325" customFormat="1" ht="23.25" customHeight="1">
      <c r="A10" s="78" t="str">
        <f>'15 一般-工资福利（部门预算）'!A9</f>
        <v>206</v>
      </c>
      <c r="B10" s="78" t="str">
        <f>'15 一般-工资福利（部门预算）'!B9</f>
        <v>01</v>
      </c>
      <c r="C10" s="78"/>
      <c r="D10" s="78" t="str">
        <f>'15 一般-工资福利（部门预算）'!D9</f>
        <v>科学技术管理事务</v>
      </c>
      <c r="E10" s="355">
        <f>E11+E12</f>
        <v>64.86</v>
      </c>
      <c r="F10" s="355">
        <f aca="true" t="shared" si="1" ref="F10:R10">F11+F12</f>
        <v>46.86</v>
      </c>
      <c r="G10" s="355">
        <f t="shared" si="1"/>
        <v>40.42</v>
      </c>
      <c r="H10" s="355">
        <f t="shared" si="1"/>
        <v>6.4399999999999995</v>
      </c>
      <c r="I10" s="355">
        <f t="shared" si="1"/>
        <v>0</v>
      </c>
      <c r="J10" s="355">
        <f t="shared" si="1"/>
        <v>18</v>
      </c>
      <c r="K10" s="355">
        <f t="shared" si="1"/>
        <v>18</v>
      </c>
      <c r="L10" s="355">
        <f t="shared" si="1"/>
        <v>0</v>
      </c>
      <c r="M10" s="355">
        <f t="shared" si="1"/>
        <v>0</v>
      </c>
      <c r="N10" s="355">
        <f t="shared" si="1"/>
        <v>0</v>
      </c>
      <c r="O10" s="355">
        <f t="shared" si="1"/>
        <v>0</v>
      </c>
      <c r="P10" s="355">
        <f t="shared" si="1"/>
        <v>0</v>
      </c>
      <c r="Q10" s="355">
        <f t="shared" si="1"/>
        <v>0</v>
      </c>
      <c r="R10" s="355">
        <f t="shared" si="1"/>
        <v>0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0"/>
      <c r="GH10" s="350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0"/>
      <c r="HB10" s="350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0"/>
      <c r="HV10" s="350"/>
      <c r="HW10" s="350"/>
      <c r="HX10" s="350"/>
      <c r="HY10" s="350"/>
      <c r="HZ10" s="350"/>
      <c r="IA10" s="350"/>
      <c r="IB10" s="350"/>
      <c r="IC10" s="350"/>
      <c r="ID10" s="350"/>
      <c r="IE10" s="350"/>
      <c r="IF10" s="350"/>
      <c r="IG10" s="350"/>
      <c r="IH10" s="350"/>
      <c r="II10" s="350"/>
      <c r="IJ10" s="350"/>
      <c r="IK10" s="350"/>
      <c r="IL10" s="350"/>
      <c r="IM10" s="24"/>
      <c r="IN10" s="24"/>
      <c r="IO10" s="24"/>
      <c r="IP10" s="24"/>
      <c r="IQ10" s="24"/>
    </row>
    <row r="11" spans="1:251" ht="29.25" customHeight="1">
      <c r="A11" s="78" t="str">
        <f>'15 一般-工资福利（部门预算）'!A10</f>
        <v>206</v>
      </c>
      <c r="B11" s="78" t="str">
        <f>'15 一般-工资福利（部门预算）'!B10</f>
        <v>01</v>
      </c>
      <c r="C11" s="78" t="str">
        <f>'15 一般-工资福利（部门预算）'!C10</f>
        <v>01</v>
      </c>
      <c r="D11" s="78" t="str">
        <f>'15 一般-工资福利（部门预算）'!D10</f>
        <v>行政运行</v>
      </c>
      <c r="E11" s="356">
        <f>F11+J11+R11</f>
        <v>46.86</v>
      </c>
      <c r="F11" s="356">
        <f>'14 一般预算基本支出表'!E10</f>
        <v>46.86</v>
      </c>
      <c r="G11" s="356">
        <f>'14 一般预算基本支出表'!F10</f>
        <v>40.42</v>
      </c>
      <c r="H11" s="356">
        <f>'14 一般预算基本支出表'!G10</f>
        <v>6.4399999999999995</v>
      </c>
      <c r="I11" s="356">
        <f>'14 一般预算基本支出表'!H10</f>
        <v>0</v>
      </c>
      <c r="J11" s="362">
        <f>SUM(K11:Q11)</f>
        <v>0</v>
      </c>
      <c r="K11" s="363"/>
      <c r="L11" s="364"/>
      <c r="M11" s="364"/>
      <c r="N11" s="364"/>
      <c r="O11" s="364"/>
      <c r="P11" s="364"/>
      <c r="Q11" s="364"/>
      <c r="R11" s="368"/>
      <c r="IM11"/>
      <c r="IN11"/>
      <c r="IO11"/>
      <c r="IP11"/>
      <c r="IQ11"/>
    </row>
    <row r="12" spans="1:251" ht="18.75" customHeight="1">
      <c r="A12" s="357" t="str">
        <f>MID('21 项目明细表'!A9,1,3)</f>
        <v>206</v>
      </c>
      <c r="B12" s="357" t="str">
        <f>'21 项目明细表'!B9</f>
        <v>01</v>
      </c>
      <c r="C12" s="357" t="str">
        <f>'21 项目明细表'!C9</f>
        <v>99</v>
      </c>
      <c r="D12" s="358" t="str">
        <f>'21 项目明细表'!D9</f>
        <v>其他科学技术管理事务支出</v>
      </c>
      <c r="E12" s="359">
        <f>J12</f>
        <v>18</v>
      </c>
      <c r="F12" s="360"/>
      <c r="G12" s="359"/>
      <c r="H12" s="359"/>
      <c r="I12" s="359"/>
      <c r="J12" s="359">
        <f>SUM(K12:Q12)</f>
        <v>18</v>
      </c>
      <c r="K12" s="359">
        <f>'21 项目明细表'!G9</f>
        <v>18</v>
      </c>
      <c r="L12" s="365"/>
      <c r="M12" s="358"/>
      <c r="N12" s="358"/>
      <c r="O12" s="358"/>
      <c r="P12" s="358"/>
      <c r="Q12" s="358"/>
      <c r="R12" s="369"/>
      <c r="IM12"/>
      <c r="IN12"/>
      <c r="IO12"/>
      <c r="IP12"/>
      <c r="IQ12"/>
    </row>
    <row r="13" spans="1:251" ht="18.75" customHeight="1">
      <c r="A13" s="346"/>
      <c r="B13" s="346"/>
      <c r="C13" s="347"/>
      <c r="D13" s="348"/>
      <c r="E13" s="349"/>
      <c r="G13" s="349"/>
      <c r="H13" s="349"/>
      <c r="I13" s="349"/>
      <c r="J13" s="349"/>
      <c r="K13" s="349"/>
      <c r="L13" s="349"/>
      <c r="M13" s="350"/>
      <c r="N13" s="350"/>
      <c r="O13" s="350"/>
      <c r="P13" s="350"/>
      <c r="Q13" s="350"/>
      <c r="R13" s="370"/>
      <c r="IM13"/>
      <c r="IN13"/>
      <c r="IO13"/>
      <c r="IP13"/>
      <c r="IQ13"/>
    </row>
    <row r="14" spans="3:251" ht="18.75" customHeight="1">
      <c r="C14" s="347"/>
      <c r="D14" s="348"/>
      <c r="E14" s="349"/>
      <c r="G14" s="349"/>
      <c r="H14" s="349"/>
      <c r="I14" s="349"/>
      <c r="J14" s="349"/>
      <c r="K14" s="349"/>
      <c r="L14" s="349"/>
      <c r="M14" s="350"/>
      <c r="N14" s="350"/>
      <c r="O14" s="350"/>
      <c r="P14" s="350"/>
      <c r="Q14" s="350"/>
      <c r="R14" s="370"/>
      <c r="IM14"/>
      <c r="IN14"/>
      <c r="IO14"/>
      <c r="IP14"/>
      <c r="IQ14"/>
    </row>
    <row r="15" spans="4:251" ht="18.75" customHeight="1">
      <c r="D15" s="348"/>
      <c r="E15" s="349"/>
      <c r="G15" s="349"/>
      <c r="H15" s="349"/>
      <c r="I15" s="349"/>
      <c r="J15" s="349"/>
      <c r="K15" s="349"/>
      <c r="L15" s="349"/>
      <c r="M15" s="350"/>
      <c r="N15" s="350"/>
      <c r="O15" s="350"/>
      <c r="P15" s="350"/>
      <c r="Q15" s="350"/>
      <c r="IM15"/>
      <c r="IN15"/>
      <c r="IO15"/>
      <c r="IP15"/>
      <c r="IQ15"/>
    </row>
    <row r="16" spans="4:251" ht="18.75" customHeight="1">
      <c r="D16" s="348"/>
      <c r="G16" s="349"/>
      <c r="H16" s="349"/>
      <c r="I16" s="349"/>
      <c r="J16" s="349"/>
      <c r="K16" s="349"/>
      <c r="L16" s="349"/>
      <c r="M16" s="350"/>
      <c r="N16" s="350"/>
      <c r="O16" s="350"/>
      <c r="P16" s="350"/>
      <c r="Q16" s="350"/>
      <c r="IM16"/>
      <c r="IN16"/>
      <c r="IO16"/>
      <c r="IP16"/>
      <c r="IQ16"/>
    </row>
    <row r="17" spans="7:251" ht="18.75" customHeight="1">
      <c r="G17" s="349"/>
      <c r="H17" s="349"/>
      <c r="I17" s="349"/>
      <c r="J17" s="349"/>
      <c r="L17" s="349"/>
      <c r="M17" s="350"/>
      <c r="N17" s="350"/>
      <c r="O17" s="350"/>
      <c r="P17" s="350"/>
      <c r="Q17" s="350"/>
      <c r="IM17"/>
      <c r="IN17"/>
      <c r="IO17"/>
      <c r="IP17"/>
      <c r="IQ17"/>
    </row>
    <row r="18" spans="7:251" ht="18.75" customHeight="1">
      <c r="G18" s="349"/>
      <c r="H18" s="349"/>
      <c r="J18" s="349"/>
      <c r="L18" s="349"/>
      <c r="M18" s="350"/>
      <c r="N18" s="350"/>
      <c r="P18" s="350"/>
      <c r="Q18" s="350"/>
      <c r="IM18"/>
      <c r="IN18"/>
      <c r="IO18"/>
      <c r="IP18"/>
      <c r="IQ18"/>
    </row>
    <row r="19" spans="7:251" ht="18.75" customHeight="1">
      <c r="G19" s="349"/>
      <c r="H19" s="349"/>
      <c r="J19" s="349"/>
      <c r="M19" s="350"/>
      <c r="N19" s="350"/>
      <c r="P19" s="350"/>
      <c r="Q19" s="35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18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350"/>
      <c r="Q20" s="350"/>
      <c r="R20"/>
    </row>
  </sheetData>
  <sheetProtection formatCells="0" formatColumns="0" formatRows="0"/>
  <mergeCells count="19">
    <mergeCell ref="A3:R3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G18"/>
  <sheetViews>
    <sheetView showGridLines="0" showZeros="0" workbookViewId="0" topLeftCell="A1">
      <selection activeCell="A3" sqref="A3"/>
    </sheetView>
  </sheetViews>
  <sheetFormatPr defaultColWidth="6.875" defaultRowHeight="18.75" customHeight="1"/>
  <cols>
    <col min="1" max="2" width="5.375" style="326" customWidth="1"/>
    <col min="3" max="3" width="5.375" style="327" customWidth="1"/>
    <col min="4" max="4" width="24.125" style="328" customWidth="1"/>
    <col min="5" max="7" width="8.625" style="329" customWidth="1"/>
    <col min="8" max="8" width="11.75390625" style="329" customWidth="1"/>
    <col min="9" max="236" width="8.00390625" style="330" customWidth="1"/>
    <col min="237" max="241" width="6.875" style="331" customWidth="1"/>
    <col min="242" max="16384" width="6.875" style="331" customWidth="1"/>
  </cols>
  <sheetData>
    <row r="1" spans="1:241" ht="23.25" customHeight="1">
      <c r="A1" s="332"/>
      <c r="B1" s="332"/>
      <c r="C1" s="332"/>
      <c r="D1" s="332"/>
      <c r="E1" s="332"/>
      <c r="F1" s="332"/>
      <c r="G1" s="332"/>
      <c r="H1" s="332" t="s">
        <v>215</v>
      </c>
      <c r="IC1"/>
      <c r="ID1"/>
      <c r="IE1"/>
      <c r="IF1"/>
      <c r="IG1"/>
    </row>
    <row r="2" spans="1:241" ht="23.25" customHeight="1">
      <c r="A2" s="333" t="s">
        <v>216</v>
      </c>
      <c r="B2" s="333"/>
      <c r="C2" s="333"/>
      <c r="D2" s="333"/>
      <c r="E2" s="333"/>
      <c r="F2" s="333"/>
      <c r="G2" s="333"/>
      <c r="H2" s="333"/>
      <c r="IC2"/>
      <c r="ID2"/>
      <c r="IE2"/>
      <c r="IF2"/>
      <c r="IG2"/>
    </row>
    <row r="3" spans="1:241" s="324" customFormat="1" ht="23.25" customHeight="1">
      <c r="A3" s="334" t="s">
        <v>2</v>
      </c>
      <c r="B3" s="334"/>
      <c r="C3" s="335"/>
      <c r="D3" s="332"/>
      <c r="E3" s="332"/>
      <c r="F3" s="332"/>
      <c r="G3" s="332"/>
      <c r="H3" s="332" t="s">
        <v>78</v>
      </c>
      <c r="IC3"/>
      <c r="ID3"/>
      <c r="IE3"/>
      <c r="IF3"/>
      <c r="IG3"/>
    </row>
    <row r="4" spans="1:241" s="324" customFormat="1" ht="23.25" customHeight="1">
      <c r="A4" s="336" t="s">
        <v>95</v>
      </c>
      <c r="B4" s="336"/>
      <c r="C4" s="336"/>
      <c r="D4" s="143" t="s">
        <v>96</v>
      </c>
      <c r="E4" s="337" t="s">
        <v>104</v>
      </c>
      <c r="F4" s="337"/>
      <c r="G4" s="337"/>
      <c r="H4" s="337"/>
      <c r="IC4"/>
      <c r="ID4"/>
      <c r="IE4"/>
      <c r="IF4"/>
      <c r="IG4"/>
    </row>
    <row r="5" spans="1:241" s="324" customFormat="1" ht="23.25" customHeight="1">
      <c r="A5" s="143" t="s">
        <v>98</v>
      </c>
      <c r="B5" s="143" t="s">
        <v>99</v>
      </c>
      <c r="C5" s="338" t="s">
        <v>100</v>
      </c>
      <c r="D5" s="143"/>
      <c r="E5" s="143" t="s">
        <v>80</v>
      </c>
      <c r="F5" s="143" t="s">
        <v>109</v>
      </c>
      <c r="G5" s="143" t="s">
        <v>110</v>
      </c>
      <c r="H5" s="143" t="s">
        <v>111</v>
      </c>
      <c r="IC5"/>
      <c r="ID5"/>
      <c r="IE5"/>
      <c r="IF5"/>
      <c r="IG5"/>
    </row>
    <row r="6" spans="1:241" ht="31.5" customHeight="1">
      <c r="A6" s="143"/>
      <c r="B6" s="143"/>
      <c r="C6" s="338"/>
      <c r="D6" s="143"/>
      <c r="E6" s="143"/>
      <c r="F6" s="143"/>
      <c r="G6" s="143"/>
      <c r="H6" s="143"/>
      <c r="IC6"/>
      <c r="ID6"/>
      <c r="IE6"/>
      <c r="IF6"/>
      <c r="IG6"/>
    </row>
    <row r="7" spans="1:241" ht="23.25" customHeight="1">
      <c r="A7" s="339" t="s">
        <v>101</v>
      </c>
      <c r="B7" s="339"/>
      <c r="C7" s="340" t="s">
        <v>101</v>
      </c>
      <c r="D7" s="340" t="s">
        <v>101</v>
      </c>
      <c r="E7" s="340">
        <v>1</v>
      </c>
      <c r="F7" s="340">
        <v>2</v>
      </c>
      <c r="G7" s="339">
        <v>3</v>
      </c>
      <c r="H7" s="341">
        <v>4</v>
      </c>
      <c r="IC7"/>
      <c r="ID7"/>
      <c r="IE7"/>
      <c r="IF7"/>
      <c r="IG7"/>
    </row>
    <row r="8" spans="1:8" ht="23.2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342">
        <f>E9</f>
        <v>46.86</v>
      </c>
      <c r="F8" s="342">
        <f aca="true" t="shared" si="0" ref="F8:H9">F9</f>
        <v>40.42</v>
      </c>
      <c r="G8" s="342">
        <f t="shared" si="0"/>
        <v>6.4399999999999995</v>
      </c>
      <c r="H8" s="343">
        <f t="shared" si="0"/>
        <v>0</v>
      </c>
    </row>
    <row r="9" spans="1:8" ht="23.2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342">
        <f>E10</f>
        <v>46.86</v>
      </c>
      <c r="F9" s="342">
        <f t="shared" si="0"/>
        <v>40.42</v>
      </c>
      <c r="G9" s="342">
        <f t="shared" si="0"/>
        <v>6.4399999999999995</v>
      </c>
      <c r="H9" s="343">
        <f t="shared" si="0"/>
        <v>0</v>
      </c>
    </row>
    <row r="10" spans="1:241" s="325" customFormat="1" ht="23.25" customHeight="1">
      <c r="A10" s="78" t="str">
        <f>'15 一般-工资福利（部门预算）'!A10</f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344">
        <f>SUM(F10:H10)</f>
        <v>46.86</v>
      </c>
      <c r="F10" s="344">
        <f>'15 一般-工资福利（部门预算）'!E10</f>
        <v>40.42</v>
      </c>
      <c r="G10" s="344">
        <f>'17一般-商品和服务（部门预算）'!E10</f>
        <v>6.4399999999999995</v>
      </c>
      <c r="H10" s="345">
        <f>'19 一般-个人和家庭（部门预算）'!E10</f>
        <v>0</v>
      </c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0"/>
      <c r="DC10" s="350"/>
      <c r="DD10" s="350"/>
      <c r="DE10" s="350"/>
      <c r="DF10" s="350"/>
      <c r="DG10" s="350"/>
      <c r="DH10" s="350"/>
      <c r="DI10" s="350"/>
      <c r="DJ10" s="350"/>
      <c r="DK10" s="350"/>
      <c r="DL10" s="350"/>
      <c r="DM10" s="350"/>
      <c r="DN10" s="350"/>
      <c r="DO10" s="350"/>
      <c r="DP10" s="350"/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0"/>
      <c r="ED10" s="350"/>
      <c r="EE10" s="350"/>
      <c r="EF10" s="350"/>
      <c r="EG10" s="350"/>
      <c r="EH10" s="350"/>
      <c r="EI10" s="350"/>
      <c r="EJ10" s="350"/>
      <c r="EK10" s="350"/>
      <c r="EL10" s="350"/>
      <c r="EM10" s="350"/>
      <c r="EN10" s="350"/>
      <c r="EO10" s="350"/>
      <c r="EP10" s="350"/>
      <c r="EQ10" s="350"/>
      <c r="ER10" s="350"/>
      <c r="ES10" s="350"/>
      <c r="ET10" s="350"/>
      <c r="EU10" s="350"/>
      <c r="EV10" s="350"/>
      <c r="EW10" s="350"/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0"/>
      <c r="FL10" s="350"/>
      <c r="FM10" s="350"/>
      <c r="FN10" s="350"/>
      <c r="FO10" s="350"/>
      <c r="FP10" s="350"/>
      <c r="FQ10" s="350"/>
      <c r="FR10" s="350"/>
      <c r="FS10" s="350"/>
      <c r="FT10" s="350"/>
      <c r="FU10" s="350"/>
      <c r="FV10" s="350"/>
      <c r="FW10" s="350"/>
      <c r="FX10" s="350"/>
      <c r="FY10" s="350"/>
      <c r="FZ10" s="350"/>
      <c r="GA10" s="350"/>
      <c r="GB10" s="350"/>
      <c r="GC10" s="350"/>
      <c r="GD10" s="350"/>
      <c r="GE10" s="350"/>
      <c r="GF10" s="350"/>
      <c r="GG10" s="350"/>
      <c r="GH10" s="350"/>
      <c r="GI10" s="350"/>
      <c r="GJ10" s="350"/>
      <c r="GK10" s="350"/>
      <c r="GL10" s="350"/>
      <c r="GM10" s="350"/>
      <c r="GN10" s="350"/>
      <c r="GO10" s="350"/>
      <c r="GP10" s="350"/>
      <c r="GQ10" s="350"/>
      <c r="GR10" s="350"/>
      <c r="GS10" s="350"/>
      <c r="GT10" s="350"/>
      <c r="GU10" s="350"/>
      <c r="GV10" s="350"/>
      <c r="GW10" s="350"/>
      <c r="GX10" s="350"/>
      <c r="GY10" s="350"/>
      <c r="GZ10" s="350"/>
      <c r="HA10" s="350"/>
      <c r="HB10" s="350"/>
      <c r="HC10" s="350"/>
      <c r="HD10" s="350"/>
      <c r="HE10" s="350"/>
      <c r="HF10" s="350"/>
      <c r="HG10" s="350"/>
      <c r="HH10" s="350"/>
      <c r="HI10" s="350"/>
      <c r="HJ10" s="350"/>
      <c r="HK10" s="350"/>
      <c r="HL10" s="350"/>
      <c r="HM10" s="350"/>
      <c r="HN10" s="350"/>
      <c r="HO10" s="350"/>
      <c r="HP10" s="350"/>
      <c r="HQ10" s="350"/>
      <c r="HR10" s="350"/>
      <c r="HS10" s="350"/>
      <c r="HT10" s="350"/>
      <c r="HU10" s="350"/>
      <c r="HV10" s="350"/>
      <c r="HW10" s="350"/>
      <c r="HX10" s="350"/>
      <c r="HY10" s="350"/>
      <c r="HZ10" s="350"/>
      <c r="IA10" s="350"/>
      <c r="IB10" s="350"/>
      <c r="IC10" s="24"/>
      <c r="ID10" s="24"/>
      <c r="IE10" s="24"/>
      <c r="IF10" s="24"/>
      <c r="IG10" s="24"/>
    </row>
    <row r="11" spans="1:241" ht="29.25" customHeight="1">
      <c r="A11" s="346"/>
      <c r="B11" s="346"/>
      <c r="C11" s="347"/>
      <c r="D11" s="348"/>
      <c r="F11" s="349"/>
      <c r="G11" s="349"/>
      <c r="H11" s="349"/>
      <c r="IC11"/>
      <c r="ID11"/>
      <c r="IE11"/>
      <c r="IF11"/>
      <c r="IG11"/>
    </row>
    <row r="12" spans="1:241" ht="18.75" customHeight="1">
      <c r="A12" s="346"/>
      <c r="B12" s="346"/>
      <c r="C12" s="347"/>
      <c r="D12" s="348"/>
      <c r="F12" s="349"/>
      <c r="G12" s="349"/>
      <c r="H12" s="349"/>
      <c r="IC12"/>
      <c r="ID12"/>
      <c r="IE12"/>
      <c r="IF12"/>
      <c r="IG12"/>
    </row>
    <row r="13" spans="3:241" ht="18.75" customHeight="1">
      <c r="C13" s="347"/>
      <c r="D13" s="348"/>
      <c r="F13" s="349"/>
      <c r="G13" s="349"/>
      <c r="H13" s="349"/>
      <c r="IC13"/>
      <c r="ID13"/>
      <c r="IE13"/>
      <c r="IF13"/>
      <c r="IG13"/>
    </row>
    <row r="14" spans="4:241" ht="18.75" customHeight="1">
      <c r="D14" s="348"/>
      <c r="F14" s="349"/>
      <c r="G14" s="349"/>
      <c r="H14" s="349"/>
      <c r="IC14"/>
      <c r="ID14"/>
      <c r="IE14"/>
      <c r="IF14"/>
      <c r="IG14"/>
    </row>
    <row r="15" spans="4:241" ht="18.75" customHeight="1">
      <c r="D15" s="348"/>
      <c r="F15" s="349"/>
      <c r="G15" s="349"/>
      <c r="H15" s="349"/>
      <c r="IC15"/>
      <c r="ID15"/>
      <c r="IE15"/>
      <c r="IF15"/>
      <c r="IG15"/>
    </row>
    <row r="16" spans="6:241" ht="18.75" customHeight="1">
      <c r="F16" s="349"/>
      <c r="G16" s="349"/>
      <c r="H16" s="349"/>
      <c r="IC16"/>
      <c r="ID16"/>
      <c r="IE16"/>
      <c r="IF16"/>
      <c r="IG16"/>
    </row>
    <row r="17" spans="6:241" ht="18.75" customHeight="1">
      <c r="F17" s="349"/>
      <c r="G17" s="349"/>
      <c r="IC17"/>
      <c r="ID17"/>
      <c r="IE17"/>
      <c r="IF17"/>
      <c r="IG17"/>
    </row>
    <row r="18" spans="6:241" ht="18.75" customHeight="1">
      <c r="F18" s="349"/>
      <c r="G18" s="349"/>
      <c r="IC18"/>
      <c r="ID18"/>
      <c r="IE18"/>
      <c r="IF18"/>
      <c r="IG18"/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M25" sqref="M25"/>
    </sheetView>
  </sheetViews>
  <sheetFormatPr defaultColWidth="6.75390625" defaultRowHeight="22.5" customHeight="1"/>
  <cols>
    <col min="1" max="3" width="3.625" style="294" customWidth="1"/>
    <col min="4" max="4" width="19.50390625" style="294" customWidth="1"/>
    <col min="5" max="5" width="9.00390625" style="294" customWidth="1"/>
    <col min="6" max="6" width="8.50390625" style="294" customWidth="1"/>
    <col min="7" max="11" width="7.50390625" style="294" customWidth="1"/>
    <col min="12" max="12" width="7.50390625" style="295" customWidth="1"/>
    <col min="13" max="13" width="8.50390625" style="294" customWidth="1"/>
    <col min="14" max="22" width="7.50390625" style="294" customWidth="1"/>
    <col min="23" max="23" width="8.125" style="294" customWidth="1"/>
    <col min="24" max="26" width="7.50390625" style="294" customWidth="1"/>
    <col min="27" max="16384" width="6.75390625" style="294" customWidth="1"/>
  </cols>
  <sheetData>
    <row r="1" spans="2:27" ht="22.5" customHeight="1">
      <c r="B1" s="296"/>
      <c r="C1" s="296"/>
      <c r="D1" s="296"/>
      <c r="E1" s="296"/>
      <c r="F1" s="296"/>
      <c r="G1" s="296"/>
      <c r="H1" s="296"/>
      <c r="I1" s="296"/>
      <c r="J1" s="296"/>
      <c r="K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Z1" s="319" t="s">
        <v>217</v>
      </c>
      <c r="AA1" s="320"/>
    </row>
    <row r="2" spans="1:26" ht="22.5" customHeight="1">
      <c r="A2" s="297" t="s">
        <v>218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7" ht="22.5" customHeight="1">
      <c r="A3" s="298" t="s">
        <v>2</v>
      </c>
      <c r="B3" s="298"/>
      <c r="C3" s="298"/>
      <c r="D3" s="298"/>
      <c r="E3" s="299"/>
      <c r="F3" s="299"/>
      <c r="G3" s="299"/>
      <c r="H3" s="299"/>
      <c r="I3" s="299"/>
      <c r="J3" s="299"/>
      <c r="K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Y3" s="321" t="s">
        <v>78</v>
      </c>
      <c r="Z3" s="321"/>
      <c r="AA3" s="322"/>
    </row>
    <row r="4" spans="1:26" ht="27" customHeight="1">
      <c r="A4" s="300" t="s">
        <v>95</v>
      </c>
      <c r="B4" s="300"/>
      <c r="C4" s="300"/>
      <c r="D4" s="301" t="s">
        <v>96</v>
      </c>
      <c r="E4" s="301" t="s">
        <v>97</v>
      </c>
      <c r="F4" s="302" t="s">
        <v>133</v>
      </c>
      <c r="G4" s="302"/>
      <c r="H4" s="302"/>
      <c r="I4" s="302"/>
      <c r="J4" s="302"/>
      <c r="K4" s="302"/>
      <c r="L4" s="302"/>
      <c r="M4" s="302"/>
      <c r="N4" s="302" t="s">
        <v>134</v>
      </c>
      <c r="O4" s="302"/>
      <c r="P4" s="302"/>
      <c r="Q4" s="302"/>
      <c r="R4" s="302"/>
      <c r="S4" s="302"/>
      <c r="T4" s="302"/>
      <c r="U4" s="302"/>
      <c r="V4" s="315" t="s">
        <v>135</v>
      </c>
      <c r="W4" s="301" t="s">
        <v>136</v>
      </c>
      <c r="X4" s="301"/>
      <c r="Y4" s="301"/>
      <c r="Z4" s="301"/>
    </row>
    <row r="5" spans="1:26" ht="27" customHeight="1">
      <c r="A5" s="301" t="s">
        <v>98</v>
      </c>
      <c r="B5" s="301" t="s">
        <v>99</v>
      </c>
      <c r="C5" s="301" t="s">
        <v>100</v>
      </c>
      <c r="D5" s="301"/>
      <c r="E5" s="301"/>
      <c r="F5" s="301" t="s">
        <v>80</v>
      </c>
      <c r="G5" s="301" t="s">
        <v>137</v>
      </c>
      <c r="H5" s="301" t="s">
        <v>138</v>
      </c>
      <c r="I5" s="301" t="s">
        <v>139</v>
      </c>
      <c r="J5" s="301" t="s">
        <v>140</v>
      </c>
      <c r="K5" s="312" t="s">
        <v>141</v>
      </c>
      <c r="L5" s="301" t="s">
        <v>142</v>
      </c>
      <c r="M5" s="301" t="s">
        <v>143</v>
      </c>
      <c r="N5" s="301" t="s">
        <v>80</v>
      </c>
      <c r="O5" s="301" t="s">
        <v>144</v>
      </c>
      <c r="P5" s="301" t="s">
        <v>145</v>
      </c>
      <c r="Q5" s="301" t="s">
        <v>146</v>
      </c>
      <c r="R5" s="312" t="s">
        <v>147</v>
      </c>
      <c r="S5" s="301" t="s">
        <v>148</v>
      </c>
      <c r="T5" s="301" t="s">
        <v>149</v>
      </c>
      <c r="U5" s="301" t="s">
        <v>150</v>
      </c>
      <c r="V5" s="316"/>
      <c r="W5" s="301" t="s">
        <v>80</v>
      </c>
      <c r="X5" s="301" t="s">
        <v>151</v>
      </c>
      <c r="Y5" s="301" t="s">
        <v>152</v>
      </c>
      <c r="Z5" s="301" t="s">
        <v>136</v>
      </c>
    </row>
    <row r="6" spans="1:26" ht="27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12"/>
      <c r="L6" s="301"/>
      <c r="M6" s="301"/>
      <c r="N6" s="301"/>
      <c r="O6" s="301"/>
      <c r="P6" s="301"/>
      <c r="Q6" s="301"/>
      <c r="R6" s="312"/>
      <c r="S6" s="301"/>
      <c r="T6" s="301"/>
      <c r="U6" s="301"/>
      <c r="V6" s="317"/>
      <c r="W6" s="301"/>
      <c r="X6" s="301"/>
      <c r="Y6" s="301"/>
      <c r="Z6" s="301"/>
    </row>
    <row r="7" spans="1:26" ht="22.5" customHeight="1">
      <c r="A7" s="300" t="s">
        <v>101</v>
      </c>
      <c r="B7" s="300" t="s">
        <v>101</v>
      </c>
      <c r="C7" s="300" t="s">
        <v>101</v>
      </c>
      <c r="D7" s="300" t="s">
        <v>101</v>
      </c>
      <c r="E7" s="300">
        <v>1</v>
      </c>
      <c r="F7" s="300">
        <v>2</v>
      </c>
      <c r="G7" s="300">
        <v>3</v>
      </c>
      <c r="H7" s="300">
        <v>4</v>
      </c>
      <c r="I7" s="300">
        <v>5</v>
      </c>
      <c r="J7" s="300">
        <v>6</v>
      </c>
      <c r="K7" s="300">
        <v>7</v>
      </c>
      <c r="L7" s="300">
        <v>8</v>
      </c>
      <c r="M7" s="300">
        <v>9</v>
      </c>
      <c r="N7" s="300">
        <v>10</v>
      </c>
      <c r="O7" s="300">
        <v>11</v>
      </c>
      <c r="P7" s="300">
        <v>12</v>
      </c>
      <c r="Q7" s="300">
        <v>13</v>
      </c>
      <c r="R7" s="300">
        <v>14</v>
      </c>
      <c r="S7" s="300">
        <v>15</v>
      </c>
      <c r="T7" s="300">
        <v>16</v>
      </c>
      <c r="U7" s="300">
        <v>17</v>
      </c>
      <c r="V7" s="300">
        <v>18</v>
      </c>
      <c r="W7" s="300">
        <v>19</v>
      </c>
      <c r="X7" s="300">
        <v>20</v>
      </c>
      <c r="Y7" s="300">
        <v>21</v>
      </c>
      <c r="Z7" s="300">
        <v>22</v>
      </c>
    </row>
    <row r="8" spans="1:26" ht="22.5" customHeight="1">
      <c r="A8" s="303">
        <v>206</v>
      </c>
      <c r="B8" s="303"/>
      <c r="C8" s="303"/>
      <c r="D8" s="303" t="s">
        <v>219</v>
      </c>
      <c r="E8" s="304">
        <f>F8+N8+V8+W8</f>
        <v>40.42</v>
      </c>
      <c r="F8" s="304">
        <f>SUM(G8:M8)</f>
        <v>31.07</v>
      </c>
      <c r="G8" s="305">
        <f>G9</f>
        <v>17.29</v>
      </c>
      <c r="H8" s="305">
        <f aca="true" t="shared" si="0" ref="H8:O8">H9</f>
        <v>0</v>
      </c>
      <c r="I8" s="305">
        <f t="shared" si="0"/>
        <v>8.98</v>
      </c>
      <c r="J8" s="305">
        <f t="shared" si="0"/>
        <v>0</v>
      </c>
      <c r="K8" s="305">
        <f t="shared" si="0"/>
        <v>0</v>
      </c>
      <c r="L8" s="305">
        <f t="shared" si="0"/>
        <v>4.8</v>
      </c>
      <c r="M8" s="305">
        <f t="shared" si="0"/>
        <v>0</v>
      </c>
      <c r="N8" s="304">
        <f>SUM(O8:U8)</f>
        <v>6.359999999999999</v>
      </c>
      <c r="O8" s="305">
        <f t="shared" si="0"/>
        <v>4.15</v>
      </c>
      <c r="P8" s="305">
        <f aca="true" t="shared" si="1" ref="P8:Z9">P9</f>
        <v>1.94</v>
      </c>
      <c r="Q8" s="305">
        <f t="shared" si="1"/>
        <v>0</v>
      </c>
      <c r="R8" s="305">
        <f t="shared" si="1"/>
        <v>0</v>
      </c>
      <c r="S8" s="305">
        <f t="shared" si="1"/>
        <v>0.27</v>
      </c>
      <c r="T8" s="305">
        <f t="shared" si="1"/>
        <v>0</v>
      </c>
      <c r="U8" s="305">
        <f t="shared" si="1"/>
        <v>0</v>
      </c>
      <c r="V8" s="305">
        <f t="shared" si="1"/>
        <v>2.99</v>
      </c>
      <c r="W8" s="305">
        <f t="shared" si="1"/>
        <v>0</v>
      </c>
      <c r="X8" s="305">
        <f t="shared" si="1"/>
        <v>0</v>
      </c>
      <c r="Y8" s="305">
        <f t="shared" si="1"/>
        <v>0</v>
      </c>
      <c r="Z8" s="305">
        <f t="shared" si="1"/>
        <v>0</v>
      </c>
    </row>
    <row r="9" spans="1:26" ht="22.5" customHeight="1">
      <c r="A9" s="306" t="s">
        <v>220</v>
      </c>
      <c r="B9" s="306" t="s">
        <v>159</v>
      </c>
      <c r="C9" s="306"/>
      <c r="D9" s="303" t="s">
        <v>221</v>
      </c>
      <c r="E9" s="304">
        <f>F9+N9+V9+W9</f>
        <v>40.42</v>
      </c>
      <c r="F9" s="304">
        <f>SUM(G9:M9)</f>
        <v>31.07</v>
      </c>
      <c r="G9" s="305">
        <f>G10</f>
        <v>17.29</v>
      </c>
      <c r="H9" s="305">
        <f aca="true" t="shared" si="2" ref="H9:O9">H10</f>
        <v>0</v>
      </c>
      <c r="I9" s="305">
        <f t="shared" si="2"/>
        <v>8.98</v>
      </c>
      <c r="J9" s="305">
        <f t="shared" si="2"/>
        <v>0</v>
      </c>
      <c r="K9" s="305">
        <f t="shared" si="2"/>
        <v>0</v>
      </c>
      <c r="L9" s="305">
        <f t="shared" si="2"/>
        <v>4.8</v>
      </c>
      <c r="M9" s="305">
        <f t="shared" si="2"/>
        <v>0</v>
      </c>
      <c r="N9" s="304">
        <f>SUM(O9:U9)</f>
        <v>6.359999999999999</v>
      </c>
      <c r="O9" s="305">
        <f t="shared" si="2"/>
        <v>4.15</v>
      </c>
      <c r="P9" s="305">
        <f t="shared" si="1"/>
        <v>1.94</v>
      </c>
      <c r="Q9" s="305">
        <f t="shared" si="1"/>
        <v>0</v>
      </c>
      <c r="R9" s="305">
        <f t="shared" si="1"/>
        <v>0</v>
      </c>
      <c r="S9" s="305">
        <f t="shared" si="1"/>
        <v>0.27</v>
      </c>
      <c r="T9" s="305">
        <f t="shared" si="1"/>
        <v>0</v>
      </c>
      <c r="U9" s="305">
        <f t="shared" si="1"/>
        <v>0</v>
      </c>
      <c r="V9" s="305">
        <f t="shared" si="1"/>
        <v>2.99</v>
      </c>
      <c r="W9" s="305">
        <f t="shared" si="1"/>
        <v>0</v>
      </c>
      <c r="X9" s="305">
        <f t="shared" si="1"/>
        <v>0</v>
      </c>
      <c r="Y9" s="305">
        <f t="shared" si="1"/>
        <v>0</v>
      </c>
      <c r="Z9" s="305">
        <f t="shared" si="1"/>
        <v>0</v>
      </c>
    </row>
    <row r="10" spans="1:255" s="24" customFormat="1" ht="26.25" customHeight="1">
      <c r="A10" s="307" t="s">
        <v>220</v>
      </c>
      <c r="B10" s="307" t="s">
        <v>159</v>
      </c>
      <c r="C10" s="307" t="s">
        <v>159</v>
      </c>
      <c r="D10" s="308" t="s">
        <v>222</v>
      </c>
      <c r="E10" s="304">
        <f>F10+N10+V10+W10</f>
        <v>40.42</v>
      </c>
      <c r="F10" s="304">
        <f>SUM(G10:M10)</f>
        <v>31.07</v>
      </c>
      <c r="G10" s="309">
        <v>17.29</v>
      </c>
      <c r="H10" s="309"/>
      <c r="I10" s="309">
        <v>8.98</v>
      </c>
      <c r="J10" s="309"/>
      <c r="K10" s="309"/>
      <c r="L10" s="313">
        <v>4.8</v>
      </c>
      <c r="M10" s="309"/>
      <c r="N10" s="304">
        <f>SUM(O10:U10)</f>
        <v>6.359999999999999</v>
      </c>
      <c r="O10" s="309">
        <v>4.15</v>
      </c>
      <c r="P10" s="309">
        <v>1.94</v>
      </c>
      <c r="Q10" s="309"/>
      <c r="R10" s="309"/>
      <c r="S10" s="309">
        <v>0.27</v>
      </c>
      <c r="T10" s="309"/>
      <c r="U10" s="309"/>
      <c r="V10" s="309">
        <v>2.99</v>
      </c>
      <c r="W10" s="304">
        <f>SUM(X10:Z10)</f>
        <v>0</v>
      </c>
      <c r="X10" s="318"/>
      <c r="Y10" s="318"/>
      <c r="Z10" s="318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23"/>
      <c r="ET10" s="323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/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/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3"/>
      <c r="GM10" s="323"/>
      <c r="GN10" s="323"/>
      <c r="GO10" s="323"/>
      <c r="GP10" s="323"/>
      <c r="GQ10" s="323"/>
      <c r="GR10" s="323"/>
      <c r="GS10" s="323"/>
      <c r="GT10" s="323"/>
      <c r="GU10" s="323"/>
      <c r="GV10" s="323"/>
      <c r="GW10" s="323"/>
      <c r="GX10" s="323"/>
      <c r="GY10" s="323"/>
      <c r="GZ10" s="323"/>
      <c r="HA10" s="323"/>
      <c r="HB10" s="323"/>
      <c r="HC10" s="323"/>
      <c r="HD10" s="323"/>
      <c r="HE10" s="323"/>
      <c r="HF10" s="323"/>
      <c r="HG10" s="323"/>
      <c r="HH10" s="323"/>
      <c r="HI10" s="323"/>
      <c r="HJ10" s="323"/>
      <c r="HK10" s="323"/>
      <c r="HL10" s="323"/>
      <c r="HM10" s="323"/>
      <c r="HN10" s="323"/>
      <c r="HO10" s="323"/>
      <c r="HP10" s="323"/>
      <c r="HQ10" s="323"/>
      <c r="HR10" s="323"/>
      <c r="HS10" s="323"/>
      <c r="HT10" s="323"/>
      <c r="HU10" s="323"/>
      <c r="HV10" s="323"/>
      <c r="HW10" s="323"/>
      <c r="HX10" s="323"/>
      <c r="HY10" s="323"/>
      <c r="HZ10" s="323"/>
      <c r="IA10" s="323"/>
      <c r="IB10" s="323"/>
      <c r="IC10" s="323"/>
      <c r="ID10" s="323"/>
      <c r="IE10" s="323"/>
      <c r="IF10" s="323"/>
      <c r="IG10" s="323"/>
      <c r="IH10" s="323"/>
      <c r="II10" s="323"/>
      <c r="IJ10" s="323"/>
      <c r="IK10" s="323"/>
      <c r="IL10" s="323"/>
      <c r="IM10" s="323"/>
      <c r="IN10" s="323"/>
      <c r="IO10" s="323"/>
      <c r="IP10" s="323"/>
      <c r="IQ10" s="323"/>
      <c r="IR10" s="323"/>
      <c r="IS10" s="323"/>
      <c r="IT10" s="323"/>
      <c r="IU10" s="323"/>
    </row>
    <row r="11" spans="1:27" ht="22.5" customHeight="1">
      <c r="A11" s="310"/>
      <c r="B11" s="310"/>
      <c r="C11" s="310"/>
      <c r="D11" s="310"/>
      <c r="E11" s="310"/>
      <c r="F11" s="310"/>
      <c r="G11" s="310"/>
      <c r="H11" s="310"/>
      <c r="I11" s="310"/>
      <c r="J11" s="310"/>
      <c r="K11" s="310"/>
      <c r="L11" s="314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</row>
    <row r="12" spans="1:27" ht="22.5" customHeight="1">
      <c r="A12" s="310"/>
      <c r="B12" s="310"/>
      <c r="C12" s="310"/>
      <c r="D12" s="310"/>
      <c r="E12" s="311"/>
      <c r="F12" s="310"/>
      <c r="G12" s="310"/>
      <c r="H12" s="310"/>
      <c r="I12" s="310"/>
      <c r="J12" s="310"/>
      <c r="K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</row>
    <row r="13" spans="1:26" ht="22.5" customHeight="1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</row>
    <row r="14" spans="1:26" ht="22.5" customHeight="1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</row>
    <row r="15" spans="1:25" ht="22.5" customHeight="1">
      <c r="A15" s="310"/>
      <c r="B15" s="310"/>
      <c r="C15" s="310"/>
      <c r="D15" s="310"/>
      <c r="E15" s="310"/>
      <c r="I15" s="310"/>
      <c r="J15" s="310"/>
      <c r="K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</row>
    <row r="16" spans="1:24" ht="22.5" customHeight="1">
      <c r="A16" s="310"/>
      <c r="B16" s="310"/>
      <c r="C16" s="310"/>
      <c r="D16" s="310"/>
      <c r="E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</row>
    <row r="17" spans="14:23" ht="22.5" customHeight="1">
      <c r="N17" s="310"/>
      <c r="O17" s="310"/>
      <c r="P17" s="310"/>
      <c r="Q17" s="310"/>
      <c r="R17" s="310"/>
      <c r="S17" s="310"/>
      <c r="T17" s="310"/>
      <c r="U17" s="310"/>
      <c r="V17" s="310"/>
      <c r="W17" s="310"/>
    </row>
    <row r="18" spans="14:16" ht="22.5" customHeight="1">
      <c r="N18" s="310"/>
      <c r="O18" s="310"/>
      <c r="P18" s="310"/>
    </row>
    <row r="19" ht="22.5" customHeight="1"/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F12" sqref="F12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t="s">
        <v>223</v>
      </c>
    </row>
    <row r="2" spans="1:13" ht="33" customHeight="1">
      <c r="A2" s="292" t="s">
        <v>224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4.25" customHeight="1">
      <c r="A3" s="249" t="s">
        <v>2</v>
      </c>
      <c r="B3" s="250"/>
      <c r="C3" s="250"/>
      <c r="D3" s="250"/>
      <c r="L3" s="255" t="s">
        <v>78</v>
      </c>
      <c r="M3" s="255"/>
    </row>
    <row r="4" spans="1:13" ht="22.5" customHeight="1">
      <c r="A4" s="251" t="s">
        <v>95</v>
      </c>
      <c r="B4" s="251"/>
      <c r="C4" s="251"/>
      <c r="D4" s="293" t="s">
        <v>96</v>
      </c>
      <c r="E4" s="75" t="s">
        <v>80</v>
      </c>
      <c r="F4" s="75" t="s">
        <v>121</v>
      </c>
      <c r="G4" s="75"/>
      <c r="H4" s="75"/>
      <c r="I4" s="75"/>
      <c r="J4" s="75"/>
      <c r="K4" s="75" t="s">
        <v>125</v>
      </c>
      <c r="L4" s="75"/>
      <c r="M4" s="75"/>
    </row>
    <row r="5" spans="1:13" ht="17.25" customHeight="1">
      <c r="A5" s="75" t="s">
        <v>98</v>
      </c>
      <c r="B5" s="81" t="s">
        <v>99</v>
      </c>
      <c r="C5" s="75" t="s">
        <v>100</v>
      </c>
      <c r="D5" s="293"/>
      <c r="E5" s="75"/>
      <c r="F5" s="75" t="s">
        <v>155</v>
      </c>
      <c r="G5" s="75" t="s">
        <v>156</v>
      </c>
      <c r="H5" s="75" t="s">
        <v>134</v>
      </c>
      <c r="I5" s="75" t="s">
        <v>135</v>
      </c>
      <c r="J5" s="75" t="s">
        <v>136</v>
      </c>
      <c r="K5" s="75" t="s">
        <v>155</v>
      </c>
      <c r="L5" s="75" t="s">
        <v>109</v>
      </c>
      <c r="M5" s="75" t="s">
        <v>157</v>
      </c>
    </row>
    <row r="6" spans="1:13" ht="20.25" customHeight="1">
      <c r="A6" s="75"/>
      <c r="B6" s="81"/>
      <c r="C6" s="75"/>
      <c r="D6" s="293"/>
      <c r="E6" s="75"/>
      <c r="F6" s="75"/>
      <c r="G6" s="75"/>
      <c r="H6" s="75"/>
      <c r="I6" s="75"/>
      <c r="J6" s="75"/>
      <c r="K6" s="75"/>
      <c r="L6" s="75"/>
      <c r="M6" s="75"/>
    </row>
    <row r="7" spans="1:13" ht="22.5" customHeight="1">
      <c r="A7" s="78" t="s">
        <v>158</v>
      </c>
      <c r="B7" s="78" t="s">
        <v>158</v>
      </c>
      <c r="C7" s="78" t="s">
        <v>158</v>
      </c>
      <c r="D7" s="78" t="s">
        <v>158</v>
      </c>
      <c r="E7" s="81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</row>
    <row r="8" spans="1:13" ht="22.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80">
        <f>F8+K8</f>
        <v>40.42</v>
      </c>
      <c r="F8" s="80">
        <f>SUM(G8:J8)</f>
        <v>40.42</v>
      </c>
      <c r="G8" s="80">
        <f>'15 一般-工资福利（部门预算）'!F8</f>
        <v>31.07</v>
      </c>
      <c r="H8" s="80">
        <f>'15 一般-工资福利（部门预算）'!N8</f>
        <v>6.359999999999999</v>
      </c>
      <c r="I8" s="80">
        <f>'15 一般-工资福利（部门预算）'!V8</f>
        <v>2.99</v>
      </c>
      <c r="J8" s="80">
        <f>'15 一般-工资福利（部门预算）'!W8</f>
        <v>0</v>
      </c>
      <c r="K8" s="80"/>
      <c r="L8" s="80"/>
      <c r="M8" s="75"/>
    </row>
    <row r="9" spans="1:13" ht="22.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80">
        <f>F9+K9</f>
        <v>40.42</v>
      </c>
      <c r="F9" s="80">
        <f>SUM(G9:J9)</f>
        <v>40.42</v>
      </c>
      <c r="G9" s="80">
        <f>'15 一般-工资福利（部门预算）'!F9</f>
        <v>31.07</v>
      </c>
      <c r="H9" s="80">
        <f>'15 一般-工资福利（部门预算）'!N9</f>
        <v>6.359999999999999</v>
      </c>
      <c r="I9" s="80">
        <f>'15 一般-工资福利（部门预算）'!V9</f>
        <v>2.99</v>
      </c>
      <c r="J9" s="80">
        <f>'15 一般-工资福利（部门预算）'!W9</f>
        <v>0</v>
      </c>
      <c r="K9" s="80"/>
      <c r="L9" s="80"/>
      <c r="M9" s="75"/>
    </row>
    <row r="10" spans="1:13" s="24" customFormat="1" ht="29.25" customHeight="1">
      <c r="A10" s="78"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80">
        <f>F10+K10</f>
        <v>40.42</v>
      </c>
      <c r="F10" s="80">
        <f>SUM(G10:J10)</f>
        <v>40.42</v>
      </c>
      <c r="G10" s="80">
        <f>'15 一般-工资福利（部门预算）'!F10</f>
        <v>31.07</v>
      </c>
      <c r="H10" s="80">
        <f>'15 一般-工资福利（部门预算）'!N10</f>
        <v>6.359999999999999</v>
      </c>
      <c r="I10" s="80">
        <f>'15 一般-工资福利（部门预算）'!V10</f>
        <v>2.99</v>
      </c>
      <c r="J10" s="80">
        <f>'15 一般-工资福利（部门预算）'!W10</f>
        <v>0</v>
      </c>
      <c r="K10" s="80"/>
      <c r="L10" s="80"/>
      <c r="M10" s="252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GridLines="0" showZeros="0" workbookViewId="0" topLeftCell="A1">
      <selection activeCell="Y23" sqref="Y23"/>
    </sheetView>
  </sheetViews>
  <sheetFormatPr defaultColWidth="6.75390625" defaultRowHeight="22.5" customHeight="1"/>
  <cols>
    <col min="1" max="1" width="4.75390625" style="277" customWidth="1"/>
    <col min="2" max="3" width="4.00390625" style="277" customWidth="1"/>
    <col min="4" max="4" width="21.875" style="277" customWidth="1"/>
    <col min="5" max="5" width="8.625" style="277" customWidth="1"/>
    <col min="6" max="13" width="7.25390625" style="277" customWidth="1"/>
    <col min="14" max="14" width="7.00390625" style="277" customWidth="1"/>
    <col min="15" max="23" width="7.25390625" style="277" customWidth="1"/>
    <col min="24" max="24" width="6.875" style="277" customWidth="1"/>
    <col min="25" max="25" width="7.25390625" style="277" customWidth="1"/>
    <col min="26" max="16384" width="6.75390625" style="277" customWidth="1"/>
  </cols>
  <sheetData>
    <row r="1" spans="2:25" ht="22.5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W1" s="290" t="s">
        <v>225</v>
      </c>
      <c r="X1" s="290"/>
      <c r="Y1" s="290"/>
    </row>
    <row r="2" spans="1:25" ht="22.5" customHeight="1">
      <c r="A2" s="279" t="s">
        <v>226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</row>
    <row r="3" spans="1:25" ht="22.5" customHeight="1">
      <c r="A3" s="280" t="s">
        <v>2</v>
      </c>
      <c r="B3" s="280"/>
      <c r="C3" s="280"/>
      <c r="D3" s="280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W3" s="291" t="s">
        <v>78</v>
      </c>
      <c r="X3" s="291"/>
      <c r="Y3" s="291"/>
    </row>
    <row r="4" spans="1:25" ht="22.5" customHeight="1">
      <c r="A4" s="282" t="s">
        <v>95</v>
      </c>
      <c r="B4" s="282"/>
      <c r="C4" s="282"/>
      <c r="D4" s="283" t="s">
        <v>96</v>
      </c>
      <c r="E4" s="284" t="s">
        <v>162</v>
      </c>
      <c r="F4" s="283" t="s">
        <v>163</v>
      </c>
      <c r="G4" s="283" t="s">
        <v>164</v>
      </c>
      <c r="H4" s="283" t="s">
        <v>165</v>
      </c>
      <c r="I4" s="283" t="s">
        <v>166</v>
      </c>
      <c r="J4" s="283" t="s">
        <v>167</v>
      </c>
      <c r="K4" s="283" t="s">
        <v>168</v>
      </c>
      <c r="L4" s="283" t="s">
        <v>169</v>
      </c>
      <c r="M4" s="283" t="s">
        <v>170</v>
      </c>
      <c r="N4" s="283" t="s">
        <v>171</v>
      </c>
      <c r="O4" s="283" t="s">
        <v>172</v>
      </c>
      <c r="P4" s="283" t="s">
        <v>173</v>
      </c>
      <c r="Q4" s="283" t="s">
        <v>174</v>
      </c>
      <c r="R4" s="283" t="s">
        <v>175</v>
      </c>
      <c r="S4" s="283" t="s">
        <v>176</v>
      </c>
      <c r="T4" s="283" t="s">
        <v>177</v>
      </c>
      <c r="U4" s="283" t="s">
        <v>178</v>
      </c>
      <c r="V4" s="283" t="s">
        <v>179</v>
      </c>
      <c r="W4" s="283" t="s">
        <v>180</v>
      </c>
      <c r="X4" s="283" t="s">
        <v>181</v>
      </c>
      <c r="Y4" s="283" t="s">
        <v>182</v>
      </c>
    </row>
    <row r="5" spans="1:25" ht="22.5" customHeight="1">
      <c r="A5" s="283" t="s">
        <v>98</v>
      </c>
      <c r="B5" s="283" t="s">
        <v>99</v>
      </c>
      <c r="C5" s="283" t="s">
        <v>100</v>
      </c>
      <c r="D5" s="283"/>
      <c r="E5" s="284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</row>
    <row r="6" spans="1:25" ht="22.5" customHeight="1">
      <c r="A6" s="283"/>
      <c r="B6" s="283"/>
      <c r="C6" s="283"/>
      <c r="D6" s="283"/>
      <c r="E6" s="284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</row>
    <row r="7" spans="1:25" ht="22.5" customHeight="1">
      <c r="A7" s="282" t="s">
        <v>101</v>
      </c>
      <c r="B7" s="282" t="s">
        <v>101</v>
      </c>
      <c r="C7" s="282" t="s">
        <v>101</v>
      </c>
      <c r="D7" s="282" t="s">
        <v>101</v>
      </c>
      <c r="E7" s="282">
        <v>1</v>
      </c>
      <c r="F7" s="282">
        <v>2</v>
      </c>
      <c r="G7" s="282">
        <v>3</v>
      </c>
      <c r="H7" s="282">
        <v>4</v>
      </c>
      <c r="I7" s="282">
        <v>5</v>
      </c>
      <c r="J7" s="282">
        <v>6</v>
      </c>
      <c r="K7" s="282">
        <v>7</v>
      </c>
      <c r="L7" s="282">
        <v>8</v>
      </c>
      <c r="M7" s="282">
        <v>9</v>
      </c>
      <c r="N7" s="282">
        <v>10</v>
      </c>
      <c r="O7" s="282">
        <v>11</v>
      </c>
      <c r="P7" s="282">
        <v>12</v>
      </c>
      <c r="Q7" s="282">
        <v>13</v>
      </c>
      <c r="R7" s="282">
        <v>14</v>
      </c>
      <c r="S7" s="282">
        <v>15</v>
      </c>
      <c r="T7" s="282">
        <v>16</v>
      </c>
      <c r="U7" s="282">
        <v>17</v>
      </c>
      <c r="V7" s="282">
        <v>18</v>
      </c>
      <c r="W7" s="282">
        <v>19</v>
      </c>
      <c r="X7" s="282">
        <v>20</v>
      </c>
      <c r="Y7" s="282">
        <v>21</v>
      </c>
    </row>
    <row r="8" spans="1:25" ht="22.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285">
        <f>E9</f>
        <v>6.4399999999999995</v>
      </c>
      <c r="F8" s="285">
        <f aca="true" t="shared" si="0" ref="F8:Y8">F9</f>
        <v>0.5</v>
      </c>
      <c r="G8" s="285">
        <f t="shared" si="0"/>
        <v>0.18</v>
      </c>
      <c r="H8" s="285">
        <f t="shared" si="0"/>
        <v>0.06</v>
      </c>
      <c r="I8" s="285">
        <f t="shared" si="0"/>
        <v>0.15</v>
      </c>
      <c r="J8" s="285">
        <f t="shared" si="0"/>
        <v>0.1</v>
      </c>
      <c r="K8" s="285">
        <f t="shared" si="0"/>
        <v>0.1</v>
      </c>
      <c r="L8" s="285">
        <f t="shared" si="0"/>
        <v>0.53</v>
      </c>
      <c r="M8" s="285">
        <f t="shared" si="0"/>
        <v>0</v>
      </c>
      <c r="N8" s="285">
        <f t="shared" si="0"/>
        <v>0.1</v>
      </c>
      <c r="O8" s="285">
        <f t="shared" si="0"/>
        <v>0.08</v>
      </c>
      <c r="P8" s="285">
        <f t="shared" si="0"/>
        <v>0</v>
      </c>
      <c r="Q8" s="285">
        <f t="shared" si="0"/>
        <v>0.96</v>
      </c>
      <c r="R8" s="285">
        <f t="shared" si="0"/>
        <v>0.2</v>
      </c>
      <c r="S8" s="285">
        <f t="shared" si="0"/>
        <v>0</v>
      </c>
      <c r="T8" s="285">
        <f t="shared" si="0"/>
        <v>0</v>
      </c>
      <c r="U8" s="285">
        <f t="shared" si="0"/>
        <v>2.88</v>
      </c>
      <c r="V8" s="285">
        <f t="shared" si="0"/>
        <v>0.5</v>
      </c>
      <c r="W8" s="285">
        <f t="shared" si="0"/>
        <v>0</v>
      </c>
      <c r="X8" s="285">
        <f t="shared" si="0"/>
        <v>0</v>
      </c>
      <c r="Y8" s="285">
        <f t="shared" si="0"/>
        <v>0.1</v>
      </c>
    </row>
    <row r="9" spans="1:25" ht="22.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285">
        <f>E10+E11</f>
        <v>6.4399999999999995</v>
      </c>
      <c r="F9" s="285">
        <f aca="true" t="shared" si="1" ref="F9:Y9">F10+F11</f>
        <v>0.5</v>
      </c>
      <c r="G9" s="285">
        <f t="shared" si="1"/>
        <v>0.18</v>
      </c>
      <c r="H9" s="285">
        <f t="shared" si="1"/>
        <v>0.06</v>
      </c>
      <c r="I9" s="285">
        <f t="shared" si="1"/>
        <v>0.15</v>
      </c>
      <c r="J9" s="285">
        <f t="shared" si="1"/>
        <v>0.1</v>
      </c>
      <c r="K9" s="285">
        <f t="shared" si="1"/>
        <v>0.1</v>
      </c>
      <c r="L9" s="285">
        <f t="shared" si="1"/>
        <v>0.53</v>
      </c>
      <c r="M9" s="285">
        <f t="shared" si="1"/>
        <v>0</v>
      </c>
      <c r="N9" s="285">
        <f t="shared" si="1"/>
        <v>0.1</v>
      </c>
      <c r="O9" s="285">
        <f t="shared" si="1"/>
        <v>0.08</v>
      </c>
      <c r="P9" s="285">
        <f t="shared" si="1"/>
        <v>0</v>
      </c>
      <c r="Q9" s="285">
        <f t="shared" si="1"/>
        <v>0.96</v>
      </c>
      <c r="R9" s="285">
        <f t="shared" si="1"/>
        <v>0.2</v>
      </c>
      <c r="S9" s="285">
        <f t="shared" si="1"/>
        <v>0</v>
      </c>
      <c r="T9" s="285">
        <f t="shared" si="1"/>
        <v>0</v>
      </c>
      <c r="U9" s="285">
        <f t="shared" si="1"/>
        <v>2.88</v>
      </c>
      <c r="V9" s="285">
        <f t="shared" si="1"/>
        <v>0.5</v>
      </c>
      <c r="W9" s="285">
        <f t="shared" si="1"/>
        <v>0</v>
      </c>
      <c r="X9" s="285">
        <f t="shared" si="1"/>
        <v>0</v>
      </c>
      <c r="Y9" s="285">
        <f t="shared" si="1"/>
        <v>0.1</v>
      </c>
    </row>
    <row r="10" spans="1:25" s="276" customFormat="1" ht="22.5" customHeight="1">
      <c r="A10" s="78"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286">
        <f>SUM(F10:Y10)</f>
        <v>6.4399999999999995</v>
      </c>
      <c r="F10" s="287">
        <v>0.5</v>
      </c>
      <c r="G10" s="287">
        <v>0.18</v>
      </c>
      <c r="H10" s="287">
        <v>0.06</v>
      </c>
      <c r="I10" s="287">
        <v>0.15</v>
      </c>
      <c r="J10" s="287">
        <v>0.1</v>
      </c>
      <c r="K10" s="287">
        <v>0.1</v>
      </c>
      <c r="L10" s="287">
        <v>0.53</v>
      </c>
      <c r="M10" s="287"/>
      <c r="N10" s="287">
        <v>0.1</v>
      </c>
      <c r="O10" s="287">
        <f>'[1]一般-商品和服务'!O10</f>
        <v>0.08</v>
      </c>
      <c r="P10" s="287">
        <f>'[1]一般-商品和服务'!P10</f>
        <v>0</v>
      </c>
      <c r="Q10" s="287">
        <v>0.96</v>
      </c>
      <c r="R10" s="287">
        <f>'[1]一般-商品和服务'!R10</f>
        <v>0.2</v>
      </c>
      <c r="S10" s="287">
        <f>'[1]一般-商品和服务'!S10</f>
        <v>0</v>
      </c>
      <c r="T10" s="287">
        <f>'[1]一般-商品和服务'!T10</f>
        <v>0</v>
      </c>
      <c r="U10" s="287">
        <v>2.88</v>
      </c>
      <c r="V10" s="287">
        <v>0.5</v>
      </c>
      <c r="W10" s="287"/>
      <c r="X10" s="287">
        <f>'[1]一般-商品和服务'!X10</f>
        <v>0</v>
      </c>
      <c r="Y10" s="287">
        <v>0.1</v>
      </c>
    </row>
    <row r="11" spans="1:25" ht="28.5" customHeight="1">
      <c r="A11" s="288"/>
      <c r="B11" s="288"/>
      <c r="C11" s="288"/>
      <c r="D11" s="288"/>
      <c r="E11" s="286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</row>
    <row r="12" spans="10:18" ht="22.5" customHeight="1">
      <c r="J12" s="276"/>
      <c r="K12" s="276"/>
      <c r="L12" s="276"/>
      <c r="R12" s="276"/>
    </row>
    <row r="13" spans="10:12" ht="22.5" customHeight="1">
      <c r="J13" s="276"/>
      <c r="K13" s="276"/>
      <c r="L13" s="276"/>
    </row>
    <row r="14" ht="22.5" customHeight="1">
      <c r="J14" s="276"/>
    </row>
  </sheetData>
  <sheetProtection formatCells="0" formatColumns="0" formatRows="0"/>
  <mergeCells count="30">
    <mergeCell ref="W1:Y1"/>
    <mergeCell ref="A2:Y2"/>
    <mergeCell ref="A3:D3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0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227</v>
      </c>
    </row>
    <row r="2" spans="1:19" ht="33.75" customHeight="1">
      <c r="A2" s="69" t="s">
        <v>228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49" t="s">
        <v>2</v>
      </c>
      <c r="B3" s="250"/>
      <c r="C3" s="250"/>
      <c r="D3" s="250"/>
      <c r="R3" s="255" t="s">
        <v>78</v>
      </c>
      <c r="S3" s="255"/>
    </row>
    <row r="4" spans="1:19" ht="22.5" customHeight="1">
      <c r="A4" s="158" t="s">
        <v>95</v>
      </c>
      <c r="B4" s="158"/>
      <c r="C4" s="158"/>
      <c r="D4" s="75" t="s">
        <v>96</v>
      </c>
      <c r="E4" s="74" t="s">
        <v>162</v>
      </c>
      <c r="F4" s="75" t="s">
        <v>122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 t="s">
        <v>125</v>
      </c>
      <c r="R4" s="75"/>
      <c r="S4" s="75"/>
    </row>
    <row r="5" spans="1:19" ht="14.25" customHeight="1">
      <c r="A5" s="158"/>
      <c r="B5" s="158"/>
      <c r="C5" s="158"/>
      <c r="D5" s="75"/>
      <c r="E5" s="76"/>
      <c r="F5" s="75" t="s">
        <v>89</v>
      </c>
      <c r="G5" s="75" t="s">
        <v>185</v>
      </c>
      <c r="H5" s="75" t="s">
        <v>172</v>
      </c>
      <c r="I5" s="75" t="s">
        <v>173</v>
      </c>
      <c r="J5" s="75" t="s">
        <v>186</v>
      </c>
      <c r="K5" s="75" t="s">
        <v>187</v>
      </c>
      <c r="L5" s="75" t="s">
        <v>174</v>
      </c>
      <c r="M5" s="75" t="s">
        <v>188</v>
      </c>
      <c r="N5" s="75" t="s">
        <v>177</v>
      </c>
      <c r="O5" s="75" t="s">
        <v>189</v>
      </c>
      <c r="P5" s="75" t="s">
        <v>190</v>
      </c>
      <c r="Q5" s="75" t="s">
        <v>89</v>
      </c>
      <c r="R5" s="75" t="s">
        <v>191</v>
      </c>
      <c r="S5" s="75" t="s">
        <v>157</v>
      </c>
    </row>
    <row r="6" spans="1:19" ht="42.75" customHeight="1">
      <c r="A6" s="75" t="s">
        <v>98</v>
      </c>
      <c r="B6" s="75" t="s">
        <v>99</v>
      </c>
      <c r="C6" s="75" t="s">
        <v>100</v>
      </c>
      <c r="D6" s="75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22.5" customHeight="1">
      <c r="A7" s="78">
        <f>'15 一般-工资福利（部门预算）'!A8</f>
        <v>206</v>
      </c>
      <c r="B7" s="78"/>
      <c r="C7" s="78"/>
      <c r="D7" s="78" t="str">
        <f>'15 一般-工资福利（部门预算）'!D8</f>
        <v>科学技术支出</v>
      </c>
      <c r="E7" s="274">
        <f>E8</f>
        <v>6.4399999999999995</v>
      </c>
      <c r="F7" s="274">
        <f aca="true" t="shared" si="0" ref="F7:S7">F8</f>
        <v>6.4399999999999995</v>
      </c>
      <c r="G7" s="274">
        <f t="shared" si="0"/>
        <v>5.199999999999999</v>
      </c>
      <c r="H7" s="274">
        <f t="shared" si="0"/>
        <v>0.08</v>
      </c>
      <c r="I7" s="274">
        <f t="shared" si="0"/>
        <v>0</v>
      </c>
      <c r="J7" s="274">
        <f t="shared" si="0"/>
        <v>0</v>
      </c>
      <c r="K7" s="274">
        <f t="shared" si="0"/>
        <v>0</v>
      </c>
      <c r="L7" s="274">
        <f t="shared" si="0"/>
        <v>0.96</v>
      </c>
      <c r="M7" s="274">
        <f t="shared" si="0"/>
        <v>0</v>
      </c>
      <c r="N7" s="274">
        <f t="shared" si="0"/>
        <v>0</v>
      </c>
      <c r="O7" s="274">
        <f t="shared" si="0"/>
        <v>0.1</v>
      </c>
      <c r="P7" s="274">
        <f t="shared" si="0"/>
        <v>0.1</v>
      </c>
      <c r="Q7" s="274">
        <f t="shared" si="0"/>
        <v>0</v>
      </c>
      <c r="R7" s="274">
        <f t="shared" si="0"/>
        <v>0</v>
      </c>
      <c r="S7" s="274">
        <f t="shared" si="0"/>
        <v>0</v>
      </c>
    </row>
    <row r="8" spans="1:19" ht="22.5" customHeight="1">
      <c r="A8" s="78" t="str">
        <f>'15 一般-工资福利（部门预算）'!A9</f>
        <v>206</v>
      </c>
      <c r="B8" s="78" t="str">
        <f>'15 一般-工资福利（部门预算）'!B9</f>
        <v>01</v>
      </c>
      <c r="C8" s="78"/>
      <c r="D8" s="78" t="str">
        <f>'15 一般-工资福利（部门预算）'!D9</f>
        <v>科学技术管理事务</v>
      </c>
      <c r="E8" s="274">
        <f>SUM(E9:E10)</f>
        <v>6.4399999999999995</v>
      </c>
      <c r="F8" s="274">
        <f aca="true" t="shared" si="1" ref="F8:S8">SUM(F9:F10)</f>
        <v>6.4399999999999995</v>
      </c>
      <c r="G8" s="274">
        <f t="shared" si="1"/>
        <v>5.199999999999999</v>
      </c>
      <c r="H8" s="274">
        <f t="shared" si="1"/>
        <v>0.08</v>
      </c>
      <c r="I8" s="274">
        <f t="shared" si="1"/>
        <v>0</v>
      </c>
      <c r="J8" s="274">
        <f t="shared" si="1"/>
        <v>0</v>
      </c>
      <c r="K8" s="274">
        <f t="shared" si="1"/>
        <v>0</v>
      </c>
      <c r="L8" s="274">
        <f t="shared" si="1"/>
        <v>0.96</v>
      </c>
      <c r="M8" s="274">
        <f t="shared" si="1"/>
        <v>0</v>
      </c>
      <c r="N8" s="274">
        <f t="shared" si="1"/>
        <v>0</v>
      </c>
      <c r="O8" s="274">
        <f t="shared" si="1"/>
        <v>0.1</v>
      </c>
      <c r="P8" s="274">
        <f t="shared" si="1"/>
        <v>0.1</v>
      </c>
      <c r="Q8" s="274">
        <f t="shared" si="1"/>
        <v>0</v>
      </c>
      <c r="R8" s="274">
        <f t="shared" si="1"/>
        <v>0</v>
      </c>
      <c r="S8" s="274">
        <f t="shared" si="1"/>
        <v>0</v>
      </c>
    </row>
    <row r="9" spans="1:19" s="24" customFormat="1" ht="22.5" customHeight="1">
      <c r="A9" s="78" t="str">
        <f>'15 一般-工资福利（部门预算）'!A10</f>
        <v>206</v>
      </c>
      <c r="B9" s="78" t="str">
        <f>'15 一般-工资福利（部门预算）'!B10</f>
        <v>01</v>
      </c>
      <c r="C9" s="78" t="str">
        <f>'15 一般-工资福利（部门预算）'!C10</f>
        <v>01</v>
      </c>
      <c r="D9" s="78" t="str">
        <f>'15 一般-工资福利（部门预算）'!D10</f>
        <v>行政运行</v>
      </c>
      <c r="E9" s="275">
        <f>F9+Q9</f>
        <v>6.4399999999999995</v>
      </c>
      <c r="F9" s="275">
        <f>'17一般-商品和服务（部门预算）'!E10</f>
        <v>6.4399999999999995</v>
      </c>
      <c r="G9" s="275">
        <f>F9-SUM(H9:P9)</f>
        <v>5.199999999999999</v>
      </c>
      <c r="H9" s="275">
        <f>'17一般-商品和服务（部门预算）'!O10</f>
        <v>0.08</v>
      </c>
      <c r="I9" s="275">
        <f>'17一般-商品和服务（部门预算）'!P10</f>
        <v>0</v>
      </c>
      <c r="J9" s="275"/>
      <c r="K9" s="275"/>
      <c r="L9" s="275">
        <f>'17一般-商品和服务（部门预算）'!Q10</f>
        <v>0.96</v>
      </c>
      <c r="M9" s="275">
        <f>'17一般-商品和服务（部门预算）'!M10</f>
        <v>0</v>
      </c>
      <c r="N9" s="275">
        <f>'17一般-商品和服务（部门预算）'!T10</f>
        <v>0</v>
      </c>
      <c r="O9" s="275">
        <f>'17一般-商品和服务（部门预算）'!N10</f>
        <v>0.1</v>
      </c>
      <c r="P9" s="275">
        <f>'17一般-商品和服务（部门预算）'!Y10+'17一般-商品和服务（部门预算）'!W10+'17一般-商品和服务（部门预算）'!X10</f>
        <v>0.1</v>
      </c>
      <c r="Q9" s="275">
        <f>'16一般-工资福利(政府预算)'!K10</f>
        <v>0</v>
      </c>
      <c r="R9" s="275"/>
      <c r="S9" s="275"/>
    </row>
    <row r="10" spans="1:19" ht="22.5" customHeight="1">
      <c r="A10" s="159"/>
      <c r="B10" s="159"/>
      <c r="C10" s="159"/>
      <c r="D10" s="159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52"/>
      <c r="Q10" s="252"/>
      <c r="R10" s="252"/>
      <c r="S10" s="252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"/>
  <sheetViews>
    <sheetView showGridLines="0" showZeros="0" workbookViewId="0" topLeftCell="A1">
      <selection activeCell="J4" sqref="J4:J6"/>
    </sheetView>
  </sheetViews>
  <sheetFormatPr defaultColWidth="6.875" defaultRowHeight="22.5" customHeight="1"/>
  <cols>
    <col min="1" max="3" width="4.00390625" style="257" customWidth="1"/>
    <col min="4" max="4" width="30.125" style="257" customWidth="1"/>
    <col min="5" max="5" width="11.375" style="257" customWidth="1"/>
    <col min="6" max="11" width="10.375" style="257" customWidth="1"/>
    <col min="12" max="245" width="6.75390625" style="257" customWidth="1"/>
    <col min="246" max="251" width="6.75390625" style="258" customWidth="1"/>
    <col min="252" max="252" width="6.875" style="259" customWidth="1"/>
    <col min="253" max="16384" width="6.875" style="259" customWidth="1"/>
  </cols>
  <sheetData>
    <row r="1" spans="11:252" ht="22.5" customHeight="1">
      <c r="K1" s="257" t="s">
        <v>229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2.5" customHeight="1">
      <c r="A2" s="260" t="s">
        <v>230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2.5" customHeight="1">
      <c r="A3" s="261" t="s">
        <v>231</v>
      </c>
      <c r="B3" s="261"/>
      <c r="C3" s="261"/>
      <c r="D3" s="261"/>
      <c r="G3" s="262"/>
      <c r="I3" s="271" t="s">
        <v>78</v>
      </c>
      <c r="J3" s="271"/>
      <c r="K3" s="27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263" t="s">
        <v>95</v>
      </c>
      <c r="B4" s="263"/>
      <c r="C4" s="263"/>
      <c r="D4" s="264" t="s">
        <v>96</v>
      </c>
      <c r="E4" s="264" t="s">
        <v>162</v>
      </c>
      <c r="F4" s="265" t="s">
        <v>194</v>
      </c>
      <c r="G4" s="264" t="s">
        <v>195</v>
      </c>
      <c r="H4" s="264" t="s">
        <v>196</v>
      </c>
      <c r="I4" s="264" t="s">
        <v>197</v>
      </c>
      <c r="J4" s="264" t="s">
        <v>198</v>
      </c>
      <c r="K4" s="264" t="s">
        <v>182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22.5" customHeight="1">
      <c r="A5" s="264" t="s">
        <v>98</v>
      </c>
      <c r="B5" s="264" t="s">
        <v>99</v>
      </c>
      <c r="C5" s="264" t="s">
        <v>100</v>
      </c>
      <c r="D5" s="264"/>
      <c r="E5" s="264"/>
      <c r="F5" s="265"/>
      <c r="G5" s="264"/>
      <c r="H5" s="264"/>
      <c r="I5" s="264"/>
      <c r="J5" s="264"/>
      <c r="K5" s="264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2.5" customHeight="1">
      <c r="A6" s="264"/>
      <c r="B6" s="264"/>
      <c r="C6" s="264"/>
      <c r="D6" s="264"/>
      <c r="E6" s="264"/>
      <c r="F6" s="265"/>
      <c r="G6" s="264"/>
      <c r="H6" s="264"/>
      <c r="I6" s="264"/>
      <c r="J6" s="264"/>
      <c r="K6" s="26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22.5" customHeight="1">
      <c r="A7" s="266" t="s">
        <v>101</v>
      </c>
      <c r="B7" s="266" t="s">
        <v>101</v>
      </c>
      <c r="C7" s="266" t="s">
        <v>101</v>
      </c>
      <c r="D7" s="266" t="s">
        <v>101</v>
      </c>
      <c r="E7" s="266">
        <v>1</v>
      </c>
      <c r="F7" s="263">
        <v>2</v>
      </c>
      <c r="G7" s="263">
        <v>3</v>
      </c>
      <c r="H7" s="263">
        <v>4</v>
      </c>
      <c r="I7" s="266">
        <v>5</v>
      </c>
      <c r="J7" s="266"/>
      <c r="K7" s="266">
        <v>6</v>
      </c>
      <c r="L7" s="26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12" ht="22.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267">
        <f>SUM(F8:K8)</f>
        <v>0</v>
      </c>
      <c r="F8" s="268">
        <f>F9</f>
        <v>0</v>
      </c>
      <c r="G8" s="263"/>
      <c r="H8" s="263"/>
      <c r="I8" s="266"/>
      <c r="J8" s="266"/>
      <c r="K8" s="266"/>
      <c r="L8" s="262"/>
    </row>
    <row r="9" spans="1:12" ht="22.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267"/>
      <c r="F9" s="268"/>
      <c r="G9" s="263"/>
      <c r="H9" s="263"/>
      <c r="I9" s="266"/>
      <c r="J9" s="266"/>
      <c r="K9" s="266"/>
      <c r="L9" s="262"/>
    </row>
    <row r="10" spans="1:252" s="256" customFormat="1" ht="22.5" customHeight="1">
      <c r="A10" s="78" t="str">
        <f>'15 一般-工资福利（部门预算）'!A10</f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267"/>
      <c r="F10" s="269"/>
      <c r="G10" s="270"/>
      <c r="H10" s="270"/>
      <c r="I10" s="270"/>
      <c r="J10" s="270"/>
      <c r="K10" s="270"/>
      <c r="L10" s="272"/>
      <c r="M10" s="262"/>
      <c r="N10" s="26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ht="26.25" customHeight="1">
      <c r="A11" s="262"/>
      <c r="B11" s="262"/>
      <c r="C11" s="262"/>
      <c r="D11" s="182" t="s">
        <v>199</v>
      </c>
      <c r="E11" s="262"/>
      <c r="F11" s="262"/>
      <c r="G11" s="262"/>
      <c r="H11" s="262"/>
      <c r="I11" s="262"/>
      <c r="J11" s="262"/>
      <c r="K11" s="26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7:252" ht="22.5" customHeight="1">
      <c r="G12" s="262"/>
      <c r="L12" s="27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2:252" ht="22.5" customHeight="1">
      <c r="L13" s="27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2:252" ht="22.5" customHeight="1">
      <c r="L14" s="27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2:252" ht="22.5" customHeight="1">
      <c r="L15" s="273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2:252" ht="22.5" customHeight="1">
      <c r="L16" s="273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2:252" ht="22.5" customHeight="1">
      <c r="L17" s="273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2:252" ht="22.5" customHeight="1">
      <c r="L18" s="273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H19"/>
      <c r="I19"/>
      <c r="J19"/>
      <c r="K19"/>
      <c r="L19" s="27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H20"/>
      <c r="I20"/>
      <c r="J20"/>
      <c r="K20"/>
      <c r="L20" s="27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H21"/>
      <c r="I21"/>
      <c r="J21"/>
      <c r="K21"/>
      <c r="L21" s="27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</sheetData>
  <sheetProtection formatCells="0" formatColumns="0" formatRows="0"/>
  <mergeCells count="14">
    <mergeCell ref="A2:K2"/>
    <mergeCell ref="I3:K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C9" sqref="C9"/>
    </sheetView>
  </sheetViews>
  <sheetFormatPr defaultColWidth="6.875" defaultRowHeight="22.5" customHeight="1"/>
  <cols>
    <col min="1" max="1" width="13.25390625" style="531" customWidth="1"/>
    <col min="2" max="2" width="8.375" style="532" customWidth="1"/>
    <col min="3" max="3" width="25.50390625" style="532" customWidth="1"/>
    <col min="4" max="14" width="9.875" style="532" customWidth="1"/>
    <col min="15" max="16384" width="6.75390625" style="532" customWidth="1"/>
  </cols>
  <sheetData>
    <row r="1" spans="3:256" ht="22.5" customHeight="1">
      <c r="C1" s="533"/>
      <c r="D1" s="533"/>
      <c r="E1" s="533"/>
      <c r="F1" s="533"/>
      <c r="G1" s="533"/>
      <c r="H1" s="533"/>
      <c r="I1" s="533"/>
      <c r="J1" s="533"/>
      <c r="K1" s="533"/>
      <c r="L1" s="553" t="s">
        <v>76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22.5" customHeight="1">
      <c r="B2" s="534" t="s">
        <v>77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535" t="s">
        <v>2</v>
      </c>
      <c r="B3" s="535"/>
      <c r="C3" s="535"/>
      <c r="D3" s="536"/>
      <c r="E3" s="537"/>
      <c r="F3" s="537"/>
      <c r="G3" s="537"/>
      <c r="H3" s="536"/>
      <c r="I3" s="536"/>
      <c r="J3" s="536"/>
      <c r="K3" s="536"/>
      <c r="L3" s="532" t="s">
        <v>78</v>
      </c>
      <c r="M3" s="554"/>
      <c r="N3" s="554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8" t="s">
        <v>79</v>
      </c>
      <c r="B4" s="539" t="s">
        <v>80</v>
      </c>
      <c r="C4" s="540" t="s">
        <v>81</v>
      </c>
      <c r="D4" s="540"/>
      <c r="E4" s="540"/>
      <c r="F4" s="541" t="s">
        <v>82</v>
      </c>
      <c r="G4" s="541" t="s">
        <v>83</v>
      </c>
      <c r="H4" s="541" t="s">
        <v>84</v>
      </c>
      <c r="I4" s="541" t="s">
        <v>85</v>
      </c>
      <c r="J4" s="541" t="s">
        <v>86</v>
      </c>
      <c r="K4" s="555" t="s">
        <v>87</v>
      </c>
      <c r="L4" s="556" t="s">
        <v>88</v>
      </c>
      <c r="M4" s="455"/>
      <c r="N4" s="45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 s="531"/>
      <c r="IV4" s="531"/>
    </row>
    <row r="5" spans="1:256" ht="36" customHeight="1">
      <c r="A5" s="542"/>
      <c r="B5" s="541"/>
      <c r="C5" s="541" t="s">
        <v>89</v>
      </c>
      <c r="D5" s="541" t="s">
        <v>90</v>
      </c>
      <c r="E5" s="541" t="s">
        <v>91</v>
      </c>
      <c r="F5" s="541"/>
      <c r="G5" s="541"/>
      <c r="H5" s="541"/>
      <c r="I5" s="541"/>
      <c r="J5" s="541"/>
      <c r="K5" s="541"/>
      <c r="L5" s="55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 s="531"/>
      <c r="IV5" s="531"/>
    </row>
    <row r="6" spans="1:256" ht="22.5" customHeight="1">
      <c r="A6" s="543"/>
      <c r="B6" s="544">
        <v>1</v>
      </c>
      <c r="C6" s="544">
        <v>2</v>
      </c>
      <c r="D6" s="544">
        <v>3</v>
      </c>
      <c r="E6" s="544">
        <v>4</v>
      </c>
      <c r="F6" s="544">
        <v>5</v>
      </c>
      <c r="G6" s="544">
        <v>6</v>
      </c>
      <c r="H6" s="544">
        <v>7</v>
      </c>
      <c r="I6" s="544">
        <v>8</v>
      </c>
      <c r="J6" s="544">
        <v>9</v>
      </c>
      <c r="K6" s="544">
        <v>10</v>
      </c>
      <c r="L6" s="557">
        <v>11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 s="531"/>
      <c r="IV6" s="531"/>
    </row>
    <row r="7" spans="1:254" s="530" customFormat="1" ht="25.5" customHeight="1">
      <c r="A7" s="545" t="s">
        <v>92</v>
      </c>
      <c r="B7" s="546">
        <f>SUM(D7:L7)</f>
        <v>64.86</v>
      </c>
      <c r="C7" s="547">
        <f>SUM(D7:E7)</f>
        <v>64.86</v>
      </c>
      <c r="D7" s="548">
        <f>'12 财政拨款收支总表'!B26</f>
        <v>64.86</v>
      </c>
      <c r="E7" s="549">
        <f>'12 财政拨款收支总表'!B8</f>
        <v>0</v>
      </c>
      <c r="F7" s="549"/>
      <c r="G7" s="549">
        <f>'12 财政拨款收支总表'!B9</f>
        <v>0</v>
      </c>
      <c r="H7" s="550"/>
      <c r="I7" s="550"/>
      <c r="J7" s="550"/>
      <c r="K7" s="550"/>
      <c r="L7" s="55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2:256" ht="29.25" customHeight="1"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22.5" customHeight="1"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22.5" customHeight="1">
      <c r="B10" s="551"/>
      <c r="C10" s="551"/>
      <c r="D10" s="552"/>
      <c r="E10" s="551"/>
      <c r="F10" s="551"/>
      <c r="G10" s="551"/>
      <c r="H10" s="551"/>
      <c r="I10" s="551"/>
      <c r="J10" s="551"/>
      <c r="K10" s="551"/>
      <c r="L10" s="551"/>
      <c r="M10" s="55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256" ht="22.5" customHeight="1"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:256" ht="22.5" customHeight="1">
      <c r="C12" s="551"/>
      <c r="E12" s="551"/>
      <c r="H12" s="551"/>
      <c r="I12" s="551"/>
      <c r="J12" s="551"/>
      <c r="K12" s="551"/>
      <c r="L12" s="551"/>
      <c r="M12" s="55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7:256" ht="22.5" customHeight="1">
      <c r="G13" s="551"/>
      <c r="J13" s="551"/>
      <c r="K13" s="55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0:256" ht="22.5" customHeight="1">
      <c r="J14" s="55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22.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7:256" ht="22.5" customHeight="1">
      <c r="G16" s="551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22.5" customHeight="1">
      <c r="B17"/>
      <c r="C17"/>
      <c r="D17"/>
      <c r="E17"/>
      <c r="F17"/>
      <c r="G17" s="551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 formatCells="0" formatColumns="0" formatRows="0"/>
  <mergeCells count="12">
    <mergeCell ref="B2:N2"/>
    <mergeCell ref="M3:N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G5" sqref="G5:G6"/>
    </sheetView>
  </sheetViews>
  <sheetFormatPr defaultColWidth="9.00390625" defaultRowHeight="14.25"/>
  <cols>
    <col min="1" max="3" width="5.875" style="0" customWidth="1"/>
    <col min="4" max="4" width="14.875" style="0" customWidth="1"/>
    <col min="5" max="5" width="10.375" style="0" customWidth="1"/>
    <col min="9" max="9" width="12.375" style="0" customWidth="1"/>
    <col min="10" max="10" width="15.375" style="0" customWidth="1"/>
  </cols>
  <sheetData>
    <row r="1" ht="14.25" customHeight="1">
      <c r="J1" t="s">
        <v>232</v>
      </c>
    </row>
    <row r="2" spans="1:10" ht="54.75" customHeight="1">
      <c r="A2" s="248" t="s">
        <v>233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4.25" customHeight="1">
      <c r="A3" s="249" t="s">
        <v>2</v>
      </c>
      <c r="B3" s="250"/>
      <c r="C3" s="250"/>
      <c r="D3" s="250"/>
      <c r="I3" s="255" t="s">
        <v>78</v>
      </c>
      <c r="J3" s="255"/>
    </row>
    <row r="4" spans="1:10" ht="33" customHeight="1">
      <c r="A4" s="251" t="s">
        <v>95</v>
      </c>
      <c r="B4" s="251"/>
      <c r="C4" s="251"/>
      <c r="D4" s="75" t="s">
        <v>96</v>
      </c>
      <c r="E4" s="75" t="s">
        <v>111</v>
      </c>
      <c r="F4" s="75"/>
      <c r="G4" s="75"/>
      <c r="H4" s="75"/>
      <c r="I4" s="75"/>
      <c r="J4" s="75"/>
    </row>
    <row r="5" spans="1:10" ht="14.25" customHeight="1">
      <c r="A5" s="75" t="s">
        <v>98</v>
      </c>
      <c r="B5" s="75" t="s">
        <v>99</v>
      </c>
      <c r="C5" s="75" t="s">
        <v>100</v>
      </c>
      <c r="D5" s="75"/>
      <c r="E5" s="75" t="s">
        <v>89</v>
      </c>
      <c r="F5" s="75" t="s">
        <v>202</v>
      </c>
      <c r="G5" s="75" t="s">
        <v>198</v>
      </c>
      <c r="H5" s="75" t="s">
        <v>203</v>
      </c>
      <c r="I5" s="75" t="s">
        <v>194</v>
      </c>
      <c r="J5" s="75" t="s">
        <v>204</v>
      </c>
    </row>
    <row r="6" spans="1:10" ht="32.25" customHeight="1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22.5" customHeight="1">
      <c r="A7" s="78">
        <f>'15 一般-工资福利（部门预算）'!A8</f>
        <v>206</v>
      </c>
      <c r="B7" s="78"/>
      <c r="C7" s="78"/>
      <c r="D7" s="78" t="str">
        <f>'15 一般-工资福利（部门预算）'!D8</f>
        <v>科学技术支出</v>
      </c>
      <c r="E7" s="252">
        <f>'19 一般-个人和家庭（部门预算）'!E8</f>
        <v>0</v>
      </c>
      <c r="F7" s="253">
        <f>E7-SUM(G7:J7)</f>
        <v>0</v>
      </c>
      <c r="G7" s="254">
        <f>'19 一般-个人和家庭（部门预算）'!J8</f>
        <v>0</v>
      </c>
      <c r="H7" s="254"/>
      <c r="I7" s="254">
        <f>'19 一般-个人和家庭（部门预算）'!F8</f>
        <v>0</v>
      </c>
      <c r="J7" s="75"/>
    </row>
    <row r="8" spans="1:10" ht="22.5" customHeight="1">
      <c r="A8" s="78" t="str">
        <f>'15 一般-工资福利（部门预算）'!A9</f>
        <v>206</v>
      </c>
      <c r="B8" s="78" t="str">
        <f>'15 一般-工资福利（部门预算）'!B9</f>
        <v>01</v>
      </c>
      <c r="C8" s="78"/>
      <c r="D8" s="78" t="str">
        <f>'15 一般-工资福利（部门预算）'!D9</f>
        <v>科学技术管理事务</v>
      </c>
      <c r="E8" s="252">
        <f>'19 一般-个人和家庭（部门预算）'!E9</f>
        <v>0</v>
      </c>
      <c r="F8" s="253">
        <f>E8-SUM(G8:J8)</f>
        <v>0</v>
      </c>
      <c r="G8" s="254">
        <f>'19 一般-个人和家庭（部门预算）'!J9</f>
        <v>0</v>
      </c>
      <c r="H8" s="254"/>
      <c r="I8" s="254">
        <f>'19 一般-个人和家庭（部门预算）'!F9</f>
        <v>0</v>
      </c>
      <c r="J8" s="75"/>
    </row>
    <row r="9" spans="1:10" s="24" customFormat="1" ht="22.5" customHeight="1">
      <c r="A9" s="78" t="str">
        <f>'15 一般-工资福利（部门预算）'!A10</f>
        <v>206</v>
      </c>
      <c r="B9" s="78" t="str">
        <f>'15 一般-工资福利（部门预算）'!B10</f>
        <v>01</v>
      </c>
      <c r="C9" s="78" t="str">
        <f>'15 一般-工资福利（部门预算）'!C10</f>
        <v>01</v>
      </c>
      <c r="D9" s="78" t="str">
        <f>'15 一般-工资福利（部门预算）'!D10</f>
        <v>行政运行</v>
      </c>
      <c r="E9" s="252">
        <f>'19 一般-个人和家庭（部门预算）'!E10</f>
        <v>0</v>
      </c>
      <c r="F9" s="253">
        <f>E9-SUM(G9:J9)</f>
        <v>0</v>
      </c>
      <c r="G9" s="254">
        <f>'19 一般-个人和家庭（部门预算）'!J10</f>
        <v>0</v>
      </c>
      <c r="H9" s="254"/>
      <c r="I9" s="254">
        <f>'19 一般-个人和家庭（部门预算）'!F10</f>
        <v>0</v>
      </c>
      <c r="J9" s="254">
        <f>'19 一般-个人和家庭（部门预算）'!K10</f>
        <v>0</v>
      </c>
    </row>
    <row r="10" ht="14.25">
      <c r="D10" s="182" t="s">
        <v>199</v>
      </c>
    </row>
  </sheetData>
  <sheetProtection formatCells="0" formatColumns="0" formatRows="0"/>
  <mergeCells count="14">
    <mergeCell ref="A2:J2"/>
    <mergeCell ref="I3:J3"/>
    <mergeCell ref="A4:C4"/>
    <mergeCell ref="E4:J4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1">
      <selection activeCell="E15" sqref="E15"/>
    </sheetView>
  </sheetViews>
  <sheetFormatPr defaultColWidth="6.875" defaultRowHeight="12.75" customHeight="1"/>
  <cols>
    <col min="1" max="1" width="5.50390625" style="206" customWidth="1"/>
    <col min="2" max="2" width="6.125" style="206" customWidth="1"/>
    <col min="3" max="3" width="6.625" style="206" customWidth="1"/>
    <col min="4" max="4" width="20.75390625" style="206" customWidth="1"/>
    <col min="5" max="5" width="21.75390625" style="206" customWidth="1"/>
    <col min="6" max="7" width="11.125" style="206" customWidth="1"/>
    <col min="8" max="16" width="10.125" style="206" customWidth="1"/>
    <col min="17" max="16384" width="6.875" style="206" customWidth="1"/>
  </cols>
  <sheetData>
    <row r="1" spans="1:256" ht="22.5" customHeight="1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29"/>
      <c r="N1" s="231"/>
      <c r="P1" s="232" t="s">
        <v>234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08" t="s">
        <v>235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209" t="s">
        <v>2</v>
      </c>
      <c r="B3" s="209"/>
      <c r="C3" s="209"/>
      <c r="D3" s="209"/>
      <c r="E3" s="210"/>
      <c r="F3" s="211"/>
      <c r="G3" s="212"/>
      <c r="H3" s="212"/>
      <c r="I3" s="212"/>
      <c r="J3" s="211"/>
      <c r="K3" s="211"/>
      <c r="L3" s="211"/>
      <c r="M3" s="229"/>
      <c r="N3" s="233"/>
      <c r="P3" s="234" t="s">
        <v>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13" t="s">
        <v>95</v>
      </c>
      <c r="B4" s="214"/>
      <c r="C4" s="215"/>
      <c r="D4" s="216" t="s">
        <v>96</v>
      </c>
      <c r="E4" s="217" t="s">
        <v>236</v>
      </c>
      <c r="F4" s="218" t="s">
        <v>97</v>
      </c>
      <c r="G4" s="219" t="s">
        <v>81</v>
      </c>
      <c r="H4" s="220"/>
      <c r="I4" s="235"/>
      <c r="J4" s="218" t="s">
        <v>82</v>
      </c>
      <c r="K4" s="218" t="s">
        <v>83</v>
      </c>
      <c r="L4" s="218" t="s">
        <v>84</v>
      </c>
      <c r="M4" s="218" t="s">
        <v>85</v>
      </c>
      <c r="N4" s="218" t="s">
        <v>86</v>
      </c>
      <c r="O4" s="236" t="s">
        <v>87</v>
      </c>
      <c r="P4" s="237" t="s">
        <v>88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172" t="s">
        <v>98</v>
      </c>
      <c r="B5" s="174" t="s">
        <v>99</v>
      </c>
      <c r="C5" s="174" t="s">
        <v>100</v>
      </c>
      <c r="D5" s="216"/>
      <c r="E5" s="217"/>
      <c r="F5" s="221"/>
      <c r="G5" s="221" t="s">
        <v>89</v>
      </c>
      <c r="H5" s="221" t="s">
        <v>90</v>
      </c>
      <c r="I5" s="221" t="s">
        <v>91</v>
      </c>
      <c r="J5" s="221"/>
      <c r="K5" s="221"/>
      <c r="L5" s="221"/>
      <c r="M5" s="221"/>
      <c r="N5" s="221"/>
      <c r="O5" s="238"/>
      <c r="P5" s="239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218" t="s">
        <v>158</v>
      </c>
      <c r="B6" s="218" t="s">
        <v>158</v>
      </c>
      <c r="C6" s="218" t="s">
        <v>158</v>
      </c>
      <c r="D6" s="218" t="s">
        <v>101</v>
      </c>
      <c r="E6" s="218" t="s">
        <v>101</v>
      </c>
      <c r="F6" s="218">
        <v>1</v>
      </c>
      <c r="G6" s="218">
        <v>2</v>
      </c>
      <c r="H6" s="218">
        <v>3</v>
      </c>
      <c r="I6" s="218">
        <v>4</v>
      </c>
      <c r="J6" s="218">
        <v>5</v>
      </c>
      <c r="K6" s="218">
        <v>6</v>
      </c>
      <c r="L6" s="218">
        <v>7</v>
      </c>
      <c r="M6" s="218">
        <v>8</v>
      </c>
      <c r="N6" s="218">
        <v>9</v>
      </c>
      <c r="O6" s="240">
        <v>10</v>
      </c>
      <c r="P6" s="241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218">
        <f>'18 一般-商品服务(政府预算)'!A7</f>
        <v>206</v>
      </c>
      <c r="B7" s="218">
        <f>'18 一般-商品服务(政府预算)'!B7</f>
        <v>0</v>
      </c>
      <c r="C7" s="218">
        <f>'18 一般-商品服务(政府预算)'!C7</f>
        <v>0</v>
      </c>
      <c r="D7" s="218" t="s">
        <v>219</v>
      </c>
      <c r="E7" s="222" t="s">
        <v>237</v>
      </c>
      <c r="F7" s="223">
        <f>SUM(H7:P7)</f>
        <v>18</v>
      </c>
      <c r="G7" s="224">
        <f>SUM(H7:I7)</f>
        <v>18</v>
      </c>
      <c r="H7" s="225">
        <v>18</v>
      </c>
      <c r="I7" s="242"/>
      <c r="J7" s="242"/>
      <c r="K7" s="242"/>
      <c r="L7" s="242"/>
      <c r="M7" s="242"/>
      <c r="N7" s="218"/>
      <c r="O7" s="243"/>
      <c r="P7" s="24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218" t="str">
        <f>'18 一般-商品服务(政府预算)'!A8</f>
        <v>206</v>
      </c>
      <c r="B8" s="218" t="str">
        <f>'18 一般-商品服务(政府预算)'!B8</f>
        <v>01</v>
      </c>
      <c r="C8" s="218">
        <f>'18 一般-商品服务(政府预算)'!C8</f>
        <v>0</v>
      </c>
      <c r="D8" s="218" t="s">
        <v>221</v>
      </c>
      <c r="E8" s="222" t="s">
        <v>237</v>
      </c>
      <c r="F8" s="223">
        <f>SUM(H8:P8)</f>
        <v>18</v>
      </c>
      <c r="G8" s="224">
        <f>SUM(H8:I8)</f>
        <v>18</v>
      </c>
      <c r="H8" s="225">
        <v>18</v>
      </c>
      <c r="I8" s="242"/>
      <c r="J8" s="242"/>
      <c r="K8" s="242"/>
      <c r="L8" s="242"/>
      <c r="M8" s="242"/>
      <c r="N8" s="218"/>
      <c r="O8" s="243"/>
      <c r="P8" s="24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05" customFormat="1" ht="23.25" customHeight="1">
      <c r="A9" s="106">
        <f>'20 一般-个人家庭(政府预算)'!A7</f>
        <v>206</v>
      </c>
      <c r="B9" s="226" t="s">
        <v>159</v>
      </c>
      <c r="C9" s="226" t="s">
        <v>238</v>
      </c>
      <c r="D9" s="216" t="s">
        <v>239</v>
      </c>
      <c r="E9" s="222" t="s">
        <v>237</v>
      </c>
      <c r="F9" s="223">
        <f>SUM(H9:P9)</f>
        <v>18</v>
      </c>
      <c r="G9" s="224">
        <f>SUM(H9:I9)</f>
        <v>18</v>
      </c>
      <c r="H9" s="225">
        <v>18</v>
      </c>
      <c r="I9" s="244"/>
      <c r="J9" s="244"/>
      <c r="K9" s="244"/>
      <c r="L9" s="244"/>
      <c r="M9" s="244"/>
      <c r="N9" s="245"/>
      <c r="O9" s="246"/>
      <c r="P9" s="245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22.5" customHeight="1">
      <c r="A10" s="227"/>
      <c r="B10" s="227"/>
      <c r="C10" s="227"/>
      <c r="D10" s="228"/>
      <c r="E10" s="228"/>
      <c r="F10" s="228"/>
      <c r="G10" s="228"/>
      <c r="H10" s="227"/>
      <c r="I10" s="247"/>
      <c r="J10" s="228"/>
      <c r="K10" s="228"/>
      <c r="L10" s="228"/>
      <c r="M10" s="228"/>
      <c r="N10" s="228"/>
      <c r="O10" s="228"/>
      <c r="P10" s="22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228"/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228"/>
      <c r="B12" s="228"/>
      <c r="C12" s="228"/>
      <c r="D12" s="228"/>
      <c r="E12" s="228"/>
      <c r="F12" s="229"/>
      <c r="G12" s="228"/>
      <c r="H12" s="229"/>
      <c r="I12" s="228"/>
      <c r="J12" s="228"/>
      <c r="K12" s="228"/>
      <c r="L12" s="228"/>
      <c r="M12" s="228"/>
      <c r="N12" s="228"/>
      <c r="O12" s="228"/>
      <c r="P12" s="2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228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228"/>
      <c r="B15" s="228"/>
      <c r="C15" s="228"/>
      <c r="D15" s="228"/>
      <c r="E15" s="228"/>
      <c r="F15" s="229"/>
      <c r="G15" s="229"/>
      <c r="H15" s="228"/>
      <c r="I15" s="228"/>
      <c r="J15" s="228"/>
      <c r="K15" s="229"/>
      <c r="L15" s="228"/>
      <c r="M15" s="228"/>
      <c r="N15" s="228"/>
      <c r="O15" s="228"/>
      <c r="P15" s="22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228"/>
      <c r="B16" s="228"/>
      <c r="C16" s="228"/>
      <c r="D16" s="228"/>
      <c r="E16" s="230"/>
      <c r="F16" s="229"/>
      <c r="G16" s="229"/>
      <c r="H16" s="229"/>
      <c r="I16" s="228"/>
      <c r="J16" s="229"/>
      <c r="K16" s="229"/>
      <c r="L16" s="228"/>
      <c r="M16" s="228"/>
      <c r="N16" s="229"/>
      <c r="O16" s="228"/>
      <c r="P16" s="22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229"/>
      <c r="B17" s="229"/>
      <c r="C17" s="229"/>
      <c r="D17" s="229"/>
      <c r="E17" s="228"/>
      <c r="F17" s="229"/>
      <c r="G17" s="229"/>
      <c r="H17" s="229"/>
      <c r="I17" s="228"/>
      <c r="J17" s="229"/>
      <c r="K17" s="229"/>
      <c r="L17" s="228"/>
      <c r="M17" s="229"/>
      <c r="N17" s="229"/>
      <c r="O17" s="229"/>
      <c r="P17" s="22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229"/>
      <c r="B18" s="229"/>
      <c r="C18" s="229"/>
      <c r="D18" s="229"/>
      <c r="E18" s="229"/>
      <c r="F18" s="229"/>
      <c r="G18" s="229"/>
      <c r="H18" s="229"/>
      <c r="I18" s="228"/>
      <c r="J18" s="229"/>
      <c r="K18" s="229"/>
      <c r="L18" s="229"/>
      <c r="M18" s="229"/>
      <c r="N18" s="229"/>
      <c r="O18" s="229"/>
      <c r="P18" s="22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7:256" ht="22.5" customHeight="1"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7:256" ht="22.5" customHeight="1"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8"/>
      <c r="L21" s="229"/>
      <c r="M21" s="229"/>
      <c r="N21" s="229"/>
      <c r="O21" s="229"/>
      <c r="P21" s="22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 formatCells="0" formatColumns="0" formatRows="0"/>
  <mergeCells count="14">
    <mergeCell ref="A2:P2"/>
    <mergeCell ref="A3:D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1">
      <selection activeCell="D9" sqref="D9"/>
    </sheetView>
  </sheetViews>
  <sheetFormatPr defaultColWidth="6.875" defaultRowHeight="12.75" customHeight="1"/>
  <cols>
    <col min="1" max="3" width="4.00390625" style="163" customWidth="1"/>
    <col min="4" max="4" width="23.125" style="163" customWidth="1"/>
    <col min="5" max="5" width="8.875" style="163" customWidth="1"/>
    <col min="6" max="6" width="8.125" style="163" customWidth="1"/>
    <col min="7" max="9" width="7.125" style="163" customWidth="1"/>
    <col min="10" max="10" width="7.75390625" style="163" customWidth="1"/>
    <col min="11" max="18" width="7.125" style="163" customWidth="1"/>
    <col min="19" max="20" width="7.25390625" style="163" customWidth="1"/>
    <col min="21" max="16384" width="6.875" style="163" customWidth="1"/>
  </cols>
  <sheetData>
    <row r="1" spans="1:20" ht="24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84"/>
      <c r="Q1" s="184"/>
      <c r="R1" s="192"/>
      <c r="S1" s="192"/>
      <c r="T1" s="164" t="s">
        <v>240</v>
      </c>
    </row>
    <row r="2" spans="1:20" ht="24.75" customHeight="1">
      <c r="A2" s="165" t="s">
        <v>241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1" ht="24.75" customHeight="1">
      <c r="A3" s="166" t="str">
        <f>'21 项目明细表'!A3</f>
        <v>单位名称：岳阳县科学技术协会</v>
      </c>
      <c r="B3" s="166"/>
      <c r="C3" s="166"/>
      <c r="D3" s="166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87"/>
      <c r="Q3" s="187"/>
      <c r="R3" s="193"/>
      <c r="S3" s="194" t="s">
        <v>78</v>
      </c>
      <c r="T3" s="194"/>
      <c r="U3" s="195"/>
    </row>
    <row r="4" spans="1:21" ht="24.75" customHeight="1">
      <c r="A4" s="167" t="s">
        <v>95</v>
      </c>
      <c r="B4" s="167"/>
      <c r="C4" s="168"/>
      <c r="D4" s="169" t="s">
        <v>96</v>
      </c>
      <c r="E4" s="170" t="s">
        <v>97</v>
      </c>
      <c r="F4" s="171" t="s">
        <v>104</v>
      </c>
      <c r="G4" s="167"/>
      <c r="H4" s="167"/>
      <c r="I4" s="168"/>
      <c r="J4" s="172" t="s">
        <v>105</v>
      </c>
      <c r="K4" s="188"/>
      <c r="L4" s="188"/>
      <c r="M4" s="188"/>
      <c r="N4" s="188"/>
      <c r="O4" s="188"/>
      <c r="P4" s="188"/>
      <c r="Q4" s="196"/>
      <c r="R4" s="197" t="s">
        <v>106</v>
      </c>
      <c r="S4" s="198" t="s">
        <v>107</v>
      </c>
      <c r="T4" s="198" t="s">
        <v>108</v>
      </c>
      <c r="U4" s="195"/>
    </row>
    <row r="5" spans="1:21" ht="24.75" customHeight="1">
      <c r="A5" s="172" t="s">
        <v>98</v>
      </c>
      <c r="B5" s="169" t="s">
        <v>99</v>
      </c>
      <c r="C5" s="169" t="s">
        <v>100</v>
      </c>
      <c r="D5" s="169"/>
      <c r="E5" s="173"/>
      <c r="F5" s="169" t="s">
        <v>80</v>
      </c>
      <c r="G5" s="169" t="s">
        <v>109</v>
      </c>
      <c r="H5" s="169" t="s">
        <v>110</v>
      </c>
      <c r="I5" s="174" t="s">
        <v>111</v>
      </c>
      <c r="J5" s="189" t="s">
        <v>80</v>
      </c>
      <c r="K5" s="143" t="s">
        <v>112</v>
      </c>
      <c r="L5" s="143" t="s">
        <v>113</v>
      </c>
      <c r="M5" s="143" t="s">
        <v>114</v>
      </c>
      <c r="N5" s="143" t="s">
        <v>115</v>
      </c>
      <c r="O5" s="143" t="s">
        <v>116</v>
      </c>
      <c r="P5" s="143" t="s">
        <v>117</v>
      </c>
      <c r="Q5" s="143" t="s">
        <v>118</v>
      </c>
      <c r="R5" s="199"/>
      <c r="S5" s="198"/>
      <c r="T5" s="198"/>
      <c r="U5" s="195"/>
    </row>
    <row r="6" spans="1:20" ht="30.75" customHeight="1">
      <c r="A6" s="172"/>
      <c r="B6" s="169"/>
      <c r="C6" s="169"/>
      <c r="D6" s="174"/>
      <c r="E6" s="175"/>
      <c r="F6" s="169"/>
      <c r="G6" s="169"/>
      <c r="H6" s="169"/>
      <c r="I6" s="174"/>
      <c r="J6" s="190"/>
      <c r="K6" s="143"/>
      <c r="L6" s="143"/>
      <c r="M6" s="143"/>
      <c r="N6" s="143"/>
      <c r="O6" s="143"/>
      <c r="P6" s="143"/>
      <c r="Q6" s="143"/>
      <c r="R6" s="200"/>
      <c r="S6" s="198"/>
      <c r="T6" s="198"/>
    </row>
    <row r="7" spans="1:20" ht="24.75" customHeight="1">
      <c r="A7" s="173" t="s">
        <v>101</v>
      </c>
      <c r="B7" s="173" t="s">
        <v>101</v>
      </c>
      <c r="C7" s="173" t="s">
        <v>101</v>
      </c>
      <c r="D7" s="173" t="s">
        <v>101</v>
      </c>
      <c r="E7" s="170">
        <v>1</v>
      </c>
      <c r="F7" s="173">
        <v>2</v>
      </c>
      <c r="G7" s="173">
        <v>3</v>
      </c>
      <c r="H7" s="173">
        <v>4</v>
      </c>
      <c r="I7" s="173">
        <v>5</v>
      </c>
      <c r="J7" s="173">
        <v>6</v>
      </c>
      <c r="K7" s="173">
        <v>7</v>
      </c>
      <c r="L7" s="173">
        <v>8</v>
      </c>
      <c r="M7" s="173">
        <v>9</v>
      </c>
      <c r="N7" s="173">
        <v>10</v>
      </c>
      <c r="O7" s="173">
        <v>11</v>
      </c>
      <c r="P7" s="173">
        <v>12</v>
      </c>
      <c r="Q7" s="173">
        <v>13</v>
      </c>
      <c r="R7" s="173">
        <v>14</v>
      </c>
      <c r="S7" s="170">
        <v>15</v>
      </c>
      <c r="T7" s="170">
        <v>16</v>
      </c>
    </row>
    <row r="8" spans="1:20" s="162" customFormat="1" ht="24.75" customHeight="1">
      <c r="A8" s="176"/>
      <c r="B8" s="176"/>
      <c r="C8" s="177"/>
      <c r="D8" s="178"/>
      <c r="E8" s="179"/>
      <c r="F8" s="180"/>
      <c r="G8" s="180"/>
      <c r="H8" s="180"/>
      <c r="I8" s="180"/>
      <c r="J8" s="180"/>
      <c r="K8" s="180"/>
      <c r="L8" s="191"/>
      <c r="M8" s="180"/>
      <c r="N8" s="180"/>
      <c r="O8" s="180"/>
      <c r="P8" s="180"/>
      <c r="Q8" s="180"/>
      <c r="R8" s="201"/>
      <c r="S8" s="201"/>
      <c r="T8" s="202"/>
    </row>
    <row r="9" spans="1:20" ht="24.75" customHeight="1">
      <c r="A9" s="181"/>
      <c r="B9" s="181"/>
      <c r="C9" s="181"/>
      <c r="D9" s="182" t="s">
        <v>242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203"/>
      <c r="S9" s="203"/>
      <c r="T9" s="203"/>
    </row>
    <row r="10" spans="1:20" ht="18.75" customHeight="1">
      <c r="A10" s="181"/>
      <c r="B10" s="181"/>
      <c r="C10" s="181"/>
      <c r="D10" s="182"/>
      <c r="E10" s="183"/>
      <c r="F10" s="184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203"/>
      <c r="S10" s="203"/>
      <c r="T10" s="203"/>
    </row>
    <row r="11" spans="1:20" ht="18.75" customHeight="1">
      <c r="A11" s="185"/>
      <c r="B11" s="181"/>
      <c r="C11" s="181"/>
      <c r="D11" s="182"/>
      <c r="E11" s="183"/>
      <c r="F11" s="184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203"/>
      <c r="S11" s="203"/>
      <c r="T11" s="203"/>
    </row>
    <row r="12" spans="1:20" ht="18.75" customHeight="1">
      <c r="A12" s="185"/>
      <c r="B12" s="181"/>
      <c r="C12" s="181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203"/>
      <c r="S12" s="203"/>
      <c r="T12" s="204"/>
    </row>
    <row r="13" spans="1:20" ht="18.75" customHeight="1">
      <c r="A13" s="185"/>
      <c r="B13" s="185"/>
      <c r="C13" s="181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203"/>
      <c r="S13" s="203"/>
      <c r="T13" s="204"/>
    </row>
    <row r="14" spans="1:20" ht="18.75" customHeight="1">
      <c r="A14" s="185"/>
      <c r="B14" s="185"/>
      <c r="C14" s="185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203"/>
      <c r="S14" s="203"/>
      <c r="T14" s="204"/>
    </row>
    <row r="15" spans="1:20" ht="18.75" customHeight="1">
      <c r="A15" s="185"/>
      <c r="B15" s="185"/>
      <c r="C15" s="185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203"/>
      <c r="S15" s="204"/>
      <c r="T15" s="204"/>
    </row>
    <row r="16" spans="1:20" ht="18.75" customHeight="1">
      <c r="A16" s="185"/>
      <c r="B16" s="185"/>
      <c r="C16" s="185"/>
      <c r="D16" s="186"/>
      <c r="E16" s="183"/>
      <c r="F16" s="184"/>
      <c r="G16" s="184"/>
      <c r="H16" s="184"/>
      <c r="I16" s="184"/>
      <c r="J16" s="184"/>
      <c r="K16" s="184"/>
      <c r="L16" s="184"/>
      <c r="M16" s="184"/>
      <c r="N16" s="184"/>
      <c r="O16" s="183"/>
      <c r="P16" s="183"/>
      <c r="Q16" s="183"/>
      <c r="R16" s="204"/>
      <c r="S16" s="204"/>
      <c r="T16" s="204"/>
    </row>
  </sheetData>
  <sheetProtection sheet="1" formatCells="0" formatColumns="0" formatRows="0"/>
  <mergeCells count="24">
    <mergeCell ref="A2:T2"/>
    <mergeCell ref="A3:D3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7" sqref="A7:T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6.875" style="0" customWidth="1"/>
    <col min="5" max="5" width="10.625" style="0" customWidth="1"/>
    <col min="6" max="20" width="7.25390625" style="0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85" t="s">
        <v>243</v>
      </c>
    </row>
    <row r="2" spans="1:20" ht="24.75" customHeight="1">
      <c r="A2" s="155" t="s">
        <v>244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9.5" customHeight="1">
      <c r="A3" s="156" t="str">
        <f>'22 政府性基金（部门预算）'!A3</f>
        <v>单位名称：岳阳县科学技术协会</v>
      </c>
      <c r="B3" s="156"/>
      <c r="C3" s="156"/>
      <c r="D3" s="156"/>
      <c r="E3" s="156"/>
      <c r="F3" s="15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6" t="s">
        <v>78</v>
      </c>
      <c r="T3" s="86"/>
    </row>
    <row r="4" spans="1:20" ht="27.75" customHeight="1">
      <c r="A4" s="158" t="s">
        <v>95</v>
      </c>
      <c r="B4" s="158"/>
      <c r="C4" s="158"/>
      <c r="D4" s="75" t="s">
        <v>96</v>
      </c>
      <c r="E4" s="75" t="s">
        <v>97</v>
      </c>
      <c r="F4" s="75" t="s">
        <v>121</v>
      </c>
      <c r="G4" s="75" t="s">
        <v>122</v>
      </c>
      <c r="H4" s="75" t="s">
        <v>123</v>
      </c>
      <c r="I4" s="75" t="s">
        <v>124</v>
      </c>
      <c r="J4" s="75" t="s">
        <v>125</v>
      </c>
      <c r="K4" s="75" t="s">
        <v>126</v>
      </c>
      <c r="L4" s="75" t="s">
        <v>113</v>
      </c>
      <c r="M4" s="75" t="s">
        <v>127</v>
      </c>
      <c r="N4" s="75" t="s">
        <v>111</v>
      </c>
      <c r="O4" s="75" t="s">
        <v>115</v>
      </c>
      <c r="P4" s="75" t="s">
        <v>114</v>
      </c>
      <c r="Q4" s="75" t="s">
        <v>128</v>
      </c>
      <c r="R4" s="75" t="s">
        <v>129</v>
      </c>
      <c r="S4" s="75" t="s">
        <v>130</v>
      </c>
      <c r="T4" s="75" t="s">
        <v>118</v>
      </c>
    </row>
    <row r="5" spans="1:20" ht="13.5" customHeight="1">
      <c r="A5" s="75" t="s">
        <v>98</v>
      </c>
      <c r="B5" s="75" t="s">
        <v>99</v>
      </c>
      <c r="C5" s="75" t="s">
        <v>100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8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18" customHeight="1">
      <c r="A7" s="115" t="s">
        <v>101</v>
      </c>
      <c r="B7" s="115" t="s">
        <v>101</v>
      </c>
      <c r="C7" s="115" t="s">
        <v>101</v>
      </c>
      <c r="D7" s="115" t="s">
        <v>101</v>
      </c>
      <c r="E7" s="116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6">
        <v>15</v>
      </c>
      <c r="T7" s="116">
        <v>16</v>
      </c>
    </row>
    <row r="8" spans="1:20" s="24" customFormat="1" ht="29.25" customHeight="1">
      <c r="A8" s="159"/>
      <c r="B8" s="159"/>
      <c r="C8" s="159"/>
      <c r="D8" s="81"/>
      <c r="E8" s="160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ht="14.25">
      <c r="D9" t="s">
        <v>245</v>
      </c>
    </row>
  </sheetData>
  <sheetProtection sheet="1" formatCells="0" formatColumns="0" formatRows="0"/>
  <mergeCells count="24">
    <mergeCell ref="A2:T2"/>
    <mergeCell ref="A3:E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workbookViewId="0" topLeftCell="A1">
      <selection activeCell="A7" sqref="A7:T7"/>
    </sheetView>
  </sheetViews>
  <sheetFormatPr defaultColWidth="6.875" defaultRowHeight="12.75" customHeight="1"/>
  <cols>
    <col min="1" max="3" width="4.00390625" style="119" customWidth="1"/>
    <col min="4" max="4" width="22.50390625" style="119" customWidth="1"/>
    <col min="5" max="6" width="8.50390625" style="119" customWidth="1"/>
    <col min="7" max="9" width="7.25390625" style="119" customWidth="1"/>
    <col min="10" max="10" width="8.50390625" style="119" customWidth="1"/>
    <col min="11" max="18" width="7.25390625" style="119" customWidth="1"/>
    <col min="19" max="20" width="7.75390625" style="119" customWidth="1"/>
    <col min="21" max="16384" width="6.875" style="119" customWidth="1"/>
  </cols>
  <sheetData>
    <row r="1" spans="1:20" ht="24.7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37"/>
      <c r="Q1" s="137"/>
      <c r="R1" s="144"/>
      <c r="S1" s="144"/>
      <c r="T1" s="120" t="s">
        <v>246</v>
      </c>
    </row>
    <row r="2" spans="1:20" ht="24.75" customHeight="1">
      <c r="A2" s="121" t="s">
        <v>247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1" ht="24.75" customHeight="1">
      <c r="A3" s="122" t="str">
        <f>'21 项目明细表'!A3</f>
        <v>单位名称：岳阳县科学技术协会</v>
      </c>
      <c r="B3" s="122"/>
      <c r="C3" s="122"/>
      <c r="D3" s="122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39"/>
      <c r="Q3" s="139"/>
      <c r="R3" s="145"/>
      <c r="S3" s="146" t="s">
        <v>78</v>
      </c>
      <c r="T3" s="146"/>
      <c r="U3" s="147"/>
    </row>
    <row r="4" spans="1:21" ht="24.75" customHeight="1">
      <c r="A4" s="123" t="s">
        <v>95</v>
      </c>
      <c r="B4" s="123"/>
      <c r="C4" s="123"/>
      <c r="D4" s="124" t="s">
        <v>96</v>
      </c>
      <c r="E4" s="116" t="s">
        <v>97</v>
      </c>
      <c r="F4" s="123" t="s">
        <v>104</v>
      </c>
      <c r="G4" s="123"/>
      <c r="H4" s="123"/>
      <c r="I4" s="124"/>
      <c r="J4" s="124" t="s">
        <v>105</v>
      </c>
      <c r="K4" s="140"/>
      <c r="L4" s="140"/>
      <c r="M4" s="140"/>
      <c r="N4" s="140"/>
      <c r="O4" s="140"/>
      <c r="P4" s="140"/>
      <c r="Q4" s="148"/>
      <c r="R4" s="149" t="s">
        <v>106</v>
      </c>
      <c r="S4" s="150" t="s">
        <v>107</v>
      </c>
      <c r="T4" s="150" t="s">
        <v>108</v>
      </c>
      <c r="U4" s="147"/>
    </row>
    <row r="5" spans="1:21" ht="24.75" customHeight="1">
      <c r="A5" s="125" t="s">
        <v>98</v>
      </c>
      <c r="B5" s="125" t="s">
        <v>99</v>
      </c>
      <c r="C5" s="125" t="s">
        <v>100</v>
      </c>
      <c r="D5" s="124"/>
      <c r="E5" s="115"/>
      <c r="F5" s="125" t="s">
        <v>80</v>
      </c>
      <c r="G5" s="125" t="s">
        <v>109</v>
      </c>
      <c r="H5" s="125" t="s">
        <v>110</v>
      </c>
      <c r="I5" s="141" t="s">
        <v>111</v>
      </c>
      <c r="J5" s="142" t="s">
        <v>80</v>
      </c>
      <c r="K5" s="143" t="s">
        <v>112</v>
      </c>
      <c r="L5" s="143" t="s">
        <v>113</v>
      </c>
      <c r="M5" s="143" t="s">
        <v>114</v>
      </c>
      <c r="N5" s="143" t="s">
        <v>115</v>
      </c>
      <c r="O5" s="143" t="s">
        <v>116</v>
      </c>
      <c r="P5" s="143" t="s">
        <v>117</v>
      </c>
      <c r="Q5" s="143" t="s">
        <v>118</v>
      </c>
      <c r="R5" s="150"/>
      <c r="S5" s="150"/>
      <c r="T5" s="150"/>
      <c r="U5" s="147"/>
    </row>
    <row r="6" spans="1:20" ht="30.75" customHeight="1">
      <c r="A6" s="124"/>
      <c r="B6" s="124"/>
      <c r="C6" s="124"/>
      <c r="D6" s="123"/>
      <c r="E6" s="126"/>
      <c r="F6" s="124"/>
      <c r="G6" s="124"/>
      <c r="H6" s="124"/>
      <c r="I6" s="123"/>
      <c r="J6" s="140"/>
      <c r="K6" s="143"/>
      <c r="L6" s="143"/>
      <c r="M6" s="143"/>
      <c r="N6" s="143"/>
      <c r="O6" s="143"/>
      <c r="P6" s="143"/>
      <c r="Q6" s="143"/>
      <c r="R6" s="150"/>
      <c r="S6" s="150"/>
      <c r="T6" s="150"/>
    </row>
    <row r="7" spans="1:20" ht="24.75" customHeight="1">
      <c r="A7" s="115" t="s">
        <v>101</v>
      </c>
      <c r="B7" s="115" t="s">
        <v>101</v>
      </c>
      <c r="C7" s="115" t="s">
        <v>101</v>
      </c>
      <c r="D7" s="115" t="s">
        <v>101</v>
      </c>
      <c r="E7" s="116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6">
        <v>15</v>
      </c>
      <c r="T7" s="116">
        <v>16</v>
      </c>
    </row>
    <row r="8" spans="1:20" s="118" customFormat="1" ht="24.75" customHeight="1">
      <c r="A8" s="127"/>
      <c r="B8" s="127"/>
      <c r="C8" s="128"/>
      <c r="D8" s="129"/>
      <c r="E8" s="130"/>
      <c r="F8" s="131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51"/>
      <c r="S8" s="151"/>
      <c r="T8" s="152"/>
    </row>
    <row r="9" spans="1:20" ht="27" customHeight="1">
      <c r="A9" s="133"/>
      <c r="B9" s="133"/>
      <c r="C9" s="133"/>
      <c r="D9" s="134" t="s">
        <v>248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53"/>
      <c r="S9" s="153"/>
      <c r="T9" s="153"/>
    </row>
    <row r="10" spans="1:20" ht="18.75" customHeight="1">
      <c r="A10" s="133"/>
      <c r="B10" s="133"/>
      <c r="C10" s="133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53"/>
      <c r="S10" s="153"/>
      <c r="T10" s="153"/>
    </row>
    <row r="11" spans="1:20" ht="18.75" customHeight="1">
      <c r="A11" s="133"/>
      <c r="B11" s="133"/>
      <c r="C11" s="133"/>
      <c r="D11" s="134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53"/>
      <c r="S11" s="153"/>
      <c r="T11" s="153"/>
    </row>
    <row r="12" spans="1:20" ht="18.75" customHeight="1">
      <c r="A12" s="133"/>
      <c r="B12" s="133"/>
      <c r="C12" s="133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53"/>
      <c r="S12" s="153"/>
      <c r="T12" s="153"/>
    </row>
    <row r="13" spans="1:20" ht="18.75" customHeight="1">
      <c r="A13" s="133"/>
      <c r="B13" s="133"/>
      <c r="C13" s="133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53"/>
      <c r="S13" s="153"/>
      <c r="T13" s="154"/>
    </row>
    <row r="14" spans="1:20" ht="18.75" customHeight="1">
      <c r="A14" s="136"/>
      <c r="B14" s="136"/>
      <c r="C14" s="136"/>
      <c r="D14" s="134"/>
      <c r="E14" s="135"/>
      <c r="F14" s="137"/>
      <c r="G14" s="135"/>
      <c r="H14" s="135"/>
      <c r="I14" s="135"/>
      <c r="J14" s="137"/>
      <c r="K14" s="135"/>
      <c r="L14" s="135"/>
      <c r="M14" s="135"/>
      <c r="N14" s="135"/>
      <c r="O14" s="135"/>
      <c r="P14" s="135"/>
      <c r="Q14" s="135"/>
      <c r="R14" s="153"/>
      <c r="S14" s="153"/>
      <c r="T14" s="154"/>
    </row>
    <row r="15" spans="1:20" ht="18.75" customHeight="1">
      <c r="A15" s="136"/>
      <c r="B15" s="136"/>
      <c r="C15" s="136"/>
      <c r="D15" s="138"/>
      <c r="E15" s="135"/>
      <c r="F15" s="137"/>
      <c r="G15" s="137"/>
      <c r="H15" s="137"/>
      <c r="I15" s="137"/>
      <c r="J15" s="137"/>
      <c r="K15" s="137"/>
      <c r="L15" s="135"/>
      <c r="M15" s="135"/>
      <c r="N15" s="135"/>
      <c r="O15" s="135"/>
      <c r="P15" s="135"/>
      <c r="Q15" s="135"/>
      <c r="R15" s="153"/>
      <c r="S15" s="154"/>
      <c r="T15" s="154"/>
    </row>
    <row r="16" spans="1:20" ht="18.75" customHeight="1">
      <c r="A16" s="136"/>
      <c r="B16" s="136"/>
      <c r="C16" s="136"/>
      <c r="D16" s="138"/>
      <c r="E16" s="135"/>
      <c r="F16" s="137"/>
      <c r="G16" s="137"/>
      <c r="H16" s="137"/>
      <c r="I16" s="137"/>
      <c r="J16" s="137"/>
      <c r="K16" s="137"/>
      <c r="L16" s="135"/>
      <c r="M16" s="135"/>
      <c r="N16" s="135"/>
      <c r="O16" s="135"/>
      <c r="P16" s="135"/>
      <c r="Q16" s="135"/>
      <c r="R16" s="154"/>
      <c r="S16" s="154"/>
      <c r="T16" s="154"/>
    </row>
    <row r="17" spans="1:21" ht="12.75" customHeight="1">
      <c r="A17"/>
      <c r="B17"/>
      <c r="C17"/>
      <c r="D17"/>
      <c r="E17"/>
      <c r="F17"/>
      <c r="G17"/>
      <c r="H17"/>
      <c r="I17"/>
      <c r="J17"/>
      <c r="K17" s="118"/>
      <c r="L17" s="118"/>
      <c r="M17"/>
      <c r="N17"/>
      <c r="O17"/>
      <c r="P17"/>
      <c r="Q17"/>
      <c r="R17"/>
      <c r="S17"/>
      <c r="T17"/>
      <c r="U17"/>
    </row>
  </sheetData>
  <sheetProtection sheet="1" formatCells="0" formatColumns="0" formatRows="0"/>
  <mergeCells count="26">
    <mergeCell ref="A2:T2"/>
    <mergeCell ref="A3:D3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G18" sqref="G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85" t="s">
        <v>249</v>
      </c>
    </row>
    <row r="2" spans="1:20" ht="24.75" customHeight="1">
      <c r="A2" s="69" t="s">
        <v>250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9.5" customHeight="1">
      <c r="A3" s="114" t="str">
        <f>'21 项目明细表'!A3</f>
        <v>单位名称：岳阳县科学技术协会</v>
      </c>
      <c r="B3" s="114"/>
      <c r="C3" s="114"/>
      <c r="D3" s="114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6" t="s">
        <v>78</v>
      </c>
      <c r="T3" s="86"/>
    </row>
    <row r="4" spans="1:20" ht="27.75" customHeight="1">
      <c r="A4" s="71" t="s">
        <v>95</v>
      </c>
      <c r="B4" s="72"/>
      <c r="C4" s="73"/>
      <c r="D4" s="74" t="s">
        <v>96</v>
      </c>
      <c r="E4" s="74" t="s">
        <v>97</v>
      </c>
      <c r="F4" s="75" t="s">
        <v>121</v>
      </c>
      <c r="G4" s="75" t="s">
        <v>122</v>
      </c>
      <c r="H4" s="75" t="s">
        <v>123</v>
      </c>
      <c r="I4" s="75" t="s">
        <v>124</v>
      </c>
      <c r="J4" s="75" t="s">
        <v>125</v>
      </c>
      <c r="K4" s="75" t="s">
        <v>126</v>
      </c>
      <c r="L4" s="75" t="s">
        <v>113</v>
      </c>
      <c r="M4" s="75" t="s">
        <v>127</v>
      </c>
      <c r="N4" s="75" t="s">
        <v>111</v>
      </c>
      <c r="O4" s="75" t="s">
        <v>115</v>
      </c>
      <c r="P4" s="75" t="s">
        <v>114</v>
      </c>
      <c r="Q4" s="75" t="s">
        <v>128</v>
      </c>
      <c r="R4" s="75" t="s">
        <v>129</v>
      </c>
      <c r="S4" s="75" t="s">
        <v>130</v>
      </c>
      <c r="T4" s="75" t="s">
        <v>118</v>
      </c>
    </row>
    <row r="5" spans="1:20" ht="13.5" customHeight="1">
      <c r="A5" s="74" t="s">
        <v>98</v>
      </c>
      <c r="B5" s="74" t="s">
        <v>99</v>
      </c>
      <c r="C5" s="74" t="s">
        <v>100</v>
      </c>
      <c r="D5" s="76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8" customHeight="1">
      <c r="A6" s="77"/>
      <c r="B6" s="77"/>
      <c r="C6" s="77"/>
      <c r="D6" s="77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s="24" customFormat="1" ht="29.25" customHeight="1">
      <c r="A7" s="115" t="s">
        <v>101</v>
      </c>
      <c r="B7" s="115" t="s">
        <v>101</v>
      </c>
      <c r="C7" s="115" t="s">
        <v>101</v>
      </c>
      <c r="D7" s="115" t="s">
        <v>101</v>
      </c>
      <c r="E7" s="116">
        <v>1</v>
      </c>
      <c r="F7" s="115">
        <v>2</v>
      </c>
      <c r="G7" s="115">
        <v>3</v>
      </c>
      <c r="H7" s="115">
        <v>4</v>
      </c>
      <c r="I7" s="115">
        <v>5</v>
      </c>
      <c r="J7" s="115">
        <v>6</v>
      </c>
      <c r="K7" s="115">
        <v>7</v>
      </c>
      <c r="L7" s="115">
        <v>8</v>
      </c>
      <c r="M7" s="115">
        <v>9</v>
      </c>
      <c r="N7" s="115">
        <v>10</v>
      </c>
      <c r="O7" s="115">
        <v>11</v>
      </c>
      <c r="P7" s="115">
        <v>12</v>
      </c>
      <c r="Q7" s="115">
        <v>13</v>
      </c>
      <c r="R7" s="115">
        <v>14</v>
      </c>
      <c r="S7" s="116">
        <v>15</v>
      </c>
      <c r="T7" s="116">
        <v>16</v>
      </c>
    </row>
    <row r="8" spans="1:20" s="24" customFormat="1" ht="29.2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</row>
    <row r="9" ht="14.25">
      <c r="D9" t="s">
        <v>248</v>
      </c>
    </row>
  </sheetData>
  <sheetProtection sheet="1" formatCells="0" formatColumns="0" formatRows="0"/>
  <mergeCells count="24">
    <mergeCell ref="A2:T2"/>
    <mergeCell ref="A3:D3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showGridLines="0" showZeros="0" workbookViewId="0" topLeftCell="A1">
      <selection activeCell="D8" sqref="D8"/>
    </sheetView>
  </sheetViews>
  <sheetFormatPr defaultColWidth="6.875" defaultRowHeight="12.75" customHeight="1"/>
  <cols>
    <col min="1" max="3" width="3.625" style="89" customWidth="1"/>
    <col min="4" max="4" width="22.625" style="89" customWidth="1"/>
    <col min="5" max="5" width="9.375" style="89" customWidth="1"/>
    <col min="6" max="6" width="8.625" style="89" customWidth="1"/>
    <col min="7" max="9" width="7.50390625" style="89" customWidth="1"/>
    <col min="10" max="10" width="8.375" style="89" customWidth="1"/>
    <col min="11" max="20" width="7.50390625" style="89" customWidth="1"/>
    <col min="21" max="40" width="6.875" style="89" customWidth="1"/>
    <col min="41" max="41" width="6.625" style="89" customWidth="1"/>
    <col min="42" max="252" width="6.875" style="89" customWidth="1"/>
    <col min="253" max="254" width="6.875" style="90" customWidth="1"/>
    <col min="255" max="16384" width="6.875" style="90" customWidth="1"/>
  </cols>
  <sheetData>
    <row r="1" spans="21:254" ht="27" customHeight="1">
      <c r="U1" s="108" t="s">
        <v>251</v>
      </c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IS1"/>
      <c r="IT1"/>
    </row>
    <row r="2" spans="1:254" ht="33" customHeight="1">
      <c r="A2" s="91" t="s">
        <v>252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IS2"/>
      <c r="IT2"/>
    </row>
    <row r="3" spans="1:254" ht="18.7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109"/>
      <c r="T3" s="110" t="s">
        <v>78</v>
      </c>
      <c r="U3" s="109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IS3"/>
      <c r="IT3"/>
    </row>
    <row r="4" spans="1:254" s="87" customFormat="1" ht="23.25" customHeight="1">
      <c r="A4" s="93" t="s">
        <v>95</v>
      </c>
      <c r="B4" s="93"/>
      <c r="C4" s="93"/>
      <c r="D4" s="94" t="s">
        <v>96</v>
      </c>
      <c r="E4" s="95" t="s">
        <v>97</v>
      </c>
      <c r="F4" s="96" t="s">
        <v>104</v>
      </c>
      <c r="G4" s="96"/>
      <c r="H4" s="96"/>
      <c r="I4" s="96"/>
      <c r="J4" s="96" t="s">
        <v>105</v>
      </c>
      <c r="K4" s="96"/>
      <c r="L4" s="96"/>
      <c r="M4" s="96"/>
      <c r="N4" s="96"/>
      <c r="O4" s="96"/>
      <c r="P4" s="96"/>
      <c r="Q4" s="96"/>
      <c r="R4" s="97" t="s">
        <v>253</v>
      </c>
      <c r="S4" s="97"/>
      <c r="T4" s="97"/>
      <c r="U4" s="97"/>
      <c r="IS4"/>
      <c r="IT4"/>
    </row>
    <row r="5" spans="1:254" s="87" customFormat="1" ht="23.25" customHeight="1">
      <c r="A5" s="97" t="s">
        <v>98</v>
      </c>
      <c r="B5" s="98" t="s">
        <v>99</v>
      </c>
      <c r="C5" s="98" t="s">
        <v>100</v>
      </c>
      <c r="D5" s="94"/>
      <c r="E5" s="99"/>
      <c r="F5" s="98" t="s">
        <v>80</v>
      </c>
      <c r="G5" s="98" t="s">
        <v>109</v>
      </c>
      <c r="H5" s="98" t="s">
        <v>110</v>
      </c>
      <c r="I5" s="98" t="s">
        <v>111</v>
      </c>
      <c r="J5" s="98" t="s">
        <v>80</v>
      </c>
      <c r="K5" s="98" t="s">
        <v>112</v>
      </c>
      <c r="L5" s="98" t="s">
        <v>113</v>
      </c>
      <c r="M5" s="98" t="s">
        <v>114</v>
      </c>
      <c r="N5" s="98" t="s">
        <v>115</v>
      </c>
      <c r="O5" s="98" t="s">
        <v>116</v>
      </c>
      <c r="P5" s="98" t="s">
        <v>117</v>
      </c>
      <c r="Q5" s="98" t="s">
        <v>118</v>
      </c>
      <c r="R5" s="97" t="s">
        <v>80</v>
      </c>
      <c r="S5" s="97" t="s">
        <v>254</v>
      </c>
      <c r="T5" s="97" t="s">
        <v>255</v>
      </c>
      <c r="U5" s="97" t="s">
        <v>256</v>
      </c>
      <c r="IS5"/>
      <c r="IT5"/>
    </row>
    <row r="6" spans="1:254" ht="31.5" customHeight="1">
      <c r="A6" s="97"/>
      <c r="B6" s="98"/>
      <c r="C6" s="98"/>
      <c r="D6" s="94"/>
      <c r="E6" s="100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7"/>
      <c r="S6" s="97"/>
      <c r="T6" s="97"/>
      <c r="U6" s="97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90"/>
      <c r="IQ6" s="90"/>
      <c r="IR6" s="90"/>
      <c r="IS6"/>
      <c r="IT6"/>
    </row>
    <row r="7" spans="1:254" ht="23.25" customHeight="1">
      <c r="A7" s="101" t="s">
        <v>101</v>
      </c>
      <c r="B7" s="101" t="s">
        <v>101</v>
      </c>
      <c r="C7" s="101" t="s">
        <v>101</v>
      </c>
      <c r="D7" s="101" t="s">
        <v>101</v>
      </c>
      <c r="E7" s="101">
        <v>1</v>
      </c>
      <c r="F7" s="101">
        <v>2</v>
      </c>
      <c r="G7" s="101">
        <v>3</v>
      </c>
      <c r="H7" s="102">
        <v>4</v>
      </c>
      <c r="I7" s="102">
        <v>5</v>
      </c>
      <c r="J7" s="101">
        <v>6</v>
      </c>
      <c r="K7" s="101">
        <v>7</v>
      </c>
      <c r="L7" s="101">
        <v>8</v>
      </c>
      <c r="M7" s="102">
        <v>9</v>
      </c>
      <c r="N7" s="102">
        <v>10</v>
      </c>
      <c r="O7" s="101">
        <v>11</v>
      </c>
      <c r="P7" s="101">
        <v>12</v>
      </c>
      <c r="Q7" s="101">
        <v>13</v>
      </c>
      <c r="R7" s="101">
        <v>14</v>
      </c>
      <c r="S7" s="101">
        <v>15</v>
      </c>
      <c r="T7" s="101">
        <v>16</v>
      </c>
      <c r="U7" s="101">
        <v>17</v>
      </c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90"/>
      <c r="IQ7" s="90"/>
      <c r="IR7" s="90"/>
      <c r="IS7"/>
      <c r="IT7"/>
    </row>
    <row r="8" spans="1:252" ht="23.25" customHeight="1">
      <c r="A8" s="78">
        <f>'15 一般-工资福利（部门预算）'!A8</f>
        <v>206</v>
      </c>
      <c r="B8" s="78"/>
      <c r="C8" s="78"/>
      <c r="D8" s="78" t="str">
        <f>'15 一般-工资福利（部门预算）'!D8</f>
        <v>科学技术支出</v>
      </c>
      <c r="E8" s="103">
        <f>E9</f>
        <v>64.86</v>
      </c>
      <c r="F8" s="103">
        <f aca="true" t="shared" si="0" ref="F8:U8">F9</f>
        <v>46.86</v>
      </c>
      <c r="G8" s="103">
        <f t="shared" si="0"/>
        <v>40.42</v>
      </c>
      <c r="H8" s="103">
        <f t="shared" si="0"/>
        <v>6.4399999999999995</v>
      </c>
      <c r="I8" s="103">
        <f t="shared" si="0"/>
        <v>0</v>
      </c>
      <c r="J8" s="103">
        <f t="shared" si="0"/>
        <v>18</v>
      </c>
      <c r="K8" s="103">
        <f t="shared" si="0"/>
        <v>18</v>
      </c>
      <c r="L8" s="103">
        <f t="shared" si="0"/>
        <v>0</v>
      </c>
      <c r="M8" s="103">
        <f t="shared" si="0"/>
        <v>0</v>
      </c>
      <c r="N8" s="103">
        <f t="shared" si="0"/>
        <v>0</v>
      </c>
      <c r="O8" s="103">
        <f t="shared" si="0"/>
        <v>0</v>
      </c>
      <c r="P8" s="103">
        <f t="shared" si="0"/>
        <v>0</v>
      </c>
      <c r="Q8" s="103">
        <f t="shared" si="0"/>
        <v>0</v>
      </c>
      <c r="R8" s="103">
        <f t="shared" si="0"/>
        <v>64.86</v>
      </c>
      <c r="S8" s="103">
        <f t="shared" si="0"/>
        <v>64.86</v>
      </c>
      <c r="T8" s="103">
        <f t="shared" si="0"/>
        <v>0</v>
      </c>
      <c r="U8" s="103">
        <f t="shared" si="0"/>
        <v>0</v>
      </c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90"/>
      <c r="IQ8" s="90"/>
      <c r="IR8" s="90"/>
    </row>
    <row r="9" spans="1:252" ht="23.25" customHeight="1">
      <c r="A9" s="78" t="str">
        <f>'15 一般-工资福利（部门预算）'!A9</f>
        <v>206</v>
      </c>
      <c r="B9" s="78" t="str">
        <f>'15 一般-工资福利（部门预算）'!B9</f>
        <v>01</v>
      </c>
      <c r="C9" s="78"/>
      <c r="D9" s="78" t="str">
        <f>'15 一般-工资福利（部门预算）'!D9</f>
        <v>科学技术管理事务</v>
      </c>
      <c r="E9" s="103">
        <f>E10+E11</f>
        <v>64.86</v>
      </c>
      <c r="F9" s="103">
        <f aca="true" t="shared" si="1" ref="F9:U9">F10+F11</f>
        <v>46.86</v>
      </c>
      <c r="G9" s="103">
        <f t="shared" si="1"/>
        <v>40.42</v>
      </c>
      <c r="H9" s="103">
        <f t="shared" si="1"/>
        <v>6.4399999999999995</v>
      </c>
      <c r="I9" s="103">
        <f t="shared" si="1"/>
        <v>0</v>
      </c>
      <c r="J9" s="103">
        <f t="shared" si="1"/>
        <v>18</v>
      </c>
      <c r="K9" s="103">
        <f t="shared" si="1"/>
        <v>18</v>
      </c>
      <c r="L9" s="103">
        <f t="shared" si="1"/>
        <v>0</v>
      </c>
      <c r="M9" s="103">
        <f t="shared" si="1"/>
        <v>0</v>
      </c>
      <c r="N9" s="103">
        <f t="shared" si="1"/>
        <v>0</v>
      </c>
      <c r="O9" s="103">
        <f t="shared" si="1"/>
        <v>0</v>
      </c>
      <c r="P9" s="103">
        <f t="shared" si="1"/>
        <v>0</v>
      </c>
      <c r="Q9" s="103">
        <f t="shared" si="1"/>
        <v>0</v>
      </c>
      <c r="R9" s="103">
        <f t="shared" si="1"/>
        <v>64.86</v>
      </c>
      <c r="S9" s="103">
        <f t="shared" si="1"/>
        <v>64.86</v>
      </c>
      <c r="T9" s="103">
        <f t="shared" si="1"/>
        <v>0</v>
      </c>
      <c r="U9" s="103">
        <f t="shared" si="1"/>
        <v>0</v>
      </c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90"/>
      <c r="IQ9" s="90"/>
      <c r="IR9" s="90"/>
    </row>
    <row r="10" spans="1:254" s="88" customFormat="1" ht="23.25" customHeight="1">
      <c r="A10" s="78" t="str">
        <f>'15 一般-工资福利（部门预算）'!A10</f>
        <v>206</v>
      </c>
      <c r="B10" s="78" t="str">
        <f>'15 一般-工资福利（部门预算）'!B10</f>
        <v>01</v>
      </c>
      <c r="C10" s="78" t="str">
        <f>'15 一般-工资福利（部门预算）'!C10</f>
        <v>01</v>
      </c>
      <c r="D10" s="78" t="str">
        <f>'15 一般-工资福利（部门预算）'!D10</f>
        <v>行政运行</v>
      </c>
      <c r="E10" s="104">
        <f>'13 一般预算支出'!E11</f>
        <v>46.86</v>
      </c>
      <c r="F10" s="104">
        <f>'13 一般预算支出'!F11</f>
        <v>46.86</v>
      </c>
      <c r="G10" s="104">
        <f>'13 一般预算支出'!G11</f>
        <v>40.42</v>
      </c>
      <c r="H10" s="104">
        <f>'13 一般预算支出'!H11</f>
        <v>6.4399999999999995</v>
      </c>
      <c r="I10" s="104">
        <f>'13 一般预算支出'!I11</f>
        <v>0</v>
      </c>
      <c r="J10" s="104">
        <f>'13 一般预算支出'!J11</f>
        <v>0</v>
      </c>
      <c r="K10" s="104">
        <f>'13 一般预算支出'!K11</f>
        <v>0</v>
      </c>
      <c r="L10" s="104">
        <f>'13 一般预算支出'!L11</f>
        <v>0</v>
      </c>
      <c r="M10" s="104">
        <f>'13 一般预算支出'!M11</f>
        <v>0</v>
      </c>
      <c r="N10" s="104">
        <f>'13 一般预算支出'!N11</f>
        <v>0</v>
      </c>
      <c r="O10" s="104">
        <f>'13 一般预算支出'!O11</f>
        <v>0</v>
      </c>
      <c r="P10" s="104">
        <f>'13 一般预算支出'!P11</f>
        <v>0</v>
      </c>
      <c r="Q10" s="104">
        <f>'13 一般预算支出'!Q11</f>
        <v>0</v>
      </c>
      <c r="R10" s="104">
        <f>SUM(S10:U10)</f>
        <v>46.86</v>
      </c>
      <c r="S10" s="104">
        <f>G10+H10</f>
        <v>46.86</v>
      </c>
      <c r="T10" s="104"/>
      <c r="U10" s="112">
        <f>I10</f>
        <v>0</v>
      </c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24"/>
      <c r="IT10" s="24"/>
    </row>
    <row r="11" spans="1:254" ht="26.25" customHeight="1">
      <c r="A11" s="105" t="str">
        <f>MID('21 项目明细表'!A9,1,3)</f>
        <v>206</v>
      </c>
      <c r="B11" s="105">
        <v>29</v>
      </c>
      <c r="C11" s="78">
        <v>99</v>
      </c>
      <c r="D11" s="106" t="str">
        <f>'21 项目明细表'!D9</f>
        <v>其他科学技术管理事务支出</v>
      </c>
      <c r="E11" s="104">
        <f>'13 一般预算支出'!E12</f>
        <v>18</v>
      </c>
      <c r="F11" s="104"/>
      <c r="G11" s="104">
        <f>'13 一般预算支出'!G12</f>
        <v>0</v>
      </c>
      <c r="H11" s="104">
        <f>'13 一般预算支出'!H12</f>
        <v>0</v>
      </c>
      <c r="I11" s="104">
        <f>'13 一般预算支出'!I12</f>
        <v>0</v>
      </c>
      <c r="J11" s="104">
        <f>'13 一般预算支出'!J12</f>
        <v>18</v>
      </c>
      <c r="K11" s="104">
        <f>'13 一般预算支出'!K12</f>
        <v>18</v>
      </c>
      <c r="L11" s="104">
        <f>'13 一般预算支出'!L12</f>
        <v>0</v>
      </c>
      <c r="M11" s="104">
        <f>'13 一般预算支出'!M12</f>
        <v>0</v>
      </c>
      <c r="N11" s="104">
        <f>'13 一般预算支出'!N12</f>
        <v>0</v>
      </c>
      <c r="O11" s="104">
        <f>'13 一般预算支出'!O12</f>
        <v>0</v>
      </c>
      <c r="P11" s="104">
        <f>'13 一般预算支出'!P12</f>
        <v>0</v>
      </c>
      <c r="Q11" s="104">
        <f>'13 一般预算支出'!Q12</f>
        <v>0</v>
      </c>
      <c r="R11" s="104">
        <f>SUM(S11:U11)</f>
        <v>18</v>
      </c>
      <c r="S11" s="104">
        <f>E11</f>
        <v>18</v>
      </c>
      <c r="T11" s="112"/>
      <c r="U11" s="113"/>
      <c r="IS11"/>
      <c r="IT11"/>
    </row>
    <row r="12" spans="1:254" ht="12.7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IS12"/>
      <c r="IT12"/>
    </row>
    <row r="13" spans="1:254" ht="12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IS13"/>
      <c r="IT13"/>
    </row>
    <row r="14" spans="1:254" ht="12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IS14"/>
      <c r="IT14"/>
    </row>
    <row r="15" spans="1:254" ht="12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IS15"/>
      <c r="IT15"/>
    </row>
    <row r="33" ht="11.25" customHeight="1"/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M9" sqref="M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20" width="7.25390625" style="0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85" t="s">
        <v>257</v>
      </c>
    </row>
    <row r="2" spans="1:20" ht="24.75" customHeight="1">
      <c r="A2" s="69" t="s">
        <v>258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9.5" customHeight="1">
      <c r="A3" s="70" t="s">
        <v>2</v>
      </c>
      <c r="B3" s="70"/>
      <c r="C3" s="70"/>
      <c r="D3" s="70"/>
      <c r="E3" s="70"/>
      <c r="F3" s="7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86" t="s">
        <v>78</v>
      </c>
      <c r="T3" s="86"/>
    </row>
    <row r="4" spans="1:20" ht="27.75" customHeight="1">
      <c r="A4" s="71" t="s">
        <v>95</v>
      </c>
      <c r="B4" s="72"/>
      <c r="C4" s="73"/>
      <c r="D4" s="74" t="s">
        <v>96</v>
      </c>
      <c r="E4" s="74" t="s">
        <v>97</v>
      </c>
      <c r="F4" s="75" t="s">
        <v>121</v>
      </c>
      <c r="G4" s="75" t="s">
        <v>122</v>
      </c>
      <c r="H4" s="75" t="s">
        <v>123</v>
      </c>
      <c r="I4" s="75" t="s">
        <v>124</v>
      </c>
      <c r="J4" s="75" t="s">
        <v>125</v>
      </c>
      <c r="K4" s="75" t="s">
        <v>126</v>
      </c>
      <c r="L4" s="75" t="s">
        <v>113</v>
      </c>
      <c r="M4" s="75" t="s">
        <v>127</v>
      </c>
      <c r="N4" s="75" t="s">
        <v>111</v>
      </c>
      <c r="O4" s="75" t="s">
        <v>115</v>
      </c>
      <c r="P4" s="75" t="s">
        <v>114</v>
      </c>
      <c r="Q4" s="75" t="s">
        <v>128</v>
      </c>
      <c r="R4" s="75" t="s">
        <v>129</v>
      </c>
      <c r="S4" s="75" t="s">
        <v>130</v>
      </c>
      <c r="T4" s="75" t="s">
        <v>118</v>
      </c>
    </row>
    <row r="5" spans="1:20" ht="13.5" customHeight="1">
      <c r="A5" s="74" t="s">
        <v>98</v>
      </c>
      <c r="B5" s="74" t="s">
        <v>99</v>
      </c>
      <c r="C5" s="74" t="s">
        <v>100</v>
      </c>
      <c r="D5" s="76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8" customHeight="1">
      <c r="A6" s="77"/>
      <c r="B6" s="77"/>
      <c r="C6" s="77"/>
      <c r="D6" s="77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2.5" customHeight="1">
      <c r="A7" s="78">
        <f>'15 一般-工资福利（部门预算）'!A8</f>
        <v>206</v>
      </c>
      <c r="B7" s="78"/>
      <c r="C7" s="78"/>
      <c r="D7" s="78" t="str">
        <f>'15 一般-工资福利（部门预算）'!D8</f>
        <v>科学技术支出</v>
      </c>
      <c r="E7" s="79">
        <f>E8</f>
        <v>64.86</v>
      </c>
      <c r="F7" s="79">
        <f aca="true" t="shared" si="0" ref="F7:T7">F8</f>
        <v>40.42</v>
      </c>
      <c r="G7" s="79">
        <f t="shared" si="0"/>
        <v>24.439999999999998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79">
        <f t="shared" si="0"/>
        <v>0</v>
      </c>
      <c r="L7" s="79">
        <f t="shared" si="0"/>
        <v>0</v>
      </c>
      <c r="M7" s="79">
        <f t="shared" si="0"/>
        <v>0</v>
      </c>
      <c r="N7" s="79">
        <f t="shared" si="0"/>
        <v>0</v>
      </c>
      <c r="O7" s="79">
        <f t="shared" si="0"/>
        <v>0</v>
      </c>
      <c r="P7" s="79">
        <f t="shared" si="0"/>
        <v>0</v>
      </c>
      <c r="Q7" s="79">
        <f t="shared" si="0"/>
        <v>0</v>
      </c>
      <c r="R7" s="79">
        <f t="shared" si="0"/>
        <v>0</v>
      </c>
      <c r="S7" s="79">
        <f t="shared" si="0"/>
        <v>0</v>
      </c>
      <c r="T7" s="79">
        <f t="shared" si="0"/>
        <v>0</v>
      </c>
    </row>
    <row r="8" spans="1:20" ht="22.5" customHeight="1">
      <c r="A8" s="78" t="str">
        <f>'15 一般-工资福利（部门预算）'!A9</f>
        <v>206</v>
      </c>
      <c r="B8" s="78" t="str">
        <f>'15 一般-工资福利（部门预算）'!B9</f>
        <v>01</v>
      </c>
      <c r="C8" s="78"/>
      <c r="D8" s="78" t="str">
        <f>'15 一般-工资福利（部门预算）'!D9</f>
        <v>科学技术管理事务</v>
      </c>
      <c r="E8" s="79">
        <f aca="true" t="shared" si="1" ref="E8:T8">E9+E10</f>
        <v>64.86</v>
      </c>
      <c r="F8" s="79">
        <f t="shared" si="1"/>
        <v>40.42</v>
      </c>
      <c r="G8" s="79">
        <f t="shared" si="1"/>
        <v>24.439999999999998</v>
      </c>
      <c r="H8" s="79">
        <f t="shared" si="1"/>
        <v>0</v>
      </c>
      <c r="I8" s="79">
        <f t="shared" si="1"/>
        <v>0</v>
      </c>
      <c r="J8" s="79">
        <f t="shared" si="1"/>
        <v>0</v>
      </c>
      <c r="K8" s="79">
        <f t="shared" si="1"/>
        <v>0</v>
      </c>
      <c r="L8" s="79">
        <f t="shared" si="1"/>
        <v>0</v>
      </c>
      <c r="M8" s="79">
        <f t="shared" si="1"/>
        <v>0</v>
      </c>
      <c r="N8" s="79">
        <f t="shared" si="1"/>
        <v>0</v>
      </c>
      <c r="O8" s="79">
        <f t="shared" si="1"/>
        <v>0</v>
      </c>
      <c r="P8" s="79">
        <f t="shared" si="1"/>
        <v>0</v>
      </c>
      <c r="Q8" s="79">
        <f t="shared" si="1"/>
        <v>0</v>
      </c>
      <c r="R8" s="79">
        <f t="shared" si="1"/>
        <v>0</v>
      </c>
      <c r="S8" s="79">
        <f t="shared" si="1"/>
        <v>0</v>
      </c>
      <c r="T8" s="79">
        <f t="shared" si="1"/>
        <v>0</v>
      </c>
    </row>
    <row r="9" spans="1:20" s="24" customFormat="1" ht="22.5" customHeight="1">
      <c r="A9" s="78" t="str">
        <f>'15 一般-工资福利（部门预算）'!A10</f>
        <v>206</v>
      </c>
      <c r="B9" s="78" t="str">
        <f>'15 一般-工资福利（部门预算）'!B10</f>
        <v>01</v>
      </c>
      <c r="C9" s="78" t="str">
        <f>'15 一般-工资福利（部门预算）'!C10</f>
        <v>01</v>
      </c>
      <c r="D9" s="78" t="str">
        <f>'15 一般-工资福利（部门预算）'!D10</f>
        <v>行政运行</v>
      </c>
      <c r="E9" s="80">
        <f>SUM(F9:T9)</f>
        <v>46.86</v>
      </c>
      <c r="F9" s="80">
        <f>'26 经费拨款（部门预算）'!G10</f>
        <v>40.42</v>
      </c>
      <c r="G9" s="80">
        <f>'26 经费拨款（部门预算）'!H10</f>
        <v>6.4399999999999995</v>
      </c>
      <c r="H9" s="80"/>
      <c r="I9" s="80"/>
      <c r="J9" s="80"/>
      <c r="K9" s="80"/>
      <c r="L9" s="80"/>
      <c r="M9" s="80"/>
      <c r="N9" s="80">
        <f>'26 经费拨款（部门预算）'!I10</f>
        <v>0</v>
      </c>
      <c r="O9" s="83"/>
      <c r="P9" s="83"/>
      <c r="Q9" s="83"/>
      <c r="R9" s="83"/>
      <c r="S9" s="83"/>
      <c r="T9" s="83"/>
    </row>
    <row r="10" spans="1:20" ht="22.5" customHeight="1">
      <c r="A10" s="81" t="str">
        <f>'26 经费拨款（部门预算）'!A11</f>
        <v>206</v>
      </c>
      <c r="B10" s="81">
        <f>'26 经费拨款（部门预算）'!B11</f>
        <v>29</v>
      </c>
      <c r="C10" s="81">
        <f>'26 经费拨款（部门预算）'!C11</f>
        <v>99</v>
      </c>
      <c r="D10" s="81" t="str">
        <f>'26 经费拨款（部门预算）'!D11</f>
        <v>其他科学技术管理事务支出</v>
      </c>
      <c r="E10" s="80">
        <f>SUM(F10:T10)</f>
        <v>18</v>
      </c>
      <c r="F10" s="82"/>
      <c r="G10" s="80">
        <f>'26 经费拨款（部门预算）'!K11</f>
        <v>18</v>
      </c>
      <c r="H10" s="82">
        <f>'26 经费拨款（部门预算）'!P11</f>
        <v>0</v>
      </c>
      <c r="I10" s="82"/>
      <c r="J10" s="82"/>
      <c r="K10" s="82"/>
      <c r="L10" s="82"/>
      <c r="M10" s="82"/>
      <c r="N10" s="82"/>
      <c r="O10" s="84"/>
      <c r="P10" s="84"/>
      <c r="Q10" s="84"/>
      <c r="R10" s="84"/>
      <c r="S10" s="84"/>
      <c r="T10" s="84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6"/>
  <sheetViews>
    <sheetView showGridLines="0" showZeros="0" tabSelected="1" workbookViewId="0" topLeftCell="A1">
      <selection activeCell="H16" sqref="H16"/>
    </sheetView>
  </sheetViews>
  <sheetFormatPr defaultColWidth="6.875" defaultRowHeight="12.75" customHeight="1"/>
  <cols>
    <col min="1" max="1" width="9.125" style="47" customWidth="1"/>
    <col min="2" max="6" width="7.875" style="47" customWidth="1"/>
    <col min="7" max="7" width="9.125" style="47" customWidth="1"/>
    <col min="8" max="12" width="7.875" style="47" customWidth="1"/>
    <col min="13" max="247" width="6.875" style="47" customWidth="1"/>
    <col min="248" max="16384" width="6.875" style="47" customWidth="1"/>
  </cols>
  <sheetData>
    <row r="1" spans="13:247" ht="27.75" customHeight="1"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9.25" customHeight="1">
      <c r="A2" s="48" t="s">
        <v>259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4" customHeight="1">
      <c r="A3" s="47" t="s">
        <v>2</v>
      </c>
      <c r="E3" s="49"/>
      <c r="F3" s="49"/>
      <c r="G3" s="49"/>
      <c r="H3" s="49"/>
      <c r="I3" s="49"/>
      <c r="J3" s="49"/>
      <c r="K3" s="49"/>
      <c r="L3" s="49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3.25" customHeight="1">
      <c r="A4" s="50" t="s">
        <v>260</v>
      </c>
      <c r="B4" s="50"/>
      <c r="C4" s="50"/>
      <c r="D4" s="50"/>
      <c r="E4" s="50"/>
      <c r="F4" s="50"/>
      <c r="G4" s="51" t="s">
        <v>261</v>
      </c>
      <c r="H4" s="52"/>
      <c r="I4" s="52"/>
      <c r="J4" s="52"/>
      <c r="K4" s="52"/>
      <c r="L4" s="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3.25" customHeight="1">
      <c r="A5" s="53" t="s">
        <v>80</v>
      </c>
      <c r="B5" s="53" t="s">
        <v>174</v>
      </c>
      <c r="C5" s="53" t="s">
        <v>262</v>
      </c>
      <c r="D5" s="54" t="s">
        <v>263</v>
      </c>
      <c r="E5" s="55" t="s">
        <v>177</v>
      </c>
      <c r="F5" s="55" t="s">
        <v>264</v>
      </c>
      <c r="G5" s="56" t="s">
        <v>80</v>
      </c>
      <c r="H5" s="57" t="s">
        <v>174</v>
      </c>
      <c r="I5" s="57" t="s">
        <v>262</v>
      </c>
      <c r="J5" s="57" t="s">
        <v>263</v>
      </c>
      <c r="K5" s="57" t="s">
        <v>177</v>
      </c>
      <c r="L5" s="57" t="s">
        <v>264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3" customHeight="1">
      <c r="A6" s="58"/>
      <c r="B6" s="58"/>
      <c r="C6" s="58"/>
      <c r="D6" s="56"/>
      <c r="E6" s="57"/>
      <c r="F6" s="57"/>
      <c r="G6" s="56"/>
      <c r="H6" s="57"/>
      <c r="I6" s="57"/>
      <c r="J6" s="57"/>
      <c r="K6" s="57"/>
      <c r="L6" s="5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2.75" customHeight="1">
      <c r="A7" s="59">
        <v>7</v>
      </c>
      <c r="B7" s="59">
        <v>8</v>
      </c>
      <c r="C7" s="59">
        <v>9</v>
      </c>
      <c r="D7" s="59">
        <v>10</v>
      </c>
      <c r="E7" s="59">
        <v>11</v>
      </c>
      <c r="F7" s="59">
        <v>12</v>
      </c>
      <c r="G7" s="59">
        <v>14</v>
      </c>
      <c r="H7" s="59">
        <v>15</v>
      </c>
      <c r="I7" s="59">
        <v>16</v>
      </c>
      <c r="J7" s="59">
        <v>17</v>
      </c>
      <c r="K7" s="59">
        <v>18</v>
      </c>
      <c r="L7" s="59">
        <v>19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46" customFormat="1" ht="28.5" customHeight="1">
      <c r="A8" s="60">
        <v>0.96</v>
      </c>
      <c r="B8" s="61">
        <v>0.96</v>
      </c>
      <c r="C8" s="62"/>
      <c r="D8" s="62"/>
      <c r="E8" s="62"/>
      <c r="F8" s="63"/>
      <c r="G8" s="64">
        <v>0.96</v>
      </c>
      <c r="H8" s="61">
        <v>0.96</v>
      </c>
      <c r="I8" s="65"/>
      <c r="J8" s="65"/>
      <c r="K8" s="65"/>
      <c r="L8" s="66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</row>
    <row r="9" spans="2:247" ht="30.75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12.75" customHeight="1">
      <c r="B10" s="46"/>
      <c r="C10" s="46"/>
      <c r="D10" s="46"/>
      <c r="E10" s="46"/>
      <c r="F10" s="46"/>
      <c r="G10" s="46"/>
      <c r="H10" s="46"/>
      <c r="J10" s="46"/>
      <c r="L10" s="6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3:247" ht="12.75" customHeight="1">
      <c r="C11" s="46"/>
      <c r="F11" s="46"/>
      <c r="G11" s="46"/>
      <c r="I11" s="4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2.75" customHeight="1">
      <c r="A12" s="4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3:247" ht="12.75" customHeight="1"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3:247" ht="12.75" customHeight="1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</sheetData>
  <sheetProtection formatCells="0" formatColumns="0" formatRows="0"/>
  <mergeCells count="15">
    <mergeCell ref="A2:L2"/>
    <mergeCell ref="A4:F4"/>
    <mergeCell ref="G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7.375" style="26" customWidth="1"/>
    <col min="2" max="2" width="8.875" style="26" customWidth="1"/>
    <col min="3" max="3" width="8.625" style="26" customWidth="1"/>
    <col min="4" max="4" width="78.125" style="26" bestFit="1" customWidth="1"/>
    <col min="5" max="5" width="16.125" style="26" bestFit="1" customWidth="1"/>
    <col min="6" max="7" width="23.625" style="26" customWidth="1"/>
    <col min="8" max="8" width="23.50390625" style="26" customWidth="1"/>
    <col min="9" max="9" width="20.625" style="26" customWidth="1"/>
    <col min="10" max="10" width="8.75390625" style="26" customWidth="1"/>
    <col min="11" max="16384" width="6.875" style="26" customWidth="1"/>
  </cols>
  <sheetData>
    <row r="1" spans="1:8" ht="18.75" customHeight="1">
      <c r="A1" s="27"/>
      <c r="B1" s="27"/>
      <c r="C1" s="28"/>
      <c r="D1" s="27"/>
      <c r="E1" s="27"/>
      <c r="F1" s="27"/>
      <c r="G1" s="27" t="s">
        <v>265</v>
      </c>
      <c r="H1" s="27"/>
    </row>
    <row r="2" spans="1:8" ht="31.5" customHeight="1">
      <c r="A2" s="29" t="s">
        <v>266</v>
      </c>
      <c r="B2" s="29"/>
      <c r="C2" s="29"/>
      <c r="D2" s="29"/>
      <c r="E2" s="29"/>
      <c r="F2" s="29"/>
      <c r="G2" s="29"/>
      <c r="H2" s="27"/>
    </row>
    <row r="3" spans="1:7" ht="18.75" customHeight="1">
      <c r="A3" s="26" t="s">
        <v>2</v>
      </c>
      <c r="G3" s="30" t="s">
        <v>78</v>
      </c>
    </row>
    <row r="4" spans="1:8" ht="32.25" customHeight="1">
      <c r="A4" s="31" t="s">
        <v>267</v>
      </c>
      <c r="B4" s="32"/>
      <c r="C4" s="33"/>
      <c r="D4" s="32" t="s">
        <v>268</v>
      </c>
      <c r="E4" s="31" t="s">
        <v>269</v>
      </c>
      <c r="F4" s="31" t="s">
        <v>270</v>
      </c>
      <c r="G4" s="32"/>
      <c r="H4" s="27"/>
    </row>
    <row r="5" spans="1:8" ht="24.75" customHeight="1">
      <c r="A5" s="34" t="s">
        <v>271</v>
      </c>
      <c r="B5" s="35" t="s">
        <v>104</v>
      </c>
      <c r="C5" s="36" t="s">
        <v>105</v>
      </c>
      <c r="D5" s="32"/>
      <c r="E5" s="31"/>
      <c r="F5" s="37" t="s">
        <v>272</v>
      </c>
      <c r="G5" s="38" t="s">
        <v>273</v>
      </c>
      <c r="H5" s="27"/>
    </row>
    <row r="6" spans="1:8" ht="24.75" customHeight="1">
      <c r="A6" s="39" t="s">
        <v>101</v>
      </c>
      <c r="B6" s="39" t="s">
        <v>101</v>
      </c>
      <c r="C6" s="39" t="s">
        <v>101</v>
      </c>
      <c r="D6" s="40" t="s">
        <v>101</v>
      </c>
      <c r="E6" s="40" t="s">
        <v>101</v>
      </c>
      <c r="F6" s="39" t="s">
        <v>101</v>
      </c>
      <c r="G6" s="40" t="s">
        <v>101</v>
      </c>
      <c r="H6" s="27"/>
    </row>
    <row r="7" spans="1:8" s="25" customFormat="1" ht="117.75" customHeight="1">
      <c r="A7" s="41">
        <f>SUM(B7:C7)</f>
        <v>64.86</v>
      </c>
      <c r="B7" s="41">
        <f>'1 收支总表'!F6</f>
        <v>46.86</v>
      </c>
      <c r="C7" s="41">
        <f>'1 收支总表'!F10</f>
        <v>18</v>
      </c>
      <c r="D7" s="42" t="s">
        <v>274</v>
      </c>
      <c r="E7" s="42" t="s">
        <v>275</v>
      </c>
      <c r="F7" s="42" t="s">
        <v>275</v>
      </c>
      <c r="G7" s="43" t="s">
        <v>276</v>
      </c>
      <c r="H7" s="44"/>
    </row>
    <row r="8" spans="1:10" ht="49.5" customHeight="1">
      <c r="A8" s="44"/>
      <c r="B8" s="44"/>
      <c r="C8" s="44"/>
      <c r="D8" s="44"/>
      <c r="E8" s="45"/>
      <c r="F8" s="44"/>
      <c r="G8" s="44"/>
      <c r="H8" s="44"/>
      <c r="I8" s="44"/>
      <c r="J8" s="27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A2" sqref="A2:O2"/>
    </sheetView>
  </sheetViews>
  <sheetFormatPr defaultColWidth="6.875" defaultRowHeight="22.5" customHeight="1"/>
  <cols>
    <col min="1" max="3" width="3.375" style="502" customWidth="1"/>
    <col min="4" max="4" width="21.75390625" style="502" customWidth="1"/>
    <col min="5" max="5" width="12.50390625" style="502" customWidth="1"/>
    <col min="6" max="6" width="11.625" style="502" customWidth="1"/>
    <col min="7" max="15" width="10.50390625" style="502" customWidth="1"/>
    <col min="16" max="246" width="6.75390625" style="502" customWidth="1"/>
    <col min="247" max="16384" width="6.875" style="503" customWidth="1"/>
  </cols>
  <sheetData>
    <row r="1" spans="2:246" ht="22.5" customHeight="1">
      <c r="B1" s="504"/>
      <c r="C1" s="504"/>
      <c r="D1" s="504"/>
      <c r="E1" s="504"/>
      <c r="F1" s="504"/>
      <c r="G1" s="504"/>
      <c r="H1" s="504"/>
      <c r="I1" s="504"/>
      <c r="J1" s="504"/>
      <c r="K1" s="504"/>
      <c r="O1" s="521" t="s">
        <v>93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2.5" customHeight="1">
      <c r="A2" s="505" t="s">
        <v>94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2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2.5" customHeight="1">
      <c r="A3" s="375" t="s">
        <v>2</v>
      </c>
      <c r="B3" s="375"/>
      <c r="C3" s="375"/>
      <c r="D3" s="506"/>
      <c r="E3" s="507"/>
      <c r="F3" s="508"/>
      <c r="G3" s="508"/>
      <c r="H3" s="508"/>
      <c r="I3" s="507"/>
      <c r="J3" s="507"/>
      <c r="K3" s="507"/>
      <c r="N3" s="523" t="s">
        <v>78</v>
      </c>
      <c r="O3" s="523"/>
      <c r="P3" s="50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24.75" customHeight="1">
      <c r="A4" s="420" t="s">
        <v>95</v>
      </c>
      <c r="B4" s="420"/>
      <c r="C4" s="420"/>
      <c r="D4" s="509" t="s">
        <v>96</v>
      </c>
      <c r="E4" s="510" t="s">
        <v>97</v>
      </c>
      <c r="F4" s="511" t="s">
        <v>81</v>
      </c>
      <c r="G4" s="511"/>
      <c r="H4" s="511"/>
      <c r="I4" s="512" t="s">
        <v>82</v>
      </c>
      <c r="J4" s="512" t="s">
        <v>83</v>
      </c>
      <c r="K4" s="512" t="s">
        <v>84</v>
      </c>
      <c r="L4" s="512" t="s">
        <v>85</v>
      </c>
      <c r="M4" s="512" t="s">
        <v>86</v>
      </c>
      <c r="N4" s="524" t="s">
        <v>87</v>
      </c>
      <c r="O4" s="525" t="s">
        <v>88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9" customHeight="1">
      <c r="A5" s="512" t="s">
        <v>98</v>
      </c>
      <c r="B5" s="512" t="s">
        <v>99</v>
      </c>
      <c r="C5" s="512" t="s">
        <v>100</v>
      </c>
      <c r="D5" s="509"/>
      <c r="E5" s="512"/>
      <c r="F5" s="512" t="s">
        <v>89</v>
      </c>
      <c r="G5" s="512" t="s">
        <v>90</v>
      </c>
      <c r="H5" s="512" t="s">
        <v>91</v>
      </c>
      <c r="I5" s="512"/>
      <c r="J5" s="512"/>
      <c r="K5" s="512"/>
      <c r="L5" s="512"/>
      <c r="M5" s="512"/>
      <c r="N5" s="526"/>
      <c r="O5" s="527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ht="22.5" customHeight="1">
      <c r="A6" s="513" t="s">
        <v>101</v>
      </c>
      <c r="B6" s="513" t="s">
        <v>101</v>
      </c>
      <c r="C6" s="513" t="s">
        <v>101</v>
      </c>
      <c r="D6" s="513" t="s">
        <v>101</v>
      </c>
      <c r="E6" s="513">
        <v>1</v>
      </c>
      <c r="F6" s="513">
        <v>2</v>
      </c>
      <c r="G6" s="513">
        <v>3</v>
      </c>
      <c r="H6" s="513">
        <v>4</v>
      </c>
      <c r="I6" s="513">
        <v>5</v>
      </c>
      <c r="J6" s="513">
        <v>6</v>
      </c>
      <c r="K6" s="513">
        <v>7</v>
      </c>
      <c r="L6" s="513">
        <v>8</v>
      </c>
      <c r="M6" s="513">
        <v>9</v>
      </c>
      <c r="N6" s="528">
        <v>10</v>
      </c>
      <c r="O6" s="529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55" s="24" customFormat="1" ht="22.5" customHeight="1">
      <c r="A7" s="514">
        <f>'15 一般-工资福利（部门预算）'!A8</f>
        <v>206</v>
      </c>
      <c r="B7" s="430"/>
      <c r="C7" s="514"/>
      <c r="D7" s="514" t="str">
        <f>'15 一般-工资福利（部门预算）'!D8</f>
        <v>科学技术支出</v>
      </c>
      <c r="E7" s="515">
        <f>E8</f>
        <v>64.86</v>
      </c>
      <c r="F7" s="515">
        <f aca="true" t="shared" si="0" ref="F7:O7">F8</f>
        <v>64.86</v>
      </c>
      <c r="G7" s="515">
        <f t="shared" si="0"/>
        <v>64.86</v>
      </c>
      <c r="H7" s="515">
        <f t="shared" si="0"/>
        <v>0</v>
      </c>
      <c r="I7" s="515">
        <f t="shared" si="0"/>
        <v>0</v>
      </c>
      <c r="J7" s="515">
        <f t="shared" si="0"/>
        <v>0</v>
      </c>
      <c r="K7" s="515">
        <f t="shared" si="0"/>
        <v>0</v>
      </c>
      <c r="L7" s="515">
        <f t="shared" si="0"/>
        <v>0</v>
      </c>
      <c r="M7" s="515">
        <f t="shared" si="0"/>
        <v>0</v>
      </c>
      <c r="N7" s="515">
        <f t="shared" si="0"/>
        <v>0</v>
      </c>
      <c r="O7" s="515">
        <f t="shared" si="0"/>
        <v>0</v>
      </c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0"/>
      <c r="CE7" s="520"/>
      <c r="CF7" s="520"/>
      <c r="CG7" s="520"/>
      <c r="CH7" s="520"/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0"/>
      <c r="CV7" s="520"/>
      <c r="CW7" s="520"/>
      <c r="CX7" s="520"/>
      <c r="CY7" s="520"/>
      <c r="CZ7" s="520"/>
      <c r="DA7" s="520"/>
      <c r="DB7" s="520"/>
      <c r="DC7" s="520"/>
      <c r="DD7" s="520"/>
      <c r="DE7" s="520"/>
      <c r="DF7" s="520"/>
      <c r="DG7" s="520"/>
      <c r="DH7" s="520"/>
      <c r="DI7" s="520"/>
      <c r="DJ7" s="520"/>
      <c r="DK7" s="520"/>
      <c r="DL7" s="520"/>
      <c r="DM7" s="520"/>
      <c r="DN7" s="520"/>
      <c r="DO7" s="520"/>
      <c r="DP7" s="520"/>
      <c r="DQ7" s="520"/>
      <c r="DR7" s="520"/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0"/>
      <c r="ED7" s="520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0"/>
      <c r="ET7" s="520"/>
      <c r="EU7" s="520"/>
      <c r="EV7" s="520"/>
      <c r="EW7" s="520"/>
      <c r="EX7" s="520"/>
      <c r="EY7" s="52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20"/>
      <c r="FL7" s="520"/>
      <c r="FM7" s="520"/>
      <c r="FN7" s="520"/>
      <c r="FO7" s="520"/>
      <c r="FP7" s="520"/>
      <c r="FQ7" s="520"/>
      <c r="FR7" s="520"/>
      <c r="FS7" s="520"/>
      <c r="FT7" s="520"/>
      <c r="FU7" s="520"/>
      <c r="FV7" s="520"/>
      <c r="FW7" s="520"/>
      <c r="FX7" s="520"/>
      <c r="FY7" s="520"/>
      <c r="FZ7" s="520"/>
      <c r="GA7" s="520"/>
      <c r="GB7" s="520"/>
      <c r="GC7" s="520"/>
      <c r="GD7" s="520"/>
      <c r="GE7" s="520"/>
      <c r="GF7" s="520"/>
      <c r="GG7" s="520"/>
      <c r="GH7" s="520"/>
      <c r="GI7" s="520"/>
      <c r="GJ7" s="520"/>
      <c r="GK7" s="520"/>
      <c r="GL7" s="520"/>
      <c r="GM7" s="520"/>
      <c r="GN7" s="520"/>
      <c r="GO7" s="520"/>
      <c r="GP7" s="520"/>
      <c r="GQ7" s="520"/>
      <c r="GR7" s="520"/>
      <c r="GS7" s="520"/>
      <c r="GT7" s="520"/>
      <c r="GU7" s="520"/>
      <c r="GV7" s="520"/>
      <c r="GW7" s="520"/>
      <c r="GX7" s="520"/>
      <c r="GY7" s="520"/>
      <c r="GZ7" s="520"/>
      <c r="HA7" s="520"/>
      <c r="HB7" s="520"/>
      <c r="HC7" s="520"/>
      <c r="HD7" s="520"/>
      <c r="HE7" s="520"/>
      <c r="HF7" s="520"/>
      <c r="HG7" s="520"/>
      <c r="HH7" s="520"/>
      <c r="HI7" s="520"/>
      <c r="HJ7" s="520"/>
      <c r="HK7" s="520"/>
      <c r="HL7" s="520"/>
      <c r="HM7" s="520"/>
      <c r="HN7" s="520"/>
      <c r="HO7" s="520"/>
      <c r="HP7" s="520"/>
      <c r="HQ7" s="520"/>
      <c r="HR7" s="520"/>
      <c r="HS7" s="520"/>
      <c r="HT7" s="520"/>
      <c r="HU7" s="520"/>
      <c r="HV7" s="520"/>
      <c r="HW7" s="520"/>
      <c r="HX7" s="520"/>
      <c r="HY7" s="520"/>
      <c r="HZ7" s="520"/>
      <c r="IA7" s="520"/>
      <c r="IB7" s="520"/>
      <c r="IC7" s="520"/>
      <c r="ID7" s="520"/>
      <c r="IE7" s="520"/>
      <c r="IF7" s="520"/>
      <c r="IG7" s="520"/>
      <c r="IH7" s="520"/>
      <c r="II7" s="520"/>
      <c r="IJ7" s="520"/>
      <c r="IK7" s="520"/>
      <c r="IL7" s="520"/>
      <c r="IM7" s="501"/>
      <c r="IN7" s="501"/>
      <c r="IO7" s="501"/>
      <c r="IP7" s="501"/>
      <c r="IQ7" s="501"/>
      <c r="IR7" s="501"/>
      <c r="IS7" s="501"/>
      <c r="IT7" s="501"/>
      <c r="IU7" s="501"/>
    </row>
    <row r="8" spans="1:255" s="24" customFormat="1" ht="22.5" customHeight="1">
      <c r="A8" s="514" t="str">
        <f>'15 一般-工资福利（部门预算）'!A9</f>
        <v>206</v>
      </c>
      <c r="B8" s="514" t="str">
        <f>'15 一般-工资福利（部门预算）'!B9</f>
        <v>01</v>
      </c>
      <c r="C8" s="514"/>
      <c r="D8" s="514" t="str">
        <f>'15 一般-工资福利（部门预算）'!D9</f>
        <v>科学技术管理事务</v>
      </c>
      <c r="E8" s="515">
        <f>E9+E10</f>
        <v>64.86</v>
      </c>
      <c r="F8" s="515">
        <f aca="true" t="shared" si="1" ref="F8:O8">F9+F10</f>
        <v>64.86</v>
      </c>
      <c r="G8" s="515">
        <f t="shared" si="1"/>
        <v>64.86</v>
      </c>
      <c r="H8" s="515">
        <f t="shared" si="1"/>
        <v>0</v>
      </c>
      <c r="I8" s="515">
        <f t="shared" si="1"/>
        <v>0</v>
      </c>
      <c r="J8" s="515">
        <f t="shared" si="1"/>
        <v>0</v>
      </c>
      <c r="K8" s="515">
        <f t="shared" si="1"/>
        <v>0</v>
      </c>
      <c r="L8" s="515">
        <f t="shared" si="1"/>
        <v>0</v>
      </c>
      <c r="M8" s="515">
        <f t="shared" si="1"/>
        <v>0</v>
      </c>
      <c r="N8" s="515">
        <f t="shared" si="1"/>
        <v>0</v>
      </c>
      <c r="O8" s="515">
        <f t="shared" si="1"/>
        <v>0</v>
      </c>
      <c r="P8" s="520"/>
      <c r="Q8" s="520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0"/>
      <c r="AK8" s="520"/>
      <c r="AL8" s="520"/>
      <c r="AM8" s="520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  <c r="BC8" s="520"/>
      <c r="BD8" s="520"/>
      <c r="BE8" s="520"/>
      <c r="BF8" s="520"/>
      <c r="BG8" s="520"/>
      <c r="BH8" s="520"/>
      <c r="BI8" s="520"/>
      <c r="BJ8" s="520"/>
      <c r="BK8" s="520"/>
      <c r="BL8" s="520"/>
      <c r="BM8" s="520"/>
      <c r="BN8" s="520"/>
      <c r="BO8" s="520"/>
      <c r="BP8" s="520"/>
      <c r="BQ8" s="520"/>
      <c r="BR8" s="520"/>
      <c r="BS8" s="520"/>
      <c r="BT8" s="520"/>
      <c r="BU8" s="520"/>
      <c r="BV8" s="520"/>
      <c r="BW8" s="520"/>
      <c r="BX8" s="520"/>
      <c r="BY8" s="520"/>
      <c r="BZ8" s="520"/>
      <c r="CA8" s="520"/>
      <c r="CB8" s="520"/>
      <c r="CC8" s="520"/>
      <c r="CD8" s="520"/>
      <c r="CE8" s="520"/>
      <c r="CF8" s="520"/>
      <c r="CG8" s="520"/>
      <c r="CH8" s="520"/>
      <c r="CI8" s="520"/>
      <c r="CJ8" s="520"/>
      <c r="CK8" s="520"/>
      <c r="CL8" s="520"/>
      <c r="CM8" s="520"/>
      <c r="CN8" s="520"/>
      <c r="CO8" s="520"/>
      <c r="CP8" s="520"/>
      <c r="CQ8" s="520"/>
      <c r="CR8" s="520"/>
      <c r="CS8" s="520"/>
      <c r="CT8" s="520"/>
      <c r="CU8" s="520"/>
      <c r="CV8" s="520"/>
      <c r="CW8" s="520"/>
      <c r="CX8" s="520"/>
      <c r="CY8" s="520"/>
      <c r="CZ8" s="520"/>
      <c r="DA8" s="520"/>
      <c r="DB8" s="520"/>
      <c r="DC8" s="520"/>
      <c r="DD8" s="520"/>
      <c r="DE8" s="520"/>
      <c r="DF8" s="520"/>
      <c r="DG8" s="520"/>
      <c r="DH8" s="520"/>
      <c r="DI8" s="520"/>
      <c r="DJ8" s="520"/>
      <c r="DK8" s="520"/>
      <c r="DL8" s="520"/>
      <c r="DM8" s="520"/>
      <c r="DN8" s="520"/>
      <c r="DO8" s="520"/>
      <c r="DP8" s="520"/>
      <c r="DQ8" s="520"/>
      <c r="DR8" s="520"/>
      <c r="DS8" s="520"/>
      <c r="DT8" s="520"/>
      <c r="DU8" s="520"/>
      <c r="DV8" s="520"/>
      <c r="DW8" s="520"/>
      <c r="DX8" s="520"/>
      <c r="DY8" s="520"/>
      <c r="DZ8" s="520"/>
      <c r="EA8" s="520"/>
      <c r="EB8" s="520"/>
      <c r="EC8" s="520"/>
      <c r="ED8" s="520"/>
      <c r="EE8" s="520"/>
      <c r="EF8" s="520"/>
      <c r="EG8" s="520"/>
      <c r="EH8" s="520"/>
      <c r="EI8" s="520"/>
      <c r="EJ8" s="520"/>
      <c r="EK8" s="520"/>
      <c r="EL8" s="520"/>
      <c r="EM8" s="520"/>
      <c r="EN8" s="520"/>
      <c r="EO8" s="520"/>
      <c r="EP8" s="520"/>
      <c r="EQ8" s="520"/>
      <c r="ER8" s="520"/>
      <c r="ES8" s="520"/>
      <c r="ET8" s="520"/>
      <c r="EU8" s="520"/>
      <c r="EV8" s="520"/>
      <c r="EW8" s="520"/>
      <c r="EX8" s="520"/>
      <c r="EY8" s="520"/>
      <c r="EZ8" s="520"/>
      <c r="FA8" s="520"/>
      <c r="FB8" s="520"/>
      <c r="FC8" s="520"/>
      <c r="FD8" s="520"/>
      <c r="FE8" s="520"/>
      <c r="FF8" s="520"/>
      <c r="FG8" s="520"/>
      <c r="FH8" s="520"/>
      <c r="FI8" s="520"/>
      <c r="FJ8" s="520"/>
      <c r="FK8" s="520"/>
      <c r="FL8" s="520"/>
      <c r="FM8" s="520"/>
      <c r="FN8" s="520"/>
      <c r="FO8" s="520"/>
      <c r="FP8" s="520"/>
      <c r="FQ8" s="520"/>
      <c r="FR8" s="520"/>
      <c r="FS8" s="520"/>
      <c r="FT8" s="520"/>
      <c r="FU8" s="520"/>
      <c r="FV8" s="520"/>
      <c r="FW8" s="520"/>
      <c r="FX8" s="520"/>
      <c r="FY8" s="520"/>
      <c r="FZ8" s="520"/>
      <c r="GA8" s="520"/>
      <c r="GB8" s="520"/>
      <c r="GC8" s="520"/>
      <c r="GD8" s="520"/>
      <c r="GE8" s="520"/>
      <c r="GF8" s="520"/>
      <c r="GG8" s="520"/>
      <c r="GH8" s="520"/>
      <c r="GI8" s="520"/>
      <c r="GJ8" s="520"/>
      <c r="GK8" s="520"/>
      <c r="GL8" s="520"/>
      <c r="GM8" s="520"/>
      <c r="GN8" s="520"/>
      <c r="GO8" s="520"/>
      <c r="GP8" s="520"/>
      <c r="GQ8" s="520"/>
      <c r="GR8" s="520"/>
      <c r="GS8" s="520"/>
      <c r="GT8" s="520"/>
      <c r="GU8" s="520"/>
      <c r="GV8" s="520"/>
      <c r="GW8" s="520"/>
      <c r="GX8" s="520"/>
      <c r="GY8" s="520"/>
      <c r="GZ8" s="520"/>
      <c r="HA8" s="520"/>
      <c r="HB8" s="520"/>
      <c r="HC8" s="520"/>
      <c r="HD8" s="520"/>
      <c r="HE8" s="520"/>
      <c r="HF8" s="520"/>
      <c r="HG8" s="520"/>
      <c r="HH8" s="520"/>
      <c r="HI8" s="520"/>
      <c r="HJ8" s="520"/>
      <c r="HK8" s="520"/>
      <c r="HL8" s="520"/>
      <c r="HM8" s="520"/>
      <c r="HN8" s="520"/>
      <c r="HO8" s="520"/>
      <c r="HP8" s="520"/>
      <c r="HQ8" s="520"/>
      <c r="HR8" s="520"/>
      <c r="HS8" s="520"/>
      <c r="HT8" s="520"/>
      <c r="HU8" s="520"/>
      <c r="HV8" s="520"/>
      <c r="HW8" s="520"/>
      <c r="HX8" s="520"/>
      <c r="HY8" s="520"/>
      <c r="HZ8" s="520"/>
      <c r="IA8" s="520"/>
      <c r="IB8" s="520"/>
      <c r="IC8" s="520"/>
      <c r="ID8" s="520"/>
      <c r="IE8" s="520"/>
      <c r="IF8" s="520"/>
      <c r="IG8" s="520"/>
      <c r="IH8" s="520"/>
      <c r="II8" s="520"/>
      <c r="IJ8" s="520"/>
      <c r="IK8" s="520"/>
      <c r="IL8" s="520"/>
      <c r="IM8" s="501"/>
      <c r="IN8" s="501"/>
      <c r="IO8" s="501"/>
      <c r="IP8" s="501"/>
      <c r="IQ8" s="501"/>
      <c r="IR8" s="501"/>
      <c r="IS8" s="501"/>
      <c r="IT8" s="501"/>
      <c r="IU8" s="501"/>
    </row>
    <row r="9" spans="1:246" s="501" customFormat="1" ht="22.5" customHeight="1">
      <c r="A9" s="514" t="str">
        <f>'15 一般-工资福利（部门预算）'!A10</f>
        <v>206</v>
      </c>
      <c r="B9" s="514" t="str">
        <f>'15 一般-工资福利（部门预算）'!B10</f>
        <v>01</v>
      </c>
      <c r="C9" s="514" t="str">
        <f>'15 一般-工资福利（部门预算）'!C10</f>
        <v>01</v>
      </c>
      <c r="D9" s="514" t="str">
        <f>'15 一般-工资福利（部门预算）'!D10</f>
        <v>行政运行</v>
      </c>
      <c r="E9" s="516">
        <f>SUM(G9:O9)</f>
        <v>46.86</v>
      </c>
      <c r="F9" s="516">
        <f>SUM(G9:H9)</f>
        <v>46.86</v>
      </c>
      <c r="G9" s="516">
        <f>'13 一般预算支出'!E11</f>
        <v>46.86</v>
      </c>
      <c r="H9" s="517">
        <f>'12 财政拨款收支总表'!B8</f>
        <v>0</v>
      </c>
      <c r="I9" s="517"/>
      <c r="J9" s="517"/>
      <c r="K9" s="517"/>
      <c r="L9" s="517"/>
      <c r="M9" s="517"/>
      <c r="N9" s="517"/>
      <c r="O9" s="517"/>
      <c r="P9" s="5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</row>
    <row r="10" spans="1:246" ht="22.5" customHeight="1">
      <c r="A10" s="431" t="str">
        <f>MID('21 项目明细表'!A9,1,3)</f>
        <v>206</v>
      </c>
      <c r="B10" s="431" t="str">
        <f>MID('21 项目明细表'!B9,1,3)</f>
        <v>01</v>
      </c>
      <c r="C10" s="431" t="str">
        <f>MID('21 项目明细表'!C9,1,3)</f>
        <v>99</v>
      </c>
      <c r="D10" s="518" t="str">
        <f>'21 项目明细表'!D9</f>
        <v>其他科学技术管理事务支出</v>
      </c>
      <c r="E10" s="516">
        <f>SUM(G10:O10)</f>
        <v>18</v>
      </c>
      <c r="F10" s="516">
        <f>SUM(G10:H10)</f>
        <v>18</v>
      </c>
      <c r="G10" s="516">
        <f>'13 一般预算支出'!E12</f>
        <v>18</v>
      </c>
      <c r="H10" s="519"/>
      <c r="I10" s="519"/>
      <c r="J10" s="519"/>
      <c r="K10" s="519"/>
      <c r="L10" s="519"/>
      <c r="M10" s="519"/>
      <c r="N10" s="519"/>
      <c r="O10" s="519"/>
      <c r="P10" s="52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2.5" customHeight="1">
      <c r="A11" s="520"/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2.5" customHeight="1">
      <c r="A12" s="520"/>
      <c r="B12" s="520"/>
      <c r="C12" s="520"/>
      <c r="D12" s="520"/>
      <c r="G12" s="520"/>
      <c r="H12" s="520"/>
      <c r="I12" s="520"/>
      <c r="J12" s="520"/>
      <c r="K12" s="520"/>
      <c r="L12" s="520"/>
      <c r="M12" s="520"/>
      <c r="N12" s="520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2.5" customHeight="1">
      <c r="A13" s="520"/>
      <c r="B13" s="520"/>
      <c r="C13" s="520"/>
      <c r="D13" s="520"/>
      <c r="E13" s="520"/>
      <c r="G13" s="520"/>
      <c r="H13" s="520"/>
      <c r="I13" s="520"/>
      <c r="J13" s="520"/>
      <c r="K13" s="520"/>
      <c r="L13" s="520"/>
      <c r="M13" s="520"/>
      <c r="N13" s="520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2:246" ht="22.5" customHeight="1">
      <c r="B14" s="520"/>
      <c r="C14" s="520"/>
      <c r="D14" s="520"/>
      <c r="G14" s="520"/>
      <c r="H14" s="520"/>
      <c r="I14" s="520"/>
      <c r="J14" s="520"/>
      <c r="K14" s="520"/>
      <c r="L14" s="520"/>
      <c r="M14" s="520"/>
      <c r="N14" s="520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3:246" ht="22.5" customHeight="1">
      <c r="C15" s="520"/>
      <c r="D15" s="520"/>
      <c r="H15" s="520"/>
      <c r="K15" s="520"/>
      <c r="L15" s="520"/>
      <c r="M15" s="520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4:246" ht="22.5" customHeight="1">
      <c r="D16" s="520"/>
      <c r="L16" s="52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4:246" ht="22.5" customHeight="1">
      <c r="D17" s="520"/>
      <c r="K17" s="52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</sheetData>
  <sheetProtection formatCells="0" formatColumns="0" formatRows="0"/>
  <mergeCells count="13"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A7" sqref="A7"/>
    </sheetView>
  </sheetViews>
  <sheetFormatPr defaultColWidth="6.875" defaultRowHeight="12.75" customHeight="1"/>
  <cols>
    <col min="1" max="1" width="13.50390625" style="2" customWidth="1"/>
    <col min="2" max="3" width="15.125" style="2" customWidth="1"/>
    <col min="4" max="4" width="14.125" style="2" customWidth="1"/>
    <col min="5" max="5" width="10.75390625" style="2" customWidth="1"/>
    <col min="6" max="6" width="17.125" style="2" customWidth="1"/>
    <col min="7" max="11" width="16.625" style="2" customWidth="1"/>
    <col min="12" max="12" width="20.625" style="2" customWidth="1"/>
    <col min="13" max="13" width="8.75390625" style="2" customWidth="1"/>
    <col min="14" max="14" width="17.125" style="2" customWidth="1"/>
    <col min="15" max="15" width="11.125" style="2" customWidth="1"/>
    <col min="16" max="16" width="11.375" style="2" customWidth="1"/>
    <col min="17" max="17" width="8.75390625" style="2" customWidth="1"/>
    <col min="18" max="16384" width="6.875" style="2" customWidth="1"/>
  </cols>
  <sheetData>
    <row r="1" spans="1:17" ht="18.7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 t="s">
        <v>277</v>
      </c>
      <c r="M1" s="3"/>
      <c r="N1"/>
      <c r="O1"/>
      <c r="P1"/>
      <c r="Q1"/>
    </row>
    <row r="2" spans="1:17" ht="42.75" customHeight="1">
      <c r="A2" s="5" t="s">
        <v>278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/>
      <c r="O2"/>
      <c r="P2"/>
      <c r="Q2"/>
    </row>
    <row r="3" spans="1:17" ht="18.75" customHeight="1">
      <c r="A3" s="2" t="s">
        <v>2</v>
      </c>
      <c r="L3" s="21" t="s">
        <v>78</v>
      </c>
      <c r="N3"/>
      <c r="O3"/>
      <c r="P3"/>
      <c r="Q3"/>
    </row>
    <row r="4" spans="1:17" ht="32.25" customHeight="1">
      <c r="A4" s="6" t="s">
        <v>236</v>
      </c>
      <c r="B4" s="7" t="s">
        <v>279</v>
      </c>
      <c r="C4" s="7" t="s">
        <v>280</v>
      </c>
      <c r="D4" s="7"/>
      <c r="E4" s="7" t="s">
        <v>281</v>
      </c>
      <c r="F4" s="8" t="s">
        <v>282</v>
      </c>
      <c r="G4" s="7" t="s">
        <v>283</v>
      </c>
      <c r="H4" s="7" t="s">
        <v>284</v>
      </c>
      <c r="I4" s="7" t="s">
        <v>285</v>
      </c>
      <c r="J4" s="7" t="s">
        <v>286</v>
      </c>
      <c r="K4" s="7" t="s">
        <v>287</v>
      </c>
      <c r="L4" s="7" t="s">
        <v>288</v>
      </c>
      <c r="M4" s="3"/>
      <c r="N4"/>
      <c r="O4"/>
      <c r="P4"/>
      <c r="Q4"/>
    </row>
    <row r="5" spans="1:17" ht="24.75" customHeight="1">
      <c r="A5" s="6"/>
      <c r="B5" s="7"/>
      <c r="C5" s="7" t="s">
        <v>162</v>
      </c>
      <c r="D5" s="9" t="s">
        <v>289</v>
      </c>
      <c r="E5" s="7"/>
      <c r="F5" s="8"/>
      <c r="G5" s="7"/>
      <c r="H5" s="7"/>
      <c r="I5" s="7"/>
      <c r="J5" s="7"/>
      <c r="K5" s="7"/>
      <c r="L5" s="7"/>
      <c r="M5" s="3"/>
      <c r="N5"/>
      <c r="O5"/>
      <c r="P5"/>
      <c r="Q5"/>
    </row>
    <row r="6" spans="1:17" ht="9.75" customHeight="1">
      <c r="A6" s="10" t="s">
        <v>101</v>
      </c>
      <c r="B6" s="11" t="s">
        <v>101</v>
      </c>
      <c r="C6" s="12" t="s">
        <v>101</v>
      </c>
      <c r="D6" s="12" t="s">
        <v>101</v>
      </c>
      <c r="E6" s="11" t="s">
        <v>101</v>
      </c>
      <c r="F6" s="10" t="s">
        <v>101</v>
      </c>
      <c r="G6" s="10" t="s">
        <v>101</v>
      </c>
      <c r="H6" s="10" t="s">
        <v>101</v>
      </c>
      <c r="I6" s="11" t="s">
        <v>101</v>
      </c>
      <c r="J6" s="11" t="s">
        <v>101</v>
      </c>
      <c r="K6" s="11" t="s">
        <v>101</v>
      </c>
      <c r="L6" s="10" t="s">
        <v>101</v>
      </c>
      <c r="M6" s="3"/>
      <c r="N6"/>
      <c r="O6"/>
      <c r="P6"/>
      <c r="Q6"/>
    </row>
    <row r="7" spans="1:17" s="1" customFormat="1" ht="184.5" customHeight="1">
      <c r="A7" s="13" t="str">
        <f>'21 项目明细表'!E9</f>
        <v>科普专项</v>
      </c>
      <c r="B7" s="14" t="s">
        <v>290</v>
      </c>
      <c r="C7" s="15">
        <f>D7</f>
        <v>18</v>
      </c>
      <c r="D7" s="16">
        <f>'21 项目明细表'!G9</f>
        <v>18</v>
      </c>
      <c r="E7" s="17"/>
      <c r="F7" s="18"/>
      <c r="G7" s="18" t="s">
        <v>291</v>
      </c>
      <c r="H7" s="18"/>
      <c r="I7" s="18" t="s">
        <v>292</v>
      </c>
      <c r="J7" s="22" t="s">
        <v>293</v>
      </c>
      <c r="K7" s="23"/>
      <c r="L7" s="23"/>
      <c r="M7" s="19"/>
      <c r="N7" s="24"/>
      <c r="O7" s="24"/>
      <c r="P7" s="24"/>
      <c r="Q7" s="24"/>
    </row>
    <row r="8" spans="1:17" ht="18.75" customHeight="1">
      <c r="A8" s="19"/>
      <c r="B8" s="19"/>
      <c r="C8" s="19"/>
      <c r="D8" s="19"/>
      <c r="E8" s="20"/>
      <c r="F8" s="3"/>
      <c r="G8" s="3"/>
      <c r="H8" s="3"/>
      <c r="I8" s="19"/>
      <c r="J8" s="3"/>
      <c r="K8" s="3"/>
      <c r="L8" s="19"/>
      <c r="M8" s="3"/>
      <c r="N8"/>
      <c r="O8"/>
      <c r="P8"/>
      <c r="Q8"/>
    </row>
    <row r="9" spans="1:17" ht="18.75" customHeight="1">
      <c r="A9" s="3"/>
      <c r="B9" s="19"/>
      <c r="C9" s="19"/>
      <c r="D9" s="19"/>
      <c r="E9" s="4"/>
      <c r="F9" s="3"/>
      <c r="G9" s="3"/>
      <c r="H9" s="3"/>
      <c r="I9" s="3"/>
      <c r="J9" s="3"/>
      <c r="K9" s="3"/>
      <c r="L9" s="3"/>
      <c r="M9" s="3"/>
      <c r="N9"/>
      <c r="O9"/>
      <c r="P9"/>
      <c r="Q9"/>
    </row>
    <row r="10" spans="1:17" ht="18.75" customHeight="1">
      <c r="A10" s="3"/>
      <c r="B10" s="3"/>
      <c r="C10" s="3"/>
      <c r="D10" s="3"/>
      <c r="E10" s="20"/>
      <c r="F10" s="3"/>
      <c r="G10" s="3"/>
      <c r="H10" s="3"/>
      <c r="I10" s="3"/>
      <c r="J10" s="3"/>
      <c r="K10" s="19"/>
      <c r="L10" s="3"/>
      <c r="M10" s="3"/>
      <c r="N10"/>
      <c r="O10"/>
      <c r="P10"/>
      <c r="Q10"/>
    </row>
    <row r="11" spans="1:17" ht="18.75" customHeight="1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/>
      <c r="O11"/>
      <c r="P11"/>
      <c r="Q11"/>
    </row>
    <row r="12" spans="1:17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0:17" ht="12.75" customHeight="1">
      <c r="J13" s="1"/>
      <c r="N13"/>
      <c r="O13"/>
      <c r="P13"/>
      <c r="Q13"/>
    </row>
    <row r="14" spans="1:17" ht="12.75" customHeight="1">
      <c r="A14"/>
      <c r="B14"/>
      <c r="C14"/>
      <c r="D14"/>
      <c r="E14"/>
      <c r="F14"/>
      <c r="G14"/>
      <c r="H14"/>
      <c r="I14"/>
      <c r="J14" s="1"/>
      <c r="K14"/>
      <c r="L14"/>
      <c r="M14"/>
      <c r="N14"/>
      <c r="O14"/>
      <c r="P14"/>
      <c r="Q14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showZeros="0" workbookViewId="0" topLeftCell="A1">
      <selection activeCell="B3" sqref="B3"/>
    </sheetView>
  </sheetViews>
  <sheetFormatPr defaultColWidth="6.875" defaultRowHeight="18.75" customHeight="1"/>
  <cols>
    <col min="1" max="2" width="3.50390625" style="458" customWidth="1"/>
    <col min="3" max="3" width="5.50390625" style="458" customWidth="1"/>
    <col min="4" max="4" width="25.625" style="459" customWidth="1"/>
    <col min="5" max="5" width="9.75390625" style="460" customWidth="1"/>
    <col min="6" max="9" width="8.50390625" style="460" customWidth="1"/>
    <col min="10" max="11" width="8.625" style="460" customWidth="1"/>
    <col min="12" max="16" width="8.00390625" style="460" customWidth="1"/>
    <col min="17" max="17" width="8.00390625" style="461" customWidth="1"/>
    <col min="18" max="20" width="8.00390625" style="462" customWidth="1"/>
    <col min="21" max="16384" width="6.875" style="461" customWidth="1"/>
  </cols>
  <sheetData>
    <row r="1" spans="1:20" ht="24.75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R1" s="490"/>
      <c r="S1" s="490"/>
      <c r="T1" s="433" t="s">
        <v>102</v>
      </c>
    </row>
    <row r="2" spans="1:20" ht="24.75" customHeight="1">
      <c r="A2" s="463" t="s">
        <v>103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</row>
    <row r="3" spans="1:20" s="456" customFormat="1" ht="24.75" customHeight="1">
      <c r="A3" s="464" t="s">
        <v>2</v>
      </c>
      <c r="B3" s="464"/>
      <c r="C3" s="464"/>
      <c r="D3" s="464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83"/>
      <c r="P3" s="483"/>
      <c r="R3" s="491"/>
      <c r="S3" s="492" t="s">
        <v>78</v>
      </c>
      <c r="T3" s="492"/>
    </row>
    <row r="4" spans="1:20" s="456" customFormat="1" ht="21.75" customHeight="1">
      <c r="A4" s="465" t="s">
        <v>95</v>
      </c>
      <c r="B4" s="465"/>
      <c r="C4" s="466"/>
      <c r="D4" s="467" t="s">
        <v>96</v>
      </c>
      <c r="E4" s="468" t="s">
        <v>97</v>
      </c>
      <c r="F4" s="469" t="s">
        <v>104</v>
      </c>
      <c r="G4" s="465"/>
      <c r="H4" s="465"/>
      <c r="I4" s="466"/>
      <c r="J4" s="484" t="s">
        <v>105</v>
      </c>
      <c r="K4" s="484"/>
      <c r="L4" s="484"/>
      <c r="M4" s="484"/>
      <c r="N4" s="484"/>
      <c r="O4" s="484"/>
      <c r="P4" s="484"/>
      <c r="Q4" s="484"/>
      <c r="R4" s="493" t="s">
        <v>106</v>
      </c>
      <c r="S4" s="494" t="s">
        <v>107</v>
      </c>
      <c r="T4" s="494" t="s">
        <v>108</v>
      </c>
    </row>
    <row r="5" spans="1:20" s="456" customFormat="1" ht="21.75" customHeight="1">
      <c r="A5" s="470" t="s">
        <v>98</v>
      </c>
      <c r="B5" s="471" t="s">
        <v>99</v>
      </c>
      <c r="C5" s="471" t="s">
        <v>100</v>
      </c>
      <c r="D5" s="467"/>
      <c r="E5" s="472"/>
      <c r="F5" s="471" t="s">
        <v>80</v>
      </c>
      <c r="G5" s="471" t="s">
        <v>109</v>
      </c>
      <c r="H5" s="471" t="s">
        <v>110</v>
      </c>
      <c r="I5" s="485" t="s">
        <v>111</v>
      </c>
      <c r="J5" s="486" t="s">
        <v>80</v>
      </c>
      <c r="K5" s="487" t="s">
        <v>112</v>
      </c>
      <c r="L5" s="487" t="s">
        <v>113</v>
      </c>
      <c r="M5" s="486" t="s">
        <v>114</v>
      </c>
      <c r="N5" s="488" t="s">
        <v>115</v>
      </c>
      <c r="O5" s="488" t="s">
        <v>116</v>
      </c>
      <c r="P5" s="488" t="s">
        <v>117</v>
      </c>
      <c r="Q5" s="488" t="s">
        <v>118</v>
      </c>
      <c r="R5" s="495"/>
      <c r="S5" s="496"/>
      <c r="T5" s="496"/>
    </row>
    <row r="6" spans="1:20" ht="29.25" customHeight="1">
      <c r="A6" s="470"/>
      <c r="B6" s="471"/>
      <c r="C6" s="471"/>
      <c r="D6" s="473"/>
      <c r="E6" s="474"/>
      <c r="F6" s="471"/>
      <c r="G6" s="471"/>
      <c r="H6" s="471"/>
      <c r="I6" s="485"/>
      <c r="J6" s="485"/>
      <c r="K6" s="489"/>
      <c r="L6" s="489"/>
      <c r="M6" s="485"/>
      <c r="N6" s="486"/>
      <c r="O6" s="486"/>
      <c r="P6" s="486"/>
      <c r="Q6" s="486"/>
      <c r="R6" s="496"/>
      <c r="S6" s="496"/>
      <c r="T6" s="496"/>
    </row>
    <row r="7" spans="1:20" ht="22.5" customHeight="1">
      <c r="A7" s="472" t="s">
        <v>101</v>
      </c>
      <c r="B7" s="472" t="s">
        <v>101</v>
      </c>
      <c r="C7" s="472" t="s">
        <v>101</v>
      </c>
      <c r="D7" s="472" t="s">
        <v>101</v>
      </c>
      <c r="E7" s="468">
        <v>1</v>
      </c>
      <c r="F7" s="472">
        <v>2</v>
      </c>
      <c r="G7" s="472">
        <v>3</v>
      </c>
      <c r="H7" s="472">
        <v>4</v>
      </c>
      <c r="I7" s="472">
        <v>5</v>
      </c>
      <c r="J7" s="472">
        <v>6</v>
      </c>
      <c r="K7" s="472">
        <v>7</v>
      </c>
      <c r="L7" s="472">
        <v>8</v>
      </c>
      <c r="M7" s="472">
        <v>9</v>
      </c>
      <c r="N7" s="472">
        <v>10</v>
      </c>
      <c r="O7" s="472">
        <v>11</v>
      </c>
      <c r="P7" s="472">
        <v>12</v>
      </c>
      <c r="Q7" s="472">
        <v>13</v>
      </c>
      <c r="R7" s="468">
        <v>14</v>
      </c>
      <c r="S7" s="468">
        <v>15</v>
      </c>
      <c r="T7" s="468">
        <v>16</v>
      </c>
    </row>
    <row r="8" spans="1:20" ht="22.5" customHeight="1">
      <c r="A8" s="429">
        <f>'15 一般-工资福利（部门预算）'!A8</f>
        <v>206</v>
      </c>
      <c r="B8" s="430"/>
      <c r="C8" s="431"/>
      <c r="D8" s="475" t="str">
        <f>'15 一般-工资福利（部门预算）'!D8</f>
        <v>科学技术支出</v>
      </c>
      <c r="E8" s="476">
        <f>E9</f>
        <v>64.86</v>
      </c>
      <c r="F8" s="476">
        <f aca="true" t="shared" si="0" ref="F8:T8">F9</f>
        <v>46.86</v>
      </c>
      <c r="G8" s="476">
        <f t="shared" si="0"/>
        <v>40.42</v>
      </c>
      <c r="H8" s="476">
        <f t="shared" si="0"/>
        <v>6.4399999999999995</v>
      </c>
      <c r="I8" s="476">
        <f t="shared" si="0"/>
        <v>0</v>
      </c>
      <c r="J8" s="476">
        <f t="shared" si="0"/>
        <v>18</v>
      </c>
      <c r="K8" s="476">
        <f t="shared" si="0"/>
        <v>18</v>
      </c>
      <c r="L8" s="476">
        <f t="shared" si="0"/>
        <v>0</v>
      </c>
      <c r="M8" s="476">
        <f t="shared" si="0"/>
        <v>0</v>
      </c>
      <c r="N8" s="476">
        <f t="shared" si="0"/>
        <v>0</v>
      </c>
      <c r="O8" s="476">
        <f t="shared" si="0"/>
        <v>0</v>
      </c>
      <c r="P8" s="476">
        <f t="shared" si="0"/>
        <v>0</v>
      </c>
      <c r="Q8" s="476">
        <f t="shared" si="0"/>
        <v>0</v>
      </c>
      <c r="R8" s="476">
        <f t="shared" si="0"/>
        <v>0</v>
      </c>
      <c r="S8" s="476">
        <f t="shared" si="0"/>
        <v>0</v>
      </c>
      <c r="T8" s="476">
        <f t="shared" si="0"/>
        <v>0</v>
      </c>
    </row>
    <row r="9" spans="1:20" ht="22.5" customHeight="1">
      <c r="A9" s="429" t="str">
        <f>'15 一般-工资福利（部门预算）'!A9</f>
        <v>206</v>
      </c>
      <c r="B9" s="429" t="str">
        <f>'15 一般-工资福利（部门预算）'!B9</f>
        <v>01</v>
      </c>
      <c r="C9" s="431"/>
      <c r="D9" s="475" t="str">
        <f>'15 一般-工资福利（部门预算）'!D9</f>
        <v>科学技术管理事务</v>
      </c>
      <c r="E9" s="476">
        <f>E10+E11</f>
        <v>64.86</v>
      </c>
      <c r="F9" s="476">
        <f aca="true" t="shared" si="1" ref="F9:T9">F10+F11</f>
        <v>46.86</v>
      </c>
      <c r="G9" s="476">
        <f t="shared" si="1"/>
        <v>40.42</v>
      </c>
      <c r="H9" s="476">
        <f t="shared" si="1"/>
        <v>6.4399999999999995</v>
      </c>
      <c r="I9" s="476">
        <f t="shared" si="1"/>
        <v>0</v>
      </c>
      <c r="J9" s="476">
        <f t="shared" si="1"/>
        <v>18</v>
      </c>
      <c r="K9" s="476">
        <f t="shared" si="1"/>
        <v>18</v>
      </c>
      <c r="L9" s="476">
        <f t="shared" si="1"/>
        <v>0</v>
      </c>
      <c r="M9" s="476">
        <f t="shared" si="1"/>
        <v>0</v>
      </c>
      <c r="N9" s="476">
        <f t="shared" si="1"/>
        <v>0</v>
      </c>
      <c r="O9" s="476">
        <f t="shared" si="1"/>
        <v>0</v>
      </c>
      <c r="P9" s="476">
        <f t="shared" si="1"/>
        <v>0</v>
      </c>
      <c r="Q9" s="476">
        <f t="shared" si="1"/>
        <v>0</v>
      </c>
      <c r="R9" s="476">
        <f t="shared" si="1"/>
        <v>0</v>
      </c>
      <c r="S9" s="476">
        <f t="shared" si="1"/>
        <v>0</v>
      </c>
      <c r="T9" s="476">
        <f t="shared" si="1"/>
        <v>0</v>
      </c>
    </row>
    <row r="10" spans="1:20" s="457" customFormat="1" ht="22.5" customHeight="1">
      <c r="A10" s="429" t="str">
        <f>'15 一般-工资福利（部门预算）'!A10</f>
        <v>206</v>
      </c>
      <c r="B10" s="429" t="str">
        <f>'15 一般-工资福利（部门预算）'!B10</f>
        <v>01</v>
      </c>
      <c r="C10" s="429" t="str">
        <f>'15 一般-工资福利（部门预算）'!C10</f>
        <v>01</v>
      </c>
      <c r="D10" s="475" t="str">
        <f>'15 一般-工资福利（部门预算）'!D10</f>
        <v>行政运行</v>
      </c>
      <c r="E10" s="477">
        <f>'13 一般预算支出'!E11</f>
        <v>46.86</v>
      </c>
      <c r="F10" s="477">
        <f>'13 一般预算支出'!F11</f>
        <v>46.86</v>
      </c>
      <c r="G10" s="477">
        <f>'13 一般预算支出'!G11</f>
        <v>40.42</v>
      </c>
      <c r="H10" s="477">
        <f>'13 一般预算支出'!H11</f>
        <v>6.4399999999999995</v>
      </c>
      <c r="I10" s="477">
        <f>'13 一般预算支出'!I11</f>
        <v>0</v>
      </c>
      <c r="J10" s="477">
        <f>'13 一般预算支出'!J11</f>
        <v>0</v>
      </c>
      <c r="K10" s="477">
        <f>'13 一般预算支出'!K11</f>
        <v>0</v>
      </c>
      <c r="L10" s="477">
        <f>'13 一般预算支出'!L11</f>
        <v>0</v>
      </c>
      <c r="M10" s="477">
        <f>'13 一般预算支出'!M11</f>
        <v>0</v>
      </c>
      <c r="N10" s="477">
        <f>'13 一般预算支出'!N11</f>
        <v>0</v>
      </c>
      <c r="O10" s="477">
        <f>'13 一般预算支出'!O11</f>
        <v>0</v>
      </c>
      <c r="P10" s="477">
        <f>'13 一般预算支出'!P11</f>
        <v>0</v>
      </c>
      <c r="Q10" s="477">
        <f>'13 一般预算支出'!Q11</f>
        <v>0</v>
      </c>
      <c r="R10" s="477">
        <f>'13 一般预算支出'!R11</f>
        <v>0</v>
      </c>
      <c r="S10" s="477">
        <f>'13 一般预算支出'!S10</f>
        <v>0</v>
      </c>
      <c r="T10" s="497">
        <f>'13 一般预算支出'!R11</f>
        <v>0</v>
      </c>
    </row>
    <row r="11" spans="1:20" ht="22.5" customHeight="1">
      <c r="A11" s="431" t="str">
        <f>MID('21 项目明细表'!A9,1,3)</f>
        <v>206</v>
      </c>
      <c r="B11" s="431" t="str">
        <f>'13 一般预算支出'!B12</f>
        <v>01</v>
      </c>
      <c r="C11" s="431" t="str">
        <f>'13 一般预算支出'!C12</f>
        <v>99</v>
      </c>
      <c r="D11" s="478" t="str">
        <f>'21 项目明细表'!D9</f>
        <v>其他科学技术管理事务支出</v>
      </c>
      <c r="E11" s="479">
        <f>J11</f>
        <v>18</v>
      </c>
      <c r="F11" s="479"/>
      <c r="G11" s="479"/>
      <c r="H11" s="479"/>
      <c r="I11" s="479"/>
      <c r="J11" s="479">
        <f>SUM(K11:Q11)</f>
        <v>18</v>
      </c>
      <c r="K11" s="479">
        <f>'13 一般预算支出'!K12</f>
        <v>18</v>
      </c>
      <c r="L11" s="479">
        <f>'13 一般预算支出'!L12</f>
        <v>0</v>
      </c>
      <c r="M11" s="479">
        <f>'13 一般预算支出'!M12</f>
        <v>0</v>
      </c>
      <c r="N11" s="479">
        <f>'13 一般预算支出'!N12</f>
        <v>0</v>
      </c>
      <c r="O11" s="479">
        <f>'13 一般预算支出'!O12</f>
        <v>0</v>
      </c>
      <c r="P11" s="479">
        <f>'13 一般预算支出'!P12</f>
        <v>0</v>
      </c>
      <c r="Q11" s="479">
        <f>'13 一般预算支出'!Q12</f>
        <v>0</v>
      </c>
      <c r="R11" s="479"/>
      <c r="S11" s="479"/>
      <c r="T11" s="498">
        <f>'13 一般预算支出'!T11</f>
        <v>0</v>
      </c>
    </row>
    <row r="12" spans="1:20" ht="18.75" customHeight="1">
      <c r="A12" s="480"/>
      <c r="B12" s="480"/>
      <c r="C12" s="480"/>
      <c r="D12" s="481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99"/>
      <c r="R12" s="500"/>
      <c r="S12" s="500"/>
      <c r="T12" s="500"/>
    </row>
    <row r="13" spans="1:20" ht="18.75" customHeight="1">
      <c r="A13" s="480"/>
      <c r="B13" s="480"/>
      <c r="C13" s="480"/>
      <c r="D13" s="481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99"/>
      <c r="R13" s="500"/>
      <c r="S13" s="500"/>
      <c r="T13" s="500"/>
    </row>
    <row r="14" spans="4:20" ht="18.75" customHeight="1">
      <c r="D14" s="481"/>
      <c r="E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99"/>
      <c r="R14" s="500"/>
      <c r="S14" s="500"/>
      <c r="T14" s="500"/>
    </row>
    <row r="15" spans="4:19" ht="18.75" customHeight="1">
      <c r="D15" s="481"/>
      <c r="E15" s="482"/>
      <c r="I15" s="482"/>
      <c r="J15" s="482"/>
      <c r="K15" s="482"/>
      <c r="L15" s="482"/>
      <c r="M15" s="482"/>
      <c r="N15" s="482"/>
      <c r="O15" s="482"/>
      <c r="P15" s="482"/>
      <c r="Q15" s="499"/>
      <c r="R15" s="500"/>
      <c r="S15" s="500"/>
    </row>
    <row r="16" spans="5:19" ht="18.75" customHeight="1">
      <c r="E16" s="482"/>
      <c r="I16" s="482"/>
      <c r="K16" s="482"/>
      <c r="L16" s="482"/>
      <c r="M16" s="482"/>
      <c r="N16" s="482"/>
      <c r="O16" s="482"/>
      <c r="P16" s="482"/>
      <c r="Q16" s="499"/>
      <c r="R16" s="500"/>
      <c r="S16" s="500"/>
    </row>
    <row r="17" spans="5:18" ht="18.75" customHeight="1">
      <c r="E17" s="482"/>
      <c r="N17" s="482"/>
      <c r="O17" s="482"/>
      <c r="P17" s="482"/>
      <c r="R17" s="500"/>
    </row>
    <row r="18" spans="5:16" ht="18.75" customHeight="1">
      <c r="E18" s="482"/>
      <c r="N18" s="482"/>
      <c r="O18" s="482"/>
      <c r="P18" s="482"/>
    </row>
    <row r="19" spans="1:21" ht="18.75" customHeight="1">
      <c r="A19"/>
      <c r="B19"/>
      <c r="C19"/>
      <c r="D19"/>
      <c r="E19"/>
      <c r="N19" s="482"/>
      <c r="O19"/>
      <c r="P19"/>
      <c r="Q19"/>
      <c r="R19"/>
      <c r="S19"/>
      <c r="T19"/>
      <c r="U19"/>
    </row>
    <row r="20" spans="1:21" ht="18.75" customHeight="1">
      <c r="A20"/>
      <c r="B20"/>
      <c r="C20"/>
      <c r="D20"/>
      <c r="E20"/>
      <c r="F20" s="482"/>
      <c r="O20"/>
      <c r="P20"/>
      <c r="Q20"/>
      <c r="R20"/>
      <c r="S20"/>
      <c r="T20"/>
      <c r="U20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"/>
  <sheetViews>
    <sheetView showGridLines="0" showZeros="0" workbookViewId="0" topLeftCell="A1">
      <selection activeCell="L36" sqref="L3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15.375" style="0" customWidth="1"/>
    <col min="5" max="5" width="10.625" style="0" customWidth="1"/>
    <col min="6" max="9" width="7.25390625" style="0" customWidth="1"/>
    <col min="10" max="10" width="8.75390625" style="0" customWidth="1"/>
    <col min="11" max="11" width="9.25390625" style="0" customWidth="1"/>
    <col min="12" max="20" width="7.25390625" style="0" customWidth="1"/>
  </cols>
  <sheetData>
    <row r="1" spans="1:20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433" t="s">
        <v>119</v>
      </c>
    </row>
    <row r="2" spans="1:20" ht="24.75" customHeight="1">
      <c r="A2" s="155" t="s">
        <v>120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</row>
    <row r="3" spans="1:20" ht="19.5" customHeight="1">
      <c r="A3" s="70" t="s">
        <v>2</v>
      </c>
      <c r="B3" s="70"/>
      <c r="C3" s="70"/>
      <c r="D3" s="70"/>
      <c r="E3" s="70"/>
      <c r="F3" s="70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453" t="s">
        <v>78</v>
      </c>
      <c r="T3" s="453"/>
    </row>
    <row r="4" spans="1:20" ht="27.75" customHeight="1">
      <c r="A4" s="71" t="s">
        <v>95</v>
      </c>
      <c r="B4" s="72"/>
      <c r="C4" s="73"/>
      <c r="D4" s="74" t="s">
        <v>96</v>
      </c>
      <c r="E4" s="74" t="s">
        <v>97</v>
      </c>
      <c r="F4" s="75" t="s">
        <v>121</v>
      </c>
      <c r="G4" s="75" t="s">
        <v>122</v>
      </c>
      <c r="H4" s="75" t="s">
        <v>123</v>
      </c>
      <c r="I4" s="75" t="s">
        <v>124</v>
      </c>
      <c r="J4" s="75" t="s">
        <v>125</v>
      </c>
      <c r="K4" s="75" t="s">
        <v>126</v>
      </c>
      <c r="L4" s="75" t="s">
        <v>113</v>
      </c>
      <c r="M4" s="75" t="s">
        <v>127</v>
      </c>
      <c r="N4" s="75" t="s">
        <v>111</v>
      </c>
      <c r="O4" s="75" t="s">
        <v>115</v>
      </c>
      <c r="P4" s="75" t="s">
        <v>114</v>
      </c>
      <c r="Q4" s="75" t="s">
        <v>128</v>
      </c>
      <c r="R4" s="75" t="s">
        <v>129</v>
      </c>
      <c r="S4" s="75" t="s">
        <v>130</v>
      </c>
      <c r="T4" s="75" t="s">
        <v>118</v>
      </c>
    </row>
    <row r="5" spans="1:20" ht="13.5" customHeight="1">
      <c r="A5" s="74" t="s">
        <v>98</v>
      </c>
      <c r="B5" s="74" t="s">
        <v>99</v>
      </c>
      <c r="C5" s="74" t="s">
        <v>100</v>
      </c>
      <c r="D5" s="76"/>
      <c r="E5" s="76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18" customHeight="1">
      <c r="A6" s="77"/>
      <c r="B6" s="77"/>
      <c r="C6" s="77"/>
      <c r="D6" s="77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7" ht="18" customHeight="1">
      <c r="A7" s="442" t="s">
        <v>101</v>
      </c>
      <c r="B7" s="442" t="s">
        <v>101</v>
      </c>
      <c r="C7" s="442" t="s">
        <v>101</v>
      </c>
      <c r="D7" s="442" t="s">
        <v>101</v>
      </c>
      <c r="E7" s="442">
        <v>1</v>
      </c>
      <c r="F7" s="442">
        <v>2</v>
      </c>
      <c r="G7" s="442">
        <v>3</v>
      </c>
      <c r="H7" s="442">
        <v>4</v>
      </c>
      <c r="I7" s="442">
        <v>5</v>
      </c>
      <c r="J7" s="442">
        <v>6</v>
      </c>
      <c r="K7" s="442">
        <v>7</v>
      </c>
      <c r="L7" s="442">
        <v>8</v>
      </c>
      <c r="M7" s="442">
        <v>9</v>
      </c>
      <c r="N7" s="442">
        <v>10</v>
      </c>
      <c r="O7" s="442">
        <v>11</v>
      </c>
      <c r="P7" s="442">
        <v>12</v>
      </c>
      <c r="Q7" s="442">
        <v>13</v>
      </c>
      <c r="R7" s="442">
        <v>14</v>
      </c>
      <c r="S7" s="442">
        <v>15</v>
      </c>
      <c r="T7" s="442">
        <v>16</v>
      </c>
      <c r="U7" s="454"/>
      <c r="V7" s="454"/>
      <c r="W7" s="454"/>
      <c r="X7" s="454"/>
      <c r="Y7" s="454"/>
      <c r="Z7" s="454"/>
      <c r="AA7" s="455"/>
    </row>
    <row r="8" spans="1:27" ht="22.5" customHeight="1">
      <c r="A8" s="429">
        <f>'15 一般-工资福利（部门预算）'!A8</f>
        <v>206</v>
      </c>
      <c r="B8" s="430"/>
      <c r="C8" s="431"/>
      <c r="D8" s="432" t="str">
        <f>'15 一般-工资福利（部门预算）'!D8</f>
        <v>科学技术支出</v>
      </c>
      <c r="E8" s="79">
        <f>E9</f>
        <v>64.86</v>
      </c>
      <c r="F8" s="79">
        <f aca="true" t="shared" si="0" ref="F8:T8">F9</f>
        <v>40.42</v>
      </c>
      <c r="G8" s="79">
        <f t="shared" si="0"/>
        <v>24.439999999999998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  <c r="Q8" s="79">
        <f t="shared" si="0"/>
        <v>0</v>
      </c>
      <c r="R8" s="79">
        <f t="shared" si="0"/>
        <v>0</v>
      </c>
      <c r="S8" s="79">
        <f t="shared" si="0"/>
        <v>0</v>
      </c>
      <c r="T8" s="80">
        <f t="shared" si="0"/>
        <v>0</v>
      </c>
      <c r="U8" s="455"/>
      <c r="V8" s="455"/>
      <c r="W8" s="455"/>
      <c r="X8" s="455"/>
      <c r="Y8" s="455"/>
      <c r="Z8" s="455"/>
      <c r="AA8" s="455"/>
    </row>
    <row r="9" spans="1:20" ht="22.5" customHeight="1">
      <c r="A9" s="429" t="str">
        <f>'15 一般-工资福利（部门预算）'!A9</f>
        <v>206</v>
      </c>
      <c r="B9" s="429" t="str">
        <f>'15 一般-工资福利（部门预算）'!B9</f>
        <v>01</v>
      </c>
      <c r="C9" s="431"/>
      <c r="D9" s="432" t="str">
        <f>'15 一般-工资福利（部门预算）'!D9</f>
        <v>科学技术管理事务</v>
      </c>
      <c r="E9" s="79">
        <f>E10+E11</f>
        <v>64.86</v>
      </c>
      <c r="F9" s="79">
        <f aca="true" t="shared" si="1" ref="F9:T9">F10+F11</f>
        <v>40.42</v>
      </c>
      <c r="G9" s="79">
        <f t="shared" si="1"/>
        <v>24.439999999999998</v>
      </c>
      <c r="H9" s="79">
        <f t="shared" si="1"/>
        <v>0</v>
      </c>
      <c r="I9" s="79">
        <f t="shared" si="1"/>
        <v>0</v>
      </c>
      <c r="J9" s="79">
        <f t="shared" si="1"/>
        <v>0</v>
      </c>
      <c r="K9" s="79">
        <f t="shared" si="1"/>
        <v>0</v>
      </c>
      <c r="L9" s="79">
        <f t="shared" si="1"/>
        <v>0</v>
      </c>
      <c r="M9" s="79">
        <f t="shared" si="1"/>
        <v>0</v>
      </c>
      <c r="N9" s="79">
        <f t="shared" si="1"/>
        <v>0</v>
      </c>
      <c r="O9" s="79">
        <f t="shared" si="1"/>
        <v>0</v>
      </c>
      <c r="P9" s="79">
        <f t="shared" si="1"/>
        <v>0</v>
      </c>
      <c r="Q9" s="79">
        <f t="shared" si="1"/>
        <v>0</v>
      </c>
      <c r="R9" s="79">
        <f t="shared" si="1"/>
        <v>0</v>
      </c>
      <c r="S9" s="79">
        <f t="shared" si="1"/>
        <v>0</v>
      </c>
      <c r="T9" s="79">
        <f t="shared" si="1"/>
        <v>0</v>
      </c>
    </row>
    <row r="10" spans="1:20" s="24" customFormat="1" ht="22.5" customHeight="1">
      <c r="A10" s="429" t="str">
        <f>'15 一般-工资福利（部门预算）'!A10</f>
        <v>206</v>
      </c>
      <c r="B10" s="429" t="str">
        <f>'15 一般-工资福利（部门预算）'!B10</f>
        <v>01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80">
        <f>SUM(F10:T10)</f>
        <v>46.86</v>
      </c>
      <c r="F10" s="80">
        <f>'13 一般预算支出'!G11</f>
        <v>40.42</v>
      </c>
      <c r="G10" s="80">
        <f>'4 支出分类（部门预算）'!H10</f>
        <v>6.4399999999999995</v>
      </c>
      <c r="H10" s="80">
        <f>'13 一般预算支出'!P11</f>
        <v>0</v>
      </c>
      <c r="I10" s="80">
        <f>'13 一般预算支出'!O11</f>
        <v>0</v>
      </c>
      <c r="J10" s="80"/>
      <c r="K10" s="80">
        <f>'13 一般预算支出'!L11</f>
        <v>0</v>
      </c>
      <c r="L10" s="80">
        <f>'13 一般预算支出'!M11</f>
        <v>0</v>
      </c>
      <c r="M10" s="80">
        <f>'13 一般预算支出'!N11</f>
        <v>0</v>
      </c>
      <c r="N10" s="80">
        <f>'13 一般预算支出'!I11</f>
        <v>0</v>
      </c>
      <c r="O10" s="80">
        <f>'13 一般预算支出'!P11</f>
        <v>0</v>
      </c>
      <c r="P10" s="81">
        <f>'13 一般预算支出'!Q11</f>
        <v>0</v>
      </c>
      <c r="Q10" s="81">
        <f>'13 一般预算支出'!R11</f>
        <v>0</v>
      </c>
      <c r="R10" s="81">
        <f>'13 一般预算支出'!S10</f>
        <v>0</v>
      </c>
      <c r="S10" s="81">
        <f>'13 一般预算支出'!T10</f>
        <v>0</v>
      </c>
      <c r="T10" s="81">
        <f>'13 一般预算支出'!U10</f>
        <v>0</v>
      </c>
    </row>
    <row r="11" spans="1:20" ht="21" customHeight="1">
      <c r="A11" s="452" t="str">
        <f>'4 支出分类（部门预算）'!A11</f>
        <v>206</v>
      </c>
      <c r="B11" s="452" t="str">
        <f>'4 支出分类（部门预算）'!B11</f>
        <v>01</v>
      </c>
      <c r="C11" s="452" t="str">
        <f>'4 支出分类（部门预算）'!C11</f>
        <v>99</v>
      </c>
      <c r="D11" s="452" t="str">
        <f>'4 支出分类（部门预算）'!D11</f>
        <v>其他科学技术管理事务支出</v>
      </c>
      <c r="E11" s="80">
        <f>SUM(F11:T11)</f>
        <v>18</v>
      </c>
      <c r="F11" s="80"/>
      <c r="G11" s="452">
        <f>'13 一般预算支出'!K12</f>
        <v>18</v>
      </c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A3" sqref="A3:D3"/>
    </sheetView>
  </sheetViews>
  <sheetFormatPr defaultColWidth="6.75390625" defaultRowHeight="22.5" customHeight="1"/>
  <cols>
    <col min="1" max="3" width="3.625" style="434" customWidth="1"/>
    <col min="4" max="4" width="19.50390625" style="434" customWidth="1"/>
    <col min="5" max="5" width="9.00390625" style="434" customWidth="1"/>
    <col min="6" max="6" width="8.50390625" style="434" customWidth="1"/>
    <col min="7" max="11" width="7.50390625" style="434" customWidth="1"/>
    <col min="12" max="12" width="7.50390625" style="435" customWidth="1"/>
    <col min="13" max="13" width="8.50390625" style="434" customWidth="1"/>
    <col min="14" max="22" width="7.50390625" style="434" customWidth="1"/>
    <col min="23" max="23" width="8.125" style="434" customWidth="1"/>
    <col min="24" max="26" width="7.50390625" style="434" customWidth="1"/>
    <col min="27" max="16384" width="6.75390625" style="434" customWidth="1"/>
  </cols>
  <sheetData>
    <row r="1" spans="2:27" ht="22.5" customHeight="1">
      <c r="B1" s="436"/>
      <c r="C1" s="436"/>
      <c r="D1" s="436"/>
      <c r="E1" s="436"/>
      <c r="F1" s="436"/>
      <c r="G1" s="436"/>
      <c r="H1" s="436"/>
      <c r="I1" s="436"/>
      <c r="J1" s="436"/>
      <c r="K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Z1" s="447" t="s">
        <v>131</v>
      </c>
      <c r="AA1" s="448"/>
    </row>
    <row r="2" spans="1:26" ht="22.5" customHeight="1">
      <c r="A2" s="437" t="s">
        <v>132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</row>
    <row r="3" spans="1:27" ht="22.5" customHeight="1">
      <c r="A3" s="438" t="s">
        <v>2</v>
      </c>
      <c r="B3" s="438"/>
      <c r="C3" s="438"/>
      <c r="D3" s="438"/>
      <c r="E3" s="439"/>
      <c r="F3" s="439"/>
      <c r="G3" s="439"/>
      <c r="H3" s="439"/>
      <c r="I3" s="439"/>
      <c r="J3" s="439"/>
      <c r="K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Y3" s="449" t="s">
        <v>78</v>
      </c>
      <c r="Z3" s="449"/>
      <c r="AA3" s="450"/>
    </row>
    <row r="4" spans="1:26" ht="27" customHeight="1">
      <c r="A4" s="420" t="s">
        <v>95</v>
      </c>
      <c r="B4" s="420"/>
      <c r="C4" s="420"/>
      <c r="D4" s="440" t="s">
        <v>96</v>
      </c>
      <c r="E4" s="440" t="s">
        <v>97</v>
      </c>
      <c r="F4" s="441" t="s">
        <v>133</v>
      </c>
      <c r="G4" s="441"/>
      <c r="H4" s="441"/>
      <c r="I4" s="441"/>
      <c r="J4" s="441"/>
      <c r="K4" s="441"/>
      <c r="L4" s="441"/>
      <c r="M4" s="441"/>
      <c r="N4" s="441" t="s">
        <v>134</v>
      </c>
      <c r="O4" s="441"/>
      <c r="P4" s="441"/>
      <c r="Q4" s="441"/>
      <c r="R4" s="441"/>
      <c r="S4" s="441"/>
      <c r="T4" s="441"/>
      <c r="U4" s="441"/>
      <c r="V4" s="315" t="s">
        <v>135</v>
      </c>
      <c r="W4" s="440" t="s">
        <v>136</v>
      </c>
      <c r="X4" s="440"/>
      <c r="Y4" s="440"/>
      <c r="Z4" s="440"/>
    </row>
    <row r="5" spans="1:26" ht="27" customHeight="1">
      <c r="A5" s="440" t="s">
        <v>98</v>
      </c>
      <c r="B5" s="440" t="s">
        <v>99</v>
      </c>
      <c r="C5" s="440" t="s">
        <v>100</v>
      </c>
      <c r="D5" s="440"/>
      <c r="E5" s="440"/>
      <c r="F5" s="440" t="s">
        <v>80</v>
      </c>
      <c r="G5" s="440" t="s">
        <v>137</v>
      </c>
      <c r="H5" s="440" t="s">
        <v>138</v>
      </c>
      <c r="I5" s="440" t="s">
        <v>139</v>
      </c>
      <c r="J5" s="440" t="s">
        <v>140</v>
      </c>
      <c r="K5" s="312" t="s">
        <v>141</v>
      </c>
      <c r="L5" s="440" t="s">
        <v>142</v>
      </c>
      <c r="M5" s="440" t="s">
        <v>143</v>
      </c>
      <c r="N5" s="440" t="s">
        <v>80</v>
      </c>
      <c r="O5" s="440" t="s">
        <v>144</v>
      </c>
      <c r="P5" s="440" t="s">
        <v>145</v>
      </c>
      <c r="Q5" s="440" t="s">
        <v>146</v>
      </c>
      <c r="R5" s="312" t="s">
        <v>147</v>
      </c>
      <c r="S5" s="440" t="s">
        <v>148</v>
      </c>
      <c r="T5" s="440" t="s">
        <v>149</v>
      </c>
      <c r="U5" s="440" t="s">
        <v>150</v>
      </c>
      <c r="V5" s="316"/>
      <c r="W5" s="440" t="s">
        <v>80</v>
      </c>
      <c r="X5" s="440" t="s">
        <v>151</v>
      </c>
      <c r="Y5" s="440" t="s">
        <v>152</v>
      </c>
      <c r="Z5" s="440" t="s">
        <v>136</v>
      </c>
    </row>
    <row r="6" spans="1:26" ht="27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312"/>
      <c r="L6" s="440"/>
      <c r="M6" s="440"/>
      <c r="N6" s="440"/>
      <c r="O6" s="440"/>
      <c r="P6" s="440"/>
      <c r="Q6" s="440"/>
      <c r="R6" s="312"/>
      <c r="S6" s="440"/>
      <c r="T6" s="440"/>
      <c r="U6" s="440"/>
      <c r="V6" s="317"/>
      <c r="W6" s="440"/>
      <c r="X6" s="440"/>
      <c r="Y6" s="440"/>
      <c r="Z6" s="440"/>
    </row>
    <row r="7" spans="1:26" ht="22.5" customHeight="1">
      <c r="A7" s="442" t="s">
        <v>101</v>
      </c>
      <c r="B7" s="442" t="s">
        <v>101</v>
      </c>
      <c r="C7" s="442" t="s">
        <v>101</v>
      </c>
      <c r="D7" s="442" t="s">
        <v>101</v>
      </c>
      <c r="E7" s="442">
        <v>1</v>
      </c>
      <c r="F7" s="442">
        <v>2</v>
      </c>
      <c r="G7" s="442">
        <v>3</v>
      </c>
      <c r="H7" s="442">
        <v>4</v>
      </c>
      <c r="I7" s="442">
        <v>5</v>
      </c>
      <c r="J7" s="442">
        <v>6</v>
      </c>
      <c r="K7" s="442">
        <v>7</v>
      </c>
      <c r="L7" s="442">
        <v>8</v>
      </c>
      <c r="M7" s="442">
        <v>9</v>
      </c>
      <c r="N7" s="442">
        <v>10</v>
      </c>
      <c r="O7" s="442">
        <v>11</v>
      </c>
      <c r="P7" s="442">
        <v>12</v>
      </c>
      <c r="Q7" s="442">
        <v>13</v>
      </c>
      <c r="R7" s="442">
        <v>14</v>
      </c>
      <c r="S7" s="442">
        <v>15</v>
      </c>
      <c r="T7" s="442">
        <v>16</v>
      </c>
      <c r="U7" s="442">
        <v>17</v>
      </c>
      <c r="V7" s="442">
        <v>18</v>
      </c>
      <c r="W7" s="442">
        <v>19</v>
      </c>
      <c r="X7" s="442">
        <v>20</v>
      </c>
      <c r="Y7" s="442">
        <v>21</v>
      </c>
      <c r="Z7" s="442">
        <v>22</v>
      </c>
    </row>
    <row r="8" spans="1:26" ht="22.5" customHeight="1">
      <c r="A8" s="429">
        <f>'15 一般-工资福利（部门预算）'!A8</f>
        <v>206</v>
      </c>
      <c r="B8" s="430"/>
      <c r="C8" s="431"/>
      <c r="D8" s="432" t="str">
        <f>'15 一般-工资福利（部门预算）'!D8</f>
        <v>科学技术支出</v>
      </c>
      <c r="E8" s="443">
        <f>E9</f>
        <v>40.42</v>
      </c>
      <c r="F8" s="443">
        <f aca="true" t="shared" si="0" ref="F8:Z9">F9</f>
        <v>31.07</v>
      </c>
      <c r="G8" s="443">
        <f t="shared" si="0"/>
        <v>17.29</v>
      </c>
      <c r="H8" s="443">
        <f t="shared" si="0"/>
        <v>0</v>
      </c>
      <c r="I8" s="443">
        <f t="shared" si="0"/>
        <v>8.98</v>
      </c>
      <c r="J8" s="443">
        <f t="shared" si="0"/>
        <v>0</v>
      </c>
      <c r="K8" s="443">
        <f t="shared" si="0"/>
        <v>0</v>
      </c>
      <c r="L8" s="443">
        <f t="shared" si="0"/>
        <v>4.8</v>
      </c>
      <c r="M8" s="443">
        <f t="shared" si="0"/>
        <v>0</v>
      </c>
      <c r="N8" s="443">
        <f t="shared" si="0"/>
        <v>6.359999999999999</v>
      </c>
      <c r="O8" s="443">
        <f t="shared" si="0"/>
        <v>4.15</v>
      </c>
      <c r="P8" s="443">
        <f t="shared" si="0"/>
        <v>1.94</v>
      </c>
      <c r="Q8" s="443">
        <f t="shared" si="0"/>
        <v>0</v>
      </c>
      <c r="R8" s="443">
        <f t="shared" si="0"/>
        <v>0</v>
      </c>
      <c r="S8" s="443">
        <f t="shared" si="0"/>
        <v>0.27</v>
      </c>
      <c r="T8" s="443">
        <f t="shared" si="0"/>
        <v>0</v>
      </c>
      <c r="U8" s="443">
        <f t="shared" si="0"/>
        <v>0</v>
      </c>
      <c r="V8" s="443">
        <f t="shared" si="0"/>
        <v>2.99</v>
      </c>
      <c r="W8" s="443">
        <f t="shared" si="0"/>
        <v>0</v>
      </c>
      <c r="X8" s="443">
        <f t="shared" si="0"/>
        <v>0</v>
      </c>
      <c r="Y8" s="443">
        <f t="shared" si="0"/>
        <v>0</v>
      </c>
      <c r="Z8" s="443">
        <f t="shared" si="0"/>
        <v>0</v>
      </c>
    </row>
    <row r="9" spans="1:26" ht="22.5" customHeight="1">
      <c r="A9" s="429" t="str">
        <f>'15 一般-工资福利（部门预算）'!A9</f>
        <v>206</v>
      </c>
      <c r="B9" s="429" t="str">
        <f>'15 一般-工资福利（部门预算）'!B9</f>
        <v>01</v>
      </c>
      <c r="C9" s="431"/>
      <c r="D9" s="432" t="str">
        <f>'15 一般-工资福利（部门预算）'!D9</f>
        <v>科学技术管理事务</v>
      </c>
      <c r="E9" s="443">
        <f>E10</f>
        <v>40.42</v>
      </c>
      <c r="F9" s="443">
        <f t="shared" si="0"/>
        <v>31.07</v>
      </c>
      <c r="G9" s="443">
        <f t="shared" si="0"/>
        <v>17.29</v>
      </c>
      <c r="H9" s="443">
        <f t="shared" si="0"/>
        <v>0</v>
      </c>
      <c r="I9" s="443">
        <f t="shared" si="0"/>
        <v>8.98</v>
      </c>
      <c r="J9" s="443">
        <f t="shared" si="0"/>
        <v>0</v>
      </c>
      <c r="K9" s="443">
        <f t="shared" si="0"/>
        <v>0</v>
      </c>
      <c r="L9" s="443">
        <f t="shared" si="0"/>
        <v>4.8</v>
      </c>
      <c r="M9" s="443">
        <f t="shared" si="0"/>
        <v>0</v>
      </c>
      <c r="N9" s="443">
        <f t="shared" si="0"/>
        <v>6.359999999999999</v>
      </c>
      <c r="O9" s="443">
        <f t="shared" si="0"/>
        <v>4.15</v>
      </c>
      <c r="P9" s="443">
        <f t="shared" si="0"/>
        <v>1.94</v>
      </c>
      <c r="Q9" s="443">
        <f t="shared" si="0"/>
        <v>0</v>
      </c>
      <c r="R9" s="443">
        <f t="shared" si="0"/>
        <v>0</v>
      </c>
      <c r="S9" s="443">
        <f t="shared" si="0"/>
        <v>0.27</v>
      </c>
      <c r="T9" s="443">
        <f t="shared" si="0"/>
        <v>0</v>
      </c>
      <c r="U9" s="443">
        <f t="shared" si="0"/>
        <v>0</v>
      </c>
      <c r="V9" s="443">
        <f t="shared" si="0"/>
        <v>2.99</v>
      </c>
      <c r="W9" s="443">
        <f t="shared" si="0"/>
        <v>0</v>
      </c>
      <c r="X9" s="443">
        <f t="shared" si="0"/>
        <v>0</v>
      </c>
      <c r="Y9" s="443">
        <f t="shared" si="0"/>
        <v>0</v>
      </c>
      <c r="Z9" s="443">
        <f t="shared" si="0"/>
        <v>0</v>
      </c>
    </row>
    <row r="10" spans="1:255" s="24" customFormat="1" ht="22.5" customHeight="1">
      <c r="A10" s="429" t="str">
        <f>'15 一般-工资福利（部门预算）'!A10</f>
        <v>206</v>
      </c>
      <c r="B10" s="429" t="str">
        <f>'15 一般-工资福利（部门预算）'!B10</f>
        <v>01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444">
        <f>'15 一般-工资福利（部门预算）'!E10</f>
        <v>40.42</v>
      </c>
      <c r="F10" s="444">
        <f>'15 一般-工资福利（部门预算）'!F10</f>
        <v>31.07</v>
      </c>
      <c r="G10" s="444">
        <f>'15 一般-工资福利（部门预算）'!G10</f>
        <v>17.29</v>
      </c>
      <c r="H10" s="444">
        <f>'15 一般-工资福利（部门预算）'!H10</f>
        <v>0</v>
      </c>
      <c r="I10" s="444">
        <f>'15 一般-工资福利（部门预算）'!I10</f>
        <v>8.98</v>
      </c>
      <c r="J10" s="444">
        <f>'15 一般-工资福利（部门预算）'!J10</f>
        <v>0</v>
      </c>
      <c r="K10" s="444">
        <f>'15 一般-工资福利（部门预算）'!K10</f>
        <v>0</v>
      </c>
      <c r="L10" s="444">
        <f>'15 一般-工资福利（部门预算）'!L10</f>
        <v>4.8</v>
      </c>
      <c r="M10" s="444">
        <f>'15 一般-工资福利（部门预算）'!M10</f>
        <v>0</v>
      </c>
      <c r="N10" s="444">
        <f>'15 一般-工资福利（部门预算）'!N10</f>
        <v>6.359999999999999</v>
      </c>
      <c r="O10" s="444">
        <f>'15 一般-工资福利（部门预算）'!O10</f>
        <v>4.15</v>
      </c>
      <c r="P10" s="444">
        <f>'15 一般-工资福利（部门预算）'!P10</f>
        <v>1.94</v>
      </c>
      <c r="Q10" s="444">
        <f>'15 一般-工资福利（部门预算）'!Q10</f>
        <v>0</v>
      </c>
      <c r="R10" s="444">
        <f>'15 一般-工资福利（部门预算）'!R10</f>
        <v>0</v>
      </c>
      <c r="S10" s="444">
        <f>'15 一般-工资福利（部门预算）'!S10</f>
        <v>0.27</v>
      </c>
      <c r="T10" s="444">
        <f>'15 一般-工资福利（部门预算）'!T10</f>
        <v>0</v>
      </c>
      <c r="U10" s="444">
        <f>'15 一般-工资福利（部门预算）'!U10</f>
        <v>0</v>
      </c>
      <c r="V10" s="444">
        <f>'15 一般-工资福利（部门预算）'!V10</f>
        <v>2.99</v>
      </c>
      <c r="W10" s="444">
        <f>'15 一般-工资福利（部门预算）'!W10</f>
        <v>0</v>
      </c>
      <c r="X10" s="444">
        <f>'15 一般-工资福利（部门预算）'!X10</f>
        <v>0</v>
      </c>
      <c r="Y10" s="444">
        <f>'15 一般-工资福利（部门预算）'!Y10</f>
        <v>0</v>
      </c>
      <c r="Z10" s="444">
        <f>'15 一般-工资福利（部门预算）'!Z10</f>
        <v>0</v>
      </c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/>
      <c r="CX10" s="451"/>
      <c r="CY10" s="451"/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1"/>
      <c r="IL10" s="451"/>
      <c r="IM10" s="451"/>
      <c r="IN10" s="451"/>
      <c r="IO10" s="451"/>
      <c r="IP10" s="451"/>
      <c r="IQ10" s="451"/>
      <c r="IR10" s="451"/>
      <c r="IS10" s="451"/>
      <c r="IT10" s="451"/>
      <c r="IU10" s="451"/>
    </row>
    <row r="11" spans="1:27" ht="22.5" customHeight="1">
      <c r="A11" s="445"/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6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</row>
    <row r="12" spans="1:27" ht="22.5" customHeight="1">
      <c r="A12" s="445"/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</row>
    <row r="13" spans="1:26" ht="22.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</row>
    <row r="14" spans="1:26" ht="22.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</row>
    <row r="15" spans="1:25" ht="22.5" customHeight="1">
      <c r="A15" s="445"/>
      <c r="B15" s="445"/>
      <c r="C15" s="445"/>
      <c r="D15" s="445"/>
      <c r="E15" s="445"/>
      <c r="I15" s="445"/>
      <c r="J15" s="445"/>
      <c r="K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</row>
    <row r="16" spans="1:24" ht="22.5" customHeight="1">
      <c r="A16" s="445"/>
      <c r="B16" s="445"/>
      <c r="C16" s="445"/>
      <c r="D16" s="445"/>
      <c r="E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</row>
    <row r="17" spans="14:23" ht="22.5" customHeight="1">
      <c r="N17" s="445"/>
      <c r="O17" s="445"/>
      <c r="P17" s="445"/>
      <c r="Q17" s="445"/>
      <c r="R17" s="445"/>
      <c r="S17" s="445"/>
      <c r="T17" s="445"/>
      <c r="U17" s="445"/>
      <c r="V17" s="445"/>
      <c r="W17" s="445"/>
    </row>
    <row r="18" spans="14:16" ht="22.5" customHeight="1">
      <c r="N18" s="445"/>
      <c r="O18" s="445"/>
      <c r="P18" s="445"/>
    </row>
    <row r="19" ht="22.5" customHeight="1"/>
  </sheetData>
  <sheetProtection formatCells="0" formatColumns="0" formatRows="0"/>
  <mergeCells count="33">
    <mergeCell ref="A2:Z2"/>
    <mergeCell ref="A3:D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D3" sqref="D3"/>
    </sheetView>
  </sheetViews>
  <sheetFormatPr defaultColWidth="9.00390625" defaultRowHeight="14.25"/>
  <cols>
    <col min="1" max="3" width="5.375" style="0" customWidth="1"/>
    <col min="4" max="4" width="18.00390625" style="0" customWidth="1"/>
    <col min="5" max="5" width="12.50390625" style="0" customWidth="1"/>
  </cols>
  <sheetData>
    <row r="1" ht="14.25" customHeight="1">
      <c r="M1" s="433" t="s">
        <v>153</v>
      </c>
    </row>
    <row r="2" spans="1:13" ht="28.5" customHeight="1">
      <c r="A2" s="428" t="s">
        <v>154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ht="15" customHeight="1">
      <c r="A3" s="389" t="s">
        <v>2</v>
      </c>
      <c r="B3" s="389"/>
      <c r="C3" s="389"/>
      <c r="D3" s="389"/>
      <c r="L3" s="412" t="s">
        <v>78</v>
      </c>
      <c r="M3" s="412"/>
    </row>
    <row r="4" spans="1:13" ht="22.5" customHeight="1">
      <c r="A4" s="420" t="s">
        <v>95</v>
      </c>
      <c r="B4" s="420"/>
      <c r="C4" s="420"/>
      <c r="D4" s="75" t="s">
        <v>96</v>
      </c>
      <c r="E4" s="75" t="s">
        <v>80</v>
      </c>
      <c r="F4" s="75" t="s">
        <v>121</v>
      </c>
      <c r="G4" s="75"/>
      <c r="H4" s="75"/>
      <c r="I4" s="75"/>
      <c r="J4" s="75"/>
      <c r="K4" s="75" t="s">
        <v>125</v>
      </c>
      <c r="L4" s="75"/>
      <c r="M4" s="75"/>
    </row>
    <row r="5" spans="1:13" ht="17.25" customHeight="1">
      <c r="A5" s="75" t="s">
        <v>98</v>
      </c>
      <c r="B5" s="81" t="s">
        <v>99</v>
      </c>
      <c r="C5" s="75" t="s">
        <v>100</v>
      </c>
      <c r="D5" s="75"/>
      <c r="E5" s="75"/>
      <c r="F5" s="75" t="s">
        <v>155</v>
      </c>
      <c r="G5" s="75" t="s">
        <v>156</v>
      </c>
      <c r="H5" s="75" t="s">
        <v>134</v>
      </c>
      <c r="I5" s="75" t="s">
        <v>135</v>
      </c>
      <c r="J5" s="75" t="s">
        <v>136</v>
      </c>
      <c r="K5" s="75" t="s">
        <v>155</v>
      </c>
      <c r="L5" s="75" t="s">
        <v>109</v>
      </c>
      <c r="M5" s="75" t="s">
        <v>157</v>
      </c>
    </row>
    <row r="6" spans="1:13" ht="20.25" customHeight="1">
      <c r="A6" s="75"/>
      <c r="B6" s="8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20.25" customHeight="1">
      <c r="A7" s="75" t="s">
        <v>158</v>
      </c>
      <c r="B7" s="75" t="s">
        <v>158</v>
      </c>
      <c r="C7" s="75" t="s">
        <v>158</v>
      </c>
      <c r="D7" s="75" t="s">
        <v>158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</row>
    <row r="8" spans="1:13" ht="22.5" customHeight="1">
      <c r="A8" s="429">
        <f>'15 一般-工资福利（部门预算）'!A8</f>
        <v>206</v>
      </c>
      <c r="B8" s="430"/>
      <c r="C8" s="431"/>
      <c r="D8" s="432" t="str">
        <f>'15 一般-工资福利（部门预算）'!D8</f>
        <v>科学技术支出</v>
      </c>
      <c r="E8" s="80">
        <f>E9</f>
        <v>40.42</v>
      </c>
      <c r="F8" s="80">
        <f aca="true" t="shared" si="0" ref="F8:J9">F9</f>
        <v>40.42</v>
      </c>
      <c r="G8" s="80">
        <f t="shared" si="0"/>
        <v>31.07</v>
      </c>
      <c r="H8" s="80">
        <f t="shared" si="0"/>
        <v>6.359999999999999</v>
      </c>
      <c r="I8" s="80">
        <f t="shared" si="0"/>
        <v>2.99</v>
      </c>
      <c r="J8" s="80">
        <f t="shared" si="0"/>
        <v>0</v>
      </c>
      <c r="K8" s="80">
        <f aca="true" t="shared" si="1" ref="K8:M9">K9</f>
        <v>0</v>
      </c>
      <c r="L8" s="80">
        <f t="shared" si="1"/>
        <v>0</v>
      </c>
      <c r="M8" s="80">
        <f t="shared" si="1"/>
        <v>0</v>
      </c>
    </row>
    <row r="9" spans="1:13" ht="22.5" customHeight="1">
      <c r="A9" s="429" t="str">
        <f>'15 一般-工资福利（部门预算）'!A9</f>
        <v>206</v>
      </c>
      <c r="B9" s="430" t="s">
        <v>159</v>
      </c>
      <c r="C9" s="431"/>
      <c r="D9" s="432" t="str">
        <f>'15 一般-工资福利（部门预算）'!D9</f>
        <v>科学技术管理事务</v>
      </c>
      <c r="E9" s="80">
        <f>E10</f>
        <v>40.42</v>
      </c>
      <c r="F9" s="80">
        <f t="shared" si="0"/>
        <v>40.42</v>
      </c>
      <c r="G9" s="80">
        <f t="shared" si="0"/>
        <v>31.07</v>
      </c>
      <c r="H9" s="80">
        <f t="shared" si="0"/>
        <v>6.359999999999999</v>
      </c>
      <c r="I9" s="80">
        <f t="shared" si="0"/>
        <v>2.99</v>
      </c>
      <c r="J9" s="80">
        <f t="shared" si="0"/>
        <v>0</v>
      </c>
      <c r="K9" s="80">
        <f t="shared" si="1"/>
        <v>0</v>
      </c>
      <c r="L9" s="80">
        <f t="shared" si="1"/>
        <v>0</v>
      </c>
      <c r="M9" s="80">
        <f t="shared" si="1"/>
        <v>0</v>
      </c>
    </row>
    <row r="10" spans="1:13" s="24" customFormat="1" ht="22.5" customHeight="1">
      <c r="A10" s="429" t="str">
        <f>'15 一般-工资福利（部门预算）'!A10</f>
        <v>206</v>
      </c>
      <c r="B10" s="429" t="str">
        <f>'15 一般-工资福利（部门预算）'!B10</f>
        <v>01</v>
      </c>
      <c r="C10" s="429" t="str">
        <f>'15 一般-工资福利（部门预算）'!C10</f>
        <v>01</v>
      </c>
      <c r="D10" s="432" t="str">
        <f>'15 一般-工资福利（部门预算）'!D10</f>
        <v>行政运行</v>
      </c>
      <c r="E10" s="80">
        <f>F10+K10</f>
        <v>40.42</v>
      </c>
      <c r="F10" s="80">
        <f>SUM(G10:J10)</f>
        <v>40.42</v>
      </c>
      <c r="G10" s="80">
        <f>'6 工资福利（部门预算）'!F10</f>
        <v>31.07</v>
      </c>
      <c r="H10" s="80">
        <f>'6 工资福利（部门预算）'!N10</f>
        <v>6.359999999999999</v>
      </c>
      <c r="I10" s="80">
        <f>'6 工资福利（部门预算）'!V10</f>
        <v>2.99</v>
      </c>
      <c r="J10" s="80">
        <f>'6 工资福利（部门预算）'!W10</f>
        <v>0</v>
      </c>
      <c r="K10" s="159">
        <v>0</v>
      </c>
      <c r="L10" s="159">
        <v>0</v>
      </c>
      <c r="M10" s="159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1">
      <selection activeCell="Y10" sqref="Y10"/>
    </sheetView>
  </sheetViews>
  <sheetFormatPr defaultColWidth="6.75390625" defaultRowHeight="22.5" customHeight="1"/>
  <cols>
    <col min="1" max="3" width="3.625" style="415" customWidth="1"/>
    <col min="4" max="4" width="17.375" style="415" customWidth="1"/>
    <col min="5" max="5" width="8.125" style="415" customWidth="1"/>
    <col min="6" max="20" width="6.50390625" style="415" customWidth="1"/>
    <col min="21" max="24" width="6.875" style="415" customWidth="1"/>
    <col min="25" max="25" width="6.50390625" style="415" customWidth="1"/>
    <col min="26" max="16384" width="6.75390625" style="415" customWidth="1"/>
  </cols>
  <sheetData>
    <row r="1" spans="2:25" ht="22.5" customHeight="1"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S1" s="423"/>
      <c r="U1" s="423"/>
      <c r="V1" s="423"/>
      <c r="W1" s="423"/>
      <c r="X1" s="424" t="s">
        <v>160</v>
      </c>
      <c r="Y1" s="424"/>
    </row>
    <row r="2" spans="1:25" ht="22.5" customHeight="1">
      <c r="A2" s="417" t="s">
        <v>161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</row>
    <row r="3" spans="1:25" ht="22.5" customHeight="1">
      <c r="A3" s="418" t="s">
        <v>2</v>
      </c>
      <c r="B3" s="418"/>
      <c r="C3" s="418"/>
      <c r="D3" s="418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U3" s="425"/>
      <c r="V3" s="425"/>
      <c r="W3" s="425"/>
      <c r="X3" s="426" t="s">
        <v>3</v>
      </c>
      <c r="Y3" s="426"/>
    </row>
    <row r="4" spans="1:25" ht="22.5" customHeight="1">
      <c r="A4" s="420" t="s">
        <v>95</v>
      </c>
      <c r="B4" s="420"/>
      <c r="C4" s="420"/>
      <c r="D4" s="421" t="s">
        <v>96</v>
      </c>
      <c r="E4" s="421" t="s">
        <v>162</v>
      </c>
      <c r="F4" s="421" t="s">
        <v>163</v>
      </c>
      <c r="G4" s="421" t="s">
        <v>164</v>
      </c>
      <c r="H4" s="421" t="s">
        <v>165</v>
      </c>
      <c r="I4" s="421" t="s">
        <v>166</v>
      </c>
      <c r="J4" s="421" t="s">
        <v>167</v>
      </c>
      <c r="K4" s="421" t="s">
        <v>168</v>
      </c>
      <c r="L4" s="421" t="s">
        <v>169</v>
      </c>
      <c r="M4" s="421" t="s">
        <v>170</v>
      </c>
      <c r="N4" s="421" t="s">
        <v>171</v>
      </c>
      <c r="O4" s="421" t="s">
        <v>172</v>
      </c>
      <c r="P4" s="421" t="s">
        <v>173</v>
      </c>
      <c r="Q4" s="421" t="s">
        <v>174</v>
      </c>
      <c r="R4" s="421" t="s">
        <v>175</v>
      </c>
      <c r="S4" s="421" t="s">
        <v>176</v>
      </c>
      <c r="T4" s="421" t="s">
        <v>177</v>
      </c>
      <c r="U4" s="421" t="s">
        <v>178</v>
      </c>
      <c r="V4" s="421" t="s">
        <v>179</v>
      </c>
      <c r="W4" s="421" t="s">
        <v>180</v>
      </c>
      <c r="X4" s="421" t="s">
        <v>181</v>
      </c>
      <c r="Y4" s="427" t="s">
        <v>182</v>
      </c>
    </row>
    <row r="5" spans="1:25" ht="13.5" customHeight="1">
      <c r="A5" s="421" t="s">
        <v>98</v>
      </c>
      <c r="B5" s="421" t="s">
        <v>99</v>
      </c>
      <c r="C5" s="421" t="s">
        <v>100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7"/>
    </row>
    <row r="6" spans="1:25" ht="13.5" customHeight="1">
      <c r="A6" s="421"/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7"/>
    </row>
    <row r="7" spans="1:25" ht="22.5" customHeight="1">
      <c r="A7" s="78" t="s">
        <v>101</v>
      </c>
      <c r="B7" s="78" t="s">
        <v>101</v>
      </c>
      <c r="C7" s="78" t="s">
        <v>101</v>
      </c>
      <c r="D7" s="78" t="s">
        <v>101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</row>
    <row r="8" spans="1:25" ht="22.5" customHeight="1">
      <c r="A8" s="422">
        <f>'15 一般-工资福利（部门预算）'!A8</f>
        <v>206</v>
      </c>
      <c r="B8" s="422"/>
      <c r="C8" s="422"/>
      <c r="D8" s="422" t="str">
        <f>'15 一般-工资福利（部门预算）'!D8</f>
        <v>科学技术支出</v>
      </c>
      <c r="E8" s="287">
        <f>E9</f>
        <v>6.4399999999999995</v>
      </c>
      <c r="F8" s="287">
        <f aca="true" t="shared" si="0" ref="F8:Y8">F9</f>
        <v>0.5</v>
      </c>
      <c r="G8" s="287">
        <f t="shared" si="0"/>
        <v>0.18</v>
      </c>
      <c r="H8" s="287">
        <f t="shared" si="0"/>
        <v>0.06</v>
      </c>
      <c r="I8" s="287">
        <f t="shared" si="0"/>
        <v>0.15</v>
      </c>
      <c r="J8" s="287">
        <f t="shared" si="0"/>
        <v>0.1</v>
      </c>
      <c r="K8" s="287">
        <f t="shared" si="0"/>
        <v>0.1</v>
      </c>
      <c r="L8" s="287">
        <f t="shared" si="0"/>
        <v>0.53</v>
      </c>
      <c r="M8" s="287">
        <f t="shared" si="0"/>
        <v>0</v>
      </c>
      <c r="N8" s="287">
        <f t="shared" si="0"/>
        <v>0.1</v>
      </c>
      <c r="O8" s="287">
        <f t="shared" si="0"/>
        <v>0.08</v>
      </c>
      <c r="P8" s="287">
        <f t="shared" si="0"/>
        <v>0</v>
      </c>
      <c r="Q8" s="287">
        <f t="shared" si="0"/>
        <v>0.96</v>
      </c>
      <c r="R8" s="287">
        <f t="shared" si="0"/>
        <v>0.2</v>
      </c>
      <c r="S8" s="287">
        <f t="shared" si="0"/>
        <v>0</v>
      </c>
      <c r="T8" s="287">
        <f t="shared" si="0"/>
        <v>0</v>
      </c>
      <c r="U8" s="287">
        <f t="shared" si="0"/>
        <v>2.88</v>
      </c>
      <c r="V8" s="287">
        <f t="shared" si="0"/>
        <v>0.5</v>
      </c>
      <c r="W8" s="287">
        <f t="shared" si="0"/>
        <v>0</v>
      </c>
      <c r="X8" s="287">
        <f t="shared" si="0"/>
        <v>0</v>
      </c>
      <c r="Y8" s="287">
        <f t="shared" si="0"/>
        <v>0.1</v>
      </c>
    </row>
    <row r="9" spans="1:25" ht="22.5" customHeight="1">
      <c r="A9" s="422" t="str">
        <f>'15 一般-工资福利（部门预算）'!A9</f>
        <v>206</v>
      </c>
      <c r="B9" s="422" t="str">
        <f>'15 一般-工资福利（部门预算）'!B9</f>
        <v>01</v>
      </c>
      <c r="C9" s="422"/>
      <c r="D9" s="422" t="str">
        <f>'15 一般-工资福利（部门预算）'!D9</f>
        <v>科学技术管理事务</v>
      </c>
      <c r="E9" s="287">
        <f>E10+E11</f>
        <v>6.4399999999999995</v>
      </c>
      <c r="F9" s="287">
        <f aca="true" t="shared" si="1" ref="F9:Y9">F10+F11</f>
        <v>0.5</v>
      </c>
      <c r="G9" s="287">
        <f t="shared" si="1"/>
        <v>0.18</v>
      </c>
      <c r="H9" s="287">
        <f t="shared" si="1"/>
        <v>0.06</v>
      </c>
      <c r="I9" s="287">
        <f t="shared" si="1"/>
        <v>0.15</v>
      </c>
      <c r="J9" s="287">
        <f t="shared" si="1"/>
        <v>0.1</v>
      </c>
      <c r="K9" s="287">
        <f t="shared" si="1"/>
        <v>0.1</v>
      </c>
      <c r="L9" s="287">
        <f t="shared" si="1"/>
        <v>0.53</v>
      </c>
      <c r="M9" s="287">
        <f t="shared" si="1"/>
        <v>0</v>
      </c>
      <c r="N9" s="287">
        <f t="shared" si="1"/>
        <v>0.1</v>
      </c>
      <c r="O9" s="287">
        <f t="shared" si="1"/>
        <v>0.08</v>
      </c>
      <c r="P9" s="287">
        <f t="shared" si="1"/>
        <v>0</v>
      </c>
      <c r="Q9" s="287">
        <f t="shared" si="1"/>
        <v>0.96</v>
      </c>
      <c r="R9" s="287">
        <f t="shared" si="1"/>
        <v>0.2</v>
      </c>
      <c r="S9" s="287">
        <f t="shared" si="1"/>
        <v>0</v>
      </c>
      <c r="T9" s="287">
        <f t="shared" si="1"/>
        <v>0</v>
      </c>
      <c r="U9" s="287">
        <f t="shared" si="1"/>
        <v>2.88</v>
      </c>
      <c r="V9" s="287">
        <f t="shared" si="1"/>
        <v>0.5</v>
      </c>
      <c r="W9" s="287">
        <f t="shared" si="1"/>
        <v>0</v>
      </c>
      <c r="X9" s="287">
        <f t="shared" si="1"/>
        <v>0</v>
      </c>
      <c r="Y9" s="287">
        <f t="shared" si="1"/>
        <v>0.1</v>
      </c>
    </row>
    <row r="10" spans="1:25" s="414" customFormat="1" ht="22.5" customHeight="1">
      <c r="A10" s="422" t="str">
        <f>'15 一般-工资福利（部门预算）'!A10</f>
        <v>206</v>
      </c>
      <c r="B10" s="422" t="str">
        <f>'15 一般-工资福利（部门预算）'!B10</f>
        <v>01</v>
      </c>
      <c r="C10" s="422" t="str">
        <f>'15 一般-工资福利（部门预算）'!C10</f>
        <v>01</v>
      </c>
      <c r="D10" s="422" t="str">
        <f>'15 一般-工资福利（部门预算）'!D10</f>
        <v>行政运行</v>
      </c>
      <c r="E10" s="287">
        <f>'17一般-商品和服务（部门预算）'!E10</f>
        <v>6.4399999999999995</v>
      </c>
      <c r="F10" s="287">
        <f>'17一般-商品和服务（部门预算）'!F10</f>
        <v>0.5</v>
      </c>
      <c r="G10" s="287">
        <f>'17一般-商品和服务（部门预算）'!G10</f>
        <v>0.18</v>
      </c>
      <c r="H10" s="287">
        <f>'17一般-商品和服务（部门预算）'!H10</f>
        <v>0.06</v>
      </c>
      <c r="I10" s="287">
        <f>'17一般-商品和服务（部门预算）'!I10</f>
        <v>0.15</v>
      </c>
      <c r="J10" s="287">
        <f>'17一般-商品和服务（部门预算）'!J10</f>
        <v>0.1</v>
      </c>
      <c r="K10" s="287">
        <f>'17一般-商品和服务（部门预算）'!K10</f>
        <v>0.1</v>
      </c>
      <c r="L10" s="287">
        <f>'17一般-商品和服务（部门预算）'!L10</f>
        <v>0.53</v>
      </c>
      <c r="M10" s="287">
        <f>'17一般-商品和服务（部门预算）'!M10</f>
        <v>0</v>
      </c>
      <c r="N10" s="287">
        <f>'17一般-商品和服务（部门预算）'!N10</f>
        <v>0.1</v>
      </c>
      <c r="O10" s="287">
        <f>'17一般-商品和服务（部门预算）'!O10</f>
        <v>0.08</v>
      </c>
      <c r="P10" s="287">
        <f>'17一般-商品和服务（部门预算）'!P10</f>
        <v>0</v>
      </c>
      <c r="Q10" s="287">
        <f>'17一般-商品和服务（部门预算）'!Q10</f>
        <v>0.96</v>
      </c>
      <c r="R10" s="287">
        <f>'17一般-商品和服务（部门预算）'!R10</f>
        <v>0.2</v>
      </c>
      <c r="S10" s="287">
        <f>'17一般-商品和服务（部门预算）'!S10</f>
        <v>0</v>
      </c>
      <c r="T10" s="287">
        <f>'17一般-商品和服务（部门预算）'!T10</f>
        <v>0</v>
      </c>
      <c r="U10" s="287">
        <f>'17一般-商品和服务（部门预算）'!U10</f>
        <v>2.88</v>
      </c>
      <c r="V10" s="287">
        <f>'17一般-商品和服务（部门预算）'!V10</f>
        <v>0.5</v>
      </c>
      <c r="W10" s="287">
        <f>'17一般-商品和服务（部门预算）'!W10</f>
        <v>0</v>
      </c>
      <c r="X10" s="287">
        <f>'17一般-商品和服务（部门预算）'!X10</f>
        <v>0</v>
      </c>
      <c r="Y10" s="287">
        <f>'17一般-商品和服务（部门预算）'!Y10</f>
        <v>0.1</v>
      </c>
    </row>
    <row r="11" spans="1:25" ht="22.5" customHeight="1">
      <c r="A11" s="288"/>
      <c r="B11" s="288"/>
      <c r="C11" s="288"/>
      <c r="D11" s="288"/>
      <c r="E11" s="286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</row>
    <row r="12" spans="1:26" ht="22.5" customHeight="1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</row>
    <row r="13" spans="3:26" ht="22.5" customHeight="1">
      <c r="C13" s="414"/>
      <c r="D13" s="414"/>
      <c r="E13" s="414"/>
      <c r="F13" s="414"/>
      <c r="H13" s="414"/>
      <c r="I13" s="414"/>
      <c r="J13" s="414"/>
      <c r="K13" s="414"/>
      <c r="L13" s="414"/>
      <c r="M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</row>
    <row r="14" spans="1:25" ht="22.5" customHeight="1">
      <c r="A14" s="414"/>
      <c r="C14" s="414"/>
      <c r="D14" s="414"/>
      <c r="E14" s="414"/>
      <c r="I14" s="414"/>
      <c r="J14" s="414"/>
      <c r="K14" s="414"/>
      <c r="L14" s="414"/>
      <c r="O14" s="414"/>
      <c r="P14" s="414"/>
      <c r="Q14" s="414"/>
      <c r="R14" s="414"/>
      <c r="S14" s="414"/>
      <c r="Y14" s="414"/>
    </row>
    <row r="15" spans="1:25" ht="22.5" customHeight="1">
      <c r="A15" s="414"/>
      <c r="B15" s="414"/>
      <c r="D15" s="414"/>
      <c r="J15" s="414"/>
      <c r="K15" s="414"/>
      <c r="L15" s="414"/>
      <c r="O15" s="414"/>
      <c r="P15" s="414"/>
      <c r="Q15" s="414"/>
      <c r="R15" s="414"/>
      <c r="S15" s="414"/>
      <c r="Y15" s="414"/>
    </row>
    <row r="16" spans="2:25" ht="22.5" customHeight="1">
      <c r="B16" s="414"/>
      <c r="C16" s="414"/>
      <c r="D16" s="414"/>
      <c r="J16" s="414"/>
      <c r="K16" s="414"/>
      <c r="L16" s="414"/>
      <c r="O16" s="414"/>
      <c r="P16" s="414"/>
      <c r="Q16" s="414"/>
      <c r="R16" s="414"/>
      <c r="Y16" s="414"/>
    </row>
    <row r="17" spans="10:18" ht="22.5" customHeight="1">
      <c r="J17" s="414"/>
      <c r="K17" s="414"/>
      <c r="L17" s="414"/>
      <c r="R17" s="414"/>
    </row>
    <row r="18" spans="10:12" ht="22.5" customHeight="1">
      <c r="J18" s="414"/>
      <c r="K18" s="414"/>
      <c r="L18" s="414"/>
    </row>
    <row r="19" spans="1:26" ht="22.5" customHeight="1">
      <c r="A19"/>
      <c r="B19"/>
      <c r="C19"/>
      <c r="D19"/>
      <c r="E19"/>
      <c r="F19"/>
      <c r="G19"/>
      <c r="H19"/>
      <c r="I19"/>
      <c r="J19" s="41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"/>
  <sheetViews>
    <sheetView showGridLines="0" showZeros="0" workbookViewId="0" topLeftCell="A1">
      <selection activeCell="L8" sqref="L8"/>
    </sheetView>
  </sheetViews>
  <sheetFormatPr defaultColWidth="9.00390625" defaultRowHeight="14.25"/>
  <cols>
    <col min="1" max="3" width="5.75390625" style="0" customWidth="1"/>
    <col min="4" max="4" width="17.50390625" style="0" customWidth="1"/>
    <col min="5" max="5" width="12.75390625" style="0" customWidth="1"/>
    <col min="6" max="6" width="10.625" style="0" customWidth="1"/>
    <col min="17" max="17" width="11.50390625" style="0" customWidth="1"/>
  </cols>
  <sheetData>
    <row r="1" ht="14.25" customHeight="1">
      <c r="S1" t="s">
        <v>183</v>
      </c>
    </row>
    <row r="2" spans="1:19" ht="33.75" customHeight="1">
      <c r="A2" s="155" t="s">
        <v>184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4.25" customHeight="1">
      <c r="A3" s="389" t="s">
        <v>2</v>
      </c>
      <c r="B3" s="389"/>
      <c r="C3" s="389"/>
      <c r="D3" s="389"/>
      <c r="R3" s="412" t="s">
        <v>78</v>
      </c>
      <c r="S3" s="412"/>
    </row>
    <row r="4" spans="1:19" ht="22.5" customHeight="1">
      <c r="A4" s="158" t="s">
        <v>95</v>
      </c>
      <c r="B4" s="158"/>
      <c r="C4" s="158"/>
      <c r="D4" s="75" t="s">
        <v>96</v>
      </c>
      <c r="E4" s="74" t="s">
        <v>162</v>
      </c>
      <c r="F4" s="75" t="s">
        <v>122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 t="s">
        <v>125</v>
      </c>
      <c r="R4" s="75"/>
      <c r="S4" s="75"/>
    </row>
    <row r="5" spans="1:19" ht="14.25" customHeight="1">
      <c r="A5" s="158"/>
      <c r="B5" s="158"/>
      <c r="C5" s="158"/>
      <c r="D5" s="75"/>
      <c r="E5" s="76"/>
      <c r="F5" s="75" t="s">
        <v>89</v>
      </c>
      <c r="G5" s="75" t="s">
        <v>185</v>
      </c>
      <c r="H5" s="75" t="s">
        <v>172</v>
      </c>
      <c r="I5" s="75" t="s">
        <v>173</v>
      </c>
      <c r="J5" s="75" t="s">
        <v>186</v>
      </c>
      <c r="K5" s="75" t="s">
        <v>187</v>
      </c>
      <c r="L5" s="75" t="s">
        <v>174</v>
      </c>
      <c r="M5" s="75" t="s">
        <v>188</v>
      </c>
      <c r="N5" s="75" t="s">
        <v>177</v>
      </c>
      <c r="O5" s="75" t="s">
        <v>189</v>
      </c>
      <c r="P5" s="75" t="s">
        <v>190</v>
      </c>
      <c r="Q5" s="75" t="s">
        <v>89</v>
      </c>
      <c r="R5" s="75" t="s">
        <v>191</v>
      </c>
      <c r="S5" s="75" t="s">
        <v>157</v>
      </c>
    </row>
    <row r="6" spans="1:19" ht="42.75" customHeight="1">
      <c r="A6" s="75" t="s">
        <v>98</v>
      </c>
      <c r="B6" s="75" t="s">
        <v>99</v>
      </c>
      <c r="C6" s="75" t="s">
        <v>100</v>
      </c>
      <c r="D6" s="75"/>
      <c r="E6" s="77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21" customHeight="1">
      <c r="A7" s="75" t="s">
        <v>158</v>
      </c>
      <c r="B7" s="75" t="s">
        <v>158</v>
      </c>
      <c r="C7" s="75" t="s">
        <v>158</v>
      </c>
      <c r="D7" s="75" t="s">
        <v>158</v>
      </c>
      <c r="E7" s="75">
        <v>1</v>
      </c>
      <c r="F7" s="75">
        <v>2</v>
      </c>
      <c r="G7" s="75">
        <v>3</v>
      </c>
      <c r="H7" s="75">
        <v>4</v>
      </c>
      <c r="I7" s="75">
        <v>5</v>
      </c>
      <c r="J7" s="75">
        <v>6</v>
      </c>
      <c r="K7" s="75">
        <v>7</v>
      </c>
      <c r="L7" s="75">
        <v>8</v>
      </c>
      <c r="M7" s="75">
        <v>9</v>
      </c>
      <c r="N7" s="75">
        <v>10</v>
      </c>
      <c r="O7" s="75">
        <v>11</v>
      </c>
      <c r="P7" s="75">
        <v>12</v>
      </c>
      <c r="Q7" s="75">
        <v>13</v>
      </c>
      <c r="R7" s="75">
        <v>14</v>
      </c>
      <c r="S7" s="75">
        <v>15</v>
      </c>
    </row>
    <row r="8" spans="1:19" ht="22.5" customHeight="1">
      <c r="A8" s="408">
        <f>'15 一般-工资福利（部门预算）'!A8</f>
        <v>206</v>
      </c>
      <c r="B8" s="408"/>
      <c r="C8" s="408"/>
      <c r="D8" s="408" t="str">
        <f>'15 一般-工资福利（部门预算）'!D8</f>
        <v>科学技术支出</v>
      </c>
      <c r="E8" s="79">
        <f>E9</f>
        <v>6.4399999999999995</v>
      </c>
      <c r="F8" s="79">
        <f aca="true" t="shared" si="0" ref="F8:S8">F9</f>
        <v>6.4399999999999995</v>
      </c>
      <c r="G8" s="79">
        <f t="shared" si="0"/>
        <v>5.199999999999999</v>
      </c>
      <c r="H8" s="79">
        <f t="shared" si="0"/>
        <v>0.08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0.96</v>
      </c>
      <c r="M8" s="79">
        <f t="shared" si="0"/>
        <v>0</v>
      </c>
      <c r="N8" s="79">
        <f t="shared" si="0"/>
        <v>0</v>
      </c>
      <c r="O8" s="79">
        <f t="shared" si="0"/>
        <v>0.1</v>
      </c>
      <c r="P8" s="79">
        <f t="shared" si="0"/>
        <v>0.1</v>
      </c>
      <c r="Q8" s="413">
        <f t="shared" si="0"/>
        <v>0</v>
      </c>
      <c r="R8" s="413">
        <f t="shared" si="0"/>
        <v>0</v>
      </c>
      <c r="S8" s="413">
        <f t="shared" si="0"/>
        <v>0</v>
      </c>
    </row>
    <row r="9" spans="1:19" ht="22.5" customHeight="1">
      <c r="A9" s="408" t="str">
        <f>'15 一般-工资福利（部门预算）'!A9</f>
        <v>206</v>
      </c>
      <c r="B9" s="408" t="str">
        <f>'15 一般-工资福利（部门预算）'!B9</f>
        <v>01</v>
      </c>
      <c r="C9" s="408"/>
      <c r="D9" s="408" t="str">
        <f>'15 一般-工资福利（部门预算）'!D9</f>
        <v>科学技术管理事务</v>
      </c>
      <c r="E9" s="79">
        <f>E10+E11</f>
        <v>6.4399999999999995</v>
      </c>
      <c r="F9" s="79">
        <f aca="true" t="shared" si="1" ref="F9:S9">F10+F11</f>
        <v>6.4399999999999995</v>
      </c>
      <c r="G9" s="79">
        <f t="shared" si="1"/>
        <v>5.199999999999999</v>
      </c>
      <c r="H9" s="79">
        <f t="shared" si="1"/>
        <v>0.08</v>
      </c>
      <c r="I9" s="79">
        <f t="shared" si="1"/>
        <v>0</v>
      </c>
      <c r="J9" s="410">
        <f t="shared" si="1"/>
        <v>0</v>
      </c>
      <c r="K9" s="79">
        <f t="shared" si="1"/>
        <v>0</v>
      </c>
      <c r="L9" s="79">
        <f t="shared" si="1"/>
        <v>0.96</v>
      </c>
      <c r="M9" s="79">
        <f t="shared" si="1"/>
        <v>0</v>
      </c>
      <c r="N9" s="79">
        <f t="shared" si="1"/>
        <v>0</v>
      </c>
      <c r="O9" s="79">
        <f t="shared" si="1"/>
        <v>0.1</v>
      </c>
      <c r="P9" s="79">
        <f t="shared" si="1"/>
        <v>0.1</v>
      </c>
      <c r="Q9" s="413">
        <f t="shared" si="1"/>
        <v>0</v>
      </c>
      <c r="R9" s="413">
        <f t="shared" si="1"/>
        <v>0</v>
      </c>
      <c r="S9" s="413">
        <f t="shared" si="1"/>
        <v>0</v>
      </c>
    </row>
    <row r="10" spans="1:19" s="24" customFormat="1" ht="22.5" customHeight="1">
      <c r="A10" s="408" t="str">
        <f>'15 一般-工资福利（部门预算）'!A10</f>
        <v>206</v>
      </c>
      <c r="B10" s="408" t="str">
        <f>'15 一般-工资福利（部门预算）'!B10</f>
        <v>01</v>
      </c>
      <c r="C10" s="408" t="str">
        <f>'15 一般-工资福利（部门预算）'!C10</f>
        <v>01</v>
      </c>
      <c r="D10" s="408" t="str">
        <f>'15 一般-工资福利（部门预算）'!D10</f>
        <v>行政运行</v>
      </c>
      <c r="E10" s="80">
        <f>'18 一般-商品服务(政府预算)'!E9</f>
        <v>6.4399999999999995</v>
      </c>
      <c r="F10" s="80">
        <f>'18 一般-商品服务(政府预算)'!F9</f>
        <v>6.4399999999999995</v>
      </c>
      <c r="G10" s="80">
        <f>'18 一般-商品服务(政府预算)'!G9</f>
        <v>5.199999999999999</v>
      </c>
      <c r="H10" s="80">
        <f>'18 一般-商品服务(政府预算)'!H9</f>
        <v>0.08</v>
      </c>
      <c r="I10" s="80">
        <f>'18 一般-商品服务(政府预算)'!I9</f>
        <v>0</v>
      </c>
      <c r="J10" s="80">
        <f>'18 一般-商品服务(政府预算)'!J9</f>
        <v>0</v>
      </c>
      <c r="K10" s="80">
        <f>'18 一般-商品服务(政府预算)'!K9</f>
        <v>0</v>
      </c>
      <c r="L10" s="80">
        <f>'18 一般-商品服务(政府预算)'!L9</f>
        <v>0.96</v>
      </c>
      <c r="M10" s="80">
        <f>'18 一般-商品服务(政府预算)'!M9</f>
        <v>0</v>
      </c>
      <c r="N10" s="80">
        <f>'18 一般-商品服务(政府预算)'!N9</f>
        <v>0</v>
      </c>
      <c r="O10" s="80">
        <f>'18 一般-商品服务(政府预算)'!O9</f>
        <v>0.1</v>
      </c>
      <c r="P10" s="80">
        <f>'18 一般-商品服务(政府预算)'!P9</f>
        <v>0.1</v>
      </c>
      <c r="Q10" s="159">
        <f>'18 一般-商品服务(政府预算)'!Q9</f>
        <v>0</v>
      </c>
      <c r="R10" s="159">
        <f>'18 一般-商品服务(政府预算)'!R9</f>
        <v>0</v>
      </c>
      <c r="S10" s="159">
        <f>'18 一般-商品服务(政府预算)'!S9</f>
        <v>0</v>
      </c>
    </row>
    <row r="11" spans="1:19" ht="22.5" customHeight="1">
      <c r="A11" s="159"/>
      <c r="B11" s="159"/>
      <c r="C11" s="159"/>
      <c r="D11" s="15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411"/>
      <c r="Q11" s="252"/>
      <c r="R11" s="252"/>
      <c r="S11" s="252"/>
    </row>
    <row r="12" spans="5:16" ht="14.25"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2022-08-29T08:59:29Z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2052-11.1.0.12313</vt:lpwstr>
  </property>
  <property fmtid="{D5CDD505-2E9C-101B-9397-08002B2CF9AE}" pid="5" name="I">
    <vt:lpwstr>0AB98AB475CD4D979751B24AFCF37B88</vt:lpwstr>
  </property>
</Properties>
</file>