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tabRatio="921" activeTab="3"/>
  </bookViews>
  <sheets>
    <sheet name="目录" sheetId="108" r:id="rId1"/>
    <sheet name="1、一般公共预算收支总表" sheetId="104"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预算表" sheetId="121" r:id="rId16"/>
    <sheet name="16、三公经费1" sheetId="117" r:id="rId17"/>
  </sheets>
  <definedNames>
    <definedName name="_xlnm._FilterDatabase" localSheetId="2" hidden="1">'2、一般公共预算收入表'!$A$3:$F$48</definedName>
    <definedName name="_xlnm._FilterDatabase" localSheetId="3" hidden="1">'3、一般公共预算支出表'!$A$3:$F$1347</definedName>
    <definedName name="_xlnm._FilterDatabase" localSheetId="4" hidden="1">'4、一般公共预算本级基本支出表'!$A$3:$D$25</definedName>
    <definedName name="_a999923423">#REF!</definedName>
    <definedName name="_a9999323">#REF!</definedName>
    <definedName name="_a999942323">#REF!</definedName>
    <definedName name="_a9999548">#REF!</definedName>
    <definedName name="_a9999555">#REF!</definedName>
    <definedName name="_a99996544">#REF!</definedName>
    <definedName name="_a99999">#REF!</definedName>
    <definedName name="_a999991">#REF!</definedName>
    <definedName name="_a999991145">#REF!</definedName>
    <definedName name="_a99999222">#REF!</definedName>
    <definedName name="_a99999234234">#REF!</definedName>
    <definedName name="_a999995">#REF!</definedName>
    <definedName name="_a999996">#REF!</definedName>
    <definedName name="_a999999999">#REF!</definedName>
    <definedName name="_Order1" hidden="1">255</definedName>
    <definedName name="_Order2" hidden="1">255</definedName>
    <definedName name="Database" hidden="1">#REF!</definedName>
    <definedName name="_xlnm.Print_Area" localSheetId="2">'2、一般公共预算收入表'!$A$1:$B$48</definedName>
    <definedName name="_xlnm.Print_Titles" localSheetId="2">'2、一般公共预算收入表'!$1:$2</definedName>
    <definedName name="wrn.月报打印." hidden="1">{#N/A,#N/A,FALSE,"p9";#N/A,#N/A,FALSE,"p1";#N/A,#N/A,FALSE,"p2";#N/A,#N/A,FALSE,"p3";#N/A,#N/A,FALSE,"p4";#N/A,#N/A,FALSE,"p5";#N/A,#N/A,FALSE,"p6";#N/A,#N/A,FALSE,"p7";#N/A,#N/A,FALSE,"p8"}</definedName>
    <definedName name="地区名称">#REF!</definedName>
    <definedName name="地区名称1">#REF!</definedName>
    <definedName name="地区名称10">#REF!</definedName>
    <definedName name="地区名称2">#REF!</definedName>
    <definedName name="地区名称3">#REF!</definedName>
    <definedName name="地区名称32">#REF!</definedName>
    <definedName name="地区名称432">#REF!</definedName>
    <definedName name="地区名称444">#REF!</definedName>
    <definedName name="地区名称45234">#REF!</definedName>
    <definedName name="地区名称5">#REF!</definedName>
    <definedName name="地区名称55">#REF!</definedName>
    <definedName name="地区名称6">#REF!</definedName>
    <definedName name="地区名称7">#REF!</definedName>
    <definedName name="地区名称874">#REF!</definedName>
    <definedName name="地区名称9">#REF!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44525"/>
</workbook>
</file>

<file path=xl/sharedStrings.xml><?xml version="1.0" encoding="utf-8"?>
<sst xmlns="http://schemas.openxmlformats.org/spreadsheetml/2006/main" count="2249" uniqueCount="1878">
  <si>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</si>
  <si>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</si>
  <si>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</si>
  <si>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</si>
  <si>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</si>
  <si>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</si>
  <si>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</si>
  <si>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</si>
  <si>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</si>
  <si>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</si>
  <si>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</si>
  <si>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</si>
  <si>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</si>
  <si>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</si>
  <si>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</si>
  <si>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</si>
  <si>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</si>
  <si>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</si>
  <si>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</si>
  <si>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岳阳县毛田镇2023年公共财政预算收支总表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</si>
  <si>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</si>
  <si>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</si>
  <si>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</si>
  <si>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</si>
  <si>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</si>
  <si>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</si>
  <si>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</si>
  <si>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</si>
  <si>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</si>
  <si>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</si>
  <si>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</si>
  <si>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</si>
  <si>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</si>
  <si>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</si>
  <si>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</si>
  <si>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</si>
  <si>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</si>
  <si>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207文化旅游体育与传媒</t>
  </si>
  <si>
    <t xml:space="preserve">   3. 专项指标</t>
  </si>
  <si>
    <t xml:space="preserve">    208社会保障和就业</t>
  </si>
  <si>
    <t>（二）一般性转移支付</t>
  </si>
  <si>
    <t xml:space="preserve">    210卫生健康</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</si>
  <si>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</si>
  <si>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</si>
  <si>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</si>
  <si>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</si>
  <si>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</si>
  <si>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</si>
  <si>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</si>
  <si>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</si>
  <si>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5、财力性转移支付</t>
  </si>
  <si>
    <t xml:space="preserve">    215资源勘探信息等</t>
  </si>
  <si>
    <t xml:space="preserve">   6、增收奖</t>
  </si>
  <si>
    <t xml:space="preserve">    216商业服务业等</t>
  </si>
  <si>
    <t xml:space="preserve">   7、体制补助</t>
  </si>
  <si>
    <t xml:space="preserve">    217金融</t>
  </si>
  <si>
    <t xml:space="preserve">   8、均衡性转转移支付</t>
  </si>
  <si>
    <t xml:space="preserve">    220自然资源海洋气象</t>
  </si>
  <si>
    <t xml:space="preserve">   9、绩效奖励</t>
  </si>
  <si>
    <t xml:space="preserve">    221住房保障</t>
  </si>
  <si>
    <t xml:space="preserve">   10、县财政负担医保金</t>
  </si>
  <si>
    <t xml:space="preserve">    222粮油物资储备</t>
  </si>
  <si>
    <t xml:space="preserve">   11、村干部参加城乡居民养老保险补助</t>
  </si>
  <si>
    <t xml:space="preserve">    224灾害防治及应急管理支出</t>
  </si>
  <si>
    <t xml:space="preserve">   12、其他收入</t>
  </si>
  <si>
    <t xml:space="preserve">    227预备费</t>
  </si>
  <si>
    <t xml:space="preserve">   13、核减计税面积补助</t>
  </si>
  <si>
    <t xml:space="preserve">    231债务还本支出</t>
  </si>
  <si>
    <t xml:space="preserve">   14、合并乡镇补助</t>
  </si>
  <si>
    <t xml:space="preserve">    232债务利息支出</t>
  </si>
  <si>
    <t xml:space="preserve">   15、“六控一治”</t>
  </si>
  <si>
    <t>三、上年结余</t>
  </si>
  <si>
    <t>二、本年结余</t>
  </si>
  <si>
    <t>收  入  合  计</t>
  </si>
  <si>
    <t xml:space="preserve">          支  出  合  计      </t>
  </si>
  <si>
    <t>岳阳县毛田镇2023年公共财政预算收入计划表</t>
  </si>
  <si>
    <t>收 入 项 目</t>
  </si>
  <si>
    <t>2023年计划数</t>
  </si>
  <si>
    <t>公共财政预算收入总计</t>
  </si>
  <si>
    <t>地方公共财政预算收入合计</t>
  </si>
  <si>
    <t>一、税收收入小计</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</si>
  <si>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</si>
  <si>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</si>
  <si>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</si>
  <si>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</si>
  <si>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</si>
  <si>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</si>
  <si>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</si>
  <si>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</si>
  <si>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</si>
  <si>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</si>
  <si>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</si>
  <si>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</si>
  <si>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</si>
  <si>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</si>
  <si>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</si>
  <si>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</si>
  <si>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</si>
  <si>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</si>
  <si>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</si>
  <si>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</si>
  <si>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</si>
  <si>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</si>
  <si>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</si>
  <si>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</si>
  <si>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</si>
  <si>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</si>
  <si>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</si>
  <si>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</si>
  <si>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</si>
  <si>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</si>
  <si>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</si>
  <si>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</si>
  <si>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</si>
  <si>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</si>
  <si>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</si>
  <si>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</si>
  <si>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</si>
  <si>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</si>
  <si>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</si>
  <si>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</si>
  <si>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</si>
  <si>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</si>
  <si>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37.5%、75%</t>
  </si>
  <si>
    <t>岳阳县毛田镇2023年一般公共预算支出计划表</t>
  </si>
  <si>
    <t>单位:万元</t>
  </si>
  <si>
    <t>科目编码</t>
  </si>
  <si>
    <t>科目名称</t>
  </si>
  <si>
    <t>金额</t>
  </si>
  <si>
    <t>一般公共预算收入合计</t>
  </si>
  <si>
    <t>一般公共预算支出合计</t>
  </si>
  <si>
    <t xml:space="preserve">  税收收入</t>
  </si>
  <si>
    <t xml:space="preserve">  一般公共服务支出</t>
  </si>
  <si>
    <t xml:space="preserve">    国内增值税(含改征增值税)</t>
  </si>
  <si>
    <t xml:space="preserve">    人大事务</t>
  </si>
  <si>
    <t xml:space="preserve">      国内增值税</t>
  </si>
  <si>
    <t xml:space="preserve">      行政运行</t>
  </si>
  <si>
    <t xml:space="preserve">  　      国有企业增值税</t>
  </si>
  <si>
    <t xml:space="preserve">      一般行政管理事务</t>
  </si>
  <si>
    <t xml:space="preserve">  　      集体企业增值税</t>
  </si>
  <si>
    <t xml:space="preserve">      机关服务</t>
  </si>
  <si>
    <t xml:space="preserve">  　      股份制企业增值税</t>
  </si>
  <si>
    <t xml:space="preserve">      人大会议</t>
  </si>
  <si>
    <t xml:space="preserve">  　      联营企业增值税</t>
  </si>
  <si>
    <t xml:space="preserve">      人大立法</t>
  </si>
  <si>
    <t xml:space="preserve">  　      港澳台和外商投资企业增值税</t>
  </si>
  <si>
    <t xml:space="preserve">      人大监督</t>
  </si>
  <si>
    <t xml:space="preserve">  　      私营企业增值税</t>
  </si>
  <si>
    <t xml:space="preserve">      人大代表履职能力提升</t>
  </si>
  <si>
    <t xml:space="preserve">  　      其他增值税</t>
  </si>
  <si>
    <t xml:space="preserve">      代表工作</t>
  </si>
  <si>
    <t xml:space="preserve">  　      增值税税款滞纳金、罚款收入</t>
  </si>
  <si>
    <t xml:space="preserve">      人大信访工作</t>
  </si>
  <si>
    <t xml:space="preserve">  　      残疾人就业增值税退税</t>
  </si>
  <si>
    <t xml:space="preserve">      事业运行</t>
  </si>
  <si>
    <t xml:space="preserve">          软件增值税退税</t>
  </si>
  <si>
    <t xml:space="preserve">      其他人大事务支出</t>
  </si>
  <si>
    <t xml:space="preserve">          宣传文化单位增值税退税</t>
  </si>
  <si>
    <t xml:space="preserve">    政协事务</t>
  </si>
  <si>
    <t xml:space="preserve">          核电站增值税退税</t>
  </si>
  <si>
    <t xml:space="preserve">          资源综合利用增值税退税</t>
  </si>
  <si>
    <t xml:space="preserve">          成品油增值税退税</t>
  </si>
  <si>
    <t xml:space="preserve">          黄金增值税退税</t>
  </si>
  <si>
    <t xml:space="preserve">      政协会议</t>
  </si>
  <si>
    <t xml:space="preserve">          光伏发电增值税退税</t>
  </si>
  <si>
    <t xml:space="preserve">      委员视察</t>
  </si>
  <si>
    <t xml:space="preserve">          风力发电增值税退税</t>
  </si>
  <si>
    <t xml:space="preserve">      参政议政</t>
  </si>
  <si>
    <t xml:space="preserve">          增值税留抵退税</t>
  </si>
  <si>
    <t xml:space="preserve">          增值税留抵退税省级调库</t>
  </si>
  <si>
    <t xml:space="preserve">      其他政协事务支出</t>
  </si>
  <si>
    <t xml:space="preserve">          增值税留抵退税省级以下调库</t>
  </si>
  <si>
    <t xml:space="preserve">    政府办公厅(室)及相关机构事务</t>
  </si>
  <si>
    <t xml:space="preserve">          其他增值税退税</t>
  </si>
  <si>
    <t xml:space="preserve">  　      免抵调增增值税</t>
  </si>
  <si>
    <t xml:space="preserve">          成品油价格和税费改革增值税划出</t>
  </si>
  <si>
    <t xml:space="preserve">          成品油价格和税费改革增值税划入</t>
  </si>
  <si>
    <t xml:space="preserve">      专项服务</t>
  </si>
  <si>
    <t xml:space="preserve">      改征增值税</t>
  </si>
  <si>
    <t xml:space="preserve">      专项业务活动</t>
  </si>
  <si>
    <t xml:space="preserve">          改征增值税</t>
  </si>
  <si>
    <t xml:space="preserve">      政务公开审批</t>
  </si>
  <si>
    <t xml:space="preserve">          中国铁路总公司改征增值税待分配收入</t>
  </si>
  <si>
    <t xml:space="preserve">      信访事务</t>
  </si>
  <si>
    <t xml:space="preserve">          中国铁路总公司改征增值税收入</t>
  </si>
  <si>
    <t xml:space="preserve">      参事事务</t>
  </si>
  <si>
    <t xml:space="preserve">          改征增值税税款滞纳金、罚款收入</t>
  </si>
  <si>
    <t xml:space="preserve">          管道运输增值税退税</t>
  </si>
  <si>
    <t xml:space="preserve">      其他政府办公厅(室)及相关机构事务支出</t>
  </si>
  <si>
    <t xml:space="preserve">          融资租赁增值税退税</t>
  </si>
  <si>
    <t xml:space="preserve">    发展与改革事务</t>
  </si>
  <si>
    <t xml:space="preserve">          改征增值税国内留抵退税</t>
  </si>
  <si>
    <t xml:space="preserve">          改征增值税留抵退税省级调库</t>
  </si>
  <si>
    <t xml:space="preserve">          改征增值税留抵退税省级以下调库</t>
  </si>
  <si>
    <t xml:space="preserve">          其他改征增值税国内退税</t>
  </si>
  <si>
    <t xml:space="preserve">      战略规划与实施</t>
  </si>
  <si>
    <t xml:space="preserve">          免抵调增改征增值税</t>
  </si>
  <si>
    <t xml:space="preserve">      日常经济运行调节</t>
  </si>
  <si>
    <t xml:space="preserve">    国内消费税</t>
  </si>
  <si>
    <t xml:space="preserve">      社会事业发展规划</t>
  </si>
  <si>
    <t xml:space="preserve">          其中：成品油消费税</t>
  </si>
  <si>
    <t xml:space="preserve">      经济体制改革研究</t>
  </si>
  <si>
    <t xml:space="preserve">                成品油消费税退税</t>
  </si>
  <si>
    <t xml:space="preserve">      物价管理</t>
  </si>
  <si>
    <t xml:space="preserve">    进口货物增值税、消费税</t>
  </si>
  <si>
    <t xml:space="preserve">      进口货物增值税</t>
  </si>
  <si>
    <t xml:space="preserve">      其他发展与改革事务支出</t>
  </si>
  <si>
    <t xml:space="preserve">      进口消费品消费税</t>
  </si>
  <si>
    <t xml:space="preserve">    统计信息事务</t>
  </si>
  <si>
    <t xml:space="preserve">          其中：进口成品油消费税</t>
  </si>
  <si>
    <t xml:space="preserve">                进口成品油消费税退税</t>
  </si>
  <si>
    <t xml:space="preserve">    出口货物退增值税、消费税</t>
  </si>
  <si>
    <t xml:space="preserve">      出口退增值税(含改征增值税出口退税)</t>
  </si>
  <si>
    <t xml:space="preserve">      信息事务</t>
  </si>
  <si>
    <t xml:space="preserve">        出口货物退增值税</t>
  </si>
  <si>
    <t xml:space="preserve">      专项统计业务</t>
  </si>
  <si>
    <t xml:space="preserve">          出口货物退增值税</t>
  </si>
  <si>
    <t xml:space="preserve">      统计管理</t>
  </si>
  <si>
    <t xml:space="preserve">          免抵调减增值税</t>
  </si>
  <si>
    <t xml:space="preserve">      专项普查活动</t>
  </si>
  <si>
    <t xml:space="preserve">        改征增值税出口退税</t>
  </si>
  <si>
    <t xml:space="preserve">      统计抽样调查</t>
  </si>
  <si>
    <t xml:space="preserve">      出口消费品退消费税</t>
  </si>
  <si>
    <t xml:space="preserve">    企业所得税</t>
  </si>
  <si>
    <t xml:space="preserve">      其他统计信息事务支出</t>
  </si>
  <si>
    <t xml:space="preserve">      国有冶金工业所得税</t>
  </si>
  <si>
    <t xml:space="preserve">    财政事务</t>
  </si>
  <si>
    <t xml:space="preserve">      国有有色金属工业所得税</t>
  </si>
  <si>
    <t xml:space="preserve">      国有煤炭工业所得税</t>
  </si>
  <si>
    <t xml:space="preserve">      国有电力工业所得税</t>
  </si>
  <si>
    <t xml:space="preserve">      国有石油和化学工业所得税</t>
  </si>
  <si>
    <t xml:space="preserve">      预算改革业务</t>
  </si>
  <si>
    <t xml:space="preserve">      国有机械工业所得税</t>
  </si>
  <si>
    <t xml:space="preserve">      财政国库业务</t>
  </si>
  <si>
    <t xml:space="preserve">      国有汽车工业所得税</t>
  </si>
  <si>
    <t xml:space="preserve">      财政监察</t>
  </si>
  <si>
    <t xml:space="preserve">      国有核工业所得税</t>
  </si>
  <si>
    <t xml:space="preserve">      信息化建设</t>
  </si>
  <si>
    <t xml:space="preserve">      国有航空工业所得税</t>
  </si>
  <si>
    <t xml:space="preserve">      财政委托业务支出</t>
  </si>
  <si>
    <t xml:space="preserve">      国有航天工业所得税</t>
  </si>
  <si>
    <t xml:space="preserve">      国有电子工业所得税</t>
  </si>
  <si>
    <t xml:space="preserve">      其他财政事务支出</t>
  </si>
  <si>
    <t xml:space="preserve">      国有兵器工业所得税</t>
  </si>
  <si>
    <t xml:space="preserve">    税收事务</t>
  </si>
  <si>
    <t xml:space="preserve">      国有船舶工业所得税</t>
  </si>
  <si>
    <t xml:space="preserve">      国有建筑材料工业所得税</t>
  </si>
  <si>
    <t xml:space="preserve">      国有烟草企业所得税</t>
  </si>
  <si>
    <t xml:space="preserve">      国有纺织企业所得税</t>
  </si>
  <si>
    <t xml:space="preserve">      税务办案</t>
  </si>
  <si>
    <t xml:space="preserve">      国有铁道企业所得税</t>
  </si>
  <si>
    <t xml:space="preserve">      发票管理及税务登记</t>
  </si>
  <si>
    <t xml:space="preserve">         其中：中国铁路总公司集中缴纳的铁路运输企业所得税待分配收入</t>
  </si>
  <si>
    <t xml:space="preserve">      代扣代收代征税款手续费</t>
  </si>
  <si>
    <t xml:space="preserve">      国有交通企业所得税</t>
  </si>
  <si>
    <t xml:space="preserve">      税务宣传</t>
  </si>
  <si>
    <t xml:space="preserve">      国有邮政企业所得税</t>
  </si>
  <si>
    <t xml:space="preserve">      协税护税</t>
  </si>
  <si>
    <t xml:space="preserve">      国有民航企业所得税</t>
  </si>
  <si>
    <t xml:space="preserve">      国有海洋石油天然气企业所得税</t>
  </si>
  <si>
    <t xml:space="preserve">      国有外贸企业所得税</t>
  </si>
  <si>
    <t xml:space="preserve">      其他税收事务支出</t>
  </si>
  <si>
    <t xml:space="preserve">      国有银行所得税</t>
  </si>
  <si>
    <t xml:space="preserve">    审计事务</t>
  </si>
  <si>
    <t xml:space="preserve">      国有非银行金融企业所得税</t>
  </si>
  <si>
    <t xml:space="preserve">      国有保险企业所得税</t>
  </si>
  <si>
    <t xml:space="preserve">      国有文教企业所得税</t>
  </si>
  <si>
    <t xml:space="preserve">      国有水产企业所得税</t>
  </si>
  <si>
    <t xml:space="preserve">      审计业务</t>
  </si>
  <si>
    <t xml:space="preserve">      国有森林工业企业所得税</t>
  </si>
  <si>
    <t xml:space="preserve">      审计管理</t>
  </si>
  <si>
    <t xml:space="preserve">      国有电信企业所得税</t>
  </si>
  <si>
    <t xml:space="preserve">      国有农垦企业所得税</t>
  </si>
  <si>
    <t xml:space="preserve">      其他国有企业所得税</t>
  </si>
  <si>
    <t xml:space="preserve">      其他审计事务支出</t>
  </si>
  <si>
    <t xml:space="preserve">      集体企业所得税</t>
  </si>
  <si>
    <t xml:space="preserve">    海关事务</t>
  </si>
  <si>
    <t xml:space="preserve">      股份制企业所得税</t>
  </si>
  <si>
    <t xml:space="preserve">      联营企业所得税</t>
  </si>
  <si>
    <t xml:space="preserve">      港澳台和外商投资企业所得税</t>
  </si>
  <si>
    <t xml:space="preserve">      私营企业所得税</t>
  </si>
  <si>
    <t xml:space="preserve">      缉私办案</t>
  </si>
  <si>
    <t xml:space="preserve">      其他企业所得税</t>
  </si>
  <si>
    <t xml:space="preserve">      口岸管理</t>
  </si>
  <si>
    <t xml:space="preserve">      分支机构预缴所得税</t>
  </si>
  <si>
    <t xml:space="preserve">      总机构预缴所得税</t>
  </si>
  <si>
    <t xml:space="preserve">      海关关务</t>
  </si>
  <si>
    <t xml:space="preserve">      总机构汇算清缴所得税</t>
  </si>
  <si>
    <t xml:space="preserve">      关税征管</t>
  </si>
  <si>
    <t xml:space="preserve">      企业所得税待分配收入</t>
  </si>
  <si>
    <t xml:space="preserve">      海关监管</t>
  </si>
  <si>
    <t xml:space="preserve">      跨市县分支机构预缴所得税</t>
  </si>
  <si>
    <t xml:space="preserve">      检验检疫</t>
  </si>
  <si>
    <t xml:space="preserve">      跨市县总机构预缴所得税</t>
  </si>
  <si>
    <t xml:space="preserve">      跨市县总机构汇算清缴所得税</t>
  </si>
  <si>
    <t xml:space="preserve">      其他海关事务支出</t>
  </si>
  <si>
    <t xml:space="preserve">      省以下企业所得税待分配收入</t>
  </si>
  <si>
    <t xml:space="preserve">    人力资源事务</t>
  </si>
  <si>
    <t xml:space="preserve">      跨市县分支机构汇算清缴所得税</t>
  </si>
  <si>
    <t xml:space="preserve">      分支机构汇算清缴所得税</t>
  </si>
  <si>
    <t xml:space="preserve">      企业所得税税款滞纳金、罚款、加收利息收入</t>
  </si>
  <si>
    <t xml:space="preserve">    企业所得税退税</t>
  </si>
  <si>
    <t xml:space="preserve">      政府特殊津贴</t>
  </si>
  <si>
    <t>10106</t>
  </si>
  <si>
    <t xml:space="preserve">    个人所得税</t>
  </si>
  <si>
    <t xml:space="preserve">      资助留学回国人员</t>
  </si>
  <si>
    <t xml:space="preserve">      个人所得税</t>
  </si>
  <si>
    <t xml:space="preserve">      博士后日常经费</t>
  </si>
  <si>
    <t xml:space="preserve">         储蓄存款利息所得税</t>
  </si>
  <si>
    <t xml:space="preserve">      引进人才费用</t>
  </si>
  <si>
    <t xml:space="preserve">         军队个人所得税</t>
  </si>
  <si>
    <t xml:space="preserve">         其他个人所得税</t>
  </si>
  <si>
    <t xml:space="preserve">      其他人力资源事务支出</t>
  </si>
  <si>
    <t xml:space="preserve">      个人所得税汇算清缴退税</t>
  </si>
  <si>
    <t xml:space="preserve">    纪检监察事务</t>
  </si>
  <si>
    <t xml:space="preserve">      个人所得税代扣代缴手续费退库</t>
  </si>
  <si>
    <t xml:space="preserve">      个人所得税税款滞纳金、罚款、加收利息收入</t>
  </si>
  <si>
    <t xml:space="preserve">    资源税</t>
  </si>
  <si>
    <t xml:space="preserve">      海洋石油资源税</t>
  </si>
  <si>
    <t xml:space="preserve">      大案要案查处</t>
  </si>
  <si>
    <t xml:space="preserve">      水资源税收入</t>
  </si>
  <si>
    <t xml:space="preserve">      派驻派出机构</t>
  </si>
  <si>
    <t xml:space="preserve">      其他资源税</t>
  </si>
  <si>
    <t xml:space="preserve">      巡视工作</t>
  </si>
  <si>
    <t xml:space="preserve">      资源税税款滞纳金、罚款收入</t>
  </si>
  <si>
    <t xml:space="preserve">    城市维护建设税</t>
  </si>
  <si>
    <t xml:space="preserve">      其他纪检监察事务支出</t>
  </si>
  <si>
    <t xml:space="preserve">  　    其中：中国铁路总公司集中缴纳的铁路运输企业城市维护建设税待分配收入</t>
  </si>
  <si>
    <t xml:space="preserve">    商贸事务</t>
  </si>
  <si>
    <t xml:space="preserve">  　          成品油价格和税费改革城市维护建设税划出</t>
  </si>
  <si>
    <t xml:space="preserve">  　          成品油价格和税费改革城市维护建设税划入</t>
  </si>
  <si>
    <t xml:space="preserve">    房产税</t>
  </si>
  <si>
    <t xml:space="preserve">    印花税</t>
  </si>
  <si>
    <t xml:space="preserve">      对外贸易管理</t>
  </si>
  <si>
    <t xml:space="preserve">        其中：证券交易印花税</t>
  </si>
  <si>
    <t xml:space="preserve">      国际经济合作</t>
  </si>
  <si>
    <t xml:space="preserve">    城镇土地使用税</t>
  </si>
  <si>
    <t xml:space="preserve">      外资管理</t>
  </si>
  <si>
    <t xml:space="preserve">    土地增值税</t>
  </si>
  <si>
    <t xml:space="preserve">      国内贸易管理</t>
  </si>
  <si>
    <t xml:space="preserve">    车船税</t>
  </si>
  <si>
    <t xml:space="preserve">      招商引资</t>
  </si>
  <si>
    <t xml:space="preserve">    船舶吨税</t>
  </si>
  <si>
    <t xml:space="preserve">    车辆购置税</t>
  </si>
  <si>
    <t xml:space="preserve">      其他商贸事务支出</t>
  </si>
  <si>
    <t xml:space="preserve">    关税</t>
  </si>
  <si>
    <t xml:space="preserve">    知识产权事务</t>
  </si>
  <si>
    <t xml:space="preserve">    耕地占用税</t>
  </si>
  <si>
    <t xml:space="preserve">    契税</t>
  </si>
  <si>
    <t xml:space="preserve">    烟叶税</t>
  </si>
  <si>
    <t xml:space="preserve">    环境保护税</t>
  </si>
  <si>
    <t xml:space="preserve">      专利审批</t>
  </si>
  <si>
    <t xml:space="preserve">    其他税收收入</t>
  </si>
  <si>
    <t xml:space="preserve">      国家知识产权战略</t>
  </si>
  <si>
    <t xml:space="preserve">  非税收入</t>
  </si>
  <si>
    <t xml:space="preserve">      专利试点和产业化推进</t>
  </si>
  <si>
    <t xml:space="preserve">    专项收入</t>
  </si>
  <si>
    <t xml:space="preserve">      国际组织专项活动</t>
  </si>
  <si>
    <t xml:space="preserve">      教育费附加收入</t>
  </si>
  <si>
    <t xml:space="preserve">      知识产权宏观管理</t>
  </si>
  <si>
    <t xml:space="preserve">  　　    教育费附加收入</t>
  </si>
  <si>
    <t xml:space="preserve">      商标管理</t>
  </si>
  <si>
    <t xml:space="preserve">  　　    成品油价格和税费改革教育费附加收入划出</t>
  </si>
  <si>
    <t xml:space="preserve">      原产地地理标志管理</t>
  </si>
  <si>
    <t xml:space="preserve">  　　    成品油价格和税费改革教育费附加收入划入</t>
  </si>
  <si>
    <t xml:space="preserve">  　　    中国铁路总公司集中缴纳的铁路运输企业教育费附加</t>
  </si>
  <si>
    <t xml:space="preserve">      其他知识产权事务支出</t>
  </si>
  <si>
    <t xml:space="preserve">  　　    中国铁路总公司集中缴纳的铁路运输企业教育费附加待分配收入</t>
  </si>
  <si>
    <t xml:space="preserve">    民族事务</t>
  </si>
  <si>
    <t xml:space="preserve">  　　    教育费附加滞纳金、罚款收入</t>
  </si>
  <si>
    <t xml:space="preserve">      铀产品出售收入</t>
  </si>
  <si>
    <t xml:space="preserve">      三峡库区移民专项收入</t>
  </si>
  <si>
    <t xml:space="preserve">      场外核应急准备收入</t>
  </si>
  <si>
    <t xml:space="preserve">      民族工作专项</t>
  </si>
  <si>
    <t xml:space="preserve">      地方教育附加收入</t>
  </si>
  <si>
    <t xml:space="preserve">      文化事业建设费收入</t>
  </si>
  <si>
    <t xml:space="preserve">      其他民族事务支出</t>
  </si>
  <si>
    <t xml:space="preserve">      残疾人就业保障金收入</t>
  </si>
  <si>
    <t xml:space="preserve">    港澳台事务</t>
  </si>
  <si>
    <t xml:space="preserve">      教育资金收入</t>
  </si>
  <si>
    <t xml:space="preserve">      农田水利建设资金收入</t>
  </si>
  <si>
    <t xml:space="preserve">      森林植被恢复费</t>
  </si>
  <si>
    <t xml:space="preserve">      水利建设专项收入</t>
  </si>
  <si>
    <t xml:space="preserve">      港澳事务</t>
  </si>
  <si>
    <t xml:space="preserve">      油价调控风险准备金收入</t>
  </si>
  <si>
    <t xml:space="preserve">      台湾事务</t>
  </si>
  <si>
    <t xml:space="preserve">      专项收益上缴收入</t>
  </si>
  <si>
    <t xml:space="preserve">      其他专项收入</t>
  </si>
  <si>
    <t xml:space="preserve">      其他港澳台事务支出</t>
  </si>
  <si>
    <t xml:space="preserve">          广告收入</t>
  </si>
  <si>
    <t xml:space="preserve">    档案事务</t>
  </si>
  <si>
    <t xml:space="preserve">          其他专项收入</t>
  </si>
  <si>
    <t xml:space="preserve">    行政事业性收费收入</t>
  </si>
  <si>
    <t xml:space="preserve">      公安行政事业性收费收入</t>
  </si>
  <si>
    <t xml:space="preserve">      法院行政事业性收费收入</t>
  </si>
  <si>
    <t xml:space="preserve">      档案馆</t>
  </si>
  <si>
    <t xml:space="preserve">      司法行政事业性收费收入</t>
  </si>
  <si>
    <t xml:space="preserve">      其他档案事务支出</t>
  </si>
  <si>
    <t xml:space="preserve">      外交行政事业性收费收入</t>
  </si>
  <si>
    <t xml:space="preserve">    民主党派及工商联事务</t>
  </si>
  <si>
    <t xml:space="preserve">      商贸行政事业性收费收入</t>
  </si>
  <si>
    <t xml:space="preserve">      财政行政事业性收费收入</t>
  </si>
  <si>
    <t xml:space="preserve">      税务行政事业性收费收入</t>
  </si>
  <si>
    <t xml:space="preserve">      海关行政事业性收费收入</t>
  </si>
  <si>
    <t xml:space="preserve">      审计行政事业性收费收入</t>
  </si>
  <si>
    <t xml:space="preserve">      国管局行政事业性收费收入</t>
  </si>
  <si>
    <t xml:space="preserve">      其他民主党派及工商联事务支出</t>
  </si>
  <si>
    <t xml:space="preserve">      科技行政事业性收费收入</t>
  </si>
  <si>
    <t xml:space="preserve">    群众团体事务</t>
  </si>
  <si>
    <t xml:space="preserve">      保密行政事业性收费收入</t>
  </si>
  <si>
    <t xml:space="preserve">      市场监管行政事业性收费收入</t>
  </si>
  <si>
    <t xml:space="preserve">      广播电视行政事业性收费收入</t>
  </si>
  <si>
    <t xml:space="preserve">      应急管理行政事业性收费收入</t>
  </si>
  <si>
    <t xml:space="preserve">      工会事务</t>
  </si>
  <si>
    <t xml:space="preserve">      档案行政事业性收费收入</t>
  </si>
  <si>
    <t xml:space="preserve">      港澳办行政事业性收费收入</t>
  </si>
  <si>
    <t xml:space="preserve">      其他群众团体事务支出</t>
  </si>
  <si>
    <t xml:space="preserve">      贸促会行政事业性收费收入</t>
  </si>
  <si>
    <t xml:space="preserve">    党委办公厅(室)及相关机构事务</t>
  </si>
  <si>
    <t xml:space="preserve">      人防办行政事业性收费收入</t>
  </si>
  <si>
    <t xml:space="preserve">      中直管理局行政事业性收费收入</t>
  </si>
  <si>
    <t xml:space="preserve">      文化和旅游行政事业性收费收入</t>
  </si>
  <si>
    <t xml:space="preserve">      教育行政事业性收费收入</t>
  </si>
  <si>
    <t xml:space="preserve">      专项业务</t>
  </si>
  <si>
    <t xml:space="preserve">      体育行政事业性收费收入</t>
  </si>
  <si>
    <t xml:space="preserve">      发展与改革(物价)行政事业性收费收入</t>
  </si>
  <si>
    <t xml:space="preserve">      其他党委办公厅(室)及相关机构事务支出</t>
  </si>
  <si>
    <t xml:space="preserve">      统计行政事业性收费收入</t>
  </si>
  <si>
    <t xml:space="preserve">    组织事务</t>
  </si>
  <si>
    <t xml:space="preserve">      自然资源行政事业性收费收入</t>
  </si>
  <si>
    <t xml:space="preserve">        其中：耕地开垦费</t>
  </si>
  <si>
    <t xml:space="preserve">      建设行政事业性收费收入</t>
  </si>
  <si>
    <t xml:space="preserve">      知识产权行政事业性收费收入</t>
  </si>
  <si>
    <t xml:space="preserve">      公务员事务</t>
  </si>
  <si>
    <t xml:space="preserve">        其中：商标注册收费</t>
  </si>
  <si>
    <t xml:space="preserve">      生态环境行政事业性收费收入</t>
  </si>
  <si>
    <t xml:space="preserve">      其他组织事务支出</t>
  </si>
  <si>
    <t xml:space="preserve">      铁路行政事业性收费收入</t>
  </si>
  <si>
    <t xml:space="preserve">    宣传事务</t>
  </si>
  <si>
    <t xml:space="preserve">      交通运输行政事业性收费收入</t>
  </si>
  <si>
    <t xml:space="preserve">        其中：长江口航道维护费</t>
  </si>
  <si>
    <t xml:space="preserve">      工业和信息产业行政事业性收费收入</t>
  </si>
  <si>
    <t xml:space="preserve">        其中：无线电频率占用费</t>
  </si>
  <si>
    <t xml:space="preserve">      宣传管理</t>
  </si>
  <si>
    <t xml:space="preserve">      农业农村行政事业性收费收入</t>
  </si>
  <si>
    <t xml:space="preserve">      林业草原行政事业性收费收入</t>
  </si>
  <si>
    <t xml:space="preserve">      其他宣传事务支出</t>
  </si>
  <si>
    <t xml:space="preserve">        其中：草原植被恢复费收入</t>
  </si>
  <si>
    <t xml:space="preserve">    统战事务</t>
  </si>
  <si>
    <t xml:space="preserve">      水利行政事业性收费收入</t>
  </si>
  <si>
    <t xml:space="preserve">        其中：水土保持补偿费</t>
  </si>
  <si>
    <t xml:space="preserve">      卫生健康行政事业性收费收入</t>
  </si>
  <si>
    <t xml:space="preserve">      药品监管行政事业性收费收入</t>
  </si>
  <si>
    <t xml:space="preserve">      宗教事务</t>
  </si>
  <si>
    <t xml:space="preserve">      民政行政事业性收费收入</t>
  </si>
  <si>
    <t xml:space="preserve">      华侨事务</t>
  </si>
  <si>
    <t xml:space="preserve">      人力资源和社会保障行政事业性收费收入</t>
  </si>
  <si>
    <t xml:space="preserve">      证监会行政事业性收费收入</t>
  </si>
  <si>
    <t xml:space="preserve">      其他统战事务支出</t>
  </si>
  <si>
    <t xml:space="preserve">      银行保险行政事业性收费收入</t>
  </si>
  <si>
    <t xml:space="preserve">    对外联络事务</t>
  </si>
  <si>
    <t xml:space="preserve">      仲裁委行政事业性收费收入</t>
  </si>
  <si>
    <t xml:space="preserve">      编办行政事业性收费收入</t>
  </si>
  <si>
    <t xml:space="preserve">      党校行政事业性收费收入</t>
  </si>
  <si>
    <t xml:space="preserve">      监察行政事业性收费收入</t>
  </si>
  <si>
    <t xml:space="preserve">      外文局行政事业性收费收入</t>
  </si>
  <si>
    <t xml:space="preserve">      其他对外联络事务支出</t>
  </si>
  <si>
    <t xml:space="preserve">      国资委行政事业性收费收入</t>
  </si>
  <si>
    <t xml:space="preserve">    其他共产党事务支出</t>
  </si>
  <si>
    <t xml:space="preserve">      其他行政事业性收费收入</t>
  </si>
  <si>
    <t xml:space="preserve">    罚没收入</t>
  </si>
  <si>
    <t xml:space="preserve">      一般罚没收入</t>
  </si>
  <si>
    <t xml:space="preserve">        公安罚没收入</t>
  </si>
  <si>
    <t xml:space="preserve">        检察院罚没收入</t>
  </si>
  <si>
    <t xml:space="preserve">      其他共产党事务支出</t>
  </si>
  <si>
    <t xml:space="preserve">        法院罚没收入</t>
  </si>
  <si>
    <t xml:space="preserve">    网信事务</t>
  </si>
  <si>
    <t xml:space="preserve">        新闻出版罚没收入</t>
  </si>
  <si>
    <t xml:space="preserve">        税务部门罚没收入</t>
  </si>
  <si>
    <t xml:space="preserve">        海关罚没收入</t>
  </si>
  <si>
    <t xml:space="preserve">        药品监督罚没收入</t>
  </si>
  <si>
    <t xml:space="preserve">      信息安全事务</t>
  </si>
  <si>
    <t xml:space="preserve">        卫生罚没收入</t>
  </si>
  <si>
    <t xml:space="preserve">        检验检疫罚没收入</t>
  </si>
  <si>
    <t xml:space="preserve">      其他网信事务支出</t>
  </si>
  <si>
    <t xml:space="preserve">        证监会罚没收入</t>
  </si>
  <si>
    <t xml:space="preserve">    市场监督管理事务</t>
  </si>
  <si>
    <t xml:space="preserve">        银行保险罚没收入</t>
  </si>
  <si>
    <t xml:space="preserve">        交通罚没收入</t>
  </si>
  <si>
    <t xml:space="preserve">        铁道罚没收入</t>
  </si>
  <si>
    <t xml:space="preserve">        审计罚没收入</t>
  </si>
  <si>
    <t xml:space="preserve">      市场主体管理</t>
  </si>
  <si>
    <t xml:space="preserve">        渔政罚没收入</t>
  </si>
  <si>
    <t xml:space="preserve">      市场秩序执法</t>
  </si>
  <si>
    <t xml:space="preserve">        民航罚没收入</t>
  </si>
  <si>
    <t xml:space="preserve">        电力监管罚没收入</t>
  </si>
  <si>
    <t xml:space="preserve">      质量基础</t>
  </si>
  <si>
    <t xml:space="preserve">        交强险罚没收入</t>
  </si>
  <si>
    <t xml:space="preserve">      药品事务</t>
  </si>
  <si>
    <t xml:space="preserve">        物价罚没收入</t>
  </si>
  <si>
    <t xml:space="preserve">      医疗器械事务</t>
  </si>
  <si>
    <t xml:space="preserve">        市场监管罚没收入</t>
  </si>
  <si>
    <t xml:space="preserve">      化妆品事务</t>
  </si>
  <si>
    <t xml:space="preserve">        其他一般罚没收入</t>
  </si>
  <si>
    <t xml:space="preserve">      质量安全监管</t>
  </si>
  <si>
    <t xml:space="preserve">      缉私罚没收入</t>
  </si>
  <si>
    <t xml:space="preserve">      食品安全监管</t>
  </si>
  <si>
    <t xml:space="preserve">      缉毒罚没收入</t>
  </si>
  <si>
    <t xml:space="preserve">      罚没收入退库</t>
  </si>
  <si>
    <t xml:space="preserve">      其他市场监督管理事务</t>
  </si>
  <si>
    <t xml:space="preserve">    国有资本经营收入</t>
  </si>
  <si>
    <t xml:space="preserve">    其他一般公共服务支出</t>
  </si>
  <si>
    <t xml:space="preserve">      利润收入</t>
  </si>
  <si>
    <t xml:space="preserve">      国家赔偿费用支出</t>
  </si>
  <si>
    <t xml:space="preserve">          中国人民银行上缴收入</t>
  </si>
  <si>
    <t xml:space="preserve">      其他一般公共服务支出</t>
  </si>
  <si>
    <t xml:space="preserve">          金融企业利润收入</t>
  </si>
  <si>
    <t xml:space="preserve">  外交支出</t>
  </si>
  <si>
    <t xml:space="preserve">          其他企业利润收入</t>
  </si>
  <si>
    <t xml:space="preserve">    外交管理事务</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</si>
  <si>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</si>
  <si>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</si>
  <si>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</si>
  <si>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</si>
  <si>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</si>
  <si>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</si>
  <si>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其他外交管理事务支出</t>
  </si>
  <si>
    <t xml:space="preserve">          其他清算收入</t>
  </si>
  <si>
    <t xml:space="preserve">    驻外机构</t>
  </si>
  <si>
    <t xml:space="preserve">      国有资本经营收入退库</t>
  </si>
  <si>
    <t xml:space="preserve">      驻外使领馆(团、处)</t>
  </si>
  <si>
    <t xml:space="preserve">      国有企业计划亏损补贴</t>
  </si>
  <si>
    <t xml:space="preserve">      其他驻外机构支出</t>
  </si>
  <si>
    <t xml:space="preserve">          工业企业计划亏损补贴</t>
  </si>
  <si>
    <t xml:space="preserve">    对外援助</t>
  </si>
  <si>
    <t xml:space="preserve">          农业企业计划亏损补贴</t>
  </si>
  <si>
    <t xml:space="preserve">      援外优惠贷款贴息</t>
  </si>
  <si>
    <t xml:space="preserve">          其他国有企业计划亏损补贴</t>
  </si>
  <si>
    <t xml:space="preserve">      对外援助</t>
  </si>
  <si>
    <t xml:space="preserve">      烟草企业上缴专项收入</t>
  </si>
  <si>
    <t xml:space="preserve">    国际组织</t>
  </si>
  <si>
    <t xml:space="preserve">      其他国有资本经营收入</t>
  </si>
  <si>
    <t xml:space="preserve">      国际组织会费</t>
  </si>
  <si>
    <t xml:space="preserve">    国有资源(资产)有偿使用收入</t>
  </si>
  <si>
    <t xml:space="preserve">      国际组织捐赠</t>
  </si>
  <si>
    <t xml:space="preserve">      海域使用金收入</t>
  </si>
  <si>
    <t xml:space="preserve">      维和摊款</t>
  </si>
  <si>
    <t xml:space="preserve">      场地和矿区使用费收入</t>
  </si>
  <si>
    <t xml:space="preserve">      国际组织股金及基金</t>
  </si>
  <si>
    <t xml:space="preserve">      特种矿产品出售收入</t>
  </si>
  <si>
    <t xml:space="preserve">      其他国际组织支出</t>
  </si>
  <si>
    <t xml:space="preserve">      专项储备物资销售收入</t>
  </si>
  <si>
    <t xml:space="preserve">    对外合作与交流</t>
  </si>
  <si>
    <t xml:space="preserve">      利息收入</t>
  </si>
  <si>
    <t xml:space="preserve">      在华国际会议</t>
  </si>
  <si>
    <t xml:space="preserve">          国库存款利息收入</t>
  </si>
  <si>
    <t xml:space="preserve">      国际交流活动</t>
  </si>
  <si>
    <t xml:space="preserve">          财政专户存款利息收入</t>
  </si>
  <si>
    <t xml:space="preserve">      对外合作活动</t>
  </si>
  <si>
    <t xml:space="preserve">          有价证券利息收入</t>
  </si>
  <si>
    <t xml:space="preserve">      其他对外合作与交流支出</t>
  </si>
  <si>
    <t xml:space="preserve">          其他利息收入</t>
  </si>
  <si>
    <t xml:space="preserve">    对外宣传</t>
  </si>
  <si>
    <t xml:space="preserve">      非经营性国有资产收入</t>
  </si>
  <si>
    <t xml:space="preserve">      对外宣传</t>
  </si>
  <si>
    <t xml:space="preserve">      出租车经营权有偿出让和转让收入</t>
  </si>
  <si>
    <t xml:space="preserve">    边界勘界联检</t>
  </si>
  <si>
    <t xml:space="preserve">      无居民海岛使用金收入</t>
  </si>
  <si>
    <t xml:space="preserve">      边界勘界</t>
  </si>
  <si>
    <t xml:space="preserve">      转让政府还贷道路收费权收入</t>
  </si>
  <si>
    <t xml:space="preserve">      边界联检</t>
  </si>
  <si>
    <t xml:space="preserve">      石油特别收益金专项收入</t>
  </si>
  <si>
    <t xml:space="preserve">      边界界桩维护</t>
  </si>
  <si>
    <t xml:space="preserve">          石油特别收益金专项收入</t>
  </si>
  <si>
    <t xml:space="preserve">      其他支出</t>
  </si>
  <si>
    <t xml:space="preserve">          石油特别收益金退库</t>
  </si>
  <si>
    <t xml:space="preserve">    国际发展合作</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</si>
  <si>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</si>
  <si>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</si>
  <si>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</si>
  <si>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</si>
  <si>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</si>
  <si>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其他国际发展合作支出</t>
  </si>
  <si>
    <t xml:space="preserve">          探矿权、采矿权使用费收入</t>
  </si>
  <si>
    <t xml:space="preserve">    其他外交支出</t>
  </si>
  <si>
    <t xml:space="preserve">          矿业权出让收益</t>
  </si>
  <si>
    <t xml:space="preserve">      其他外交支出</t>
  </si>
  <si>
    <t xml:space="preserve">          矿业权占用费收入</t>
  </si>
  <si>
    <t xml:space="preserve">  国防支出</t>
  </si>
  <si>
    <t xml:space="preserve">      排污权出让收入</t>
  </si>
  <si>
    <t xml:space="preserve">    现役部队</t>
  </si>
  <si>
    <t xml:space="preserve">      航班时刻拍卖和使用费收入</t>
  </si>
  <si>
    <t xml:space="preserve">      现役部队</t>
  </si>
  <si>
    <t xml:space="preserve">      农村集体经营性建设用地土地增值收益调节金收入</t>
  </si>
  <si>
    <t xml:space="preserve">    国防科研事业</t>
  </si>
  <si>
    <t>1030718</t>
  </si>
  <si>
    <t xml:space="preserve">      新增建设用地土地有偿使用费收入</t>
  </si>
  <si>
    <t xml:space="preserve">      国防科研事业</t>
  </si>
  <si>
    <t>1030719</t>
  </si>
  <si>
    <t xml:space="preserve">      水资源费收入</t>
  </si>
  <si>
    <t xml:space="preserve">    专项工程</t>
  </si>
  <si>
    <t>103071901</t>
  </si>
  <si>
    <t xml:space="preserve">          三峡电站水资源费收入</t>
  </si>
  <si>
    <t xml:space="preserve">      专项工程</t>
  </si>
  <si>
    <t>103071999</t>
  </si>
  <si>
    <t xml:space="preserve">          其他水资源费收入</t>
  </si>
  <si>
    <t xml:space="preserve">    国防动员</t>
  </si>
  <si>
    <t>1030720</t>
  </si>
  <si>
    <t xml:space="preserve">      国家留成油上缴收入</t>
  </si>
  <si>
    <t xml:space="preserve">      兵役征集</t>
  </si>
  <si>
    <t xml:space="preserve">      其他国有资源(资产)有偿使用收入</t>
  </si>
  <si>
    <t xml:space="preserve">      经济动员</t>
  </si>
  <si>
    <t xml:space="preserve">    捐赠收入</t>
  </si>
  <si>
    <t xml:space="preserve">      人民防空</t>
  </si>
  <si>
    <t xml:space="preserve">       国外捐赠收入</t>
  </si>
  <si>
    <t xml:space="preserve">      交通战备</t>
  </si>
  <si>
    <t xml:space="preserve">       国内捐赠收入</t>
  </si>
  <si>
    <t xml:space="preserve">      国防教育</t>
  </si>
  <si>
    <t xml:space="preserve">    政府住房基金收入</t>
  </si>
  <si>
    <t xml:space="preserve">      预备役部队</t>
  </si>
  <si>
    <t xml:space="preserve">       上缴管理费用</t>
  </si>
  <si>
    <t xml:space="preserve">      民兵</t>
  </si>
  <si>
    <t xml:space="preserve">       计提公共租赁住房资金</t>
  </si>
  <si>
    <t xml:space="preserve">      边海防</t>
  </si>
  <si>
    <t xml:space="preserve">       公共租赁住房租金收入</t>
  </si>
  <si>
    <t xml:space="preserve">      其他国防动员支出</t>
  </si>
  <si>
    <t xml:space="preserve">       配建商业设施租售收入</t>
  </si>
  <si>
    <t xml:space="preserve">    其他国防支出</t>
  </si>
  <si>
    <t xml:space="preserve">       其他政府住房基金收入</t>
  </si>
  <si>
    <t xml:space="preserve">      其他国防支出</t>
  </si>
  <si>
    <t xml:space="preserve">    其他收入</t>
  </si>
  <si>
    <t xml:space="preserve">  公共安全支出</t>
  </si>
  <si>
    <t xml:space="preserve">      主管部门集中收入</t>
  </si>
  <si>
    <t xml:space="preserve">    武装警察部队</t>
  </si>
  <si>
    <t xml:space="preserve">      免税商品特许经营费收入</t>
  </si>
  <si>
    <t xml:space="preserve">      武装警察部队</t>
  </si>
  <si>
    <t xml:space="preserve">      基本建设收入</t>
  </si>
  <si>
    <t xml:space="preserve">      其他武装警察部队支出</t>
  </si>
  <si>
    <t xml:space="preserve">      差别电价收入</t>
  </si>
  <si>
    <t xml:space="preserve">    公安</t>
  </si>
  <si>
    <t xml:space="preserve">      债务管理收入</t>
  </si>
  <si>
    <t xml:space="preserve">      南水北调工程基金收入</t>
  </si>
  <si>
    <t xml:space="preserve">      其他收入</t>
  </si>
  <si>
    <t>政府性基金预算收入合计</t>
  </si>
  <si>
    <t xml:space="preserve">      执法办案</t>
  </si>
  <si>
    <t xml:space="preserve">  政府性基金收入</t>
  </si>
  <si>
    <t xml:space="preserve">      特别业务</t>
  </si>
  <si>
    <t xml:space="preserve">     农网还贷资金收入</t>
  </si>
  <si>
    <t xml:space="preserve">      特勤业务</t>
  </si>
  <si>
    <t xml:space="preserve">     铁路建设基金收入</t>
  </si>
  <si>
    <t xml:space="preserve">      移民事务</t>
  </si>
  <si>
    <t xml:space="preserve">     民航发展基金收入</t>
  </si>
  <si>
    <t xml:space="preserve">     海南省高等级公路车辆通行附加费收入</t>
  </si>
  <si>
    <t xml:space="preserve">      其他公安支出</t>
  </si>
  <si>
    <t xml:space="preserve">     港口建设费收入</t>
  </si>
  <si>
    <t xml:space="preserve">    国家安全</t>
  </si>
  <si>
    <t xml:space="preserve">     旅游发展基金收入</t>
  </si>
  <si>
    <t xml:space="preserve">     国家电影事业发展专项资金收入</t>
  </si>
  <si>
    <t xml:space="preserve">     国有土地收益基金收入</t>
  </si>
  <si>
    <t xml:space="preserve">     农业土地开发资金收入</t>
  </si>
  <si>
    <t xml:space="preserve">      安全业务</t>
  </si>
  <si>
    <t xml:space="preserve">     国有土地使用权出让收入</t>
  </si>
  <si>
    <t xml:space="preserve">        土地出让价款收入</t>
  </si>
  <si>
    <t xml:space="preserve">      其他国家安全支出</t>
  </si>
  <si>
    <t xml:space="preserve">        补缴的土地价款</t>
  </si>
  <si>
    <t xml:space="preserve">    检察</t>
  </si>
  <si>
    <t xml:space="preserve">        划拨土地收入</t>
  </si>
  <si>
    <t xml:space="preserve">        缴纳新增建设用地土地有偿使用费</t>
  </si>
  <si>
    <t xml:space="preserve">        其他土地出让收入</t>
  </si>
  <si>
    <t xml:space="preserve">     大中型水库移民后期扶持基金收入</t>
  </si>
  <si>
    <t xml:space="preserve">      “两房”建设</t>
  </si>
  <si>
    <t xml:space="preserve">     大中型水库库区基金收入</t>
  </si>
  <si>
    <t xml:space="preserve">      检察监督</t>
  </si>
  <si>
    <t xml:space="preserve">     三峡水库库区基金收入</t>
  </si>
  <si>
    <t xml:space="preserve">     中央特别国债经营基金收入</t>
  </si>
  <si>
    <t xml:space="preserve">      其他检察支出</t>
  </si>
  <si>
    <t xml:space="preserve">     中央特别国债经营基金财务收入</t>
  </si>
  <si>
    <t xml:space="preserve">    法院</t>
  </si>
  <si>
    <t xml:space="preserve">     彩票公益金收入</t>
  </si>
  <si>
    <t xml:space="preserve">         福利彩票公益金收入</t>
  </si>
  <si>
    <t xml:space="preserve">         体育彩票公益金收入</t>
  </si>
  <si>
    <t xml:space="preserve">     城市基础设施配套费收入</t>
  </si>
  <si>
    <t xml:space="preserve">      案件审判</t>
  </si>
  <si>
    <t xml:space="preserve">     小型水库移民扶助基金收入</t>
  </si>
  <si>
    <t xml:space="preserve">      案件执行</t>
  </si>
  <si>
    <t xml:space="preserve">     国家重大水利工程建设基金收入</t>
  </si>
  <si>
    <t xml:space="preserve">      “两庭”建设</t>
  </si>
  <si>
    <t xml:space="preserve">         中央重大水利工程建设资金</t>
  </si>
  <si>
    <t xml:space="preserve">         地方重大水利工程建设资金</t>
  </si>
  <si>
    <t xml:space="preserve">      其他法院支出</t>
  </si>
  <si>
    <t xml:space="preserve">     车辆通行费</t>
  </si>
  <si>
    <t xml:space="preserve">    司法</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</si>
  <si>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</si>
  <si>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</si>
  <si>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</si>
  <si>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</si>
  <si>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基层司法业务</t>
  </si>
  <si>
    <t xml:space="preserve">     污水处理费收入</t>
  </si>
  <si>
    <t xml:space="preserve">      普法宣传</t>
  </si>
  <si>
    <t xml:space="preserve">     彩票发行机构和彩票销售机构的业务费用</t>
  </si>
  <si>
    <t xml:space="preserve">      律师公证管理</t>
  </si>
  <si>
    <t xml:space="preserve">         福利彩票发行机构的业务费用</t>
  </si>
  <si>
    <t xml:space="preserve">      法律援助</t>
  </si>
  <si>
    <t xml:space="preserve">         体育彩票发行机构的业务费用</t>
  </si>
  <si>
    <t xml:space="preserve">      国家统一法律职业资格考试</t>
  </si>
  <si>
    <t xml:space="preserve">         福利彩票销售机构的业务费用</t>
  </si>
  <si>
    <t xml:space="preserve">      仲裁</t>
  </si>
  <si>
    <t xml:space="preserve">         体育彩票销售机构的业务费用</t>
  </si>
  <si>
    <t xml:space="preserve">      社区矫正</t>
  </si>
  <si>
    <t xml:space="preserve">         彩票兑奖周转金</t>
  </si>
  <si>
    <t xml:space="preserve">      司法鉴定</t>
  </si>
  <si>
    <t xml:space="preserve">         彩票发行销售风险基金</t>
  </si>
  <si>
    <t xml:space="preserve">      法制建设</t>
  </si>
  <si>
    <t xml:space="preserve">         彩票市场调控资金收入</t>
  </si>
  <si>
    <t xml:space="preserve">     其他政府性基金收入</t>
  </si>
  <si>
    <t xml:space="preserve">  专项债券对应项目专项收入</t>
  </si>
  <si>
    <t xml:space="preserve">      其他司法支出</t>
  </si>
  <si>
    <t xml:space="preserve">     海南省高等级公路车辆通行附加费专项债务对应项目专项收入</t>
  </si>
  <si>
    <t xml:space="preserve">    监狱</t>
  </si>
  <si>
    <t xml:space="preserve">     港口建设费专项债务对应项目专项收入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</si>
  <si>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</si>
  <si>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</si>
  <si>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</si>
  <si>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犯人生活</t>
  </si>
  <si>
    <t xml:space="preserve">         棚户区改造专项债券对应项目专项收入</t>
  </si>
  <si>
    <t xml:space="preserve">      犯人改造</t>
  </si>
  <si>
    <t xml:space="preserve">         其他国有土地使用权出让金专项债务对应项目专项收入</t>
  </si>
  <si>
    <t xml:space="preserve">      狱政设施建设</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</si>
  <si>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</si>
  <si>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</si>
  <si>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</si>
  <si>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其他监狱支出</t>
  </si>
  <si>
    <t xml:space="preserve">     小型水库移民扶助基金专项债务对应项目专项收入</t>
  </si>
  <si>
    <t xml:space="preserve">    强制隔离戒毒</t>
  </si>
  <si>
    <t xml:space="preserve">     国家重大水利工程建设基金专项债务对应项目专项收入</t>
  </si>
  <si>
    <t xml:space="preserve">     车辆通行费专项债务对应项目专项收入</t>
  </si>
  <si>
    <t xml:space="preserve">         政府收费公路专项债券对应项目专项收入</t>
  </si>
  <si>
    <t xml:space="preserve">         其他车辆通行费专项债务对应项目专项收入</t>
  </si>
  <si>
    <t xml:space="preserve">      强制隔离戒毒人员生活</t>
  </si>
  <si>
    <t xml:space="preserve">     污水处理费专项债务对应项目专项收入</t>
  </si>
  <si>
    <t xml:space="preserve">      强制隔离戒毒人员教育</t>
  </si>
  <si>
    <t xml:space="preserve">     其他政府性基金专项债务对应项目专项收入</t>
  </si>
  <si>
    <t xml:space="preserve">      所政设施建设</t>
  </si>
  <si>
    <t xml:space="preserve">         其他地方自行试点项目收益专项债券对应项目专项收入</t>
  </si>
  <si>
    <t xml:space="preserve">         其他政府性基金专项债务对应项目专项收入</t>
  </si>
  <si>
    <t xml:space="preserve">      其他强制隔离戒毒支出</t>
  </si>
  <si>
    <t>国有资本经营预算收入合计</t>
  </si>
  <si>
    <t xml:space="preserve">    国家保密</t>
  </si>
  <si>
    <t xml:space="preserve">  利润收入</t>
  </si>
  <si>
    <t xml:space="preserve">     烟草企业利润收入</t>
  </si>
  <si>
    <t xml:space="preserve">     石油石化企业利润收入</t>
  </si>
  <si>
    <t xml:space="preserve">     电力企业利润收入</t>
  </si>
  <si>
    <t xml:space="preserve">      保密技术</t>
  </si>
  <si>
    <t xml:space="preserve">     电信企业利润收入</t>
  </si>
  <si>
    <t xml:space="preserve">      保密管理</t>
  </si>
  <si>
    <t xml:space="preserve">     煤炭企业利润收入</t>
  </si>
  <si>
    <t xml:space="preserve">     有色冶金采掘企业利润收入</t>
  </si>
  <si>
    <t xml:space="preserve">      其他国家保密支出</t>
  </si>
  <si>
    <t xml:space="preserve">     钢铁企业利润收入</t>
  </si>
  <si>
    <t xml:space="preserve">    缉私警察</t>
  </si>
  <si>
    <t xml:space="preserve">     化工企业利润收入</t>
  </si>
  <si>
    <t xml:space="preserve">     运输企业利润收入</t>
  </si>
  <si>
    <t xml:space="preserve">     电子企业利润收入</t>
  </si>
  <si>
    <t xml:space="preserve">     机械企业利润收入</t>
  </si>
  <si>
    <t xml:space="preserve">      缉私业务</t>
  </si>
  <si>
    <t xml:space="preserve">     投资服务企业利润收入</t>
  </si>
  <si>
    <t xml:space="preserve">      其他缉私警察支出</t>
  </si>
  <si>
    <t xml:space="preserve">     纺织轻工企业利润收入</t>
  </si>
  <si>
    <t xml:space="preserve">    其他公共安全支出</t>
  </si>
  <si>
    <t xml:space="preserve">     贸易企业利润收入</t>
  </si>
  <si>
    <t xml:space="preserve">      其他公共安全支出</t>
  </si>
  <si>
    <t xml:space="preserve">     建筑施工企业利润收入</t>
  </si>
  <si>
    <t xml:space="preserve">  教育支出</t>
  </si>
  <si>
    <t xml:space="preserve">     房地产企业利润收入</t>
  </si>
  <si>
    <t xml:space="preserve">    教育管理事务</t>
  </si>
  <si>
    <t xml:space="preserve">     建材企业利润收入</t>
  </si>
  <si>
    <t xml:space="preserve">     境外企业利润收入</t>
  </si>
  <si>
    <t xml:space="preserve">     对外合作企业利润收入</t>
  </si>
  <si>
    <t xml:space="preserve">     医药企业利润收入</t>
  </si>
  <si>
    <t xml:space="preserve">      其他教育管理事务支出</t>
  </si>
  <si>
    <t xml:space="preserve">     农林牧渔企业利润收入</t>
  </si>
  <si>
    <t xml:space="preserve">    普通教育</t>
  </si>
  <si>
    <t xml:space="preserve">     邮政企业利润收入</t>
  </si>
  <si>
    <t xml:space="preserve">      学前教育</t>
  </si>
  <si>
    <t xml:space="preserve">     军工企业利润收入</t>
  </si>
  <si>
    <t xml:space="preserve">      小学教育</t>
  </si>
  <si>
    <t xml:space="preserve">     转制科研院所利润收入</t>
  </si>
  <si>
    <t xml:space="preserve">      初中教育</t>
  </si>
  <si>
    <t xml:space="preserve">     地质勘查企业利润收入</t>
  </si>
  <si>
    <t xml:space="preserve">      高中教育</t>
  </si>
  <si>
    <t xml:space="preserve">     卫生体育福利企业利润收入</t>
  </si>
  <si>
    <t xml:space="preserve">      高等教育</t>
  </si>
  <si>
    <t xml:space="preserve">     教育文化广播企业利润收入</t>
  </si>
  <si>
    <t xml:space="preserve">      化解农村义务教育债务支出</t>
  </si>
  <si>
    <t xml:space="preserve">     科学研究企业利润收入</t>
  </si>
  <si>
    <t xml:space="preserve">      化解普通高中债务支出</t>
  </si>
  <si>
    <t xml:space="preserve">     机关社团所属企业利润收入</t>
  </si>
  <si>
    <t xml:space="preserve">      其他普通教育支出</t>
  </si>
  <si>
    <t xml:space="preserve">     金融企业利润收入（国资预算）</t>
  </si>
  <si>
    <t xml:space="preserve">    职业教育</t>
  </si>
  <si>
    <t xml:space="preserve">     其他国有资本经营预算企业利润收入</t>
  </si>
  <si>
    <t xml:space="preserve">      初等职业教育</t>
  </si>
  <si>
    <t xml:space="preserve">  股利、股息收入</t>
  </si>
  <si>
    <t xml:space="preserve">      中等职业教育</t>
  </si>
  <si>
    <t xml:space="preserve">     国有控股公司股利、股息收入</t>
  </si>
  <si>
    <t xml:space="preserve">      技校教育</t>
  </si>
  <si>
    <t xml:space="preserve">     国有参股公司股利、股息收入</t>
  </si>
  <si>
    <t xml:space="preserve">      高等职业教育</t>
  </si>
  <si>
    <t xml:space="preserve">     金融企业股利、股息收入（国资预算）</t>
  </si>
  <si>
    <t xml:space="preserve">      其他职业教育支出</t>
  </si>
  <si>
    <t xml:space="preserve">     其他国有资本经营预算企业股利、股息收入</t>
  </si>
  <si>
    <t xml:space="preserve">    成人教育</t>
  </si>
  <si>
    <t xml:space="preserve">  产权转让收入</t>
  </si>
  <si>
    <t xml:space="preserve">      成人初等教育</t>
  </si>
  <si>
    <t xml:space="preserve">     国有股减持收入</t>
  </si>
  <si>
    <t xml:space="preserve">      成人中等教育</t>
  </si>
  <si>
    <t xml:space="preserve">     国有股权、股份转让收入</t>
  </si>
  <si>
    <t xml:space="preserve">      成人高等教育</t>
  </si>
  <si>
    <t xml:space="preserve">     国有独资企业产权转让收入</t>
  </si>
  <si>
    <t xml:space="preserve">      成人广播电视教育</t>
  </si>
  <si>
    <t xml:space="preserve">     金融企业产权转让收入</t>
  </si>
  <si>
    <t xml:space="preserve">      其他成人教育支出</t>
  </si>
  <si>
    <t xml:space="preserve">     其他国有资本经营预算企业产权转让收入</t>
  </si>
  <si>
    <t xml:space="preserve">    广播电视教育</t>
  </si>
  <si>
    <t xml:space="preserve">  清算收入</t>
  </si>
  <si>
    <t xml:space="preserve">      广播电视学校</t>
  </si>
  <si>
    <t xml:space="preserve">     国有股权、股份清算收入</t>
  </si>
  <si>
    <t xml:space="preserve">      教育电视台</t>
  </si>
  <si>
    <t xml:space="preserve">     国有独资企业清算收入</t>
  </si>
  <si>
    <t xml:space="preserve">      其他广播电视教育支出</t>
  </si>
  <si>
    <t xml:space="preserve">     其他国有资本经营预算企业清算收入</t>
  </si>
  <si>
    <t xml:space="preserve">    留学教育</t>
  </si>
  <si>
    <t xml:space="preserve">  其他国有资本经营预算收入</t>
  </si>
  <si>
    <t xml:space="preserve">      出国留学教育</t>
  </si>
  <si>
    <t xml:space="preserve">      来华留学教育</t>
  </si>
  <si>
    <t>债务收入</t>
  </si>
  <si>
    <t xml:space="preserve">      其他留学教育支出</t>
  </si>
  <si>
    <t xml:space="preserve">   中央政府债务收入</t>
  </si>
  <si>
    <t xml:space="preserve">    特殊教育</t>
  </si>
  <si>
    <t xml:space="preserve">     中央政府国内债务收入</t>
  </si>
  <si>
    <t xml:space="preserve">      特殊学校教育</t>
  </si>
  <si>
    <t xml:space="preserve">     中央政府国外债务收入</t>
  </si>
  <si>
    <t xml:space="preserve">      工读学校教育</t>
  </si>
  <si>
    <t xml:space="preserve">        中央政府境外发行主权债券收入</t>
  </si>
  <si>
    <t xml:space="preserve">      其他特殊教育支出</t>
  </si>
  <si>
    <t xml:space="preserve">        中央政府向外国政府借款收入</t>
  </si>
  <si>
    <t xml:space="preserve">    进修及培训</t>
  </si>
  <si>
    <t xml:space="preserve">        中央政府向国际组织借款收入</t>
  </si>
  <si>
    <t xml:space="preserve">      教师进修</t>
  </si>
  <si>
    <t xml:space="preserve">        中央政府其他国外借款收入</t>
  </si>
  <si>
    <t xml:space="preserve">      干部教育</t>
  </si>
  <si>
    <t xml:space="preserve">   地方政府债务收入</t>
  </si>
  <si>
    <t xml:space="preserve">      培训支出</t>
  </si>
  <si>
    <t xml:space="preserve">     一般债务收入</t>
  </si>
  <si>
    <t xml:space="preserve">      退役士兵能力提升</t>
  </si>
  <si>
    <t xml:space="preserve">        地方政府一般债券收入</t>
  </si>
  <si>
    <t xml:space="preserve">      其他进修及培训</t>
  </si>
  <si>
    <t xml:space="preserve">        地方政府向外国政府借款收入</t>
  </si>
  <si>
    <t xml:space="preserve">    教育费附加安排的支出</t>
  </si>
  <si>
    <t xml:space="preserve">        地方政府向国际组织借款收入</t>
  </si>
  <si>
    <t xml:space="preserve">      农村中小学校舍建设</t>
  </si>
  <si>
    <t xml:space="preserve">        地方政府其他一般债务收入</t>
  </si>
  <si>
    <t xml:space="preserve">      农村中小学教学设施</t>
  </si>
  <si>
    <t xml:space="preserve">     专项债务收入</t>
  </si>
  <si>
    <t xml:space="preserve">      城市中小学校舍建设</t>
  </si>
  <si>
    <t xml:space="preserve">        海南省高等级公路车辆通行附加费债务收入</t>
  </si>
  <si>
    <t xml:space="preserve">      城市中小学教学设施</t>
  </si>
  <si>
    <t xml:space="preserve">        港口建设费债务收入</t>
  </si>
  <si>
    <t xml:space="preserve">      中等职业学校教学设施</t>
  </si>
  <si>
    <t xml:space="preserve">        国家电影事业发展专项资金债务收入</t>
  </si>
  <si>
    <t xml:space="preserve">      其他教育费附加安排的支出</t>
  </si>
  <si>
    <t xml:space="preserve">        国有土地使用权出让金债务收入</t>
  </si>
  <si>
    <t xml:space="preserve">    其他教育支出</t>
  </si>
  <si>
    <t xml:space="preserve">        农业土地开发资金债务收入</t>
  </si>
  <si>
    <t xml:space="preserve">      其他教育支出</t>
  </si>
  <si>
    <t xml:space="preserve">        大中型水库库区基金债务收入</t>
  </si>
  <si>
    <t xml:space="preserve">  科学技术支出</t>
  </si>
  <si>
    <t xml:space="preserve">        城市基础设施配套费债务收入</t>
  </si>
  <si>
    <t xml:space="preserve">    科学技术管理事务</t>
  </si>
  <si>
    <t xml:space="preserve">        小型水库移民扶助基金债务收入</t>
  </si>
  <si>
    <t xml:space="preserve">        国家重大水利工程建设基金债务收入</t>
  </si>
  <si>
    <t xml:space="preserve">        车辆通行费债务收入</t>
  </si>
  <si>
    <t xml:space="preserve">        污水处理费债务收入</t>
  </si>
  <si>
    <t xml:space="preserve">      其他科学技术管理事务支出</t>
  </si>
  <si>
    <t xml:space="preserve">        土地储备专项债券收入</t>
  </si>
  <si>
    <t xml:space="preserve">    基础研究</t>
  </si>
  <si>
    <t xml:space="preserve">        政府收费公路专项债券收入</t>
  </si>
  <si>
    <t xml:space="preserve">      机构运行</t>
  </si>
  <si>
    <t xml:space="preserve">        棚户区改造专项债券收入</t>
  </si>
  <si>
    <t xml:space="preserve">      自然科学基金</t>
  </si>
  <si>
    <t xml:space="preserve">        其他地方自行试点项目收益专项债券收入</t>
  </si>
  <si>
    <t xml:space="preserve">      重点实验室及相关设施</t>
  </si>
  <si>
    <t xml:space="preserve">        其他政府性基金债务收入</t>
  </si>
  <si>
    <t xml:space="preserve">      重大科学工程</t>
  </si>
  <si>
    <t xml:space="preserve">      专项基础科研</t>
  </si>
  <si>
    <t xml:space="preserve">      专项技术基础</t>
  </si>
  <si>
    <t xml:space="preserve">      其他基础研究支出</t>
  </si>
  <si>
    <t xml:space="preserve">    应用研究</t>
  </si>
  <si>
    <t xml:space="preserve">      社会公益研究</t>
  </si>
  <si>
    <t>附表:(填报说明另发)</t>
  </si>
  <si>
    <t xml:space="preserve">      高技术研究</t>
  </si>
  <si>
    <t>增加一般公共预算支出科目</t>
  </si>
  <si>
    <t xml:space="preserve">      专项科研试制</t>
  </si>
  <si>
    <t>2150806</t>
  </si>
  <si>
    <t xml:space="preserve">     减免房租补贴</t>
  </si>
  <si>
    <t xml:space="preserve">      其他应用研究支出</t>
  </si>
  <si>
    <t>2179902</t>
  </si>
  <si>
    <t xml:space="preserve">     重点企业贷款贴息</t>
  </si>
  <si>
    <t xml:space="preserve">    技术研究与开发</t>
  </si>
  <si>
    <t>2220511</t>
  </si>
  <si>
    <t xml:space="preserve">     应急物资储备</t>
  </si>
  <si>
    <t>增加抗疫特别国债支出科目</t>
  </si>
  <si>
    <t xml:space="preserve">      科技成果转化与扩散</t>
  </si>
  <si>
    <t>234</t>
  </si>
  <si>
    <t xml:space="preserve"> 抗疫特别国债安排的支出</t>
  </si>
  <si>
    <t xml:space="preserve">      其他技术研究与开发支出</t>
  </si>
  <si>
    <t>23401</t>
  </si>
  <si>
    <t xml:space="preserve">   基础设施建设</t>
  </si>
  <si>
    <t xml:space="preserve">    科技条件与服务</t>
  </si>
  <si>
    <t>2340101</t>
  </si>
  <si>
    <t xml:space="preserve">     公共卫生体系建设</t>
  </si>
  <si>
    <t>2340102</t>
  </si>
  <si>
    <t xml:space="preserve">     重大疫情防控救治体系建设</t>
  </si>
  <si>
    <t xml:space="preserve">      技术创新服务体系</t>
  </si>
  <si>
    <t>2340103</t>
  </si>
  <si>
    <t xml:space="preserve">     粮食安全</t>
  </si>
  <si>
    <t xml:space="preserve">      科技条件专项</t>
  </si>
  <si>
    <t>2340104</t>
  </si>
  <si>
    <t xml:space="preserve">     能源安全</t>
  </si>
  <si>
    <t xml:space="preserve">      其他科技条件与服务支出</t>
  </si>
  <si>
    <t>2340105</t>
  </si>
  <si>
    <t xml:space="preserve">     应急物资保障</t>
  </si>
  <si>
    <t xml:space="preserve">    社会科学</t>
  </si>
  <si>
    <t>2340106</t>
  </si>
  <si>
    <t xml:space="preserve">     产业链改造升级</t>
  </si>
  <si>
    <t xml:space="preserve">      社会科学研究机构</t>
  </si>
  <si>
    <t>2340107</t>
  </si>
  <si>
    <t xml:space="preserve">     城镇老旧小区改造</t>
  </si>
  <si>
    <t xml:space="preserve">      社会科学研究</t>
  </si>
  <si>
    <t>2340108</t>
  </si>
  <si>
    <t xml:space="preserve">     生态环境治理</t>
  </si>
  <si>
    <t xml:space="preserve">      社科基金支出</t>
  </si>
  <si>
    <t>2340109</t>
  </si>
  <si>
    <t xml:space="preserve">     交通基础设施建设</t>
  </si>
  <si>
    <t xml:space="preserve">      其他社会科学支出</t>
  </si>
  <si>
    <t>2340110</t>
  </si>
  <si>
    <t xml:space="preserve">     市政设施建设</t>
  </si>
  <si>
    <t xml:space="preserve">    科学技术普及</t>
  </si>
  <si>
    <t>2340111</t>
  </si>
  <si>
    <t xml:space="preserve">     重大区域规划基础设施建设</t>
  </si>
  <si>
    <t>2340199</t>
  </si>
  <si>
    <t xml:space="preserve">     其他基础设施建设</t>
  </si>
  <si>
    <t xml:space="preserve">      科普活动</t>
  </si>
  <si>
    <t>23402</t>
  </si>
  <si>
    <t xml:space="preserve">   抗疫相关支出</t>
  </si>
  <si>
    <t xml:space="preserve">      青少年科技活动</t>
  </si>
  <si>
    <t>2340201</t>
  </si>
  <si>
    <t xml:space="preserve">      学术交流活动</t>
  </si>
  <si>
    <t>2340202</t>
  </si>
  <si>
    <t xml:space="preserve">      科技馆站</t>
  </si>
  <si>
    <t>2340203</t>
  </si>
  <si>
    <t xml:space="preserve">     创业担保贷款贴息</t>
  </si>
  <si>
    <t xml:space="preserve">      其他科学技术普及支出</t>
  </si>
  <si>
    <t>2340204</t>
  </si>
  <si>
    <t xml:space="preserve">     援企稳岗补贴</t>
  </si>
  <si>
    <t xml:space="preserve">    科技交流与合作</t>
  </si>
  <si>
    <t>2340205</t>
  </si>
  <si>
    <t xml:space="preserve">     困难群众基本生活补助</t>
  </si>
  <si>
    <t xml:space="preserve">      国际交流与合作</t>
  </si>
  <si>
    <t>2340299</t>
  </si>
  <si>
    <t xml:space="preserve">     其他抗疫相关支出</t>
  </si>
  <si>
    <t xml:space="preserve">      重大科技合作项目</t>
  </si>
  <si>
    <t>增加中央抗疫特别国债收入科目</t>
  </si>
  <si>
    <t xml:space="preserve">      其他科技交流与合作支出</t>
  </si>
  <si>
    <t>1050303</t>
  </si>
  <si>
    <t xml:space="preserve">     抗疫特别国债收入</t>
  </si>
  <si>
    <t xml:space="preserve">    科技重大项目</t>
  </si>
  <si>
    <t xml:space="preserve"> </t>
  </si>
  <si>
    <t xml:space="preserve">      科技重大专项</t>
  </si>
  <si>
    <t xml:space="preserve">      重点研发计划</t>
  </si>
  <si>
    <t xml:space="preserve">      其他科技重大项目</t>
  </si>
  <si>
    <t>上划省级收入</t>
  </si>
  <si>
    <t xml:space="preserve">    其他科学技术支出</t>
  </si>
  <si>
    <t>上划省级增值税</t>
  </si>
  <si>
    <t xml:space="preserve">      科技奖励</t>
  </si>
  <si>
    <t>上划省级企业所得税</t>
  </si>
  <si>
    <t xml:space="preserve">      核应急</t>
  </si>
  <si>
    <t>上划省级个人所得税</t>
  </si>
  <si>
    <t xml:space="preserve">      转制科研机构</t>
  </si>
  <si>
    <t>上划省级资源税</t>
  </si>
  <si>
    <t xml:space="preserve">      其他科学技术支出</t>
  </si>
  <si>
    <t>上划省级城镇土地使用税</t>
  </si>
  <si>
    <t xml:space="preserve">  文化旅游体育与传媒支出</t>
  </si>
  <si>
    <t>上划省级环境保护税</t>
  </si>
  <si>
    <t xml:space="preserve">    文化和旅游</t>
  </si>
  <si>
    <t>上划省级营业税清欠</t>
  </si>
  <si>
    <t>上划中央税收</t>
  </si>
  <si>
    <t>上划中央两税收入</t>
  </si>
  <si>
    <t xml:space="preserve">      图书馆</t>
  </si>
  <si>
    <t>上划中央增值税</t>
  </si>
  <si>
    <t xml:space="preserve">      文化展示及纪念机构</t>
  </si>
  <si>
    <t>上划中央消费税</t>
  </si>
  <si>
    <t xml:space="preserve">      艺术表演场所</t>
  </si>
  <si>
    <t>上划中央所得税收入</t>
  </si>
  <si>
    <t xml:space="preserve">      艺术表演团体</t>
  </si>
  <si>
    <t>上划中央企业所得税</t>
  </si>
  <si>
    <t xml:space="preserve">      文化活动</t>
  </si>
  <si>
    <t>上划中央个人所得税</t>
  </si>
  <si>
    <t xml:space="preserve">      群众文化</t>
  </si>
  <si>
    <t>上划中央其他税收</t>
  </si>
  <si>
    <t xml:space="preserve">      文化和旅游交流与合作</t>
  </si>
  <si>
    <t>上划成品油新增城建税</t>
  </si>
  <si>
    <t xml:space="preserve">      文化创作与保护</t>
  </si>
  <si>
    <t>上划成品油新增教育附加</t>
  </si>
  <si>
    <t xml:space="preserve">      文化和旅游市场管理</t>
  </si>
  <si>
    <t>上划中央营业税清欠</t>
  </si>
  <si>
    <t xml:space="preserve">      旅游宣传</t>
  </si>
  <si>
    <t xml:space="preserve">      文化和旅游管理事务</t>
  </si>
  <si>
    <t>上划市级收入</t>
  </si>
  <si>
    <t xml:space="preserve">      其他文化和旅游支出</t>
  </si>
  <si>
    <t>上划市级增值税</t>
  </si>
  <si>
    <t xml:space="preserve">    文物</t>
  </si>
  <si>
    <t>上划市级企业所得税</t>
  </si>
  <si>
    <t>上划市级个人所得税</t>
  </si>
  <si>
    <t>上划市级契税</t>
  </si>
  <si>
    <t>上划市级耕地占用税</t>
  </si>
  <si>
    <t xml:space="preserve">      文物保护</t>
  </si>
  <si>
    <t>上划市级城镇土地使用税</t>
  </si>
  <si>
    <t xml:space="preserve">      博物馆</t>
  </si>
  <si>
    <t>上划市级土地增值税</t>
  </si>
  <si>
    <t xml:space="preserve">      历史名城与古迹</t>
  </si>
  <si>
    <t>上划市级其他税收</t>
  </si>
  <si>
    <t xml:space="preserve">      其他文物支出</t>
  </si>
  <si>
    <t xml:space="preserve">    体育</t>
  </si>
  <si>
    <t>财政总收入</t>
  </si>
  <si>
    <t>税务部门完成税收</t>
  </si>
  <si>
    <t>税务部门完成非税</t>
  </si>
  <si>
    <t>财政部门完成收入</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</si>
  <si>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</si>
  <si>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</si>
  <si>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</si>
  <si>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</si>
  <si>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</si>
  <si>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</si>
  <si>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</si>
  <si>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</si>
  <si>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</si>
  <si>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</si>
  <si>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</si>
  <si>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</si>
  <si>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</si>
  <si>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</si>
  <si>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</si>
  <si>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</si>
  <si>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</si>
  <si>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</si>
  <si>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</si>
  <si>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</si>
  <si>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</si>
  <si>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</si>
  <si>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</si>
  <si>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</si>
  <si>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</si>
  <si>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</si>
  <si>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</si>
  <si>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</si>
  <si>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</si>
  <si>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</si>
  <si>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</si>
  <si>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</si>
  <si>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</si>
  <si>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</si>
  <si>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</si>
  <si>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</si>
  <si>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</si>
  <si>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</si>
  <si>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</si>
  <si>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</si>
  <si>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</si>
  <si>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</si>
  <si>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</si>
  <si>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</si>
  <si>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</si>
  <si>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</si>
  <si>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</si>
  <si>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</si>
  <si>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</si>
  <si>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</si>
  <si>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</si>
  <si>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</si>
  <si>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</si>
  <si>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</si>
  <si>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</si>
  <si>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</si>
  <si>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</si>
  <si>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</si>
  <si>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</si>
  <si>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</si>
  <si>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</si>
  <si>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</si>
  <si>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</si>
  <si>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</si>
  <si>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</si>
  <si>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</si>
  <si>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</si>
  <si>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</si>
  <si>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</si>
  <si>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</si>
  <si>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</si>
  <si>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</si>
  <si>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</si>
  <si>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</si>
  <si>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</si>
  <si>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</si>
  <si>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</si>
  <si>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</si>
  <si>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</si>
  <si>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</si>
  <si>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</si>
  <si>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</si>
  <si>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</si>
  <si>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</si>
  <si>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</si>
  <si>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</si>
  <si>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</si>
  <si>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</si>
  <si>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</si>
  <si>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</si>
  <si>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</si>
  <si>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</si>
  <si>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</si>
  <si>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</si>
  <si>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</si>
  <si>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</si>
  <si>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</si>
  <si>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</si>
  <si>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</si>
  <si>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</si>
  <si>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</si>
  <si>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</si>
  <si>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</si>
  <si>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</si>
  <si>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</si>
  <si>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</si>
  <si>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</si>
  <si>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</si>
  <si>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</si>
  <si>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</si>
  <si>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</si>
  <si>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</si>
  <si>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</si>
  <si>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</si>
  <si>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</si>
  <si>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</si>
  <si>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</si>
  <si>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</si>
  <si>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</si>
  <si>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</si>
  <si>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</si>
  <si>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</si>
  <si>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</si>
  <si>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</si>
  <si>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</si>
  <si>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</si>
  <si>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</si>
  <si>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</si>
  <si>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</si>
  <si>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</si>
  <si>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</si>
  <si>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</si>
  <si>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</si>
  <si>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</si>
  <si>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</si>
  <si>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</si>
  <si>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</si>
  <si>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</si>
  <si>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</si>
  <si>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</si>
  <si>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</si>
  <si>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</si>
  <si>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</si>
  <si>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</si>
  <si>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</si>
  <si>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</si>
  <si>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</si>
  <si>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</si>
  <si>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</si>
  <si>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</si>
  <si>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</si>
  <si>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</si>
  <si>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</si>
  <si>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</si>
  <si>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</si>
  <si>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</si>
  <si>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</si>
  <si>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</si>
  <si>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</si>
  <si>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</si>
  <si>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</si>
  <si>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</si>
  <si>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</si>
  <si>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</si>
  <si>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</si>
  <si>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</si>
  <si>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</si>
  <si>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</si>
  <si>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</si>
  <si>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</si>
  <si>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</si>
  <si>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</si>
  <si>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</si>
  <si>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</si>
  <si>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</si>
  <si>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</si>
  <si>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</si>
  <si>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</si>
  <si>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</si>
  <si>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</si>
  <si>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</si>
  <si>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</si>
  <si>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</si>
  <si>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</si>
  <si>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</si>
  <si>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</si>
  <si>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</si>
  <si>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</si>
  <si>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</si>
  <si>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</si>
  <si>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</si>
  <si>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</si>
  <si>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</si>
  <si>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</si>
  <si>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</si>
  <si>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</si>
  <si>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</si>
  <si>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</si>
  <si>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</si>
  <si>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</si>
  <si>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</si>
  <si>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</si>
  <si>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</si>
  <si>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</si>
  <si>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</si>
  <si>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</si>
  <si>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</si>
  <si>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</si>
  <si>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</si>
  <si>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</si>
  <si>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</si>
  <si>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</si>
  <si>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</si>
  <si>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</si>
  <si>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</si>
  <si>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</si>
  <si>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</si>
  <si>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</si>
  <si>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</si>
  <si>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</si>
  <si>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</si>
  <si>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</si>
  <si>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</si>
  <si>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</si>
  <si>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</si>
  <si>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</si>
  <si>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</si>
  <si>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</si>
  <si>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</si>
  <si>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</si>
  <si>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</si>
  <si>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</si>
  <si>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</si>
  <si>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</si>
  <si>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</si>
  <si>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</si>
  <si>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</si>
  <si>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</si>
  <si>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</si>
  <si>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</si>
  <si>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</si>
  <si>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</si>
  <si>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</si>
  <si>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</si>
  <si>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</si>
  <si>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</si>
  <si>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</si>
  <si>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</si>
  <si>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</si>
  <si>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</si>
  <si>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</si>
  <si>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</si>
  <si>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</si>
  <si>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</si>
  <si>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</si>
  <si>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</si>
  <si>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</si>
  <si>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</si>
  <si>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</si>
  <si>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</si>
  <si>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</si>
  <si>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</si>
  <si>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</si>
  <si>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</si>
  <si>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</si>
  <si>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</si>
  <si>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</si>
  <si>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</si>
  <si>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</si>
  <si>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</si>
  <si>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</si>
  <si>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</si>
  <si>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</si>
  <si>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</si>
  <si>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</si>
  <si>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</si>
  <si>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</si>
  <si>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</si>
  <si>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</si>
  <si>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</si>
  <si>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</si>
  <si>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</si>
  <si>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</si>
  <si>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</si>
  <si>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</si>
  <si>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</si>
  <si>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</si>
  <si>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</si>
  <si>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</si>
  <si>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</si>
  <si>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</si>
  <si>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</si>
  <si>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</si>
  <si>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</si>
  <si>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</si>
  <si>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</si>
  <si>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</si>
  <si>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</si>
  <si>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</si>
  <si>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</si>
  <si>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</si>
  <si>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</si>
  <si>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</si>
  <si>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</si>
  <si>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</si>
  <si>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</si>
  <si>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</si>
  <si>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</si>
  <si>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</si>
  <si>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</si>
  <si>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</si>
  <si>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</si>
  <si>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</si>
  <si>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</si>
  <si>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</si>
  <si>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</si>
  <si>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</si>
  <si>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</si>
  <si>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</si>
  <si>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</si>
  <si>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</si>
  <si>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</si>
  <si>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</si>
  <si>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</si>
  <si>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</si>
  <si>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</si>
  <si>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</si>
  <si>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</si>
  <si>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</si>
  <si>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</si>
  <si>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</si>
  <si>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</si>
  <si>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</si>
  <si>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</si>
  <si>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</si>
  <si>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</si>
  <si>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</si>
  <si>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</si>
  <si>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</si>
  <si>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</si>
  <si>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</si>
  <si>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</si>
  <si>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</si>
  <si>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</si>
  <si>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</si>
  <si>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</si>
  <si>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</si>
  <si>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</si>
  <si>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</si>
  <si>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</si>
  <si>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</si>
  <si>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</si>
  <si>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</si>
  <si>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</si>
  <si>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</si>
  <si>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</si>
  <si>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</si>
  <si>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</si>
  <si>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</si>
  <si>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</si>
  <si>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</si>
  <si>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</si>
  <si>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</si>
  <si>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</si>
  <si>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</si>
  <si>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</si>
  <si>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</si>
  <si>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</si>
  <si>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</si>
  <si>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</si>
  <si>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</si>
  <si>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</si>
  <si>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</si>
  <si>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</si>
  <si>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</si>
  <si>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</si>
  <si>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</si>
  <si>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</si>
  <si>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</si>
  <si>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</si>
  <si>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</si>
  <si>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</si>
  <si>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</si>
  <si>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</si>
  <si>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</si>
  <si>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</si>
  <si>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</si>
  <si>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</si>
  <si>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</si>
  <si>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</si>
  <si>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</si>
  <si>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</si>
  <si>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</si>
  <si>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</si>
  <si>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</si>
  <si>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</si>
  <si>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</si>
  <si>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</si>
  <si>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</si>
  <si>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</si>
  <si>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</si>
  <si>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</si>
  <si>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</si>
  <si>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</si>
  <si>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</si>
  <si>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</si>
  <si>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</si>
  <si>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</si>
  <si>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</si>
  <si>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</si>
  <si>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</si>
  <si>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</si>
  <si>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</si>
  <si>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</si>
  <si>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</si>
  <si>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</si>
  <si>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</si>
  <si>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</si>
  <si>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</si>
  <si>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</si>
  <si>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</si>
  <si>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</si>
  <si>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</si>
  <si>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</si>
  <si>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</si>
  <si>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</si>
  <si>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</si>
  <si>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</si>
  <si>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</si>
  <si>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</si>
  <si>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</si>
  <si>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</si>
  <si>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</si>
  <si>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</si>
  <si>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</si>
  <si>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</si>
  <si>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</si>
  <si>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</si>
  <si>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</si>
  <si>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</si>
  <si>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</si>
  <si>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</si>
  <si>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</si>
  <si>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</si>
  <si>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</si>
  <si>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</si>
  <si>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</si>
  <si>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</si>
  <si>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</si>
  <si>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</si>
  <si>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</si>
  <si>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</si>
  <si>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</si>
  <si>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</si>
  <si>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</si>
  <si>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</si>
  <si>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</si>
  <si>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</si>
  <si>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</si>
  <si>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</si>
  <si>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</si>
  <si>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</si>
  <si>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</si>
  <si>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</si>
  <si>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</si>
  <si>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</si>
  <si>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</si>
  <si>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</si>
  <si>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</si>
  <si>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</si>
  <si>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</si>
  <si>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</si>
  <si>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</si>
  <si>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</si>
  <si>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</si>
  <si>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</si>
  <si>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</si>
  <si>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</si>
  <si>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</si>
  <si>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</si>
  <si>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</si>
  <si>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</si>
  <si>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</si>
  <si>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</si>
  <si>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</si>
  <si>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</si>
  <si>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</si>
  <si>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</si>
  <si>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</si>
  <si>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</si>
  <si>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</si>
  <si>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</si>
  <si>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</si>
  <si>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</si>
  <si>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</si>
  <si>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</si>
  <si>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</si>
  <si>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</si>
  <si>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</si>
  <si>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</si>
  <si>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</si>
  <si>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</si>
  <si>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</si>
  <si>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</si>
  <si>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</si>
  <si>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</si>
  <si>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</si>
  <si>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</si>
  <si>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</si>
  <si>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</si>
  <si>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</si>
  <si>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</si>
  <si>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</si>
  <si>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</si>
  <si>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</si>
  <si>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</si>
  <si>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</si>
  <si>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</si>
  <si>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</si>
  <si>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</si>
  <si>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</si>
  <si>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</si>
  <si>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</si>
  <si>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</si>
  <si>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</si>
  <si>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</si>
  <si>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</si>
  <si>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</si>
  <si>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</si>
  <si>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</si>
  <si>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</si>
  <si>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</si>
  <si>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</si>
  <si>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</si>
  <si>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</si>
  <si>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</si>
  <si>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</si>
  <si>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</si>
  <si>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</si>
  <si>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</si>
  <si>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</si>
  <si>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</si>
  <si>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</si>
  <si>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</si>
  <si>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</si>
  <si>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</si>
  <si>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</si>
  <si>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</si>
  <si>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</si>
  <si>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</si>
  <si>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</si>
  <si>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</si>
  <si>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</si>
  <si>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</si>
  <si>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</si>
  <si>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</si>
  <si>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</si>
  <si>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</si>
  <si>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</si>
  <si>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</si>
  <si>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</si>
  <si>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</si>
  <si>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</si>
  <si>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</si>
  <si>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</si>
  <si>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</si>
  <si>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</si>
  <si>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</si>
  <si>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</si>
  <si>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</si>
  <si>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</si>
  <si>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</si>
  <si>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</si>
  <si>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</si>
  <si>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</si>
  <si>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</si>
  <si>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</si>
  <si>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</si>
  <si>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</si>
  <si>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</si>
  <si>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</si>
  <si>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</si>
  <si>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</si>
  <si>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</si>
  <si>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</si>
  <si>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</si>
  <si>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</si>
  <si>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</si>
  <si>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</si>
  <si>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</si>
  <si>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</si>
  <si>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</si>
  <si>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</si>
  <si>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</si>
  <si>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</si>
  <si>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</si>
  <si>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</si>
  <si>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</si>
  <si>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</si>
  <si>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</si>
  <si>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</si>
  <si>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</si>
  <si>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</si>
  <si>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</si>
  <si>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</si>
  <si>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</si>
  <si>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</si>
  <si>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</si>
  <si>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</si>
  <si>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</si>
  <si>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</si>
  <si>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</si>
  <si>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</si>
  <si>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</si>
  <si>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</si>
  <si>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</si>
  <si>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</si>
  <si>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</si>
  <si>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</si>
  <si>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</si>
  <si>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</si>
  <si>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</si>
  <si>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</si>
  <si>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</si>
  <si>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</si>
  <si>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</si>
  <si>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</si>
  <si>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</si>
  <si>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</si>
  <si>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</si>
  <si>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</si>
  <si>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</si>
  <si>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</si>
  <si>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</si>
  <si>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</si>
  <si>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</si>
  <si>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</si>
  <si>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</si>
  <si>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</si>
  <si>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</si>
  <si>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</si>
  <si>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</si>
  <si>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</si>
  <si>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</si>
  <si>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</si>
  <si>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</si>
  <si>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</si>
  <si>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</si>
  <si>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</si>
  <si>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</si>
  <si>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</si>
  <si>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</si>
  <si>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</si>
  <si>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</si>
  <si>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</si>
  <si>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</si>
  <si>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</si>
  <si>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</si>
  <si>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</si>
  <si>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</si>
  <si>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</si>
  <si>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</si>
  <si>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</si>
  <si>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</si>
  <si>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</si>
  <si>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</si>
  <si>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</si>
  <si>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</si>
  <si>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</si>
  <si>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</si>
  <si>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</si>
  <si>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</si>
  <si>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</si>
  <si>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</si>
  <si>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</si>
  <si>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</si>
  <si>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</si>
  <si>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岳阳县毛田镇2023年一般公共预算本级基本支出表</t>
  </si>
  <si>
    <t>项目（科目名称及编码）</t>
  </si>
  <si>
    <t>2023年预算金额</t>
  </si>
  <si>
    <t>501</t>
  </si>
  <si>
    <t>机关工资福利支出</t>
  </si>
  <si>
    <t>50101</t>
  </si>
  <si>
    <t xml:space="preserve"> 工资奖金津补贴</t>
  </si>
  <si>
    <t>50102</t>
  </si>
  <si>
    <t xml:space="preserve"> 社会保障缴费</t>
  </si>
  <si>
    <t>50103</t>
  </si>
  <si>
    <t xml:space="preserve"> 住房公积金 </t>
  </si>
  <si>
    <t>50199</t>
  </si>
  <si>
    <t xml:space="preserve"> 其他工资福利支出</t>
  </si>
  <si>
    <t>502</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</si>
  <si>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</si>
  <si>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</si>
  <si>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</si>
  <si>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</si>
  <si>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</si>
  <si>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</si>
  <si>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</si>
  <si>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</si>
  <si>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</si>
  <si>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</si>
  <si>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</si>
  <si>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</si>
  <si>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</si>
  <si>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</si>
  <si>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</si>
  <si>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</si>
  <si>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</si>
  <si>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</si>
  <si>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</si>
  <si>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509</t>
  </si>
  <si>
    <t>对个人和家庭的补助</t>
  </si>
  <si>
    <t>50901</t>
  </si>
  <si>
    <t>社会福利和救助</t>
  </si>
  <si>
    <t>50902</t>
  </si>
  <si>
    <t>助学金</t>
  </si>
  <si>
    <t>50903</t>
  </si>
  <si>
    <t xml:space="preserve"> 个人农业生产补贴</t>
  </si>
  <si>
    <t>50905</t>
  </si>
  <si>
    <t xml:space="preserve"> 离退休费</t>
  </si>
  <si>
    <t>50999</t>
  </si>
  <si>
    <t xml:space="preserve"> 其他对个人和家庭补助</t>
  </si>
  <si>
    <t>岳阳县毛田镇2023年一般公共预算税收返还和转移支付表</t>
  </si>
  <si>
    <t>一、税收返还收入</t>
  </si>
  <si>
    <t xml:space="preserve">   12、核减计税面积补助</t>
  </si>
  <si>
    <t xml:space="preserve">   13、合并乡镇补助</t>
  </si>
  <si>
    <t xml:space="preserve">   14、“六控一治”</t>
  </si>
  <si>
    <t xml:space="preserve">   15、其他收入</t>
  </si>
  <si>
    <t>岳阳县毛田镇2023年预算专项转移支付分地区分项目公开表</t>
  </si>
  <si>
    <t>地区（行政村/ 居委会）</t>
  </si>
  <si>
    <t>一般公共服务支出</t>
  </si>
  <si>
    <t>项    目</t>
  </si>
  <si>
    <t>农林水</t>
  </si>
  <si>
    <t>城乡社区</t>
  </si>
  <si>
    <t>节能环保</t>
  </si>
  <si>
    <t>交通运输</t>
  </si>
  <si>
    <t>……</t>
  </si>
  <si>
    <t>其他</t>
  </si>
  <si>
    <t>云山村</t>
  </si>
  <si>
    <t>黄道村</t>
  </si>
  <si>
    <t>鸣山村</t>
  </si>
  <si>
    <t>西台村</t>
  </si>
  <si>
    <t>孟城村</t>
  </si>
  <si>
    <t>英桥村</t>
  </si>
  <si>
    <t>毛田村</t>
  </si>
  <si>
    <t>小港村</t>
  </si>
  <si>
    <t>道仁村</t>
  </si>
  <si>
    <t>芭蕉村</t>
  </si>
  <si>
    <t>南冲村</t>
  </si>
  <si>
    <t>珠港村</t>
  </si>
  <si>
    <t>卢塅村</t>
  </si>
  <si>
    <t>李塅村</t>
  </si>
  <si>
    <t>相思村</t>
  </si>
  <si>
    <t>白若村</t>
  </si>
  <si>
    <t>中兴村</t>
  </si>
  <si>
    <t>居委会</t>
  </si>
  <si>
    <t>岳阳县毛田镇2023年度政府一般债务限额和余额表</t>
  </si>
  <si>
    <t>年份</t>
  </si>
  <si>
    <t>限额情况</t>
  </si>
  <si>
    <t>余额情况</t>
  </si>
  <si>
    <t>说明：本年度本乡镇无政府一般债务，故以空表列示</t>
  </si>
  <si>
    <t>岳阳县毛田镇2023年政府性基金预算收入预算表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</si>
  <si>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</si>
  <si>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</si>
  <si>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</si>
  <si>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</si>
  <si>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</si>
  <si>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</si>
  <si>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</si>
  <si>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</si>
  <si>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说明：本年度本乡镇政府性基金预算收入，故以空表列示</t>
  </si>
  <si>
    <t>岳阳县毛田镇2023年政府性基金预算支出预算表</t>
  </si>
  <si>
    <t>支出</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</si>
  <si>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</si>
  <si>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</si>
  <si>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</si>
  <si>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</si>
  <si>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</si>
  <si>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</si>
  <si>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</si>
  <si>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</si>
  <si>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说明：本年度本乡镇无政府政府性基金支出，故以空表列示</t>
  </si>
  <si>
    <t>岳阳县毛田镇政府性基金转移支付表</t>
  </si>
  <si>
    <r>
      <rPr>
        <sz val="10.5"/>
        <rFont val="方正仿宋_GBK"/>
        <charset val="134"/>
      </rPr>
      <t>单位：万元</t>
    </r>
  </si>
  <si>
    <t>地区名称</t>
  </si>
  <si>
    <t>预算数</t>
  </si>
  <si>
    <r>
      <rPr>
        <sz val="11"/>
        <rFont val="方正仿宋_GBK"/>
        <charset val="134"/>
      </rPr>
      <t>市（县、镇）名</t>
    </r>
    <r>
      <rPr>
        <sz val="11"/>
        <rFont val="Times New Roman"/>
        <charset val="0"/>
      </rPr>
      <t>1</t>
    </r>
  </si>
  <si>
    <r>
      <rPr>
        <sz val="11"/>
        <rFont val="方正仿宋_GBK"/>
        <charset val="134"/>
      </rPr>
      <t>市（县、镇）名</t>
    </r>
    <r>
      <rPr>
        <sz val="11"/>
        <rFont val="Times New Roman"/>
        <charset val="0"/>
      </rPr>
      <t>2</t>
    </r>
  </si>
  <si>
    <r>
      <rPr>
        <sz val="11"/>
        <rFont val="方正仿宋_GBK"/>
        <charset val="134"/>
      </rPr>
      <t>市（县、镇）名</t>
    </r>
    <r>
      <rPr>
        <sz val="11"/>
        <rFont val="Times New Roman"/>
        <charset val="0"/>
      </rPr>
      <t>3</t>
    </r>
  </si>
  <si>
    <r>
      <rPr>
        <sz val="11"/>
        <rFont val="方正仿宋_GBK"/>
        <charset val="134"/>
      </rPr>
      <t>市（县、镇）名</t>
    </r>
    <r>
      <rPr>
        <sz val="11"/>
        <rFont val="Times New Roman"/>
        <charset val="0"/>
      </rPr>
      <t>4</t>
    </r>
  </si>
  <si>
    <r>
      <rPr>
        <sz val="11"/>
        <rFont val="方正仿宋_GBK"/>
        <charset val="134"/>
      </rPr>
      <t>市（县、镇）名</t>
    </r>
    <r>
      <rPr>
        <sz val="11"/>
        <rFont val="Times New Roman"/>
        <charset val="0"/>
      </rPr>
      <t>5</t>
    </r>
  </si>
  <si>
    <r>
      <rPr>
        <sz val="11"/>
        <rFont val="方正仿宋_GBK"/>
        <charset val="134"/>
      </rPr>
      <t>未分配数</t>
    </r>
  </si>
  <si>
    <r>
      <rPr>
        <b/>
        <sz val="11"/>
        <rFont val="方正仿宋_GBK"/>
        <charset val="134"/>
      </rPr>
      <t>合计</t>
    </r>
  </si>
  <si>
    <t>说明：本年度本乡镇无政府性基金对下转移支付预算，故以空表列示</t>
  </si>
  <si>
    <t>岳阳县毛田镇政府专项债务限额和余额表</t>
  </si>
  <si>
    <t>说明：本年度本乡镇无政府专项债务，故以空表列示</t>
  </si>
  <si>
    <t>岳阳县毛田镇2023年国有资本经营收入预算表</t>
  </si>
  <si>
    <t>名称</t>
  </si>
  <si>
    <t>说明：本年度本乡镇无国有资本经营收入，故以空表列示</t>
  </si>
  <si>
    <t>岳阳县毛田镇2023年国有资本经营支出预算表</t>
  </si>
  <si>
    <t>一、国有资本经营预算支出</t>
  </si>
  <si>
    <t>解决历史遗留问题及改革成本支出</t>
  </si>
  <si>
    <t>生态环保支出</t>
  </si>
  <si>
    <t>其他国有资本经营预算支出</t>
  </si>
  <si>
    <t>二、调出资金</t>
  </si>
  <si>
    <t>说明：本年度本乡镇无国有资本经营支出，故以空表列示</t>
  </si>
  <si>
    <t>岳阳县毛田镇2023年社会保险基金收入预算表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</si>
  <si>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</si>
  <si>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</si>
  <si>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</si>
  <si>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</si>
  <si>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</si>
  <si>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</si>
  <si>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</si>
  <si>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</si>
  <si>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</si>
  <si>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</si>
  <si>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</si>
  <si>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</si>
  <si>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</si>
  <si>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</si>
  <si>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</si>
  <si>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</si>
  <si>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</si>
  <si>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岳阳县毛田镇2023年社会保险基金支出预算表</t>
  </si>
  <si>
    <t>一、支出合计</t>
  </si>
  <si>
    <t xml:space="preserve">    1、社会保险待遇支出</t>
  </si>
  <si>
    <t xml:space="preserve">    2、其他支出</t>
  </si>
  <si>
    <t xml:space="preserve">    3、转移支出</t>
  </si>
  <si>
    <t>二、本年收支结余</t>
  </si>
  <si>
    <t>三、年末滚存结余</t>
  </si>
  <si>
    <t>岳阳县毛田镇2023年“三公”经费预算汇总表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</si>
  <si>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</si>
  <si>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</si>
  <si>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</si>
  <si>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</si>
  <si>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</si>
  <si>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</si>
  <si>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</si>
  <si>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由于实行公车改革，公务用车是指执法执勤等用车。（3）公务接待费，指单位按规定开支的各类公务接待（含外宾接待）支出。
        2、2023年三公经费统计范围包括所有的一级预算部门（单位）和独立核算的二级机构。
           </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</si>
</sst>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 numFmtId="179" formatCode="0.0_ "/>
    <numFmt numFmtId="180" formatCode="0.0"/>
    <numFmt numFmtId="181" formatCode="#,##0.00_ "/>
    <numFmt numFmtId="182" formatCode="0.00_);[Red]\(0.00\)"/>
  </numFmts>
  <fonts count="70">
    <font>
      <sz val="12"/>
      <name val="宋体"/>
      <charset val="134"/>
    </font>
    <font>
      <sz val="12"/>
      <name val="楷体_GB2312"/>
      <charset val="134"/>
    </font>
    <font>
      <b/>
      <sz val="12"/>
      <name val="宋体"/>
      <charset val="134"/>
    </font>
    <font>
      <sz val="20"/>
      <name val="黑体"/>
      <charset val="134"/>
    </font>
    <font>
      <sz val="12"/>
      <name val="华文中宋"/>
      <charset val="134"/>
    </font>
    <font>
      <b/>
      <sz val="20"/>
      <name val="黑体"/>
      <charset val="134"/>
    </font>
    <font>
      <sz val="10"/>
      <name val="宋体"/>
      <charset val="134"/>
    </font>
    <font>
      <b/>
      <sz val="10"/>
      <name val="宋体"/>
      <charset val="134"/>
    </font>
    <font>
      <b/>
      <sz val="18"/>
      <name val="黑体"/>
      <charset val="134"/>
    </font>
    <font>
      <b/>
      <sz val="20"/>
      <name val="宋体"/>
      <charset val="134"/>
    </font>
    <font>
      <b/>
      <sz val="20"/>
      <name val="FZHei-B01"/>
      <charset val="0"/>
    </font>
    <font>
      <b/>
      <sz val="18"/>
      <name val="方正小标宋_GBK"/>
      <charset val="134"/>
    </font>
    <font>
      <sz val="9"/>
      <name val="宋体"/>
      <charset val="134"/>
    </font>
    <font>
      <sz val="10"/>
      <name val="Helv"/>
      <charset val="134"/>
    </font>
    <font>
      <sz val="12"/>
      <name val="Helv"/>
      <charset val="134"/>
    </font>
    <font>
      <b/>
      <sz val="20"/>
      <name val="方正小标宋_GBK"/>
      <charset val="134"/>
    </font>
    <font>
      <b/>
      <sz val="20"/>
      <name val="Times New Roman"/>
      <charset val="0"/>
    </font>
    <font>
      <sz val="11"/>
      <name val="Times New Roman"/>
      <charset val="0"/>
    </font>
    <font>
      <sz val="10.5"/>
      <name val="Times New Roman"/>
      <charset val="0"/>
    </font>
    <font>
      <b/>
      <sz val="11"/>
      <name val="方正书宋_GBK"/>
      <charset val="134"/>
    </font>
    <font>
      <b/>
      <sz val="11"/>
      <name val="Times New Roman"/>
      <charset val="0"/>
    </font>
    <font>
      <sz val="11"/>
      <name val="宋体"/>
      <charset val="134"/>
    </font>
    <font>
      <b/>
      <sz val="11"/>
      <name val="宋体"/>
      <charset val="134"/>
    </font>
    <font>
      <sz val="16"/>
      <name val="宋体"/>
      <charset val="134"/>
    </font>
    <font>
      <b/>
      <sz val="16"/>
      <name val="宋体"/>
      <charset val="134"/>
    </font>
    <font>
      <b/>
      <sz val="16"/>
      <name val="FZHei-B01"/>
      <charset val="0"/>
    </font>
    <font>
      <b/>
      <sz val="18"/>
      <color theme="1"/>
      <name val="宋体"/>
      <charset val="134"/>
      <scheme val="minor"/>
    </font>
    <font>
      <sz val="11"/>
      <color theme="1"/>
      <name val="宋体"/>
      <charset val="134"/>
      <scheme val="minor"/>
    </font>
    <font>
      <sz val="10"/>
      <color theme="1"/>
      <name val="黑体"/>
      <charset val="134"/>
    </font>
    <font>
      <sz val="10"/>
      <color theme="1"/>
      <name val="宋体"/>
      <charset val="134"/>
    </font>
    <font>
      <b/>
      <sz val="16"/>
      <color theme="1"/>
      <name val="黑体"/>
      <charset val="134"/>
    </font>
    <font>
      <b/>
      <sz val="12"/>
      <name val="FangSong_GB2312"/>
      <charset val="134"/>
    </font>
    <font>
      <sz val="12"/>
      <name val="FangSong_GB2312"/>
      <charset val="134"/>
    </font>
    <font>
      <b/>
      <sz val="11"/>
      <name val="黑体"/>
      <charset val="134"/>
    </font>
    <font>
      <b/>
      <sz val="11"/>
      <color indexed="8"/>
      <name val="宋体"/>
      <charset val="134"/>
    </font>
    <font>
      <sz val="11"/>
      <color indexed="8"/>
      <name val="宋体"/>
      <charset val="134"/>
    </font>
    <font>
      <b/>
      <sz val="16"/>
      <name val="黑体"/>
      <charset val="134"/>
    </font>
    <font>
      <sz val="11"/>
      <name val="Arial"/>
      <charset val="0"/>
    </font>
    <font>
      <sz val="12"/>
      <color rgb="FF555555"/>
      <name val="微软雅黑"/>
      <charset val="134"/>
    </font>
    <font>
      <sz val="14"/>
      <name val="宋体"/>
      <charset val="134"/>
      <scheme val="minor"/>
    </font>
    <font>
      <sz val="12"/>
      <name val="宋体"/>
      <charset val="134"/>
      <scheme val="minor"/>
    </font>
    <font>
      <b/>
      <sz val="24"/>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1"/>
      <color indexed="20"/>
      <name val="宋体"/>
      <charset val="134"/>
    </font>
    <font>
      <b/>
      <sz val="10"/>
      <name val="Arial"/>
      <charset val="0"/>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name val="Arial"/>
      <charset val="0"/>
    </font>
    <font>
      <sz val="10"/>
      <color indexed="8"/>
      <name val="Arial"/>
      <charset val="0"/>
    </font>
    <font>
      <sz val="11"/>
      <color indexed="17"/>
      <name val="宋体"/>
      <charset val="134"/>
    </font>
    <font>
      <sz val="11"/>
      <color indexed="8"/>
      <name val="Tahoma"/>
      <charset val="134"/>
    </font>
    <font>
      <sz val="12"/>
      <name val="Times New Roman"/>
      <charset val="0"/>
    </font>
    <font>
      <sz val="10.5"/>
      <name val="方正仿宋_GBK"/>
      <charset val="134"/>
    </font>
    <font>
      <sz val="11"/>
      <name val="方正仿宋_GBK"/>
      <charset val="134"/>
    </font>
    <font>
      <b/>
      <sz val="11"/>
      <name val="方正仿宋_GBK"/>
      <charset val="134"/>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40">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15">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0" fillId="0" borderId="0"/>
    <xf numFmtId="0" fontId="27" fillId="5" borderId="0" applyNumberFormat="0" applyBorder="0" applyAlignment="0" applyProtection="0">
      <alignment vertical="center"/>
    </xf>
    <xf numFmtId="0" fontId="42" fillId="6" borderId="31" applyNumberFormat="0" applyAlignment="0" applyProtection="0">
      <alignment vertical="center"/>
    </xf>
    <xf numFmtId="0" fontId="0" fillId="0" borderId="0"/>
    <xf numFmtId="41" fontId="0" fillId="0" borderId="0" applyFont="0" applyFill="0" applyBorder="0" applyAlignment="0" applyProtection="0">
      <alignment vertical="center"/>
    </xf>
    <xf numFmtId="0" fontId="12" fillId="0" borderId="0">
      <protection locked="0"/>
    </xf>
    <xf numFmtId="0" fontId="27" fillId="7" borderId="0" applyNumberFormat="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35" fillId="0" borderId="0">
      <alignment vertical="center"/>
    </xf>
    <xf numFmtId="0" fontId="13" fillId="0" borderId="0"/>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0" borderId="0" applyNumberFormat="0" applyFill="0" applyBorder="0" applyAlignment="0" applyProtection="0">
      <alignment vertical="center"/>
    </xf>
    <xf numFmtId="0" fontId="46" fillId="10" borderId="0" applyNumberFormat="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xf numFmtId="0" fontId="35" fillId="0" borderId="0">
      <alignment vertical="center"/>
    </xf>
    <xf numFmtId="0" fontId="46" fillId="10" borderId="0" applyNumberFormat="0" applyBorder="0" applyAlignment="0" applyProtection="0">
      <alignment vertical="center"/>
    </xf>
    <xf numFmtId="0" fontId="48" fillId="0" borderId="0" applyNumberFormat="0" applyFill="0" applyBorder="0" applyAlignment="0" applyProtection="0">
      <alignment vertical="center"/>
    </xf>
    <xf numFmtId="0" fontId="0" fillId="11" borderId="32" applyNumberFormat="0" applyFont="0" applyAlignment="0" applyProtection="0">
      <alignment vertical="center"/>
    </xf>
    <xf numFmtId="0" fontId="0" fillId="0" borderId="0"/>
    <xf numFmtId="9" fontId="35" fillId="0" borderId="0" applyFont="0" applyFill="0" applyBorder="0" applyAlignment="0" applyProtection="0">
      <alignment vertical="center"/>
    </xf>
    <xf numFmtId="0" fontId="46" fillId="10" borderId="0" applyNumberFormat="0" applyBorder="0" applyAlignment="0" applyProtection="0">
      <alignment vertical="center"/>
    </xf>
    <xf numFmtId="0" fontId="44" fillId="12"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33" applyNumberFormat="0" applyFill="0" applyAlignment="0" applyProtection="0">
      <alignment vertical="center"/>
    </xf>
    <xf numFmtId="0" fontId="0" fillId="0" borderId="0"/>
    <xf numFmtId="0" fontId="54" fillId="0" borderId="34" applyNumberFormat="0" applyFill="0" applyAlignment="0" applyProtection="0">
      <alignment vertical="center"/>
    </xf>
    <xf numFmtId="0" fontId="44" fillId="13" borderId="0" applyNumberFormat="0" applyBorder="0" applyAlignment="0" applyProtection="0">
      <alignment vertical="center"/>
    </xf>
    <xf numFmtId="0" fontId="49" fillId="0" borderId="35" applyNumberFormat="0" applyFill="0" applyAlignment="0" applyProtection="0">
      <alignment vertical="center"/>
    </xf>
    <xf numFmtId="0" fontId="44" fillId="14" borderId="0" applyNumberFormat="0" applyBorder="0" applyAlignment="0" applyProtection="0">
      <alignment vertical="center"/>
    </xf>
    <xf numFmtId="0" fontId="55" fillId="15" borderId="36" applyNumberFormat="0" applyAlignment="0" applyProtection="0">
      <alignment vertical="center"/>
    </xf>
    <xf numFmtId="0" fontId="0" fillId="0" borderId="0">
      <alignment vertical="center"/>
    </xf>
    <xf numFmtId="0" fontId="0" fillId="0" borderId="0"/>
    <xf numFmtId="0" fontId="56" fillId="15" borderId="31" applyNumberFormat="0" applyAlignment="0" applyProtection="0">
      <alignment vertical="center"/>
    </xf>
    <xf numFmtId="0" fontId="57" fillId="16" borderId="37" applyNumberFormat="0" applyAlignment="0" applyProtection="0">
      <alignment vertical="center"/>
    </xf>
    <xf numFmtId="0" fontId="27" fillId="17" borderId="0" applyNumberFormat="0" applyBorder="0" applyAlignment="0" applyProtection="0">
      <alignment vertical="center"/>
    </xf>
    <xf numFmtId="0" fontId="44" fillId="18" borderId="0" applyNumberFormat="0" applyBorder="0" applyAlignment="0" applyProtection="0">
      <alignment vertical="center"/>
    </xf>
    <xf numFmtId="0" fontId="58" fillId="0" borderId="38" applyNumberFormat="0" applyFill="0" applyAlignment="0" applyProtection="0">
      <alignment vertical="center"/>
    </xf>
    <xf numFmtId="0" fontId="59" fillId="0" borderId="39" applyNumberFormat="0" applyFill="0" applyAlignment="0" applyProtection="0">
      <alignment vertical="center"/>
    </xf>
    <xf numFmtId="0" fontId="60" fillId="19" borderId="0" applyNumberFormat="0" applyBorder="0" applyAlignment="0" applyProtection="0">
      <alignment vertical="center"/>
    </xf>
    <xf numFmtId="0" fontId="61" fillId="20" borderId="0" applyNumberFormat="0" applyBorder="0" applyAlignment="0" applyProtection="0">
      <alignment vertical="center"/>
    </xf>
    <xf numFmtId="0" fontId="0" fillId="0" borderId="0"/>
    <xf numFmtId="0" fontId="27" fillId="21" borderId="0" applyNumberFormat="0" applyBorder="0" applyAlignment="0" applyProtection="0">
      <alignment vertical="center"/>
    </xf>
    <xf numFmtId="0" fontId="4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44" fillId="31" borderId="0" applyNumberFormat="0" applyBorder="0" applyAlignment="0" applyProtection="0">
      <alignment vertical="center"/>
    </xf>
    <xf numFmtId="0" fontId="27"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27" fillId="35" borderId="0" applyNumberFormat="0" applyBorder="0" applyAlignment="0" applyProtection="0">
      <alignment vertical="center"/>
    </xf>
    <xf numFmtId="0" fontId="44" fillId="36" borderId="0" applyNumberFormat="0" applyBorder="0" applyAlignment="0" applyProtection="0">
      <alignment vertical="center"/>
    </xf>
    <xf numFmtId="0" fontId="13" fillId="0" borderId="0"/>
    <xf numFmtId="9" fontId="35" fillId="0" borderId="0" applyFont="0" applyFill="0" applyBorder="0" applyAlignment="0" applyProtection="0">
      <alignment vertical="center"/>
    </xf>
    <xf numFmtId="9" fontId="0" fillId="0" borderId="0" applyFont="0" applyFill="0" applyBorder="0" applyAlignment="0" applyProtection="0">
      <alignment vertical="center"/>
    </xf>
    <xf numFmtId="0" fontId="62" fillId="0" borderId="0"/>
    <xf numFmtId="0" fontId="63" fillId="0" borderId="0" applyNumberFormat="0" applyFill="0" applyBorder="0" applyAlignment="0" applyProtection="0">
      <alignment vertical="top"/>
    </xf>
    <xf numFmtId="9" fontId="0" fillId="0" borderId="0" applyFont="0" applyFill="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35" fillId="0" borderId="0">
      <alignment vertical="center"/>
    </xf>
    <xf numFmtId="0" fontId="0" fillId="0" borderId="0">
      <alignment vertical="center"/>
    </xf>
    <xf numFmtId="0" fontId="0" fillId="0" borderId="0">
      <alignment vertical="center"/>
    </xf>
    <xf numFmtId="0" fontId="64" fillId="37" borderId="0" applyNumberFormat="0" applyBorder="0" applyAlignment="0" applyProtection="0">
      <alignment vertical="center"/>
    </xf>
    <xf numFmtId="0" fontId="35" fillId="0" borderId="0" applyProtection="0"/>
    <xf numFmtId="0" fontId="35" fillId="0" borderId="0" applyProtection="0"/>
    <xf numFmtId="0" fontId="35" fillId="0" borderId="0">
      <alignment vertical="center"/>
    </xf>
    <xf numFmtId="0" fontId="35" fillId="0" borderId="0">
      <alignment vertical="center"/>
    </xf>
    <xf numFmtId="0" fontId="64" fillId="37" borderId="0" applyNumberFormat="0" applyBorder="0" applyAlignment="0" applyProtection="0">
      <alignment vertical="center"/>
    </xf>
    <xf numFmtId="0" fontId="12" fillId="0" borderId="0"/>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4" fillId="3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62"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4" fillId="3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5" fillId="0" borderId="0"/>
    <xf numFmtId="0" fontId="27" fillId="0" borderId="0">
      <alignment vertical="center"/>
    </xf>
    <xf numFmtId="0" fontId="27" fillId="0" borderId="0">
      <alignment vertical="center"/>
    </xf>
    <xf numFmtId="0" fontId="0" fillId="0" borderId="0">
      <alignment vertical="center"/>
    </xf>
    <xf numFmtId="0" fontId="6" fillId="0" borderId="0"/>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5"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5" fillId="0" borderId="0"/>
    <xf numFmtId="0" fontId="0" fillId="0" borderId="0"/>
    <xf numFmtId="0" fontId="62" fillId="0" borderId="0"/>
    <xf numFmtId="0" fontId="0" fillId="0" borderId="0"/>
    <xf numFmtId="0" fontId="0" fillId="0" borderId="0"/>
    <xf numFmtId="0" fontId="62" fillId="0" borderId="0"/>
    <xf numFmtId="0" fontId="0" fillId="0" borderId="0"/>
    <xf numFmtId="0" fontId="0" fillId="0" borderId="0"/>
    <xf numFmtId="0" fontId="0" fillId="0" borderId="0">
      <alignment vertical="center"/>
    </xf>
    <xf numFmtId="0" fontId="62"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 fillId="0" borderId="0"/>
    <xf numFmtId="0" fontId="0" fillId="0" borderId="0"/>
    <xf numFmtId="0" fontId="0" fillId="0" borderId="0"/>
    <xf numFmtId="0" fontId="0" fillId="0" borderId="0">
      <alignment vertical="center"/>
    </xf>
    <xf numFmtId="0" fontId="0" fillId="0" borderId="0"/>
    <xf numFmtId="0" fontId="35" fillId="0" borderId="0">
      <alignment vertical="center"/>
    </xf>
    <xf numFmtId="0" fontId="35" fillId="0" borderId="0">
      <alignment vertical="center"/>
    </xf>
    <xf numFmtId="0" fontId="0" fillId="0" borderId="0"/>
    <xf numFmtId="0" fontId="0" fillId="0" borderId="0"/>
    <xf numFmtId="0" fontId="0" fillId="0" borderId="0"/>
    <xf numFmtId="0" fontId="35" fillId="0" borderId="0">
      <alignment vertical="center"/>
    </xf>
    <xf numFmtId="0" fontId="35" fillId="0" borderId="0">
      <alignment vertical="center"/>
    </xf>
    <xf numFmtId="0" fontId="35" fillId="0" borderId="0">
      <alignment vertical="center"/>
    </xf>
    <xf numFmtId="0" fontId="13" fillId="0" borderId="0"/>
    <xf numFmtId="0" fontId="62" fillId="0" borderId="0"/>
    <xf numFmtId="0" fontId="62" fillId="0" borderId="0"/>
    <xf numFmtId="0" fontId="66" fillId="0" borderId="0"/>
    <xf numFmtId="0" fontId="0" fillId="0" borderId="0"/>
    <xf numFmtId="0" fontId="21" fillId="0" borderId="0"/>
    <xf numFmtId="0" fontId="64" fillId="37" borderId="0" applyNumberFormat="0" applyBorder="0" applyAlignment="0" applyProtection="0">
      <alignment vertical="center"/>
    </xf>
    <xf numFmtId="0" fontId="64" fillId="37" borderId="0" applyNumberFormat="0" applyBorder="0" applyAlignment="0" applyProtection="0">
      <alignment vertical="center"/>
    </xf>
    <xf numFmtId="0" fontId="64" fillId="37" borderId="0" applyNumberFormat="0" applyBorder="0" applyAlignment="0" applyProtection="0">
      <alignment vertical="center"/>
    </xf>
    <xf numFmtId="0" fontId="64" fillId="3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cellStyleXfs>
  <cellXfs count="284">
    <xf numFmtId="0" fontId="0" fillId="0" borderId="0" xfId="0" applyFont="1" applyAlignment="1">
      <alignment vertical="center"/>
    </xf>
    <xf numFmtId="0" fontId="0" fillId="0" borderId="0" xfId="99" applyFont="1" applyAlignment="1">
      <alignment vertical="center"/>
    </xf>
    <xf numFmtId="0" fontId="1" fillId="0" borderId="0" xfId="99" applyFont="1" applyAlignment="1">
      <alignment vertical="center"/>
    </xf>
    <xf numFmtId="0" fontId="2" fillId="0" borderId="0" xfId="99" applyFont="1" applyAlignment="1">
      <alignment vertical="center"/>
    </xf>
    <xf numFmtId="0" fontId="0" fillId="0" borderId="0" xfId="99" applyFont="1" applyAlignment="1">
      <alignment horizontal="center" vertical="center"/>
    </xf>
    <xf numFmtId="0" fontId="3" fillId="0" borderId="0" xfId="99" applyFont="1" applyAlignment="1">
      <alignment horizontal="center" vertical="center"/>
    </xf>
    <xf numFmtId="0" fontId="1" fillId="0" borderId="1" xfId="99" applyFont="1" applyBorder="1" applyAlignment="1">
      <alignment vertical="center"/>
    </xf>
    <xf numFmtId="0" fontId="0" fillId="0" borderId="0" xfId="99" applyFont="1" applyAlignment="1">
      <alignment horizontal="right" vertical="center"/>
    </xf>
    <xf numFmtId="0" fontId="2" fillId="0" borderId="2" xfId="99" applyFont="1" applyBorder="1" applyAlignment="1">
      <alignment horizontal="center" vertical="center"/>
    </xf>
    <xf numFmtId="0" fontId="0" fillId="0" borderId="3" xfId="99" applyFont="1" applyBorder="1" applyAlignment="1">
      <alignment horizontal="center" vertical="center"/>
    </xf>
    <xf numFmtId="0" fontId="0" fillId="0" borderId="3" xfId="99" applyFont="1" applyBorder="1" applyAlignment="1">
      <alignment vertical="center"/>
    </xf>
    <xf numFmtId="0" fontId="4" fillId="0" borderId="0" xfId="99" applyFont="1" applyAlignment="1">
      <alignment vertical="center"/>
    </xf>
    <xf numFmtId="0" fontId="0" fillId="0" borderId="4" xfId="99" applyFont="1" applyBorder="1" applyAlignment="1">
      <alignment vertical="center"/>
    </xf>
    <xf numFmtId="0" fontId="0" fillId="0" borderId="4" xfId="99" applyFont="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0" fillId="0" borderId="0" xfId="99" applyFont="1" applyAlignment="1">
      <alignment horizontal="left" vertical="center" wrapText="1"/>
    </xf>
    <xf numFmtId="0" fontId="2" fillId="0" borderId="0" xfId="99" applyFont="1" applyAlignment="1">
      <alignment horizontal="left" vertical="center" wrapText="1"/>
    </xf>
    <xf numFmtId="0" fontId="0" fillId="0" borderId="0" xfId="0" applyFont="1" applyBorder="1"/>
    <xf numFmtId="0" fontId="0" fillId="0" borderId="0" xfId="0" applyFont="1"/>
    <xf numFmtId="176" fontId="0" fillId="0" borderId="0" xfId="0" applyNumberFormat="1" applyFont="1" applyAlignment="1">
      <alignment horizontal="center"/>
    </xf>
    <xf numFmtId="0" fontId="5" fillId="2" borderId="0" xfId="140" applyNumberFormat="1" applyFont="1" applyFill="1" applyBorder="1" applyAlignment="1" applyProtection="1">
      <alignment horizontal="center" vertical="center" wrapText="1"/>
    </xf>
    <xf numFmtId="0" fontId="5" fillId="2" borderId="0" xfId="140" applyNumberFormat="1" applyFont="1" applyFill="1" applyBorder="1" applyAlignment="1" applyProtection="1">
      <alignment vertical="center" wrapText="1"/>
    </xf>
    <xf numFmtId="0" fontId="6" fillId="2" borderId="0" xfId="140" applyNumberFormat="1" applyFont="1" applyFill="1" applyBorder="1" applyAlignment="1" applyProtection="1">
      <alignment vertical="center" wrapText="1"/>
    </xf>
    <xf numFmtId="177" fontId="6" fillId="2" borderId="0" xfId="140" applyNumberFormat="1" applyFont="1" applyFill="1" applyBorder="1" applyAlignment="1" applyProtection="1">
      <alignment horizontal="center" vertical="center" wrapText="1"/>
    </xf>
    <xf numFmtId="177" fontId="6" fillId="2" borderId="6" xfId="140" applyNumberFormat="1" applyFont="1" applyFill="1" applyBorder="1" applyAlignment="1" applyProtection="1">
      <alignment vertical="center" wrapText="1"/>
    </xf>
    <xf numFmtId="0" fontId="7" fillId="2" borderId="7" xfId="140" applyNumberFormat="1" applyFont="1" applyFill="1" applyBorder="1" applyAlignment="1" applyProtection="1">
      <alignment horizontal="center" vertical="center" wrapText="1"/>
    </xf>
    <xf numFmtId="177" fontId="7" fillId="2" borderId="8" xfId="140" applyNumberFormat="1" applyFont="1" applyFill="1" applyBorder="1" applyAlignment="1" applyProtection="1">
      <alignment horizontal="center" vertical="center" wrapText="1"/>
    </xf>
    <xf numFmtId="177" fontId="7" fillId="2" borderId="4" xfId="140" applyNumberFormat="1" applyFont="1" applyFill="1" applyBorder="1" applyAlignment="1" applyProtection="1">
      <alignment horizontal="center" vertical="center" wrapText="1"/>
    </xf>
    <xf numFmtId="177" fontId="7" fillId="2" borderId="9" xfId="140" applyNumberFormat="1" applyFont="1" applyFill="1" applyBorder="1" applyAlignment="1" applyProtection="1">
      <alignment horizontal="center" vertical="center" wrapText="1"/>
    </xf>
    <xf numFmtId="177" fontId="7" fillId="2" borderId="7" xfId="140" applyNumberFormat="1" applyFont="1" applyFill="1" applyBorder="1" applyAlignment="1" applyProtection="1">
      <alignment horizontal="center" vertical="center" wrapText="1"/>
    </xf>
    <xf numFmtId="0" fontId="6" fillId="2" borderId="10" xfId="140" applyNumberFormat="1" applyFont="1" applyFill="1" applyBorder="1" applyAlignment="1" applyProtection="1">
      <alignment horizontal="left" vertical="center" wrapText="1"/>
    </xf>
    <xf numFmtId="178" fontId="6" fillId="0" borderId="3" xfId="211" applyNumberFormat="1" applyFont="1" applyBorder="1" applyAlignment="1">
      <alignment horizontal="center" vertical="center" wrapText="1"/>
    </xf>
    <xf numFmtId="177" fontId="6" fillId="2" borderId="10" xfId="140" applyNumberFormat="1" applyFont="1" applyFill="1" applyBorder="1" applyAlignment="1" applyProtection="1">
      <alignment horizontal="center" vertical="center" wrapText="1"/>
    </xf>
    <xf numFmtId="177" fontId="6" fillId="2" borderId="11" xfId="140" applyNumberFormat="1" applyFont="1" applyFill="1" applyBorder="1" applyAlignment="1" applyProtection="1">
      <alignment horizontal="center" vertical="center" wrapText="1"/>
    </xf>
    <xf numFmtId="0" fontId="6" fillId="0" borderId="3" xfId="0" applyFont="1" applyFill="1" applyBorder="1" applyAlignment="1">
      <alignment vertical="center"/>
    </xf>
    <xf numFmtId="177" fontId="6" fillId="2" borderId="12" xfId="140" applyNumberFormat="1" applyFont="1" applyFill="1" applyBorder="1" applyAlignment="1" applyProtection="1">
      <alignment horizontal="center" vertical="center" wrapText="1"/>
    </xf>
    <xf numFmtId="178" fontId="6" fillId="2" borderId="13" xfId="140" applyNumberFormat="1" applyFont="1" applyFill="1" applyBorder="1" applyAlignment="1" applyProtection="1">
      <alignment horizontal="center" vertical="center" wrapText="1"/>
    </xf>
    <xf numFmtId="179" fontId="6" fillId="0" borderId="3" xfId="211" applyNumberFormat="1" applyFont="1" applyBorder="1" applyAlignment="1">
      <alignment horizontal="center" vertical="center" wrapText="1"/>
    </xf>
    <xf numFmtId="0" fontId="6" fillId="2" borderId="10" xfId="140" applyNumberFormat="1" applyFont="1" applyFill="1" applyBorder="1" applyAlignment="1" applyProtection="1">
      <alignment vertical="center" wrapText="1"/>
    </xf>
    <xf numFmtId="0" fontId="6" fillId="2" borderId="14" xfId="140" applyNumberFormat="1" applyFont="1" applyFill="1" applyBorder="1" applyAlignment="1" applyProtection="1">
      <alignment horizontal="left" vertical="center" wrapText="1"/>
    </xf>
    <xf numFmtId="177" fontId="6" fillId="0" borderId="3" xfId="211" applyNumberFormat="1" applyFont="1" applyBorder="1" applyAlignment="1">
      <alignment horizontal="center" vertical="center" wrapText="1"/>
    </xf>
    <xf numFmtId="0" fontId="6" fillId="2" borderId="3" xfId="140" applyNumberFormat="1" applyFont="1" applyFill="1" applyBorder="1" applyAlignment="1" applyProtection="1">
      <alignment horizontal="left" vertical="center" wrapText="1"/>
    </xf>
    <xf numFmtId="178" fontId="6" fillId="2" borderId="12" xfId="140" applyNumberFormat="1" applyFont="1" applyFill="1" applyBorder="1" applyAlignment="1" applyProtection="1">
      <alignment horizontal="center" vertical="center" wrapText="1"/>
    </xf>
    <xf numFmtId="177" fontId="6" fillId="2" borderId="15" xfId="140" applyNumberFormat="1" applyFont="1" applyFill="1" applyBorder="1" applyAlignment="1" applyProtection="1">
      <alignment horizontal="center" vertical="center" wrapText="1"/>
    </xf>
    <xf numFmtId="177" fontId="6" fillId="2" borderId="0" xfId="140" applyNumberFormat="1" applyFont="1" applyFill="1" applyBorder="1" applyAlignment="1" applyProtection="1">
      <alignment vertical="center" wrapText="1"/>
    </xf>
    <xf numFmtId="0" fontId="7" fillId="2" borderId="3" xfId="140" applyNumberFormat="1" applyFont="1" applyFill="1" applyBorder="1" applyAlignment="1" applyProtection="1">
      <alignment horizontal="center" vertical="center" wrapText="1"/>
    </xf>
    <xf numFmtId="177" fontId="7" fillId="2" borderId="3" xfId="140" applyNumberFormat="1" applyFont="1" applyFill="1" applyBorder="1" applyAlignment="1" applyProtection="1">
      <alignment horizontal="center" vertical="center" wrapText="1"/>
    </xf>
    <xf numFmtId="178" fontId="6" fillId="2" borderId="10" xfId="140" applyNumberFormat="1" applyFont="1" applyFill="1" applyBorder="1" applyAlignment="1" applyProtection="1">
      <alignment horizontal="center" vertical="center" wrapText="1"/>
    </xf>
    <xf numFmtId="177" fontId="6" fillId="2" borderId="3" xfId="140" applyNumberFormat="1" applyFont="1" applyFill="1" applyBorder="1" applyAlignment="1" applyProtection="1">
      <alignment horizontal="center" vertical="center" wrapText="1"/>
    </xf>
    <xf numFmtId="177" fontId="6" fillId="2" borderId="13" xfId="140" applyNumberFormat="1" applyFont="1" applyFill="1" applyBorder="1" applyAlignment="1" applyProtection="1">
      <alignment horizontal="center" vertical="center" wrapText="1"/>
    </xf>
    <xf numFmtId="0" fontId="6" fillId="2" borderId="16" xfId="140" applyNumberFormat="1" applyFont="1" applyFill="1" applyBorder="1" applyAlignment="1" applyProtection="1">
      <alignment horizontal="left" vertical="center" wrapText="1"/>
    </xf>
    <xf numFmtId="177" fontId="6" fillId="2" borderId="14" xfId="140" applyNumberFormat="1" applyFont="1" applyFill="1" applyBorder="1" applyAlignment="1" applyProtection="1">
      <alignment horizontal="center" vertical="center" wrapText="1"/>
    </xf>
    <xf numFmtId="177" fontId="6" fillId="2" borderId="17" xfId="140" applyNumberFormat="1" applyFont="1" applyFill="1" applyBorder="1" applyAlignment="1" applyProtection="1">
      <alignment horizontal="center" vertical="center" wrapText="1"/>
    </xf>
    <xf numFmtId="177" fontId="6" fillId="2" borderId="18" xfId="140" applyNumberFormat="1" applyFont="1" applyFill="1" applyBorder="1" applyAlignment="1" applyProtection="1">
      <alignment horizontal="center" vertical="center" wrapText="1"/>
    </xf>
    <xf numFmtId="177" fontId="6" fillId="2" borderId="16" xfId="140" applyNumberFormat="1" applyFont="1" applyFill="1" applyBorder="1" applyAlignment="1" applyProtection="1">
      <alignment horizontal="center" vertical="center" wrapText="1"/>
    </xf>
    <xf numFmtId="177" fontId="6" fillId="2" borderId="19" xfId="140" applyNumberFormat="1" applyFont="1" applyFill="1" applyBorder="1" applyAlignment="1" applyProtection="1">
      <alignment horizontal="center" vertical="center" wrapText="1"/>
    </xf>
    <xf numFmtId="177" fontId="6" fillId="2" borderId="20" xfId="140" applyNumberFormat="1" applyFont="1" applyFill="1" applyBorder="1" applyAlignment="1" applyProtection="1">
      <alignment horizontal="center" vertical="center" wrapText="1"/>
    </xf>
    <xf numFmtId="178" fontId="6" fillId="2" borderId="3" xfId="140" applyNumberFormat="1" applyFont="1" applyFill="1" applyBorder="1" applyAlignment="1" applyProtection="1">
      <alignment horizontal="center" vertical="center" wrapText="1"/>
    </xf>
    <xf numFmtId="177" fontId="6" fillId="2" borderId="21" xfId="140" applyNumberFormat="1" applyFont="1" applyFill="1" applyBorder="1" applyAlignment="1" applyProtection="1">
      <alignment horizontal="center" vertical="center" wrapText="1"/>
    </xf>
    <xf numFmtId="177" fontId="6" fillId="2" borderId="22" xfId="140" applyNumberFormat="1" applyFont="1" applyFill="1" applyBorder="1" applyAlignment="1" applyProtection="1">
      <alignment horizontal="center" vertical="center" wrapText="1"/>
    </xf>
    <xf numFmtId="0" fontId="0" fillId="0" borderId="0" xfId="99" applyAlignment="1">
      <alignment vertical="center"/>
    </xf>
    <xf numFmtId="0" fontId="8" fillId="0" borderId="0" xfId="185" applyFont="1" applyAlignment="1">
      <alignment horizontal="center" vertical="center" wrapText="1"/>
    </xf>
    <xf numFmtId="0" fontId="0" fillId="0" borderId="0" xfId="185" applyFont="1" applyAlignment="1">
      <alignment vertical="center"/>
    </xf>
    <xf numFmtId="0" fontId="6" fillId="0" borderId="0" xfId="185" applyFont="1" applyAlignment="1">
      <alignment horizontal="right" vertical="center" wrapText="1"/>
    </xf>
    <xf numFmtId="0" fontId="7" fillId="0" borderId="13" xfId="185" applyFont="1" applyBorder="1" applyAlignment="1">
      <alignment horizontal="center" vertical="center" wrapText="1"/>
    </xf>
    <xf numFmtId="0" fontId="7" fillId="0" borderId="23" xfId="185" applyFont="1" applyBorder="1" applyAlignment="1">
      <alignment horizontal="center" vertical="center" wrapText="1"/>
    </xf>
    <xf numFmtId="0" fontId="7" fillId="0" borderId="12" xfId="185" applyFont="1" applyBorder="1" applyAlignment="1">
      <alignment horizontal="center" vertical="center" wrapText="1"/>
    </xf>
    <xf numFmtId="0" fontId="7" fillId="0" borderId="3" xfId="185" applyFont="1" applyBorder="1" applyAlignment="1">
      <alignment horizontal="center" vertical="center" wrapText="1"/>
    </xf>
    <xf numFmtId="0" fontId="7" fillId="0" borderId="4" xfId="185" applyFont="1" applyBorder="1" applyAlignment="1">
      <alignment horizontal="center" vertical="center" wrapText="1"/>
    </xf>
    <xf numFmtId="0" fontId="6" fillId="0" borderId="3" xfId="185" applyNumberFormat="1" applyFont="1" applyFill="1" applyBorder="1" applyAlignment="1" applyProtection="1">
      <alignment horizontal="left" vertical="center" wrapText="1"/>
    </xf>
    <xf numFmtId="177" fontId="6" fillId="0" borderId="3" xfId="185" applyNumberFormat="1" applyFont="1" applyFill="1" applyBorder="1" applyAlignment="1">
      <alignment horizontal="center" vertical="center" wrapText="1"/>
    </xf>
    <xf numFmtId="0" fontId="6" fillId="0" borderId="3" xfId="185" applyFont="1" applyFill="1" applyBorder="1" applyAlignment="1">
      <alignment horizontal="center" vertical="center" wrapText="1"/>
    </xf>
    <xf numFmtId="0" fontId="6" fillId="0" borderId="3" xfId="185" applyFont="1" applyFill="1" applyBorder="1" applyAlignment="1">
      <alignment horizontal="left" vertical="center" wrapText="1"/>
    </xf>
    <xf numFmtId="0" fontId="7" fillId="0" borderId="3" xfId="185" applyFont="1" applyFill="1" applyBorder="1" applyAlignment="1">
      <alignment horizontal="center" vertical="center" wrapText="1"/>
    </xf>
    <xf numFmtId="177" fontId="7" fillId="0" borderId="3" xfId="185"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184" applyFont="1" applyAlignment="1">
      <alignment horizontal="center" vertical="center" wrapText="1"/>
    </xf>
    <xf numFmtId="0" fontId="0" fillId="0" borderId="0" xfId="184" applyFont="1" applyAlignment="1">
      <alignment vertical="center"/>
    </xf>
    <xf numFmtId="0" fontId="6" fillId="0" borderId="0" xfId="184" applyFont="1" applyAlignment="1">
      <alignment horizontal="right" vertical="center" wrapText="1"/>
    </xf>
    <xf numFmtId="0" fontId="7" fillId="0" borderId="13" xfId="184" applyFont="1" applyBorder="1" applyAlignment="1">
      <alignment horizontal="center" vertical="center" wrapText="1"/>
    </xf>
    <xf numFmtId="0" fontId="7" fillId="0" borderId="23" xfId="184" applyFont="1" applyBorder="1" applyAlignment="1">
      <alignment horizontal="center" vertical="center" wrapText="1"/>
    </xf>
    <xf numFmtId="0" fontId="7" fillId="0" borderId="12" xfId="184" applyFont="1" applyBorder="1" applyAlignment="1">
      <alignment horizontal="center" vertical="center" wrapText="1"/>
    </xf>
    <xf numFmtId="0" fontId="7" fillId="0" borderId="3" xfId="184" applyFont="1" applyBorder="1" applyAlignment="1">
      <alignment horizontal="center" vertical="center" wrapText="1"/>
    </xf>
    <xf numFmtId="0" fontId="7" fillId="0" borderId="4" xfId="184" applyFont="1" applyBorder="1" applyAlignment="1">
      <alignment horizontal="center" vertical="center" wrapText="1"/>
    </xf>
    <xf numFmtId="3" fontId="6" fillId="0" borderId="3" xfId="184" applyNumberFormat="1" applyFont="1" applyFill="1" applyBorder="1" applyAlignment="1" applyProtection="1">
      <alignment vertical="center" wrapText="1"/>
    </xf>
    <xf numFmtId="1" fontId="6" fillId="0" borderId="3" xfId="184" applyNumberFormat="1" applyFont="1" applyFill="1" applyBorder="1" applyAlignment="1">
      <alignment horizontal="center" vertical="center" wrapText="1"/>
    </xf>
    <xf numFmtId="1" fontId="6" fillId="0" borderId="3" xfId="184" applyNumberFormat="1" applyFont="1" applyFill="1" applyBorder="1" applyAlignment="1">
      <alignment horizontal="left" vertical="center" wrapText="1"/>
    </xf>
    <xf numFmtId="180" fontId="6" fillId="0" borderId="3" xfId="184" applyNumberFormat="1" applyFont="1" applyFill="1" applyBorder="1" applyAlignment="1">
      <alignment horizontal="center" vertical="center" wrapText="1"/>
    </xf>
    <xf numFmtId="0" fontId="6" fillId="0" borderId="3" xfId="184" applyFont="1" applyFill="1" applyBorder="1" applyAlignment="1">
      <alignment horizontal="center" vertical="center" wrapText="1"/>
    </xf>
    <xf numFmtId="0" fontId="7" fillId="0" borderId="3" xfId="184" applyFont="1" applyFill="1" applyBorder="1" applyAlignment="1">
      <alignment horizontal="center" vertical="center" wrapText="1"/>
    </xf>
    <xf numFmtId="1" fontId="7" fillId="0" borderId="3" xfId="184" applyNumberFormat="1" applyFont="1" applyFill="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wrapText="1"/>
    </xf>
    <xf numFmtId="178" fontId="9" fillId="0" borderId="0" xfId="0" applyNumberFormat="1" applyFont="1" applyBorder="1" applyAlignment="1">
      <alignment horizontal="center" vertical="center" wrapText="1"/>
    </xf>
    <xf numFmtId="178" fontId="10" fillId="0" borderId="0" xfId="0" applyNumberFormat="1" applyFont="1" applyBorder="1" applyAlignment="1">
      <alignment horizontal="center" vertical="center" wrapText="1"/>
    </xf>
    <xf numFmtId="178" fontId="11" fillId="0" borderId="0" xfId="0" applyNumberFormat="1" applyFont="1" applyBorder="1" applyAlignment="1">
      <alignment horizontal="center" vertical="center" wrapText="1"/>
    </xf>
    <xf numFmtId="0" fontId="0" fillId="0" borderId="0" xfId="0" applyFont="1" applyAlignment="1">
      <alignment horizontal="right" vertical="center" wrapText="1"/>
    </xf>
    <xf numFmtId="178" fontId="6" fillId="0" borderId="3" xfId="203" applyNumberFormat="1" applyFont="1" applyFill="1" applyBorder="1" applyAlignment="1">
      <alignment horizontal="center" vertical="center" wrapText="1"/>
    </xf>
    <xf numFmtId="0" fontId="6" fillId="0" borderId="3" xfId="0" applyFont="1" applyBorder="1" applyAlignment="1">
      <alignment horizontal="center" vertical="center" wrapText="1"/>
    </xf>
    <xf numFmtId="177" fontId="12" fillId="2" borderId="3" xfId="123" applyNumberFormat="1" applyFont="1" applyFill="1" applyBorder="1" applyAlignment="1">
      <alignment horizontal="center" vertical="center" wrapText="1"/>
    </xf>
    <xf numFmtId="0" fontId="13" fillId="0" borderId="0" xfId="201" applyBorder="1"/>
    <xf numFmtId="0" fontId="0" fillId="0" borderId="0" xfId="206" applyNumberFormat="1" applyFont="1" applyFill="1" applyBorder="1" applyAlignment="1" applyProtection="1">
      <alignment vertical="center"/>
      <protection locked="0"/>
    </xf>
    <xf numFmtId="177" fontId="14" fillId="0" borderId="0" xfId="201" applyNumberFormat="1" applyFont="1" applyBorder="1"/>
    <xf numFmtId="0" fontId="15" fillId="0" borderId="0" xfId="9" applyFont="1" applyFill="1" applyAlignment="1">
      <alignment horizontal="center" vertical="center" wrapText="1"/>
      <protection locked="0"/>
    </xf>
    <xf numFmtId="0" fontId="16" fillId="0" borderId="0" xfId="9" applyFont="1" applyFill="1" applyAlignment="1">
      <alignment horizontal="center" vertical="center"/>
      <protection locked="0"/>
    </xf>
    <xf numFmtId="49" fontId="17" fillId="0" borderId="0" xfId="9" applyNumberFormat="1" applyFont="1" applyFill="1" applyAlignment="1">
      <alignment horizontal="left" vertical="top"/>
      <protection locked="0"/>
    </xf>
    <xf numFmtId="176" fontId="18" fillId="0" borderId="0" xfId="9" applyNumberFormat="1" applyFont="1" applyFill="1" applyAlignment="1">
      <alignment horizontal="right" vertical="center"/>
      <protection locked="0"/>
    </xf>
    <xf numFmtId="49" fontId="19" fillId="0" borderId="3" xfId="9" applyNumberFormat="1" applyFont="1" applyFill="1" applyBorder="1" applyAlignment="1">
      <alignment horizontal="center" vertical="center"/>
      <protection locked="0"/>
    </xf>
    <xf numFmtId="49" fontId="17" fillId="0" borderId="3" xfId="9" applyNumberFormat="1" applyFont="1" applyFill="1" applyBorder="1" applyAlignment="1">
      <alignment horizontal="center" vertical="center"/>
      <protection locked="0"/>
    </xf>
    <xf numFmtId="49" fontId="17" fillId="0" borderId="3" xfId="9" applyNumberFormat="1" applyFont="1" applyFill="1" applyBorder="1" applyAlignment="1">
      <alignment horizontal="left" vertical="center"/>
      <protection locked="0"/>
    </xf>
    <xf numFmtId="49" fontId="17" fillId="0" borderId="3" xfId="9" applyNumberFormat="1" applyFont="1" applyFill="1" applyBorder="1" applyAlignment="1">
      <alignment horizontal="left" vertical="center" indent="1"/>
      <protection locked="0"/>
    </xf>
    <xf numFmtId="49" fontId="20" fillId="0" borderId="3" xfId="9" applyNumberFormat="1" applyFont="1" applyFill="1" applyBorder="1" applyAlignment="1">
      <alignment horizontal="center" vertical="center"/>
      <protection locked="0"/>
    </xf>
    <xf numFmtId="49" fontId="21" fillId="0" borderId="3" xfId="9" applyNumberFormat="1" applyFont="1" applyFill="1" applyBorder="1" applyAlignment="1" applyProtection="1">
      <alignment horizontal="center" vertical="center"/>
      <protection locked="0"/>
    </xf>
    <xf numFmtId="49" fontId="17" fillId="0" borderId="3" xfId="9" applyNumberFormat="1" applyFont="1" applyFill="1" applyBorder="1" applyAlignment="1" applyProtection="1">
      <alignment horizontal="center" vertical="center"/>
      <protection locked="0"/>
    </xf>
    <xf numFmtId="0" fontId="22" fillId="0" borderId="0" xfId="99" applyFont="1" applyAlignment="1">
      <alignment vertical="center" wrapText="1"/>
    </xf>
    <xf numFmtId="0" fontId="21" fillId="0" borderId="0" xfId="99" applyFont="1" applyAlignment="1">
      <alignment vertical="center" wrapText="1"/>
    </xf>
    <xf numFmtId="0" fontId="5" fillId="0" borderId="0" xfId="3" applyFont="1" applyFill="1" applyAlignment="1">
      <alignment horizontal="center" vertical="center" wrapText="1"/>
    </xf>
    <xf numFmtId="0" fontId="0" fillId="0" borderId="0" xfId="3" applyFont="1" applyAlignment="1">
      <alignment vertical="center"/>
    </xf>
    <xf numFmtId="0" fontId="6" fillId="0" borderId="0" xfId="3" applyFont="1" applyFill="1" applyAlignment="1">
      <alignment horizontal="center" vertical="center" wrapText="1"/>
    </xf>
    <xf numFmtId="0" fontId="6" fillId="0" borderId="0" xfId="3" applyFont="1" applyFill="1" applyAlignment="1">
      <alignment horizontal="right" vertical="center" wrapText="1"/>
    </xf>
    <xf numFmtId="0" fontId="7" fillId="0" borderId="13"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0" xfId="3" applyFont="1" applyAlignment="1">
      <alignment horizontal="center" vertical="center" wrapText="1"/>
    </xf>
    <xf numFmtId="0" fontId="6" fillId="0" borderId="3" xfId="3" applyNumberFormat="1" applyFont="1" applyFill="1" applyBorder="1" applyAlignment="1" applyProtection="1">
      <alignment horizontal="left" vertical="center" wrapText="1"/>
    </xf>
    <xf numFmtId="177" fontId="6" fillId="0" borderId="3" xfId="3" applyNumberFormat="1" applyFont="1" applyFill="1" applyBorder="1" applyAlignment="1">
      <alignment horizontal="center" vertical="center" wrapText="1"/>
    </xf>
    <xf numFmtId="0" fontId="6" fillId="0" borderId="3" xfId="3" applyFont="1" applyFill="1" applyBorder="1" applyAlignment="1">
      <alignment horizontal="center" vertical="center" wrapText="1"/>
    </xf>
    <xf numFmtId="0" fontId="6" fillId="0" borderId="3" xfId="3" applyFont="1" applyFill="1" applyBorder="1" applyAlignment="1">
      <alignment horizontal="left" vertical="center" wrapText="1"/>
    </xf>
    <xf numFmtId="1" fontId="6" fillId="0" borderId="3" xfId="3" applyNumberFormat="1" applyFont="1" applyFill="1" applyBorder="1" applyAlignment="1">
      <alignment horizontal="center" vertical="center" wrapText="1"/>
    </xf>
    <xf numFmtId="177" fontId="7" fillId="0" borderId="3" xfId="3" applyNumberFormat="1" applyFont="1" applyFill="1" applyBorder="1" applyAlignment="1">
      <alignment horizontal="center" vertical="center" wrapText="1"/>
    </xf>
    <xf numFmtId="1" fontId="6" fillId="0" borderId="0" xfId="3" applyNumberFormat="1" applyFont="1" applyAlignment="1">
      <alignment vertical="center" wrapText="1"/>
    </xf>
    <xf numFmtId="0" fontId="0" fillId="0" borderId="3" xfId="0" applyBorder="1" applyAlignment="1">
      <alignment horizontal="left" vertical="center" wrapText="1"/>
    </xf>
    <xf numFmtId="0" fontId="6" fillId="0" borderId="0" xfId="3" applyFont="1" applyAlignment="1">
      <alignment horizontal="center" vertical="center" wrapText="1"/>
    </xf>
    <xf numFmtId="0" fontId="6" fillId="0" borderId="0" xfId="3" applyFont="1" applyAlignment="1">
      <alignment vertical="center" wrapText="1"/>
    </xf>
    <xf numFmtId="0" fontId="21" fillId="0" borderId="0" xfId="99" applyFont="1" applyAlignment="1">
      <alignment horizontal="center" vertical="center" wrapText="1"/>
    </xf>
    <xf numFmtId="0" fontId="5" fillId="0" borderId="0" xfId="127" applyFont="1" applyFill="1" applyAlignment="1">
      <alignment horizontal="center" vertical="center" wrapText="1"/>
    </xf>
    <xf numFmtId="0" fontId="0" fillId="0" borderId="0" xfId="127" applyFont="1" applyAlignment="1">
      <alignment vertical="center"/>
    </xf>
    <xf numFmtId="0" fontId="23" fillId="0" borderId="0" xfId="127" applyFont="1" applyFill="1" applyAlignment="1">
      <alignment vertical="center" wrapText="1"/>
    </xf>
    <xf numFmtId="0" fontId="0" fillId="0" borderId="0" xfId="127" applyFont="1" applyFill="1" applyAlignment="1">
      <alignment horizontal="right" vertical="center" wrapText="1"/>
    </xf>
    <xf numFmtId="0" fontId="7" fillId="0" borderId="13" xfId="127" applyFont="1" applyFill="1" applyBorder="1" applyAlignment="1">
      <alignment horizontal="center" vertical="center" wrapText="1"/>
    </xf>
    <xf numFmtId="0" fontId="7" fillId="0" borderId="4" xfId="127" applyFont="1" applyFill="1" applyBorder="1" applyAlignment="1">
      <alignment horizontal="center" vertical="center" wrapText="1"/>
    </xf>
    <xf numFmtId="0" fontId="7" fillId="0" borderId="0" xfId="127" applyFont="1" applyAlignment="1">
      <alignment horizontal="center" vertical="center" wrapText="1"/>
    </xf>
    <xf numFmtId="3" fontId="6" fillId="0" borderId="3" xfId="127" applyNumberFormat="1" applyFont="1" applyFill="1" applyBorder="1" applyAlignment="1" applyProtection="1">
      <alignment vertical="center" wrapText="1"/>
    </xf>
    <xf numFmtId="1" fontId="6" fillId="0" borderId="3" xfId="127" applyNumberFormat="1" applyFont="1" applyFill="1" applyBorder="1" applyAlignment="1">
      <alignment horizontal="center" vertical="center" wrapText="1"/>
    </xf>
    <xf numFmtId="180" fontId="6" fillId="0" borderId="3" xfId="127" applyNumberFormat="1" applyFont="1" applyFill="1" applyBorder="1" applyAlignment="1">
      <alignment horizontal="center" vertical="center" wrapText="1"/>
    </xf>
    <xf numFmtId="0" fontId="6" fillId="0" borderId="3" xfId="127" applyFont="1" applyFill="1" applyBorder="1" applyAlignment="1">
      <alignment horizontal="center" vertical="center" wrapText="1"/>
    </xf>
    <xf numFmtId="3" fontId="6" fillId="0" borderId="3" xfId="127" applyNumberFormat="1" applyFont="1" applyFill="1" applyBorder="1" applyAlignment="1" applyProtection="1">
      <alignment horizontal="center" vertical="center" wrapText="1"/>
    </xf>
    <xf numFmtId="1" fontId="7" fillId="0" borderId="4" xfId="127" applyNumberFormat="1" applyFont="1" applyFill="1" applyBorder="1" applyAlignment="1">
      <alignment horizontal="center" vertical="center" wrapText="1"/>
    </xf>
    <xf numFmtId="1" fontId="6" fillId="0" borderId="0" xfId="127" applyNumberFormat="1" applyFont="1" applyAlignment="1">
      <alignment vertical="center" wrapText="1"/>
    </xf>
    <xf numFmtId="0" fontId="0" fillId="0" borderId="24" xfId="0" applyBorder="1" applyAlignment="1">
      <alignment horizontal="center" vertical="center" wrapText="1"/>
    </xf>
    <xf numFmtId="0" fontId="0" fillId="0" borderId="0" xfId="0" applyBorder="1" applyAlignment="1">
      <alignment vertical="center" wrapText="1"/>
    </xf>
    <xf numFmtId="0" fontId="6" fillId="0" borderId="0" xfId="127" applyFont="1" applyAlignment="1">
      <alignment vertical="center" wrapText="1"/>
    </xf>
    <xf numFmtId="0" fontId="6" fillId="0" borderId="0" xfId="127" applyFont="1" applyAlignment="1">
      <alignment horizontal="center" vertical="center" wrapText="1"/>
    </xf>
    <xf numFmtId="178" fontId="24" fillId="0" borderId="0" xfId="0" applyNumberFormat="1" applyFont="1" applyBorder="1" applyAlignment="1">
      <alignment horizontal="center" vertical="center" wrapText="1"/>
    </xf>
    <xf numFmtId="178" fontId="25" fillId="0" borderId="0" xfId="0" applyNumberFormat="1" applyFont="1" applyBorder="1" applyAlignment="1">
      <alignment horizontal="center" vertical="center" wrapText="1"/>
    </xf>
    <xf numFmtId="176" fontId="6" fillId="2" borderId="3" xfId="194" applyNumberFormat="1" applyFont="1" applyFill="1" applyBorder="1" applyAlignment="1">
      <alignment horizontal="center" vertical="center" wrapText="1"/>
    </xf>
    <xf numFmtId="177" fontId="12" fillId="2" borderId="3" xfId="175" applyNumberFormat="1"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vertical="center"/>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7"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0" borderId="0" xfId="0"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31" fillId="0" borderId="3" xfId="188" applyFont="1" applyFill="1" applyBorder="1" applyAlignment="1" applyProtection="1">
      <alignment vertical="center"/>
      <protection locked="0"/>
    </xf>
    <xf numFmtId="178" fontId="31" fillId="0" borderId="3" xfId="188" applyNumberFormat="1" applyFont="1" applyFill="1" applyBorder="1" applyAlignment="1" applyProtection="1">
      <alignment horizontal="center" vertical="center"/>
    </xf>
    <xf numFmtId="178" fontId="31" fillId="0" borderId="3" xfId="188" applyNumberFormat="1" applyFont="1" applyFill="1" applyBorder="1" applyAlignment="1" applyProtection="1">
      <alignment horizontal="center" vertical="center"/>
      <protection locked="0"/>
    </xf>
    <xf numFmtId="0" fontId="32" fillId="0" borderId="27" xfId="188" applyFont="1" applyFill="1" applyBorder="1" applyAlignment="1">
      <alignment horizontal="left" vertical="center" wrapText="1"/>
    </xf>
    <xf numFmtId="178" fontId="32" fillId="0" borderId="3" xfId="188" applyNumberFormat="1" applyFont="1" applyFill="1" applyBorder="1" applyAlignment="1" applyProtection="1">
      <alignment horizontal="center" vertical="center"/>
      <protection locked="0"/>
    </xf>
    <xf numFmtId="178" fontId="32" fillId="0" borderId="3" xfId="188" applyNumberFormat="1" applyFont="1" applyFill="1" applyBorder="1" applyAlignment="1" applyProtection="1">
      <alignment horizontal="center" vertical="center"/>
    </xf>
    <xf numFmtId="0" fontId="32" fillId="0" borderId="3" xfId="188" applyFont="1" applyFill="1" applyBorder="1" applyAlignment="1" applyProtection="1">
      <alignment horizontal="center" vertical="center"/>
      <protection locked="0"/>
    </xf>
    <xf numFmtId="0" fontId="32" fillId="0" borderId="3" xfId="188" applyFont="1" applyFill="1" applyBorder="1" applyAlignment="1">
      <alignment horizontal="left" vertical="center" wrapText="1"/>
    </xf>
    <xf numFmtId="0" fontId="0" fillId="0" borderId="0" xfId="90" applyFont="1" applyFill="1">
      <alignment vertical="center"/>
    </xf>
    <xf numFmtId="0" fontId="21" fillId="0" borderId="0" xfId="90" applyFont="1" applyFill="1">
      <alignment vertical="center"/>
    </xf>
    <xf numFmtId="0" fontId="21" fillId="0" borderId="0" xfId="90" applyFont="1">
      <alignment vertical="center"/>
    </xf>
    <xf numFmtId="0" fontId="0" fillId="0" borderId="0" xfId="90" applyFont="1" applyFill="1" applyAlignment="1">
      <alignment horizontal="center" vertical="center"/>
    </xf>
    <xf numFmtId="0" fontId="24" fillId="0" borderId="0" xfId="90" applyFont="1" applyFill="1" applyBorder="1" applyAlignment="1">
      <alignment horizontal="center" vertical="center" wrapText="1"/>
    </xf>
    <xf numFmtId="0" fontId="22" fillId="0" borderId="0" xfId="90" applyFont="1" applyFill="1" applyBorder="1" applyAlignment="1">
      <alignment horizontal="center" vertical="center" wrapText="1"/>
    </xf>
    <xf numFmtId="0" fontId="21" fillId="0" borderId="0" xfId="90" applyFont="1" applyFill="1" applyBorder="1" applyAlignment="1">
      <alignment horizontal="center" vertical="center" wrapText="1"/>
    </xf>
    <xf numFmtId="0" fontId="33" fillId="0" borderId="3" xfId="90" applyFont="1" applyFill="1" applyBorder="1" applyAlignment="1">
      <alignment horizontal="center" vertical="center" wrapText="1"/>
    </xf>
    <xf numFmtId="0" fontId="22" fillId="0" borderId="3" xfId="90" applyFont="1" applyFill="1" applyBorder="1" applyAlignment="1">
      <alignment horizontal="center" vertical="center" wrapText="1"/>
    </xf>
    <xf numFmtId="0" fontId="22" fillId="0" borderId="3" xfId="90" applyFont="1" applyFill="1" applyBorder="1" applyAlignment="1">
      <alignment horizontal="left" vertical="center" wrapText="1"/>
    </xf>
    <xf numFmtId="0" fontId="21" fillId="0" borderId="3" xfId="90" applyFont="1" applyFill="1" applyBorder="1" applyAlignment="1">
      <alignment horizontal="left" vertical="center" wrapText="1"/>
    </xf>
    <xf numFmtId="0" fontId="21" fillId="0" borderId="3" xfId="90" applyFont="1" applyFill="1" applyBorder="1" applyAlignment="1">
      <alignment horizontal="center" vertical="center" wrapText="1"/>
    </xf>
    <xf numFmtId="0" fontId="34" fillId="0" borderId="3" xfId="90" applyFont="1" applyBorder="1" applyAlignment="1">
      <alignment horizontal="left" vertical="center" wrapText="1"/>
    </xf>
    <xf numFmtId="0" fontId="35" fillId="0" borderId="3" xfId="90" applyFont="1" applyBorder="1" applyAlignment="1">
      <alignment horizontal="left" vertical="center" wrapText="1"/>
    </xf>
    <xf numFmtId="0" fontId="35" fillId="0" borderId="3" xfId="90" applyFont="1" applyBorder="1" applyAlignment="1">
      <alignment horizontal="center" vertical="center" wrapText="1"/>
    </xf>
    <xf numFmtId="0" fontId="21" fillId="0" borderId="3" xfId="90" applyFont="1" applyBorder="1">
      <alignment vertical="center"/>
    </xf>
    <xf numFmtId="0" fontId="35" fillId="0" borderId="0" xfId="90" applyFont="1" applyBorder="1" applyAlignment="1">
      <alignment horizontal="center" vertical="center" wrapText="1"/>
    </xf>
    <xf numFmtId="0" fontId="21" fillId="0" borderId="3" xfId="90" applyFont="1" applyFill="1" applyBorder="1" applyAlignment="1">
      <alignment horizontal="center" vertical="center"/>
    </xf>
    <xf numFmtId="0" fontId="34" fillId="0" borderId="3" xfId="90" applyFont="1" applyBorder="1" applyAlignment="1">
      <alignment horizontal="center" vertical="center" wrapText="1"/>
    </xf>
    <xf numFmtId="0" fontId="0" fillId="0" borderId="0" xfId="0" applyFont="1" applyFill="1" applyBorder="1" applyAlignment="1"/>
    <xf numFmtId="178" fontId="0" fillId="0" borderId="0" xfId="0" applyNumberFormat="1" applyFont="1" applyFill="1" applyBorder="1" applyAlignment="1">
      <alignment horizontal="center"/>
    </xf>
    <xf numFmtId="0" fontId="36" fillId="2" borderId="0" xfId="0" applyNumberFormat="1" applyFont="1" applyFill="1" applyBorder="1" applyAlignment="1" applyProtection="1">
      <alignment horizontal="center" vertical="center"/>
    </xf>
    <xf numFmtId="0" fontId="8" fillId="2" borderId="0" xfId="0" applyNumberFormat="1" applyFont="1" applyFill="1" applyBorder="1" applyAlignment="1" applyProtection="1">
      <alignment horizontal="center" vertical="center"/>
    </xf>
    <xf numFmtId="178" fontId="8" fillId="2" borderId="0" xfId="0" applyNumberFormat="1" applyFont="1" applyFill="1" applyBorder="1" applyAlignment="1" applyProtection="1">
      <alignment horizontal="center" vertical="center"/>
    </xf>
    <xf numFmtId="0" fontId="6" fillId="3" borderId="0" xfId="0" applyFont="1" applyFill="1" applyBorder="1" applyAlignment="1">
      <alignment horizontal="left" vertical="center"/>
    </xf>
    <xf numFmtId="178" fontId="6" fillId="3" borderId="0" xfId="0" applyNumberFormat="1" applyFont="1" applyFill="1" applyBorder="1" applyAlignment="1">
      <alignment horizontal="center" vertical="center"/>
    </xf>
    <xf numFmtId="0" fontId="7" fillId="3" borderId="3" xfId="0" applyNumberFormat="1" applyFont="1" applyFill="1" applyBorder="1" applyAlignment="1" applyProtection="1">
      <alignment horizontal="center" vertical="center"/>
    </xf>
    <xf numFmtId="0" fontId="7" fillId="3" borderId="4" xfId="0" applyNumberFormat="1" applyFont="1" applyFill="1" applyBorder="1" applyAlignment="1" applyProtection="1">
      <alignment horizontal="center" vertical="center"/>
    </xf>
    <xf numFmtId="178" fontId="7" fillId="3" borderId="3" xfId="0" applyNumberFormat="1" applyFont="1" applyFill="1" applyBorder="1" applyAlignment="1" applyProtection="1">
      <alignment horizontal="center" vertical="center"/>
    </xf>
    <xf numFmtId="0" fontId="6" fillId="3" borderId="3" xfId="0" applyNumberFormat="1" applyFont="1" applyFill="1" applyBorder="1" applyAlignment="1" applyProtection="1">
      <alignment horizontal="left" vertical="center"/>
    </xf>
    <xf numFmtId="0" fontId="7" fillId="3" borderId="13" xfId="0" applyNumberFormat="1" applyFont="1" applyFill="1" applyBorder="1" applyAlignment="1" applyProtection="1">
      <alignment horizontal="left" vertical="center"/>
    </xf>
    <xf numFmtId="3" fontId="6" fillId="3" borderId="3" xfId="0" applyNumberFormat="1" applyFont="1" applyFill="1" applyBorder="1" applyAlignment="1" applyProtection="1">
      <alignment horizontal="right" vertical="center"/>
    </xf>
    <xf numFmtId="0" fontId="7" fillId="3" borderId="3" xfId="0" applyNumberFormat="1" applyFont="1" applyFill="1" applyBorder="1" applyAlignment="1" applyProtection="1">
      <alignment horizontal="left" vertical="center"/>
    </xf>
    <xf numFmtId="178" fontId="6" fillId="3" borderId="3" xfId="0" applyNumberFormat="1" applyFont="1" applyFill="1" applyBorder="1" applyAlignment="1" applyProtection="1">
      <alignment horizontal="center" vertical="center"/>
    </xf>
    <xf numFmtId="3" fontId="6" fillId="3" borderId="26" xfId="0" applyNumberFormat="1" applyFont="1" applyFill="1" applyBorder="1" applyAlignment="1" applyProtection="1">
      <alignment horizontal="right" vertical="center"/>
    </xf>
    <xf numFmtId="0" fontId="6" fillId="3" borderId="13" xfId="0" applyNumberFormat="1" applyFont="1" applyFill="1" applyBorder="1" applyAlignment="1" applyProtection="1">
      <alignment horizontal="left" vertical="center"/>
    </xf>
    <xf numFmtId="3" fontId="6" fillId="3" borderId="4" xfId="0" applyNumberFormat="1" applyFont="1" applyFill="1" applyBorder="1" applyAlignment="1" applyProtection="1">
      <alignment horizontal="right" vertical="center"/>
    </xf>
    <xf numFmtId="0" fontId="6" fillId="3" borderId="26" xfId="0" applyNumberFormat="1" applyFont="1" applyFill="1" applyBorder="1" applyAlignment="1" applyProtection="1">
      <alignment horizontal="left" vertical="center"/>
    </xf>
    <xf numFmtId="0" fontId="6" fillId="3" borderId="28" xfId="0" applyNumberFormat="1" applyFont="1" applyFill="1" applyBorder="1" applyAlignment="1" applyProtection="1">
      <alignment horizontal="left" vertical="center"/>
    </xf>
    <xf numFmtId="0" fontId="7" fillId="3" borderId="28" xfId="0" applyNumberFormat="1" applyFont="1" applyFill="1" applyBorder="1" applyAlignment="1" applyProtection="1">
      <alignment horizontal="left" vertical="center"/>
    </xf>
    <xf numFmtId="0" fontId="6" fillId="3" borderId="4" xfId="0" applyNumberFormat="1" applyFont="1" applyFill="1" applyBorder="1" applyAlignment="1" applyProtection="1">
      <alignment horizontal="left" vertical="center"/>
    </xf>
    <xf numFmtId="0" fontId="6" fillId="3" borderId="29" xfId="0" applyNumberFormat="1" applyFont="1" applyFill="1" applyBorder="1" applyAlignment="1" applyProtection="1">
      <alignment horizontal="left" vertical="center"/>
    </xf>
    <xf numFmtId="0" fontId="6" fillId="3" borderId="26" xfId="0" applyNumberFormat="1" applyFont="1" applyFill="1" applyBorder="1" applyAlignment="1" applyProtection="1"/>
    <xf numFmtId="4" fontId="6" fillId="3" borderId="3" xfId="0" applyNumberFormat="1" applyFont="1" applyFill="1" applyBorder="1" applyAlignment="1" applyProtection="1"/>
    <xf numFmtId="0" fontId="7" fillId="3" borderId="30" xfId="0" applyNumberFormat="1" applyFont="1" applyFill="1" applyBorder="1" applyAlignment="1" applyProtection="1">
      <alignment horizontal="center" vertical="center"/>
    </xf>
    <xf numFmtId="4" fontId="6" fillId="3" borderId="26" xfId="0" applyNumberFormat="1" applyFont="1" applyFill="1" applyBorder="1" applyAlignment="1" applyProtection="1"/>
    <xf numFmtId="3" fontId="6" fillId="3" borderId="3" xfId="0" applyNumberFormat="1" applyFont="1" applyFill="1" applyBorder="1" applyAlignment="1" applyProtection="1"/>
    <xf numFmtId="3" fontId="6" fillId="4" borderId="3" xfId="0" applyNumberFormat="1" applyFont="1" applyFill="1" applyBorder="1" applyAlignment="1" applyProtection="1"/>
    <xf numFmtId="3" fontId="6" fillId="3" borderId="4" xfId="0" applyNumberFormat="1" applyFont="1" applyFill="1" applyBorder="1" applyAlignment="1" applyProtection="1"/>
    <xf numFmtId="3" fontId="6" fillId="3" borderId="26" xfId="0" applyNumberFormat="1" applyFont="1" applyFill="1" applyBorder="1" applyAlignment="1" applyProtection="1"/>
    <xf numFmtId="4" fontId="6" fillId="3" borderId="3" xfId="0" applyNumberFormat="1" applyFont="1" applyFill="1" applyBorder="1" applyAlignment="1" applyProtection="1">
      <alignment vertical="center"/>
    </xf>
    <xf numFmtId="0" fontId="6" fillId="3" borderId="3" xfId="0" applyNumberFormat="1" applyFont="1" applyFill="1" applyBorder="1" applyAlignment="1" applyProtection="1">
      <alignment horizontal="center" vertical="center"/>
    </xf>
    <xf numFmtId="0" fontId="6" fillId="3" borderId="3" xfId="0" applyNumberFormat="1" applyFont="1" applyFill="1" applyBorder="1" applyAlignment="1" applyProtection="1"/>
    <xf numFmtId="0" fontId="21" fillId="0" borderId="0" xfId="202" applyFont="1" applyFill="1" applyBorder="1" applyAlignment="1">
      <alignment vertical="center" wrapText="1"/>
    </xf>
    <xf numFmtId="0" fontId="22" fillId="0" borderId="0" xfId="202" applyFont="1" applyFill="1" applyAlignment="1">
      <alignment vertical="center" wrapText="1"/>
    </xf>
    <xf numFmtId="0" fontId="37" fillId="0" borderId="0" xfId="202" applyFont="1" applyFill="1" applyAlignment="1">
      <alignment vertical="center" wrapText="1"/>
    </xf>
    <xf numFmtId="0" fontId="21" fillId="0" borderId="0" xfId="202" applyFont="1" applyFill="1" applyAlignment="1">
      <alignment vertical="center" wrapText="1"/>
    </xf>
    <xf numFmtId="181" fontId="21" fillId="0" borderId="0" xfId="202" applyNumberFormat="1" applyFont="1" applyFill="1" applyAlignment="1">
      <alignment vertical="center" wrapText="1"/>
    </xf>
    <xf numFmtId="0" fontId="36" fillId="0" borderId="0" xfId="202" applyFont="1" applyFill="1" applyBorder="1" applyAlignment="1" applyProtection="1">
      <alignment horizontal="center" vertical="center" wrapText="1"/>
      <protection locked="0"/>
    </xf>
    <xf numFmtId="181" fontId="36" fillId="0" borderId="0" xfId="202" applyNumberFormat="1" applyFont="1" applyFill="1" applyBorder="1" applyAlignment="1" applyProtection="1">
      <alignment horizontal="center" vertical="center" wrapText="1"/>
      <protection locked="0"/>
    </xf>
    <xf numFmtId="0" fontId="6" fillId="0" borderId="0" xfId="202" applyFont="1" applyFill="1" applyBorder="1" applyAlignment="1">
      <alignment vertical="center" wrapText="1"/>
    </xf>
    <xf numFmtId="0" fontId="7" fillId="0" borderId="0" xfId="202" applyFont="1" applyFill="1" applyBorder="1" applyAlignment="1" applyProtection="1">
      <alignment horizontal="center" vertical="center" wrapText="1"/>
      <protection locked="0"/>
    </xf>
    <xf numFmtId="181" fontId="7" fillId="0" borderId="0" xfId="202" applyNumberFormat="1" applyFont="1" applyFill="1" applyBorder="1" applyAlignment="1" applyProtection="1">
      <alignment horizontal="center" vertical="center" wrapText="1"/>
      <protection locked="0"/>
    </xf>
    <xf numFmtId="0" fontId="7" fillId="0" borderId="3" xfId="202" applyFont="1" applyFill="1" applyBorder="1" applyAlignment="1">
      <alignment horizontal="center" vertical="center" wrapText="1"/>
    </xf>
    <xf numFmtId="181" fontId="7" fillId="0" borderId="3" xfId="202" applyNumberFormat="1" applyFont="1" applyFill="1" applyBorder="1" applyAlignment="1">
      <alignment horizontal="center" vertical="center" wrapText="1"/>
    </xf>
    <xf numFmtId="0" fontId="7" fillId="0" borderId="0" xfId="202" applyFont="1" applyFill="1" applyAlignment="1">
      <alignment vertical="center" wrapText="1"/>
    </xf>
    <xf numFmtId="0" fontId="7" fillId="0" borderId="3" xfId="205" applyNumberFormat="1" applyFont="1" applyFill="1" applyBorder="1" applyAlignment="1" applyProtection="1">
      <alignment horizontal="center" vertical="center" wrapText="1"/>
    </xf>
    <xf numFmtId="181" fontId="7" fillId="0" borderId="3" xfId="204" applyNumberFormat="1" applyFont="1" applyFill="1" applyBorder="1" applyAlignment="1">
      <alignment horizontal="center" vertical="center" wrapText="1"/>
    </xf>
    <xf numFmtId="9" fontId="7" fillId="0" borderId="0" xfId="20" applyNumberFormat="1" applyFont="1" applyFill="1" applyAlignment="1">
      <alignment vertical="center" wrapText="1"/>
    </xf>
    <xf numFmtId="181" fontId="7" fillId="0" borderId="3" xfId="205" applyNumberFormat="1" applyFont="1" applyFill="1" applyBorder="1" applyAlignment="1">
      <alignment horizontal="center" vertical="center" wrapText="1"/>
    </xf>
    <xf numFmtId="0" fontId="6" fillId="0" borderId="0" xfId="202" applyFont="1" applyFill="1" applyAlignment="1">
      <alignment vertical="center" wrapText="1"/>
    </xf>
    <xf numFmtId="0" fontId="7" fillId="0" borderId="3" xfId="205" applyNumberFormat="1" applyFont="1" applyFill="1" applyBorder="1" applyAlignment="1" applyProtection="1">
      <alignment horizontal="left" vertical="center" wrapText="1"/>
    </xf>
    <xf numFmtId="0" fontId="6" fillId="0" borderId="3" xfId="205" applyNumberFormat="1" applyFont="1" applyFill="1" applyBorder="1" applyAlignment="1" applyProtection="1">
      <alignment vertical="center" wrapText="1"/>
    </xf>
    <xf numFmtId="181" fontId="6" fillId="0" borderId="3" xfId="204" applyNumberFormat="1" applyFont="1" applyFill="1" applyBorder="1" applyAlignment="1">
      <alignment horizontal="center" vertical="center" wrapText="1"/>
    </xf>
    <xf numFmtId="14" fontId="6" fillId="0" borderId="3" xfId="205" applyNumberFormat="1" applyFont="1" applyFill="1" applyBorder="1" applyAlignment="1" applyProtection="1">
      <alignment vertical="center" wrapText="1"/>
    </xf>
    <xf numFmtId="0" fontId="7" fillId="0" borderId="3" xfId="205" applyNumberFormat="1" applyFont="1" applyFill="1" applyBorder="1" applyAlignment="1" applyProtection="1">
      <alignment vertical="center" wrapText="1"/>
    </xf>
    <xf numFmtId="181" fontId="7" fillId="0" borderId="3" xfId="212" applyNumberFormat="1" applyFont="1" applyFill="1" applyBorder="1" applyAlignment="1">
      <alignment horizontal="center" vertical="center" wrapText="1"/>
    </xf>
    <xf numFmtId="181" fontId="6" fillId="0" borderId="3" xfId="202" applyNumberFormat="1" applyFont="1" applyFill="1" applyBorder="1" applyAlignment="1">
      <alignment horizontal="center" vertical="center" wrapText="1"/>
    </xf>
    <xf numFmtId="0" fontId="6" fillId="0" borderId="3" xfId="205" applyNumberFormat="1" applyFont="1" applyFill="1" applyBorder="1" applyAlignment="1" applyProtection="1">
      <alignment horizontal="left" vertical="center" wrapText="1"/>
    </xf>
    <xf numFmtId="181" fontId="6" fillId="0" borderId="3" xfId="212" applyNumberFormat="1" applyFont="1" applyFill="1" applyBorder="1" applyAlignment="1">
      <alignment horizontal="center" vertical="center" wrapText="1"/>
    </xf>
    <xf numFmtId="0" fontId="6" fillId="0" borderId="3" xfId="205" applyNumberFormat="1" applyFont="1" applyFill="1" applyBorder="1" applyAlignment="1" applyProtection="1">
      <alignment horizontal="center" vertical="center" wrapText="1"/>
    </xf>
    <xf numFmtId="181" fontId="7" fillId="0" borderId="3" xfId="74" applyNumberFormat="1"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1" fillId="0" borderId="0" xfId="188" applyFill="1"/>
    <xf numFmtId="182" fontId="0" fillId="0" borderId="0" xfId="188" applyNumberFormat="1" applyFont="1" applyFill="1" applyAlignment="1" applyProtection="1">
      <alignment horizontal="center" vertical="center"/>
      <protection locked="0"/>
    </xf>
    <xf numFmtId="0" fontId="5" fillId="0" borderId="0" xfId="188" applyFont="1" applyFill="1" applyAlignment="1" applyProtection="1">
      <alignment horizontal="center" vertical="center"/>
      <protection locked="0"/>
    </xf>
    <xf numFmtId="182" fontId="21" fillId="0" borderId="0" xfId="188" applyNumberFormat="1" applyFont="1" applyFill="1" applyAlignment="1" applyProtection="1">
      <alignment horizontal="center" vertical="center"/>
      <protection locked="0"/>
    </xf>
    <xf numFmtId="0" fontId="31" fillId="0" borderId="3" xfId="188" applyFont="1" applyFill="1" applyBorder="1" applyAlignment="1" applyProtection="1">
      <alignment horizontal="center" vertical="center"/>
      <protection locked="0"/>
    </xf>
    <xf numFmtId="182" fontId="31" fillId="0" borderId="3" xfId="188" applyNumberFormat="1" applyFont="1" applyFill="1" applyBorder="1" applyAlignment="1" applyProtection="1">
      <alignment horizontal="center" vertical="center"/>
      <protection locked="0"/>
    </xf>
    <xf numFmtId="0" fontId="32" fillId="0" borderId="3" xfId="188" applyFont="1" applyFill="1" applyBorder="1" applyAlignment="1" applyProtection="1">
      <alignment vertical="center"/>
      <protection locked="0"/>
    </xf>
    <xf numFmtId="176" fontId="32" fillId="0" borderId="3" xfId="188" applyNumberFormat="1" applyFont="1" applyFill="1" applyBorder="1" applyAlignment="1" applyProtection="1">
      <alignment horizontal="center" vertical="center"/>
      <protection locked="0"/>
    </xf>
    <xf numFmtId="182" fontId="31" fillId="0" borderId="3" xfId="188" applyNumberFormat="1" applyFont="1" applyFill="1" applyBorder="1" applyAlignment="1" applyProtection="1">
      <alignment horizontal="center" vertical="center"/>
    </xf>
    <xf numFmtId="0" fontId="38" fillId="0" borderId="0" xfId="0" applyFont="1" applyFill="1"/>
    <xf numFmtId="0" fontId="39" fillId="0" borderId="0" xfId="0" applyFont="1" applyAlignment="1">
      <alignment horizontal="left" vertical="center"/>
    </xf>
    <xf numFmtId="0" fontId="40" fillId="0" borderId="0" xfId="0" applyFont="1" applyAlignment="1">
      <alignment horizontal="center" vertical="center"/>
    </xf>
    <xf numFmtId="0" fontId="40" fillId="0" borderId="0" xfId="0" applyFont="1" applyAlignment="1">
      <alignment vertical="center"/>
    </xf>
    <xf numFmtId="0" fontId="41" fillId="0" borderId="25" xfId="0" applyFont="1" applyBorder="1" applyAlignment="1">
      <alignment horizontal="center" vertical="center"/>
    </xf>
    <xf numFmtId="0" fontId="40" fillId="0" borderId="3" xfId="0" applyFont="1" applyBorder="1" applyAlignment="1">
      <alignment horizontal="center" vertical="center"/>
    </xf>
    <xf numFmtId="0" fontId="40" fillId="0" borderId="3" xfId="0" applyFont="1" applyBorder="1" applyAlignment="1">
      <alignment horizontal="left" vertical="center"/>
    </xf>
  </cellXfs>
  <cellStyles count="215">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3 14" xfId="7"/>
    <cellStyle name="千位分隔[0]" xfId="8" builtinId="6"/>
    <cellStyle name="常规_功能分类1212zhangl" xfId="9"/>
    <cellStyle name="40% - 强调文字颜色 3" xfId="10" builtinId="39"/>
    <cellStyle name="常规 31 2" xfId="11"/>
    <cellStyle name="常规 26 2" xfId="12"/>
    <cellStyle name="千位分隔" xfId="13" builtinId="3"/>
    <cellStyle name="常规 7 3" xfId="14"/>
    <cellStyle name="_ET_STYLE_NoName_00__支出预算" xfId="15"/>
    <cellStyle name="差" xfId="16" builtinId="27"/>
    <cellStyle name="60% - 强调文字颜色 3" xfId="17" builtinId="40"/>
    <cellStyle name="超链接" xfId="18" builtinId="8"/>
    <cellStyle name="差_出版署2010年度中央部门决算草案" xfId="19"/>
    <cellStyle name="百分比" xfId="20" builtinId="5"/>
    <cellStyle name="RowLevel_0" xfId="21"/>
    <cellStyle name="常规 13 3" xfId="22"/>
    <cellStyle name="差_5.中央部门决算（草案)-1 2" xfId="23"/>
    <cellStyle name="已访问的超链接" xfId="24" builtinId="9"/>
    <cellStyle name="注释" xfId="25" builtinId="10"/>
    <cellStyle name="常规 6" xfId="26"/>
    <cellStyle name="百分比 2" xfId="27"/>
    <cellStyle name="差_出版署2010年度中央部门决算草案 2" xfId="28"/>
    <cellStyle name="60% - 强调文字颜色 2" xfId="29" builtinId="36"/>
    <cellStyle name="标题 4" xfId="30" builtinId="19"/>
    <cellStyle name="警告文本" xfId="31" builtinId="11"/>
    <cellStyle name="常规 5 2" xfId="32"/>
    <cellStyle name="标题" xfId="33" builtinId="15"/>
    <cellStyle name="解释性文本" xfId="34" builtinId="53"/>
    <cellStyle name="标题 1" xfId="35" builtinId="16"/>
    <cellStyle name="常规 5 2 2" xfId="36"/>
    <cellStyle name="标题 2" xfId="37" builtinId="17"/>
    <cellStyle name="60% - 强调文字颜色 1" xfId="38" builtinId="32"/>
    <cellStyle name="标题 3" xfId="39" builtinId="18"/>
    <cellStyle name="60% - 强调文字颜色 4" xfId="40" builtinId="44"/>
    <cellStyle name="输出" xfId="41" builtinId="21"/>
    <cellStyle name="常规 26" xfId="42"/>
    <cellStyle name="常规 31" xfId="43"/>
    <cellStyle name="计算" xfId="44" builtinId="22"/>
    <cellStyle name="检查单元格" xfId="45" builtinId="23"/>
    <cellStyle name="20% - 强调文字颜色 6" xfId="46" builtinId="50"/>
    <cellStyle name="强调文字颜色 2" xfId="47" builtinId="33"/>
    <cellStyle name="链接单元格" xfId="48" builtinId="24"/>
    <cellStyle name="汇总" xfId="49" builtinId="25"/>
    <cellStyle name="好" xfId="50" builtinId="26"/>
    <cellStyle name="适中" xfId="51" builtinId="28"/>
    <cellStyle name="常规 8 2" xfId="52"/>
    <cellStyle name="20% - 强调文字颜色 5" xfId="53" builtinId="46"/>
    <cellStyle name="强调文字颜色 1" xfId="54" builtinId="29"/>
    <cellStyle name="20% - 强调文字颜色 1" xfId="55" builtinId="30"/>
    <cellStyle name="40% - 强调文字颜色 1" xfId="56" builtinId="31"/>
    <cellStyle name="20% - 强调文字颜色 2" xfId="57" builtinId="34"/>
    <cellStyle name="40% - 强调文字颜色 2" xfId="58" builtinId="35"/>
    <cellStyle name="强调文字颜色 3" xfId="59" builtinId="37"/>
    <cellStyle name="强调文字颜色 4" xfId="60" builtinId="41"/>
    <cellStyle name="20% - 强调文字颜色 4" xfId="61" builtinId="42"/>
    <cellStyle name="40% - 强调文字颜色 4" xfId="62" builtinId="43"/>
    <cellStyle name="强调文字颜色 5" xfId="63" builtinId="45"/>
    <cellStyle name="40% - 强调文字颜色 5" xfId="64" builtinId="47"/>
    <cellStyle name="60% - 强调文字颜色 5" xfId="65" builtinId="48"/>
    <cellStyle name="强调文字颜色 6" xfId="66" builtinId="49"/>
    <cellStyle name="40% - 强调文字颜色 6" xfId="67" builtinId="51"/>
    <cellStyle name="60% - 强调文字颜色 6" xfId="68" builtinId="52"/>
    <cellStyle name="_ET_STYLE_NoName_00_" xfId="69"/>
    <cellStyle name="百分比 2 2" xfId="70"/>
    <cellStyle name="百分比 2 3" xfId="71"/>
    <cellStyle name="_ET_STYLE_NoName_00_ 2" xfId="7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常规 10" xfId="80"/>
    <cellStyle name="常规 16 2" xfId="81"/>
    <cellStyle name="常规 21 2" xfId="82"/>
    <cellStyle name="好_出版署2010年度中央部门决算草案 2" xfId="83"/>
    <cellStyle name="常规 10 2" xfId="84"/>
    <cellStyle name="常规 10 2 2" xfId="85"/>
    <cellStyle name="常规 10 2 3" xfId="86"/>
    <cellStyle name="常规 10 3" xfId="87"/>
    <cellStyle name="好_司法部2010年度中央部门决算（草案）报 2"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15" xfId="100"/>
    <cellStyle name="常规 20" xfId="101"/>
    <cellStyle name="常规 15 2" xfId="102"/>
    <cellStyle name="常规 20 2" xfId="103"/>
    <cellStyle name="常规 16" xfId="104"/>
    <cellStyle name="常规 21" xfId="105"/>
    <cellStyle name="好_出版署2010年度中央部门决算草案" xfId="106"/>
    <cellStyle name="常规 17" xfId="107"/>
    <cellStyle name="常规 22" xfId="108"/>
    <cellStyle name="常规 17 2" xfId="109"/>
    <cellStyle name="常规 22 2" xfId="110"/>
    <cellStyle name="常规 18" xfId="111"/>
    <cellStyle name="常规 23" xfId="112"/>
    <cellStyle name="常规 18 2" xfId="113"/>
    <cellStyle name="常规 23 2" xfId="114"/>
    <cellStyle name="常规 19" xfId="115"/>
    <cellStyle name="常规 24" xfId="116"/>
    <cellStyle name="常规 19 2" xfId="117"/>
    <cellStyle name="常规 24 2" xfId="118"/>
    <cellStyle name="常规 2" xfId="119"/>
    <cellStyle name="常规 2 2" xfId="120"/>
    <cellStyle name="常规 2 2 2" xfId="121"/>
    <cellStyle name="常规 37" xfId="122"/>
    <cellStyle name="常规 42" xfId="123"/>
    <cellStyle name="常规 2 2 2 2" xfId="124"/>
    <cellStyle name="常规 2 2 3" xfId="125"/>
    <cellStyle name="常规 38" xfId="126"/>
    <cellStyle name="常规 43" xfId="127"/>
    <cellStyle name="常规 2 3" xfId="128"/>
    <cellStyle name="常规 2 3 2" xfId="129"/>
    <cellStyle name="常规 2 4" xfId="130"/>
    <cellStyle name="好_5.中央部门决算（草案)-1 2" xfId="131"/>
    <cellStyle name="常规 2 4 2" xfId="132"/>
    <cellStyle name="常规 2 5" xfId="133"/>
    <cellStyle name="常规 2 5 2" xfId="134"/>
    <cellStyle name="常规 2 6" xfId="135"/>
    <cellStyle name="常规 25" xfId="136"/>
    <cellStyle name="常规 30" xfId="137"/>
    <cellStyle name="常规 25 2" xfId="138"/>
    <cellStyle name="常规 25 3" xfId="139"/>
    <cellStyle name="常规 27" xfId="140"/>
    <cellStyle name="常规 32" xfId="141"/>
    <cellStyle name="常规 27 2" xfId="142"/>
    <cellStyle name="常规 27 3" xfId="143"/>
    <cellStyle name="常规 28" xfId="144"/>
    <cellStyle name="常规 33" xfId="145"/>
    <cellStyle name="常规 28 2" xfId="146"/>
    <cellStyle name="常规 33 2" xfId="147"/>
    <cellStyle name="常规 29" xfId="148"/>
    <cellStyle name="常规 34" xfId="149"/>
    <cellStyle name="常规 29 2" xfId="150"/>
    <cellStyle name="常规 34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 35" xfId="171"/>
    <cellStyle name="常规 40" xfId="172"/>
    <cellStyle name="常规 35 2" xfId="173"/>
    <cellStyle name="常规 36" xfId="174"/>
    <cellStyle name="常规 41" xfId="175"/>
    <cellStyle name="常规 36 2" xfId="176"/>
    <cellStyle name="常规 36 2 2" xfId="177"/>
    <cellStyle name="常规 4" xfId="178"/>
    <cellStyle name="常规 4 2" xfId="179"/>
    <cellStyle name="常规 4 2 2" xfId="180"/>
    <cellStyle name="常规 4 4" xfId="181"/>
    <cellStyle name="常规 4 2 3" xfId="182"/>
    <cellStyle name="常规 4 3" xfId="183"/>
    <cellStyle name="常规 45" xfId="184"/>
    <cellStyle name="常规 46" xfId="185"/>
    <cellStyle name="常规 47" xfId="186"/>
    <cellStyle name="常规 48" xfId="187"/>
    <cellStyle name="常规 49" xfId="188"/>
    <cellStyle name="常规 5" xfId="189"/>
    <cellStyle name="常规 5 3" xfId="190"/>
    <cellStyle name="常规 5 4" xfId="191"/>
    <cellStyle name="常规 6 2" xfId="192"/>
    <cellStyle name="常规 65" xfId="193"/>
    <cellStyle name="常规 65 2" xfId="194"/>
    <cellStyle name="常规 7" xfId="195"/>
    <cellStyle name="常规 7 2" xfId="196"/>
    <cellStyle name="常规 8" xfId="197"/>
    <cellStyle name="常规 9" xfId="198"/>
    <cellStyle name="常规 9 2" xfId="199"/>
    <cellStyle name="常规 9 3" xfId="200"/>
    <cellStyle name="常规_2017公共预算安排7、8、9、12、13、14、15、16" xfId="201"/>
    <cellStyle name="常规_3岳阳县2016年财政预算方案" xfId="202"/>
    <cellStyle name="常规_Sheet1" xfId="203"/>
    <cellStyle name="常规_Sheet1_1_3岳阳县2016年财政预算方案" xfId="204"/>
    <cellStyle name="常规_Sheet1_3岳阳县2016年财政预算方案 2" xfId="205"/>
    <cellStyle name="常规_SRBJ9701" xfId="206"/>
    <cellStyle name="好_5.中央部门决算（草案)-1" xfId="207"/>
    <cellStyle name="好_全国友协2010年度中央部门决算（草案）" xfId="208"/>
    <cellStyle name="好_全国友协2010年度中央部门决算（草案） 2" xfId="209"/>
    <cellStyle name="好_司法部2010年度中央部门决算（草案）报" xfId="210"/>
    <cellStyle name="千位分隔 2" xfId="211"/>
    <cellStyle name="千位分隔 3" xfId="212"/>
    <cellStyle name="样式 1" xfId="213"/>
    <cellStyle name="样式 1 2" xfId="214"/>
  </cellStyles>
  <tableStyles count="0" defaultTableStyle="TableStyleMedium9" defaultPivotStyle="PivotStyleLight16"/>
  <colors>
    <mruColors>
      <color rgb="00555555"/>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zoomScaleSheetLayoutView="60" workbookViewId="0">
      <selection activeCell="C25" sqref="C25"/>
    </sheetView>
  </sheetViews>
  <sheetFormatPr defaultColWidth="8.79166666666667" defaultRowHeight="25.2" customHeight="1" outlineLevelCol="1"/>
  <cols>
    <col min="1" max="1" width="8.7" style="279" customWidth="1"/>
    <col min="2" max="2" width="72.2" style="280" customWidth="1"/>
    <col min="3" max="32" width="9" style="280"/>
    <col min="33" max="16384" width="8.79166666666667" style="280"/>
  </cols>
  <sheetData>
    <row r="1" ht="63" customHeight="1" spans="1:2">
      <c r="A1" s="281" t="s">
        <v>0</v>
      </c>
      <c r="B1" s="281"/>
    </row>
    <row r="2" s="278" customFormat="1" ht="36" customHeight="1" spans="1:2">
      <c r="A2" s="282" t="s">
        <v>1</v>
      </c>
      <c r="B2" s="282" t="s">
        <v>2</v>
      </c>
    </row>
    <row r="3" s="278" customFormat="1" ht="42" customHeight="1" spans="1:2">
      <c r="A3" s="282">
        <v>1</v>
      </c>
      <c r="B3" s="283" t="s">
        <v>3</v>
      </c>
    </row>
    <row r="4" s="278" customFormat="1" ht="42" customHeight="1" spans="1:2">
      <c r="A4" s="282">
        <v>2</v>
      </c>
      <c r="B4" s="283" t="s">
        <v>4</v>
      </c>
    </row>
    <row r="5" s="278" customFormat="1" ht="42" customHeight="1" spans="1:2">
      <c r="A5" s="282">
        <v>3</v>
      </c>
      <c r="B5" s="283" t="s">
        <v>5</v>
      </c>
    </row>
    <row r="6" s="278" customFormat="1" ht="42" customHeight="1" spans="1:2">
      <c r="A6" s="282">
        <v>4</v>
      </c>
      <c r="B6" s="283" t="s">
        <v>6</v>
      </c>
    </row>
    <row r="7" s="278" customFormat="1" ht="42" customHeight="1" spans="1:2">
      <c r="A7" s="282">
        <v>5</v>
      </c>
      <c r="B7" s="283" t="s">
        <v>7</v>
      </c>
    </row>
    <row r="8" s="278" customFormat="1" ht="42" customHeight="1" spans="1:2">
      <c r="A8" s="282">
        <v>6</v>
      </c>
      <c r="B8" s="283" t="s">
        <v>8</v>
      </c>
    </row>
    <row r="9" s="278" customFormat="1" ht="42" customHeight="1" spans="1:2">
      <c r="A9" s="282">
        <v>7</v>
      </c>
      <c r="B9" s="283" t="s">
        <v>9</v>
      </c>
    </row>
    <row r="10" s="278" customFormat="1" ht="42" customHeight="1" spans="1:2">
      <c r="A10" s="282">
        <v>8</v>
      </c>
      <c r="B10" s="283" t="s">
        <v>10</v>
      </c>
    </row>
    <row r="11" s="278" customFormat="1" ht="42" customHeight="1" spans="1:2">
      <c r="A11" s="282">
        <v>9</v>
      </c>
      <c r="B11" s="283" t="s">
        <v>11</v>
      </c>
    </row>
    <row r="12" s="278" customFormat="1" ht="42" customHeight="1" spans="1:2">
      <c r="A12" s="282">
        <v>10</v>
      </c>
      <c r="B12" s="283" t="s">
        <v>12</v>
      </c>
    </row>
    <row r="13" s="278" customFormat="1" ht="42" customHeight="1" spans="1:2">
      <c r="A13" s="282">
        <v>11</v>
      </c>
      <c r="B13" s="283" t="s">
        <v>13</v>
      </c>
    </row>
    <row r="14" s="278" customFormat="1" ht="42" customHeight="1" spans="1:2">
      <c r="A14" s="282">
        <v>12</v>
      </c>
      <c r="B14" s="283" t="s">
        <v>14</v>
      </c>
    </row>
    <row r="15" s="278" customFormat="1" ht="42" customHeight="1" spans="1:2">
      <c r="A15" s="282">
        <v>13</v>
      </c>
      <c r="B15" s="283" t="s">
        <v>15</v>
      </c>
    </row>
    <row r="16" s="278" customFormat="1" ht="42" customHeight="1" spans="1:2">
      <c r="A16" s="282">
        <v>14</v>
      </c>
      <c r="B16" s="283" t="s">
        <v>16</v>
      </c>
    </row>
    <row r="17" s="278" customFormat="1" ht="42" customHeight="1" spans="1:2">
      <c r="A17" s="282">
        <v>15</v>
      </c>
      <c r="B17" s="283" t="s">
        <v>17</v>
      </c>
    </row>
    <row r="18" s="278" customFormat="1" ht="42" customHeight="1" spans="1:2">
      <c r="A18" s="282">
        <v>16</v>
      </c>
      <c r="B18" s="283" t="s">
        <v>18</v>
      </c>
    </row>
  </sheetData>
  <mergeCells count="1">
    <mergeCell ref="A1:B1"/>
  </mergeCells>
  <printOptions horizontalCentered="1"/>
  <pageMargins left="0.71" right="0.71" top="0.75" bottom="0.75" header="0.31" footer="0.31"/>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zoomScaleSheetLayoutView="106" workbookViewId="0">
      <selection activeCell="J5" sqref="J5"/>
    </sheetView>
  </sheetViews>
  <sheetFormatPr defaultColWidth="8.79166666666667" defaultRowHeight="30" customHeight="1" outlineLevelCol="3"/>
  <cols>
    <col min="1" max="3" width="30.3" style="117" customWidth="1"/>
    <col min="4" max="32" width="9" style="117"/>
    <col min="33" max="16384" width="8.79166666666667" style="117"/>
  </cols>
  <sheetData>
    <row r="1" ht="120" customHeight="1" spans="1:4">
      <c r="A1" s="118" t="s">
        <v>1809</v>
      </c>
      <c r="B1" s="118"/>
      <c r="C1" s="118"/>
      <c r="D1" s="119"/>
    </row>
    <row r="2" s="116" customFormat="1" customHeight="1" spans="1:4">
      <c r="A2" s="120"/>
      <c r="B2" s="121"/>
      <c r="C2" s="121" t="s">
        <v>20</v>
      </c>
      <c r="D2" s="119"/>
    </row>
    <row r="3" s="116" customFormat="1" ht="38" customHeight="1" spans="1:4">
      <c r="A3" s="122" t="s">
        <v>1810</v>
      </c>
      <c r="B3" s="123" t="s">
        <v>1801</v>
      </c>
      <c r="C3" s="124" t="s">
        <v>1811</v>
      </c>
      <c r="D3" s="125"/>
    </row>
    <row r="4" ht="38" customHeight="1" spans="1:4">
      <c r="A4" s="126" t="s">
        <v>1812</v>
      </c>
      <c r="B4" s="127"/>
      <c r="C4" s="128"/>
      <c r="D4" s="119"/>
    </row>
    <row r="5" ht="38" customHeight="1" spans="1:4">
      <c r="A5" s="126" t="s">
        <v>1813</v>
      </c>
      <c r="B5" s="127"/>
      <c r="C5" s="129"/>
      <c r="D5" s="119"/>
    </row>
    <row r="6" ht="38" customHeight="1" spans="1:4">
      <c r="A6" s="126" t="s">
        <v>1814</v>
      </c>
      <c r="B6" s="128"/>
      <c r="C6" s="129"/>
      <c r="D6" s="119"/>
    </row>
    <row r="7" ht="38" customHeight="1" spans="1:4">
      <c r="A7" s="126" t="s">
        <v>1815</v>
      </c>
      <c r="B7" s="127"/>
      <c r="C7" s="129"/>
      <c r="D7" s="119"/>
    </row>
    <row r="8" ht="38" customHeight="1" spans="1:4">
      <c r="A8" s="126" t="s">
        <v>1816</v>
      </c>
      <c r="B8" s="128"/>
      <c r="C8" s="129"/>
      <c r="D8" s="119"/>
    </row>
    <row r="9" ht="38" customHeight="1" spans="1:4">
      <c r="A9" s="126" t="s">
        <v>1817</v>
      </c>
      <c r="B9" s="128"/>
      <c r="C9" s="129"/>
      <c r="D9" s="119"/>
    </row>
    <row r="10" ht="38" customHeight="1" spans="1:4">
      <c r="A10" s="126" t="s">
        <v>1818</v>
      </c>
      <c r="B10" s="130"/>
      <c r="C10" s="129"/>
      <c r="D10" s="119"/>
    </row>
    <row r="11" ht="38" customHeight="1" spans="1:4">
      <c r="A11" s="123" t="s">
        <v>1807</v>
      </c>
      <c r="B11" s="131"/>
      <c r="C11" s="123"/>
      <c r="D11" s="132"/>
    </row>
    <row r="12" ht="38" customHeight="1" spans="1:3">
      <c r="A12" s="133" t="s">
        <v>1819</v>
      </c>
      <c r="B12" s="133"/>
      <c r="C12" s="133"/>
    </row>
    <row r="16" s="116" customFormat="1" customHeight="1" spans="1:1">
      <c r="A16" s="117"/>
    </row>
    <row r="18" customHeight="1" spans="1:3">
      <c r="A18" s="134"/>
      <c r="B18" s="135"/>
      <c r="C18" s="135"/>
    </row>
  </sheetData>
  <mergeCells count="2">
    <mergeCell ref="A1:C1"/>
    <mergeCell ref="A12:C12"/>
  </mergeCells>
  <printOptions horizontalCentered="1"/>
  <pageMargins left="0.75" right="0.75" top="0.98" bottom="0.98" header="0.51" footer="0.51"/>
  <pageSetup paperSize="9" scale="85" orientation="portrait" horizontalDpi="600" verticalDpi="600"/>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zoomScaleSheetLayoutView="60" workbookViewId="0">
      <selection activeCell="C13" sqref="C13"/>
    </sheetView>
  </sheetViews>
  <sheetFormatPr defaultColWidth="26.0916666666667" defaultRowHeight="52.5" customHeight="1" outlineLevelCol="1"/>
  <cols>
    <col min="1" max="1" width="39.2" style="1" customWidth="1"/>
    <col min="2" max="2" width="38.4" style="1" customWidth="1"/>
    <col min="3" max="16384" width="26.0916666666667" style="1"/>
  </cols>
  <sheetData>
    <row r="1" s="102" customFormat="1" ht="21" customHeight="1" spans="1:2">
      <c r="A1" s="103"/>
      <c r="B1" s="104"/>
    </row>
    <row r="2" ht="63" customHeight="1" spans="1:2">
      <c r="A2" s="105" t="s">
        <v>1820</v>
      </c>
      <c r="B2" s="106"/>
    </row>
    <row r="3" ht="27" customHeight="1" spans="1:2">
      <c r="A3" s="107"/>
      <c r="B3" s="108" t="s">
        <v>1821</v>
      </c>
    </row>
    <row r="4" customHeight="1" spans="1:2">
      <c r="A4" s="109" t="s">
        <v>1822</v>
      </c>
      <c r="B4" s="109" t="s">
        <v>1823</v>
      </c>
    </row>
    <row r="5" customHeight="1" spans="1:2">
      <c r="A5" s="110" t="s">
        <v>1824</v>
      </c>
      <c r="B5" s="111"/>
    </row>
    <row r="6" customHeight="1" spans="1:2">
      <c r="A6" s="110" t="s">
        <v>1825</v>
      </c>
      <c r="B6" s="111"/>
    </row>
    <row r="7" customHeight="1" spans="1:2">
      <c r="A7" s="110" t="s">
        <v>1826</v>
      </c>
      <c r="B7" s="111"/>
    </row>
    <row r="8" customHeight="1" spans="1:2">
      <c r="A8" s="110" t="s">
        <v>1827</v>
      </c>
      <c r="B8" s="111"/>
    </row>
    <row r="9" customHeight="1" spans="1:2">
      <c r="A9" s="110" t="s">
        <v>1828</v>
      </c>
      <c r="B9" s="111"/>
    </row>
    <row r="10" customHeight="1" spans="1:2">
      <c r="A10" s="110" t="s">
        <v>1774</v>
      </c>
      <c r="B10" s="111"/>
    </row>
    <row r="11" customHeight="1" spans="1:2">
      <c r="A11" s="110" t="s">
        <v>1829</v>
      </c>
      <c r="B11" s="112"/>
    </row>
    <row r="12" customHeight="1" spans="1:2">
      <c r="A12" s="113" t="s">
        <v>1830</v>
      </c>
      <c r="B12" s="111"/>
    </row>
    <row r="13" customHeight="1" spans="1:2">
      <c r="A13" s="114" t="s">
        <v>1831</v>
      </c>
      <c r="B13" s="115"/>
    </row>
  </sheetData>
  <mergeCells count="2">
    <mergeCell ref="A2:B2"/>
    <mergeCell ref="A13:B13"/>
  </mergeCells>
  <pageMargins left="0.75" right="0.75" top="1" bottom="1" header="0.5" footer="0.5"/>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zoomScaleSheetLayoutView="60" workbookViewId="0">
      <selection activeCell="G3" sqref="G3"/>
    </sheetView>
  </sheetViews>
  <sheetFormatPr defaultColWidth="8.19166666666667" defaultRowHeight="40.2" customHeight="1" outlineLevelRow="4" outlineLevelCol="2"/>
  <cols>
    <col min="1" max="1" width="27.1" style="94" customWidth="1"/>
    <col min="2" max="2" width="27.1" style="77" customWidth="1"/>
    <col min="3" max="3" width="27.1" style="94" customWidth="1"/>
    <col min="4" max="16384" width="8.19166666666667" style="94"/>
  </cols>
  <sheetData>
    <row r="1" ht="111" customHeight="1" spans="1:3">
      <c r="A1" s="95" t="s">
        <v>1832</v>
      </c>
      <c r="B1" s="96"/>
      <c r="C1" s="96"/>
    </row>
    <row r="2" customHeight="1" spans="1:3">
      <c r="A2" s="97"/>
      <c r="B2" s="97"/>
      <c r="C2" s="98" t="s">
        <v>20</v>
      </c>
    </row>
    <row r="3" customHeight="1" spans="1:3">
      <c r="A3" s="99" t="s">
        <v>1795</v>
      </c>
      <c r="B3" s="100" t="s">
        <v>1796</v>
      </c>
      <c r="C3" s="100" t="s">
        <v>1797</v>
      </c>
    </row>
    <row r="4" s="93" customFormat="1" customHeight="1" spans="1:3">
      <c r="A4" s="99"/>
      <c r="B4" s="101"/>
      <c r="C4" s="101"/>
    </row>
    <row r="5" customHeight="1" spans="1:3">
      <c r="A5" s="77" t="s">
        <v>1833</v>
      </c>
      <c r="C5" s="77"/>
    </row>
  </sheetData>
  <mergeCells count="2">
    <mergeCell ref="A1:C1"/>
    <mergeCell ref="A5:C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zoomScaleSheetLayoutView="60" workbookViewId="0">
      <selection activeCell="I7" sqref="I7"/>
    </sheetView>
  </sheetViews>
  <sheetFormatPr defaultColWidth="10.5" defaultRowHeight="30" customHeight="1" outlineLevelCol="2"/>
  <cols>
    <col min="1" max="3" width="26.4" style="62" customWidth="1"/>
    <col min="4" max="32" width="9" style="62" customWidth="1"/>
    <col min="33" max="224" width="10.5" style="62" customWidth="1"/>
    <col min="225" max="251" width="9" style="62" customWidth="1"/>
    <col min="252" max="252" width="36.4" style="62" customWidth="1"/>
    <col min="253" max="16384" width="10.5" style="62"/>
  </cols>
  <sheetData>
    <row r="1" ht="102" customHeight="1" spans="1:3">
      <c r="A1" s="78" t="s">
        <v>1834</v>
      </c>
      <c r="B1" s="78"/>
      <c r="C1" s="78"/>
    </row>
    <row r="2" s="3" customFormat="1" customHeight="1" spans="1:3">
      <c r="A2" s="79"/>
      <c r="B2" s="79"/>
      <c r="C2" s="80" t="s">
        <v>20</v>
      </c>
    </row>
    <row r="3" customHeight="1" spans="1:3">
      <c r="A3" s="81" t="s">
        <v>1800</v>
      </c>
      <c r="B3" s="82"/>
      <c r="C3" s="83"/>
    </row>
    <row r="4" customHeight="1" spans="1:3">
      <c r="A4" s="84" t="s">
        <v>1835</v>
      </c>
      <c r="B4" s="85" t="s">
        <v>1801</v>
      </c>
      <c r="C4" s="85" t="s">
        <v>1811</v>
      </c>
    </row>
    <row r="5" customHeight="1" spans="1:3">
      <c r="A5" s="86"/>
      <c r="B5" s="87"/>
      <c r="C5" s="88"/>
    </row>
    <row r="6" customHeight="1" spans="1:3">
      <c r="A6" s="86"/>
      <c r="B6" s="87"/>
      <c r="C6" s="87"/>
    </row>
    <row r="7" customHeight="1" spans="1:3">
      <c r="A7" s="86"/>
      <c r="B7" s="87"/>
      <c r="C7" s="87"/>
    </row>
    <row r="8" customHeight="1" spans="1:3">
      <c r="A8" s="86"/>
      <c r="B8" s="89"/>
      <c r="C8" s="89"/>
    </row>
    <row r="9" customHeight="1" spans="1:3">
      <c r="A9" s="86"/>
      <c r="B9" s="90"/>
      <c r="C9" s="90"/>
    </row>
    <row r="10" customHeight="1" spans="1:3">
      <c r="A10" s="91" t="s">
        <v>121</v>
      </c>
      <c r="B10" s="92"/>
      <c r="C10" s="92"/>
    </row>
    <row r="11" customHeight="1" spans="1:3">
      <c r="A11" s="77" t="s">
        <v>1836</v>
      </c>
      <c r="B11" s="77"/>
      <c r="C11" s="77"/>
    </row>
  </sheetData>
  <mergeCells count="3">
    <mergeCell ref="A1:C1"/>
    <mergeCell ref="A3:C3"/>
    <mergeCell ref="A11:C11"/>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zoomScaleSheetLayoutView="60" workbookViewId="0">
      <selection activeCell="F5" sqref="F5"/>
    </sheetView>
  </sheetViews>
  <sheetFormatPr defaultColWidth="8.79166666666667" defaultRowHeight="30" customHeight="1" outlineLevelCol="2"/>
  <cols>
    <col min="1" max="1" width="34.4" style="62" customWidth="1"/>
    <col min="2" max="2" width="14.8916666666667" style="62" customWidth="1"/>
    <col min="3" max="3" width="26.1" style="62" customWidth="1"/>
    <col min="4" max="32" width="9" style="62"/>
    <col min="33" max="16384" width="8.79166666666667" style="62"/>
  </cols>
  <sheetData>
    <row r="1" ht="87" customHeight="1" spans="1:3">
      <c r="A1" s="63" t="s">
        <v>1837</v>
      </c>
      <c r="B1" s="63"/>
      <c r="C1" s="63"/>
    </row>
    <row r="2" s="3" customFormat="1" customHeight="1" spans="1:3">
      <c r="A2" s="64"/>
      <c r="B2" s="65"/>
      <c r="C2" s="65" t="s">
        <v>20</v>
      </c>
    </row>
    <row r="3" ht="43" customHeight="1" spans="1:3">
      <c r="A3" s="66" t="s">
        <v>1810</v>
      </c>
      <c r="B3" s="67"/>
      <c r="C3" s="68"/>
    </row>
    <row r="4" customHeight="1" spans="1:3">
      <c r="A4" s="69" t="s">
        <v>1835</v>
      </c>
      <c r="B4" s="69" t="s">
        <v>1801</v>
      </c>
      <c r="C4" s="70" t="s">
        <v>1811</v>
      </c>
    </row>
    <row r="5" customHeight="1" spans="1:3">
      <c r="A5" s="71" t="s">
        <v>1838</v>
      </c>
      <c r="B5" s="72"/>
      <c r="C5" s="73"/>
    </row>
    <row r="6" customHeight="1" spans="1:3">
      <c r="A6" s="71" t="s">
        <v>1839</v>
      </c>
      <c r="B6" s="72"/>
      <c r="C6" s="74"/>
    </row>
    <row r="7" customHeight="1" spans="1:3">
      <c r="A7" s="71" t="s">
        <v>1840</v>
      </c>
      <c r="B7" s="72"/>
      <c r="C7" s="74"/>
    </row>
    <row r="8" customHeight="1" spans="1:3">
      <c r="A8" s="71" t="s">
        <v>1841</v>
      </c>
      <c r="B8" s="73"/>
      <c r="C8" s="74"/>
    </row>
    <row r="9" customHeight="1" spans="1:3">
      <c r="A9" s="71" t="s">
        <v>1842</v>
      </c>
      <c r="B9" s="73"/>
      <c r="C9" s="74"/>
    </row>
    <row r="10" customHeight="1" spans="1:3">
      <c r="A10" s="75" t="s">
        <v>121</v>
      </c>
      <c r="B10" s="76"/>
      <c r="C10" s="75"/>
    </row>
    <row r="11" customHeight="1" spans="1:3">
      <c r="A11" s="77" t="s">
        <v>1843</v>
      </c>
      <c r="B11" s="77"/>
      <c r="C11" s="77"/>
    </row>
  </sheetData>
  <mergeCells count="3">
    <mergeCell ref="A1:C1"/>
    <mergeCell ref="A3:C3"/>
    <mergeCell ref="A11:C11"/>
  </mergeCells>
  <pageMargins left="0.75" right="0.75"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SheetLayoutView="60" workbookViewId="0">
      <selection activeCell="E4" sqref="E4:H4"/>
    </sheetView>
  </sheetViews>
  <sheetFormatPr defaultColWidth="8.79166666666667" defaultRowHeight="25.2" customHeight="1"/>
  <cols>
    <col min="1" max="1" width="14.8916666666667" style="20" customWidth="1"/>
    <col min="2" max="2" width="11" style="20" customWidth="1"/>
    <col min="3" max="7" width="13.1916666666667" style="20" customWidth="1"/>
    <col min="8" max="8" width="13.8916666666667" style="20" customWidth="1"/>
    <col min="9" max="9" width="12.8916666666667" style="20" customWidth="1"/>
    <col min="10" max="13" width="9" style="20"/>
    <col min="14" max="16384" width="8.79166666666667" style="20"/>
  </cols>
  <sheetData>
    <row r="1" s="19" customFormat="1" ht="52" customHeight="1" spans="1:9">
      <c r="A1" s="22" t="s">
        <v>1844</v>
      </c>
      <c r="B1" s="22"/>
      <c r="C1" s="22"/>
      <c r="D1" s="23"/>
      <c r="E1" s="22"/>
      <c r="F1" s="22"/>
      <c r="G1" s="22"/>
      <c r="H1" s="22"/>
      <c r="I1" s="22"/>
    </row>
    <row r="2" ht="25" customHeight="1" spans="1:9">
      <c r="A2" s="24"/>
      <c r="B2" s="25"/>
      <c r="C2" s="25"/>
      <c r="D2" s="25"/>
      <c r="E2" s="25"/>
      <c r="F2" s="25"/>
      <c r="G2" s="25"/>
      <c r="H2" s="46"/>
      <c r="I2" s="46" t="s">
        <v>20</v>
      </c>
    </row>
    <row r="3" ht="43" customHeight="1" spans="1:9">
      <c r="A3" s="47" t="s">
        <v>1845</v>
      </c>
      <c r="B3" s="48" t="s">
        <v>121</v>
      </c>
      <c r="C3" s="48" t="s">
        <v>1846</v>
      </c>
      <c r="D3" s="48" t="s">
        <v>1847</v>
      </c>
      <c r="E3" s="48" t="s">
        <v>1848</v>
      </c>
      <c r="F3" s="48" t="s">
        <v>1849</v>
      </c>
      <c r="G3" s="48" t="s">
        <v>1850</v>
      </c>
      <c r="H3" s="48" t="s">
        <v>1851</v>
      </c>
      <c r="I3" s="48" t="s">
        <v>1852</v>
      </c>
    </row>
    <row r="4" ht="43" customHeight="1" spans="1:9">
      <c r="A4" s="43" t="s">
        <v>1853</v>
      </c>
      <c r="B4" s="33">
        <f>SUM(E4:H4)</f>
        <v>185</v>
      </c>
      <c r="C4" s="49"/>
      <c r="D4" s="49"/>
      <c r="E4" s="36">
        <v>112</v>
      </c>
      <c r="F4" s="37"/>
      <c r="G4" s="38">
        <v>66</v>
      </c>
      <c r="H4" s="36">
        <v>7</v>
      </c>
      <c r="I4" s="59"/>
    </row>
    <row r="5" ht="43" customHeight="1" spans="1:9">
      <c r="A5" s="43" t="s">
        <v>1854</v>
      </c>
      <c r="B5" s="33"/>
      <c r="C5" s="50"/>
      <c r="D5" s="51"/>
      <c r="E5" s="50"/>
      <c r="F5" s="37"/>
      <c r="G5" s="50"/>
      <c r="H5" s="50"/>
      <c r="I5" s="50"/>
    </row>
    <row r="6" ht="43" customHeight="1" spans="1:9">
      <c r="A6" s="52" t="s">
        <v>1855</v>
      </c>
      <c r="B6" s="33"/>
      <c r="C6" s="53"/>
      <c r="D6" s="54"/>
      <c r="E6" s="50"/>
      <c r="F6" s="55"/>
      <c r="G6" s="54"/>
      <c r="H6" s="50"/>
      <c r="I6" s="60"/>
    </row>
    <row r="7" ht="43" customHeight="1" spans="1:9">
      <c r="A7" s="40" t="s">
        <v>1856</v>
      </c>
      <c r="B7" s="33">
        <f>SUM(E7:H7)</f>
        <v>185</v>
      </c>
      <c r="C7" s="34"/>
      <c r="D7" s="35"/>
      <c r="E7" s="36">
        <v>112</v>
      </c>
      <c r="F7" s="37"/>
      <c r="G7" s="38">
        <v>66</v>
      </c>
      <c r="H7" s="36">
        <v>7</v>
      </c>
      <c r="I7" s="44"/>
    </row>
    <row r="8" ht="43" customHeight="1" spans="1:9">
      <c r="A8" s="40" t="s">
        <v>1857</v>
      </c>
      <c r="B8" s="33">
        <f>SUM(E8:H8)</f>
        <v>185</v>
      </c>
      <c r="C8" s="34"/>
      <c r="D8" s="35"/>
      <c r="E8" s="36">
        <v>112</v>
      </c>
      <c r="F8" s="37"/>
      <c r="G8" s="38">
        <v>66</v>
      </c>
      <c r="H8" s="36">
        <v>7</v>
      </c>
      <c r="I8" s="44"/>
    </row>
    <row r="9" ht="43" customHeight="1" spans="1:9">
      <c r="A9" s="40" t="s">
        <v>1858</v>
      </c>
      <c r="B9" s="39"/>
      <c r="C9" s="56"/>
      <c r="D9" s="57"/>
      <c r="E9" s="50"/>
      <c r="F9" s="58"/>
      <c r="G9" s="57"/>
      <c r="H9" s="50"/>
      <c r="I9" s="61"/>
    </row>
    <row r="10" ht="43" customHeight="1" spans="1:9">
      <c r="A10" s="40" t="s">
        <v>1859</v>
      </c>
      <c r="B10" s="39"/>
      <c r="C10" s="34"/>
      <c r="D10" s="34"/>
      <c r="E10" s="56"/>
      <c r="F10" s="34"/>
      <c r="G10" s="34"/>
      <c r="H10" s="56"/>
      <c r="I10" s="56"/>
    </row>
    <row r="11" ht="43" customHeight="1" spans="1:9">
      <c r="A11" s="40" t="s">
        <v>1860</v>
      </c>
      <c r="B11" s="42"/>
      <c r="C11" s="34"/>
      <c r="D11" s="34"/>
      <c r="E11" s="34"/>
      <c r="F11" s="34"/>
      <c r="G11" s="34"/>
      <c r="H11" s="34"/>
      <c r="I11" s="45"/>
    </row>
    <row r="12" ht="43" customHeight="1" spans="1:9">
      <c r="A12" s="40" t="s">
        <v>1861</v>
      </c>
      <c r="B12" s="42"/>
      <c r="C12" s="34"/>
      <c r="D12" s="34"/>
      <c r="E12" s="34"/>
      <c r="F12" s="34"/>
      <c r="G12" s="34"/>
      <c r="H12" s="34"/>
      <c r="I12" s="34"/>
    </row>
  </sheetData>
  <mergeCells count="1">
    <mergeCell ref="A1:I1"/>
  </mergeCells>
  <pageMargins left="0.7" right="0.7"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opLeftCell="A4" workbookViewId="0">
      <selection activeCell="J5" sqref="J5"/>
    </sheetView>
  </sheetViews>
  <sheetFormatPr defaultColWidth="8.79166666666667" defaultRowHeight="30" customHeight="1"/>
  <cols>
    <col min="1" max="1" width="18.1916666666667" style="20" customWidth="1"/>
    <col min="2" max="9" width="12.9" style="21" customWidth="1"/>
    <col min="10" max="12" width="9" style="20"/>
    <col min="13" max="236" width="8.79166666666667" style="20"/>
  </cols>
  <sheetData>
    <row r="1" s="19" customFormat="1" ht="52" customHeight="1" spans="1:9">
      <c r="A1" s="22" t="s">
        <v>1862</v>
      </c>
      <c r="B1" s="22"/>
      <c r="C1" s="22"/>
      <c r="D1" s="23"/>
      <c r="E1" s="22"/>
      <c r="F1" s="22"/>
      <c r="G1" s="22"/>
      <c r="H1" s="22"/>
      <c r="I1" s="22"/>
    </row>
    <row r="2" s="20" customFormat="1" ht="52" customHeight="1" spans="1:9">
      <c r="A2" s="24"/>
      <c r="B2" s="25"/>
      <c r="C2" s="25"/>
      <c r="D2" s="25"/>
      <c r="E2" s="25"/>
      <c r="F2" s="25"/>
      <c r="G2" s="25"/>
      <c r="H2" s="26"/>
      <c r="I2" s="26" t="s">
        <v>20</v>
      </c>
    </row>
    <row r="3" s="20" customFormat="1" ht="52" customHeight="1" spans="1:9">
      <c r="A3" s="27" t="s">
        <v>1845</v>
      </c>
      <c r="B3" s="28" t="s">
        <v>121</v>
      </c>
      <c r="C3" s="29" t="s">
        <v>1846</v>
      </c>
      <c r="D3" s="29" t="s">
        <v>1847</v>
      </c>
      <c r="E3" s="30" t="s">
        <v>1848</v>
      </c>
      <c r="F3" s="31" t="s">
        <v>1849</v>
      </c>
      <c r="G3" s="31" t="s">
        <v>1850</v>
      </c>
      <c r="H3" s="31" t="s">
        <v>1851</v>
      </c>
      <c r="I3" s="28" t="s">
        <v>1852</v>
      </c>
    </row>
    <row r="4" s="20" customFormat="1" ht="52" customHeight="1" spans="1:9">
      <c r="A4" s="32" t="s">
        <v>1863</v>
      </c>
      <c r="B4" s="33">
        <f>SUM(E4:H4)</f>
        <v>185</v>
      </c>
      <c r="C4" s="34"/>
      <c r="D4" s="35"/>
      <c r="E4" s="36">
        <v>112</v>
      </c>
      <c r="F4" s="37"/>
      <c r="G4" s="38">
        <v>66</v>
      </c>
      <c r="H4" s="36">
        <v>7</v>
      </c>
      <c r="I4" s="44"/>
    </row>
    <row r="5" s="20" customFormat="1" ht="52" customHeight="1" spans="1:9">
      <c r="A5" s="32" t="s">
        <v>1864</v>
      </c>
      <c r="B5" s="39"/>
      <c r="C5" s="34"/>
      <c r="D5" s="34"/>
      <c r="E5" s="34"/>
      <c r="F5" s="34"/>
      <c r="G5" s="34"/>
      <c r="H5" s="34"/>
      <c r="I5" s="45"/>
    </row>
    <row r="6" s="20" customFormat="1" ht="52" customHeight="1" spans="1:9">
      <c r="A6" s="32" t="s">
        <v>1865</v>
      </c>
      <c r="B6" s="39"/>
      <c r="C6" s="34"/>
      <c r="D6" s="34"/>
      <c r="E6" s="34"/>
      <c r="F6" s="34"/>
      <c r="G6" s="34"/>
      <c r="H6" s="34"/>
      <c r="I6" s="45"/>
    </row>
    <row r="7" s="20" customFormat="1" ht="52" customHeight="1" spans="1:9">
      <c r="A7" s="40" t="s">
        <v>1866</v>
      </c>
      <c r="B7" s="33">
        <f>SUM(E7:H7)</f>
        <v>185</v>
      </c>
      <c r="C7" s="34"/>
      <c r="D7" s="35"/>
      <c r="E7" s="36">
        <v>112</v>
      </c>
      <c r="F7" s="37"/>
      <c r="G7" s="38">
        <v>66</v>
      </c>
      <c r="H7" s="36">
        <v>7</v>
      </c>
      <c r="I7" s="44"/>
    </row>
    <row r="8" s="20" customFormat="1" ht="52" customHeight="1" spans="1:9">
      <c r="A8" s="41" t="s">
        <v>1867</v>
      </c>
      <c r="B8" s="42"/>
      <c r="C8" s="34"/>
      <c r="D8" s="34"/>
      <c r="E8" s="34"/>
      <c r="F8" s="34"/>
      <c r="G8" s="34"/>
      <c r="H8" s="34"/>
      <c r="I8" s="34"/>
    </row>
    <row r="9" s="20" customFormat="1" ht="52" customHeight="1" spans="1:9">
      <c r="A9" s="43" t="s">
        <v>1868</v>
      </c>
      <c r="B9" s="42"/>
      <c r="C9" s="34"/>
      <c r="D9" s="34"/>
      <c r="E9" s="34"/>
      <c r="F9" s="34"/>
      <c r="G9" s="34"/>
      <c r="H9" s="34"/>
      <c r="I9" s="34"/>
    </row>
  </sheetData>
  <mergeCells count="1">
    <mergeCell ref="A1:I1"/>
  </mergeCells>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E5" sqref="E5"/>
    </sheetView>
  </sheetViews>
  <sheetFormatPr defaultColWidth="8.79166666666667" defaultRowHeight="15.6" outlineLevelCol="5"/>
  <cols>
    <col min="1" max="1" width="39.2" style="1" customWidth="1"/>
    <col min="2" max="2" width="39.2" style="4" customWidth="1"/>
    <col min="3" max="32" width="9" style="1"/>
    <col min="33" max="16384" width="8.79166666666667" style="1"/>
  </cols>
  <sheetData>
    <row r="1" s="1" customFormat="1" ht="55" customHeight="1" spans="1:2">
      <c r="A1" s="5" t="s">
        <v>1869</v>
      </c>
      <c r="B1" s="5"/>
    </row>
    <row r="2" s="2" customFormat="1" ht="23.25" customHeight="1" spans="1:2">
      <c r="A2" s="6"/>
      <c r="B2" s="7" t="s">
        <v>20</v>
      </c>
    </row>
    <row r="3" s="3" customFormat="1" ht="50.1" customHeight="1" spans="1:2">
      <c r="A3" s="8" t="s">
        <v>1870</v>
      </c>
      <c r="B3" s="8" t="s">
        <v>1871</v>
      </c>
    </row>
    <row r="4" s="1" customFormat="1" ht="50.1" customHeight="1" spans="1:2">
      <c r="A4" s="9" t="s">
        <v>121</v>
      </c>
      <c r="B4" s="9">
        <f>B6+B7</f>
        <v>4</v>
      </c>
    </row>
    <row r="5" s="1" customFormat="1" ht="50.1" customHeight="1" spans="1:6">
      <c r="A5" s="10" t="s">
        <v>1872</v>
      </c>
      <c r="B5" s="9"/>
      <c r="F5" s="11"/>
    </row>
    <row r="6" s="1" customFormat="1" ht="50.1" customHeight="1" spans="1:2">
      <c r="A6" s="10" t="s">
        <v>1873</v>
      </c>
      <c r="B6" s="9">
        <v>2</v>
      </c>
    </row>
    <row r="7" s="1" customFormat="1" ht="50.1" customHeight="1" spans="1:2">
      <c r="A7" s="12" t="s">
        <v>1874</v>
      </c>
      <c r="B7" s="13">
        <v>2</v>
      </c>
    </row>
    <row r="8" s="1" customFormat="1" ht="50.1" customHeight="1" spans="1:2">
      <c r="A8" s="14" t="s">
        <v>1875</v>
      </c>
      <c r="B8" s="13">
        <v>2</v>
      </c>
    </row>
    <row r="9" s="1" customFormat="1" ht="50.1" customHeight="1" spans="1:2">
      <c r="A9" s="15" t="s">
        <v>1876</v>
      </c>
      <c r="B9" s="16">
        <v>0</v>
      </c>
    </row>
    <row r="10" s="1" customFormat="1" ht="171.75" customHeight="1" spans="1:2">
      <c r="A10" s="17" t="s">
        <v>1877</v>
      </c>
      <c r="B10" s="18"/>
    </row>
  </sheetData>
  <mergeCells count="2">
    <mergeCell ref="A1:B1"/>
    <mergeCell ref="A10:B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zoomScale="85" zoomScaleNormal="85" zoomScaleSheetLayoutView="60" topLeftCell="A2" workbookViewId="0">
      <selection activeCell="A6" sqref="A6"/>
    </sheetView>
  </sheetViews>
  <sheetFormatPr defaultColWidth="8.79166666666667" defaultRowHeight="19.95" customHeight="1" outlineLevelCol="3"/>
  <cols>
    <col min="1" max="1" width="37.75" style="266" customWidth="1"/>
    <col min="2" max="2" width="10.4" style="267"/>
    <col min="3" max="3" width="33.125" style="267" customWidth="1"/>
    <col min="4" max="4" width="11" style="267"/>
    <col min="5" max="30" width="9" style="266"/>
    <col min="31" max="16384" width="8.79166666666667" style="266"/>
  </cols>
  <sheetData>
    <row r="1" customHeight="1" spans="1:4">
      <c r="A1" s="268"/>
      <c r="B1" s="268"/>
      <c r="C1" s="268"/>
      <c r="D1" s="269"/>
    </row>
    <row r="2" ht="40" customHeight="1" spans="1:4">
      <c r="A2" s="270" t="s">
        <v>19</v>
      </c>
      <c r="B2" s="270"/>
      <c r="C2" s="270"/>
      <c r="D2" s="270"/>
    </row>
    <row r="3" ht="26" customHeight="1" spans="1:4">
      <c r="A3" s="268"/>
      <c r="B3" s="268"/>
      <c r="C3" s="268"/>
      <c r="D3" s="271" t="s">
        <v>20</v>
      </c>
    </row>
    <row r="4" ht="26" customHeight="1" spans="1:4">
      <c r="A4" s="272" t="s">
        <v>21</v>
      </c>
      <c r="B4" s="178" t="s">
        <v>22</v>
      </c>
      <c r="C4" s="272" t="s">
        <v>23</v>
      </c>
      <c r="D4" s="273" t="s">
        <v>22</v>
      </c>
    </row>
    <row r="5" ht="26" customHeight="1" spans="1:4">
      <c r="A5" s="176" t="s">
        <v>24</v>
      </c>
      <c r="B5" s="177">
        <f>B6+B7</f>
        <v>251.5</v>
      </c>
      <c r="C5" s="176" t="s">
        <v>25</v>
      </c>
      <c r="D5" s="273">
        <f>D6+D7+D8+D9+D10+D11+D12+D13+D14+D15+D16+D17+D18+D19+D20+D21+D22+D23+D24+D26+D27</f>
        <v>3285</v>
      </c>
    </row>
    <row r="6" ht="26" customHeight="1" spans="1:4">
      <c r="A6" s="274" t="s">
        <v>26</v>
      </c>
      <c r="B6" s="177">
        <v>241.5</v>
      </c>
      <c r="C6" s="274" t="s">
        <v>27</v>
      </c>
      <c r="D6" s="182">
        <v>1526</v>
      </c>
    </row>
    <row r="7" ht="26" customHeight="1" spans="1:4">
      <c r="A7" s="274" t="s">
        <v>28</v>
      </c>
      <c r="B7" s="181">
        <v>10</v>
      </c>
      <c r="C7" s="274" t="s">
        <v>29</v>
      </c>
      <c r="D7" s="182">
        <v>10</v>
      </c>
    </row>
    <row r="8" ht="26" customHeight="1" spans="1:4">
      <c r="A8" s="176" t="s">
        <v>30</v>
      </c>
      <c r="B8" s="180">
        <f>B9+B13</f>
        <v>3033.5</v>
      </c>
      <c r="C8" s="274" t="s">
        <v>31</v>
      </c>
      <c r="D8" s="182">
        <v>24</v>
      </c>
    </row>
    <row r="9" ht="26" customHeight="1" spans="1:4">
      <c r="A9" s="179" t="s">
        <v>32</v>
      </c>
      <c r="B9" s="180">
        <f>B10+B11+B12</f>
        <v>613.17</v>
      </c>
      <c r="C9" s="274" t="s">
        <v>33</v>
      </c>
      <c r="D9" s="182">
        <v>30</v>
      </c>
    </row>
    <row r="10" ht="26" customHeight="1" spans="1:4">
      <c r="A10" s="179" t="s">
        <v>34</v>
      </c>
      <c r="B10" s="180">
        <v>521.17</v>
      </c>
      <c r="C10" s="274" t="s">
        <v>35</v>
      </c>
      <c r="D10" s="182">
        <v>0</v>
      </c>
    </row>
    <row r="11" ht="26" customHeight="1" spans="1:4">
      <c r="A11" s="179" t="s">
        <v>36</v>
      </c>
      <c r="B11" s="180">
        <v>92</v>
      </c>
      <c r="C11" s="274" t="s">
        <v>37</v>
      </c>
      <c r="D11" s="182">
        <v>8</v>
      </c>
    </row>
    <row r="12" ht="26" customHeight="1" spans="1:4">
      <c r="A12" s="179" t="s">
        <v>38</v>
      </c>
      <c r="B12" s="180">
        <v>0</v>
      </c>
      <c r="C12" s="274" t="s">
        <v>39</v>
      </c>
      <c r="D12" s="180">
        <v>185.64</v>
      </c>
    </row>
    <row r="13" ht="26" customHeight="1" spans="1:4">
      <c r="A13" s="179" t="s">
        <v>40</v>
      </c>
      <c r="B13" s="180">
        <f>B14+B15+B16+B17+B18+B19+B20+B21+B22+B23+B24+B25+B26+B27+B28</f>
        <v>2420.33</v>
      </c>
      <c r="C13" s="274" t="s">
        <v>41</v>
      </c>
      <c r="D13" s="182">
        <v>14</v>
      </c>
    </row>
    <row r="14" ht="26" customHeight="1" spans="1:4">
      <c r="A14" s="179" t="s">
        <v>42</v>
      </c>
      <c r="B14" s="180">
        <v>115.72</v>
      </c>
      <c r="C14" s="274" t="s">
        <v>43</v>
      </c>
      <c r="D14" s="182">
        <v>0</v>
      </c>
    </row>
    <row r="15" ht="26" customHeight="1" spans="1:4">
      <c r="A15" s="179" t="s">
        <v>44</v>
      </c>
      <c r="B15" s="180">
        <v>66.32</v>
      </c>
      <c r="C15" s="274" t="s">
        <v>45</v>
      </c>
      <c r="D15" s="182">
        <v>125</v>
      </c>
    </row>
    <row r="16" ht="26" customHeight="1" spans="1:4">
      <c r="A16" s="179" t="s">
        <v>46</v>
      </c>
      <c r="B16" s="177">
        <v>131.65</v>
      </c>
      <c r="C16" s="274" t="s">
        <v>47</v>
      </c>
      <c r="D16" s="182">
        <v>1338.36</v>
      </c>
    </row>
    <row r="17" ht="26" customHeight="1" spans="1:4">
      <c r="A17" s="179" t="s">
        <v>48</v>
      </c>
      <c r="B17" s="180">
        <v>69.93</v>
      </c>
      <c r="C17" s="274" t="s">
        <v>49</v>
      </c>
      <c r="D17" s="182">
        <v>0</v>
      </c>
    </row>
    <row r="18" ht="26" customHeight="1" spans="1:4">
      <c r="A18" s="179" t="s">
        <v>50</v>
      </c>
      <c r="B18" s="181">
        <v>186.51</v>
      </c>
      <c r="C18" s="274" t="s">
        <v>51</v>
      </c>
      <c r="D18" s="182">
        <v>0</v>
      </c>
    </row>
    <row r="19" ht="26" customHeight="1" spans="1:4">
      <c r="A19" s="179" t="s">
        <v>52</v>
      </c>
      <c r="B19" s="180"/>
      <c r="C19" s="274" t="s">
        <v>53</v>
      </c>
      <c r="D19" s="182">
        <v>0</v>
      </c>
    </row>
    <row r="20" ht="26" customHeight="1" spans="1:4">
      <c r="A20" s="179" t="s">
        <v>54</v>
      </c>
      <c r="B20" s="181">
        <v>165.24</v>
      </c>
      <c r="C20" s="274" t="s">
        <v>55</v>
      </c>
      <c r="D20" s="182">
        <v>0</v>
      </c>
    </row>
    <row r="21" ht="26" customHeight="1" spans="1:4">
      <c r="A21" s="179" t="s">
        <v>56</v>
      </c>
      <c r="B21" s="180">
        <v>1484.44</v>
      </c>
      <c r="C21" s="274" t="s">
        <v>57</v>
      </c>
      <c r="D21" s="182">
        <v>4</v>
      </c>
    </row>
    <row r="22" ht="26" customHeight="1" spans="1:4">
      <c r="A22" s="179" t="s">
        <v>58</v>
      </c>
      <c r="B22" s="180"/>
      <c r="C22" s="274" t="s">
        <v>59</v>
      </c>
      <c r="D22" s="182">
        <v>0</v>
      </c>
    </row>
    <row r="23" ht="26" customHeight="1" spans="1:4">
      <c r="A23" s="179" t="s">
        <v>60</v>
      </c>
      <c r="B23" s="180">
        <v>3.9</v>
      </c>
      <c r="C23" s="274" t="s">
        <v>61</v>
      </c>
      <c r="D23" s="182">
        <v>0</v>
      </c>
    </row>
    <row r="24" ht="26" customHeight="1" spans="1:4">
      <c r="A24" s="179" t="s">
        <v>62</v>
      </c>
      <c r="B24" s="182">
        <v>22.32</v>
      </c>
      <c r="C24" s="274" t="s">
        <v>63</v>
      </c>
      <c r="D24" s="275">
        <v>20</v>
      </c>
    </row>
    <row r="25" ht="26" customHeight="1" spans="1:4">
      <c r="A25" s="183" t="s">
        <v>64</v>
      </c>
      <c r="B25" s="182">
        <v>20</v>
      </c>
      <c r="C25" s="274" t="s">
        <v>65</v>
      </c>
      <c r="D25" s="275">
        <v>0</v>
      </c>
    </row>
    <row r="26" ht="26" customHeight="1" spans="1:4">
      <c r="A26" s="179" t="s">
        <v>66</v>
      </c>
      <c r="B26" s="182">
        <v>16.3</v>
      </c>
      <c r="C26" s="274" t="s">
        <v>67</v>
      </c>
      <c r="D26" s="275"/>
    </row>
    <row r="27" ht="26" customHeight="1" spans="1:4">
      <c r="A27" s="183" t="s">
        <v>68</v>
      </c>
      <c r="B27" s="182">
        <v>100</v>
      </c>
      <c r="C27" s="274" t="s">
        <v>69</v>
      </c>
      <c r="D27" s="275"/>
    </row>
    <row r="28" ht="26" customHeight="1" spans="1:4">
      <c r="A28" s="183" t="s">
        <v>70</v>
      </c>
      <c r="B28" s="182">
        <v>38</v>
      </c>
      <c r="C28" s="274"/>
      <c r="D28" s="275"/>
    </row>
    <row r="29" ht="26" customHeight="1" spans="1:4">
      <c r="A29" s="176" t="s">
        <v>71</v>
      </c>
      <c r="B29" s="182"/>
      <c r="C29" s="176" t="s">
        <v>72</v>
      </c>
      <c r="D29" s="276">
        <v>0</v>
      </c>
    </row>
    <row r="30" ht="26" customHeight="1" spans="1:4">
      <c r="A30" s="272" t="s">
        <v>73</v>
      </c>
      <c r="B30" s="180">
        <f>B5+B8+B29</f>
        <v>3285</v>
      </c>
      <c r="C30" s="176" t="s">
        <v>74</v>
      </c>
      <c r="D30" s="276">
        <f>D5+D27+D29</f>
        <v>3285</v>
      </c>
    </row>
    <row r="31" customHeight="1" spans="1:4">
      <c r="A31" s="268"/>
      <c r="B31" s="277"/>
      <c r="C31" s="268"/>
      <c r="D31" s="268"/>
    </row>
  </sheetData>
  <mergeCells count="1">
    <mergeCell ref="A2:D2"/>
  </mergeCells>
  <pageMargins left="0.196527777777778" right="0.109722222222222" top="0.751388888888889" bottom="0.161111111111111"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opLeftCell="A13" workbookViewId="0">
      <selection activeCell="D8" sqref="D8"/>
    </sheetView>
  </sheetViews>
  <sheetFormatPr defaultColWidth="8.79166666666667" defaultRowHeight="20.1" customHeight="1" outlineLevelCol="5"/>
  <cols>
    <col min="1" max="1" width="44.9" style="240" customWidth="1"/>
    <col min="2" max="2" width="24.7" style="241" customWidth="1"/>
    <col min="3" max="32" width="9" style="240"/>
    <col min="33" max="16384" width="8.79166666666667" style="240"/>
  </cols>
  <sheetData>
    <row r="1" s="237" customFormat="1" ht="51" customHeight="1" spans="1:6">
      <c r="A1" s="242" t="s">
        <v>75</v>
      </c>
      <c r="B1" s="243"/>
      <c r="C1" s="244"/>
      <c r="D1" s="244"/>
      <c r="E1" s="244"/>
      <c r="F1" s="244"/>
    </row>
    <row r="2" s="238" customFormat="1" ht="23.25" customHeight="1" spans="1:6">
      <c r="A2" s="245"/>
      <c r="B2" s="246" t="s">
        <v>20</v>
      </c>
      <c r="C2" s="244"/>
      <c r="D2" s="244"/>
      <c r="E2" s="244"/>
      <c r="F2" s="244"/>
    </row>
    <row r="3" s="238" customFormat="1" ht="23.25" customHeight="1" spans="1:6">
      <c r="A3" s="247" t="s">
        <v>76</v>
      </c>
      <c r="B3" s="248" t="s">
        <v>77</v>
      </c>
      <c r="C3" s="249"/>
      <c r="D3" s="249"/>
      <c r="E3" s="249"/>
      <c r="F3" s="249"/>
    </row>
    <row r="4" ht="23.25" customHeight="1" spans="1:6">
      <c r="A4" s="250" t="s">
        <v>78</v>
      </c>
      <c r="B4" s="251">
        <f>B5</f>
        <v>251.5</v>
      </c>
      <c r="C4" s="252"/>
      <c r="D4" s="249"/>
      <c r="E4" s="249"/>
      <c r="F4" s="249"/>
    </row>
    <row r="5" ht="23.25" customHeight="1" spans="1:6">
      <c r="A5" s="250" t="s">
        <v>79</v>
      </c>
      <c r="B5" s="253">
        <f>B6+B22</f>
        <v>251.5</v>
      </c>
      <c r="C5" s="254"/>
      <c r="D5" s="254"/>
      <c r="E5" s="254"/>
      <c r="F5" s="254"/>
    </row>
    <row r="6" ht="23.25" customHeight="1" spans="1:6">
      <c r="A6" s="255" t="s">
        <v>80</v>
      </c>
      <c r="B6" s="248">
        <f>SUM(B7:B21)</f>
        <v>241.5</v>
      </c>
      <c r="C6" s="254"/>
      <c r="D6" s="254"/>
      <c r="E6" s="254"/>
      <c r="F6" s="254"/>
    </row>
    <row r="7" ht="23.25" customHeight="1" spans="1:6">
      <c r="A7" s="256" t="s">
        <v>81</v>
      </c>
      <c r="B7" s="257">
        <v>241.5</v>
      </c>
      <c r="C7" s="254"/>
      <c r="D7" s="254"/>
      <c r="E7" s="254"/>
      <c r="F7" s="254"/>
    </row>
    <row r="8" ht="23.25" customHeight="1" spans="1:6">
      <c r="A8" s="256" t="s">
        <v>82</v>
      </c>
      <c r="B8" s="257"/>
      <c r="C8" s="254"/>
      <c r="D8" s="254"/>
      <c r="E8" s="254"/>
      <c r="F8" s="254"/>
    </row>
    <row r="9" ht="23.25" customHeight="1" spans="1:6">
      <c r="A9" s="256" t="s">
        <v>83</v>
      </c>
      <c r="B9" s="257"/>
      <c r="C9" s="254"/>
      <c r="D9" s="254"/>
      <c r="E9" s="254"/>
      <c r="F9" s="254"/>
    </row>
    <row r="10" ht="23.25" customHeight="1" spans="1:6">
      <c r="A10" s="256" t="s">
        <v>84</v>
      </c>
      <c r="B10" s="257"/>
      <c r="C10" s="254"/>
      <c r="D10" s="254"/>
      <c r="E10" s="254"/>
      <c r="F10" s="254"/>
    </row>
    <row r="11" ht="23.25" customHeight="1" spans="1:6">
      <c r="A11" s="256" t="s">
        <v>85</v>
      </c>
      <c r="B11" s="257"/>
      <c r="C11" s="254"/>
      <c r="D11" s="254"/>
      <c r="E11" s="254"/>
      <c r="F11" s="254"/>
    </row>
    <row r="12" ht="23.25" customHeight="1" spans="1:6">
      <c r="A12" s="256" t="s">
        <v>86</v>
      </c>
      <c r="B12" s="257"/>
      <c r="C12" s="254"/>
      <c r="D12" s="254"/>
      <c r="E12" s="254"/>
      <c r="F12" s="254"/>
    </row>
    <row r="13" ht="23.25" customHeight="1" spans="1:6">
      <c r="A13" s="258" t="s">
        <v>87</v>
      </c>
      <c r="B13" s="257"/>
      <c r="C13" s="254"/>
      <c r="D13" s="254"/>
      <c r="E13" s="254"/>
      <c r="F13" s="254"/>
    </row>
    <row r="14" ht="23.25" customHeight="1" spans="1:6">
      <c r="A14" s="256" t="s">
        <v>88</v>
      </c>
      <c r="B14" s="257"/>
      <c r="C14" s="254"/>
      <c r="D14" s="254"/>
      <c r="E14" s="254"/>
      <c r="F14" s="254"/>
    </row>
    <row r="15" ht="23.25" customHeight="1" spans="1:6">
      <c r="A15" s="256" t="s">
        <v>89</v>
      </c>
      <c r="B15" s="257"/>
      <c r="C15" s="254"/>
      <c r="D15" s="254"/>
      <c r="E15" s="254"/>
      <c r="F15" s="254"/>
    </row>
    <row r="16" ht="23.25" customHeight="1" spans="1:2">
      <c r="A16" s="256" t="s">
        <v>90</v>
      </c>
      <c r="B16" s="257"/>
    </row>
    <row r="17" ht="23.25" customHeight="1" spans="1:2">
      <c r="A17" s="256" t="s">
        <v>91</v>
      </c>
      <c r="B17" s="257"/>
    </row>
    <row r="18" ht="23.25" customHeight="1" spans="1:2">
      <c r="A18" s="256" t="s">
        <v>92</v>
      </c>
      <c r="B18" s="257"/>
    </row>
    <row r="19" ht="23.25" customHeight="1" spans="1:2">
      <c r="A19" s="256" t="s">
        <v>93</v>
      </c>
      <c r="B19" s="257"/>
    </row>
    <row r="20" ht="23.25" customHeight="1" spans="1:2">
      <c r="A20" s="256" t="s">
        <v>94</v>
      </c>
      <c r="B20" s="257"/>
    </row>
    <row r="21" s="238" customFormat="1" ht="23.25" customHeight="1" spans="1:2">
      <c r="A21" s="256" t="s">
        <v>95</v>
      </c>
      <c r="B21" s="257"/>
    </row>
    <row r="22" ht="23.25" customHeight="1" spans="1:2">
      <c r="A22" s="259" t="s">
        <v>96</v>
      </c>
      <c r="B22" s="260">
        <f>B27</f>
        <v>10</v>
      </c>
    </row>
    <row r="23" ht="23.25" customHeight="1" spans="1:2">
      <c r="A23" s="256" t="s">
        <v>97</v>
      </c>
      <c r="B23" s="261"/>
    </row>
    <row r="24" ht="23.25" customHeight="1" spans="1:2">
      <c r="A24" s="256" t="s">
        <v>98</v>
      </c>
      <c r="B24" s="261"/>
    </row>
    <row r="25" ht="23.25" customHeight="1" spans="1:2">
      <c r="A25" s="256" t="s">
        <v>99</v>
      </c>
      <c r="B25" s="261"/>
    </row>
    <row r="26" ht="23.25" customHeight="1" spans="1:2">
      <c r="A26" s="256" t="s">
        <v>100</v>
      </c>
      <c r="B26" s="261"/>
    </row>
    <row r="27" ht="23.25" customHeight="1" spans="1:2">
      <c r="A27" s="256" t="s">
        <v>101</v>
      </c>
      <c r="B27" s="261">
        <v>10</v>
      </c>
    </row>
    <row r="28" ht="23.25" customHeight="1" spans="1:2">
      <c r="A28" s="256" t="s">
        <v>102</v>
      </c>
      <c r="B28" s="261"/>
    </row>
    <row r="29" ht="23.25" customHeight="1" spans="1:2">
      <c r="A29" s="262" t="s">
        <v>103</v>
      </c>
      <c r="B29" s="261"/>
    </row>
    <row r="30" ht="23.25" customHeight="1" spans="1:2">
      <c r="A30" s="256" t="s">
        <v>104</v>
      </c>
      <c r="B30" s="261">
        <v>0</v>
      </c>
    </row>
    <row r="31" ht="23.25" customHeight="1" spans="1:2">
      <c r="A31" s="259" t="s">
        <v>105</v>
      </c>
      <c r="B31" s="260"/>
    </row>
    <row r="32" ht="23.25" customHeight="1" spans="1:2">
      <c r="A32" s="256" t="s">
        <v>106</v>
      </c>
      <c r="B32" s="263"/>
    </row>
    <row r="33" ht="23.25" customHeight="1" spans="1:2">
      <c r="A33" s="256" t="s">
        <v>107</v>
      </c>
      <c r="B33" s="263"/>
    </row>
    <row r="34" ht="23.25" customHeight="1" spans="1:2">
      <c r="A34" s="262" t="s">
        <v>108</v>
      </c>
      <c r="B34" s="263"/>
    </row>
    <row r="35" ht="23.25" customHeight="1" spans="1:2">
      <c r="A35" s="262" t="s">
        <v>109</v>
      </c>
      <c r="B35" s="263"/>
    </row>
    <row r="36" ht="23.25" customHeight="1" spans="1:2">
      <c r="A36" s="262" t="s">
        <v>110</v>
      </c>
      <c r="B36" s="263"/>
    </row>
    <row r="37" ht="23.25" customHeight="1" spans="1:2">
      <c r="A37" s="262" t="s">
        <v>111</v>
      </c>
      <c r="B37" s="263"/>
    </row>
    <row r="38" ht="23.25" customHeight="1" spans="1:2">
      <c r="A38" s="262" t="s">
        <v>112</v>
      </c>
      <c r="B38" s="263"/>
    </row>
    <row r="39" ht="23.25" customHeight="1" spans="1:2">
      <c r="A39" s="255" t="s">
        <v>113</v>
      </c>
      <c r="B39" s="260"/>
    </row>
    <row r="40" ht="23.25" customHeight="1" spans="1:2">
      <c r="A40" s="264" t="s">
        <v>114</v>
      </c>
      <c r="B40" s="263"/>
    </row>
    <row r="41" ht="23.25" customHeight="1" spans="1:2">
      <c r="A41" s="264" t="s">
        <v>115</v>
      </c>
      <c r="B41" s="263"/>
    </row>
    <row r="42" ht="23.25" customHeight="1" spans="1:2">
      <c r="A42" s="264" t="s">
        <v>116</v>
      </c>
      <c r="B42" s="263"/>
    </row>
    <row r="43" ht="23.25" customHeight="1" spans="1:2">
      <c r="A43" s="264" t="s">
        <v>117</v>
      </c>
      <c r="B43" s="263"/>
    </row>
    <row r="44" ht="23.25" customHeight="1" spans="1:2">
      <c r="A44" s="256" t="s">
        <v>118</v>
      </c>
      <c r="B44" s="263"/>
    </row>
    <row r="45" ht="23.25" customHeight="1" spans="1:2">
      <c r="A45" s="250" t="s">
        <v>119</v>
      </c>
      <c r="B45" s="248">
        <v>241.5</v>
      </c>
    </row>
    <row r="46" ht="23.25" customHeight="1" spans="1:2">
      <c r="A46" s="250" t="s">
        <v>120</v>
      </c>
      <c r="B46" s="248"/>
    </row>
    <row r="47" s="239" customFormat="1" ht="23.25" customHeight="1" spans="1:2">
      <c r="A47" s="250" t="s">
        <v>121</v>
      </c>
      <c r="B47" s="248">
        <f>SUM(B45:B46)</f>
        <v>241.5</v>
      </c>
    </row>
    <row r="48" s="239" customFormat="1" ht="23.25" customHeight="1" spans="1:2">
      <c r="A48" s="247" t="s">
        <v>122</v>
      </c>
      <c r="B48" s="265" t="s">
        <v>123</v>
      </c>
    </row>
  </sheetData>
  <autoFilter ref="A3:F48">
    <extLst/>
  </autoFilter>
  <mergeCells count="1">
    <mergeCell ref="A1:B1"/>
  </mergeCells>
  <printOptions horizontalCentered="1"/>
  <pageMargins left="0.75" right="0.75" top="0.98" bottom="0.98" header="0.51" footer="0.51"/>
  <pageSetup paperSize="9" orientation="portrait" horizontalDpi="600" verticalDpi="600"/>
  <headerFooter alignWithMargins="0" scaleWithDoc="0">
    <oddFooter>&amp;C第 &amp;P+14 页</oddFooter>
  </headerFooter>
  <rowBreaks count="1" manualBreakCount="1">
    <brk id="29"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47"/>
  <sheetViews>
    <sheetView tabSelected="1" zoomScaleSheetLayoutView="60" topLeftCell="D929" workbookViewId="0">
      <selection activeCell="L939" sqref="L939"/>
    </sheetView>
  </sheetViews>
  <sheetFormatPr defaultColWidth="9.125" defaultRowHeight="15.6" outlineLevelCol="5"/>
  <cols>
    <col min="1" max="1" width="10.375" style="203" hidden="1" customWidth="1"/>
    <col min="2" max="2" width="61.5" style="203" hidden="1" customWidth="1"/>
    <col min="3" max="3" width="17.875" style="203" hidden="1" customWidth="1"/>
    <col min="4" max="4" width="14.9" style="203" customWidth="1"/>
    <col min="5" max="5" width="43.2" style="203" customWidth="1"/>
    <col min="6" max="6" width="18.7" style="204" customWidth="1"/>
    <col min="7" max="234" width="9.125" style="203" customWidth="1"/>
    <col min="235" max="16384" width="9.125" style="203"/>
  </cols>
  <sheetData>
    <row r="1" s="203" customFormat="1" ht="88" customHeight="1" spans="1:6">
      <c r="A1" s="205" t="s">
        <v>124</v>
      </c>
      <c r="B1" s="205"/>
      <c r="C1" s="205"/>
      <c r="D1" s="206"/>
      <c r="E1" s="206"/>
      <c r="F1" s="207"/>
    </row>
    <row r="2" s="203" customFormat="1" ht="36" customHeight="1" spans="1:6">
      <c r="A2" s="208"/>
      <c r="B2" s="208"/>
      <c r="C2" s="208"/>
      <c r="D2" s="208"/>
      <c r="E2" s="208"/>
      <c r="F2" s="209" t="s">
        <v>125</v>
      </c>
    </row>
    <row r="3" s="203" customFormat="1" ht="16.9" customHeight="1" spans="1:6">
      <c r="A3" s="210" t="s">
        <v>126</v>
      </c>
      <c r="B3" s="210" t="s">
        <v>127</v>
      </c>
      <c r="C3" s="211" t="s">
        <v>128</v>
      </c>
      <c r="D3" s="210" t="s">
        <v>126</v>
      </c>
      <c r="E3" s="210" t="s">
        <v>127</v>
      </c>
      <c r="F3" s="212" t="s">
        <v>128</v>
      </c>
    </row>
    <row r="4" s="203" customFormat="1" ht="16.9" customHeight="1" spans="1:6">
      <c r="A4" s="213"/>
      <c r="B4" s="214" t="s">
        <v>129</v>
      </c>
      <c r="C4" s="215">
        <f>C5+C141</f>
        <v>44860</v>
      </c>
      <c r="D4" s="213"/>
      <c r="E4" s="216" t="s">
        <v>130</v>
      </c>
      <c r="F4" s="217">
        <f>F5+F249+F289+F308+F399+F453+F507+F564+F685+F757+F835+F858+F969+F1033+F1099+F1119+F1148+F1158+F1203+F1223+F1276+F1333+F1336+F1344</f>
        <v>3285</v>
      </c>
    </row>
    <row r="5" s="203" customFormat="1" ht="17.25" customHeight="1" spans="1:6">
      <c r="A5" s="213">
        <v>101</v>
      </c>
      <c r="B5" s="214" t="s">
        <v>131</v>
      </c>
      <c r="C5" s="218">
        <f>C6+C44+C47+C52+C59+C109+C110+C118+C123+C127+C128+SUM(C130:C140)</f>
        <v>33086</v>
      </c>
      <c r="D5" s="213">
        <v>201</v>
      </c>
      <c r="E5" s="216" t="s">
        <v>132</v>
      </c>
      <c r="F5" s="217">
        <f>F6+F18+F27+F38+F49+F60+F71+F83+F92+F105+F115+F124+F135+F148+F155+F163+F169+F176+F183+F190+F197+F204+F212+F218+F224+F231+F246</f>
        <v>1526</v>
      </c>
    </row>
    <row r="6" s="203" customFormat="1" ht="16.9" customHeight="1" spans="1:6">
      <c r="A6" s="213"/>
      <c r="B6" s="214" t="s">
        <v>133</v>
      </c>
      <c r="C6" s="215">
        <f>C7+C32</f>
        <v>14445</v>
      </c>
      <c r="D6" s="213">
        <v>20101</v>
      </c>
      <c r="E6" s="216" t="s">
        <v>134</v>
      </c>
      <c r="F6" s="217">
        <f>F7+F10</f>
        <v>7</v>
      </c>
    </row>
    <row r="7" s="203" customFormat="1" ht="16.9" customHeight="1" spans="1:6">
      <c r="A7" s="213">
        <v>1010101</v>
      </c>
      <c r="B7" s="219" t="s">
        <v>135</v>
      </c>
      <c r="C7" s="215">
        <f>SUM(C8:C31)</f>
        <v>7840</v>
      </c>
      <c r="D7" s="213">
        <v>2010101</v>
      </c>
      <c r="E7" s="213" t="s">
        <v>136</v>
      </c>
      <c r="F7" s="217">
        <v>4</v>
      </c>
    </row>
    <row r="8" s="203" customFormat="1" ht="16.9" customHeight="1" spans="1:6">
      <c r="A8" s="213">
        <v>101010101</v>
      </c>
      <c r="B8" s="219" t="s">
        <v>137</v>
      </c>
      <c r="C8" s="215">
        <v>1027</v>
      </c>
      <c r="D8" s="213">
        <v>2010102</v>
      </c>
      <c r="E8" s="213" t="s">
        <v>138</v>
      </c>
      <c r="F8" s="217"/>
    </row>
    <row r="9" s="203" customFormat="1" ht="16.9" customHeight="1" spans="1:6">
      <c r="A9" s="213">
        <v>101010102</v>
      </c>
      <c r="B9" s="219" t="s">
        <v>139</v>
      </c>
      <c r="C9" s="215">
        <v>75</v>
      </c>
      <c r="D9" s="213">
        <v>2010103</v>
      </c>
      <c r="E9" s="213" t="s">
        <v>140</v>
      </c>
      <c r="F9" s="217"/>
    </row>
    <row r="10" s="203" customFormat="1" ht="16.9" customHeight="1" spans="1:6">
      <c r="A10" s="213">
        <v>101010103</v>
      </c>
      <c r="B10" s="219" t="s">
        <v>141</v>
      </c>
      <c r="C10" s="215">
        <v>728</v>
      </c>
      <c r="D10" s="213">
        <v>2010104</v>
      </c>
      <c r="E10" s="213" t="s">
        <v>142</v>
      </c>
      <c r="F10" s="217">
        <v>3</v>
      </c>
    </row>
    <row r="11" s="203" customFormat="1" ht="16.9" customHeight="1" spans="1:6">
      <c r="A11" s="213">
        <v>101010104</v>
      </c>
      <c r="B11" s="219" t="s">
        <v>143</v>
      </c>
      <c r="C11" s="215">
        <v>0</v>
      </c>
      <c r="D11" s="213">
        <v>2010105</v>
      </c>
      <c r="E11" s="213" t="s">
        <v>144</v>
      </c>
      <c r="F11" s="217"/>
    </row>
    <row r="12" s="203" customFormat="1" ht="16.9" customHeight="1" spans="1:6">
      <c r="A12" s="213">
        <v>101010105</v>
      </c>
      <c r="B12" s="219" t="s">
        <v>145</v>
      </c>
      <c r="C12" s="215">
        <v>1</v>
      </c>
      <c r="D12" s="213">
        <v>2010106</v>
      </c>
      <c r="E12" s="213" t="s">
        <v>146</v>
      </c>
      <c r="F12" s="217"/>
    </row>
    <row r="13" s="203" customFormat="1" ht="16.9" customHeight="1" spans="1:6">
      <c r="A13" s="213">
        <v>101010106</v>
      </c>
      <c r="B13" s="219" t="s">
        <v>147</v>
      </c>
      <c r="C13" s="215">
        <v>5807</v>
      </c>
      <c r="D13" s="213">
        <v>2010107</v>
      </c>
      <c r="E13" s="213" t="s">
        <v>148</v>
      </c>
      <c r="F13" s="217"/>
    </row>
    <row r="14" s="203" customFormat="1" ht="16.9" customHeight="1" spans="1:6">
      <c r="A14" s="213">
        <v>101010119</v>
      </c>
      <c r="B14" s="219" t="s">
        <v>149</v>
      </c>
      <c r="C14" s="215">
        <v>274</v>
      </c>
      <c r="D14" s="213">
        <v>2010108</v>
      </c>
      <c r="E14" s="213" t="s">
        <v>150</v>
      </c>
      <c r="F14" s="217"/>
    </row>
    <row r="15" s="203" customFormat="1" ht="16.9" customHeight="1" spans="1:6">
      <c r="A15" s="213">
        <v>101010120</v>
      </c>
      <c r="B15" s="219" t="s">
        <v>151</v>
      </c>
      <c r="C15" s="215">
        <v>29</v>
      </c>
      <c r="D15" s="213">
        <v>2010109</v>
      </c>
      <c r="E15" s="213" t="s">
        <v>152</v>
      </c>
      <c r="F15" s="217"/>
    </row>
    <row r="16" s="203" customFormat="1" ht="16.9" customHeight="1" spans="1:6">
      <c r="A16" s="213">
        <v>101010121</v>
      </c>
      <c r="B16" s="219" t="s">
        <v>153</v>
      </c>
      <c r="C16" s="215">
        <v>-20</v>
      </c>
      <c r="D16" s="213">
        <v>2010150</v>
      </c>
      <c r="E16" s="213" t="s">
        <v>154</v>
      </c>
      <c r="F16" s="217"/>
    </row>
    <row r="17" s="203" customFormat="1" ht="16.9" customHeight="1" spans="1:6">
      <c r="A17" s="213">
        <v>101010122</v>
      </c>
      <c r="B17" s="219" t="s">
        <v>155</v>
      </c>
      <c r="C17" s="215">
        <v>-3</v>
      </c>
      <c r="D17" s="213">
        <v>2010199</v>
      </c>
      <c r="E17" s="213" t="s">
        <v>156</v>
      </c>
      <c r="F17" s="217"/>
    </row>
    <row r="18" s="203" customFormat="1" ht="16.9" customHeight="1" spans="1:6">
      <c r="A18" s="213">
        <v>101010125</v>
      </c>
      <c r="B18" s="219" t="s">
        <v>157</v>
      </c>
      <c r="C18" s="215">
        <v>0</v>
      </c>
      <c r="D18" s="213">
        <v>20102</v>
      </c>
      <c r="E18" s="216" t="s">
        <v>158</v>
      </c>
      <c r="F18" s="217">
        <f>SUM(F19:F26)</f>
        <v>5</v>
      </c>
    </row>
    <row r="19" s="203" customFormat="1" ht="16.9" customHeight="1" spans="1:6">
      <c r="A19" s="213">
        <v>101010127</v>
      </c>
      <c r="B19" s="219" t="s">
        <v>159</v>
      </c>
      <c r="C19" s="215">
        <v>0</v>
      </c>
      <c r="D19" s="213">
        <v>2010201</v>
      </c>
      <c r="E19" s="213" t="s">
        <v>136</v>
      </c>
      <c r="F19" s="217">
        <v>5</v>
      </c>
    </row>
    <row r="20" s="203" customFormat="1" ht="16.9" customHeight="1" spans="1:6">
      <c r="A20" s="213">
        <v>101010129</v>
      </c>
      <c r="B20" s="219" t="s">
        <v>160</v>
      </c>
      <c r="C20" s="215">
        <v>-119</v>
      </c>
      <c r="D20" s="213">
        <v>2010202</v>
      </c>
      <c r="E20" s="213" t="s">
        <v>138</v>
      </c>
      <c r="F20" s="217"/>
    </row>
    <row r="21" s="203" customFormat="1" ht="16.9" customHeight="1" spans="1:6">
      <c r="A21" s="213">
        <v>101010130</v>
      </c>
      <c r="B21" s="219" t="s">
        <v>161</v>
      </c>
      <c r="C21" s="215">
        <v>0</v>
      </c>
      <c r="D21" s="213">
        <v>2010203</v>
      </c>
      <c r="E21" s="213" t="s">
        <v>140</v>
      </c>
      <c r="F21" s="217"/>
    </row>
    <row r="22" s="203" customFormat="1" ht="16.9" customHeight="1" spans="1:6">
      <c r="A22" s="213">
        <v>101010131</v>
      </c>
      <c r="B22" s="219" t="s">
        <v>162</v>
      </c>
      <c r="C22" s="215">
        <v>0</v>
      </c>
      <c r="D22" s="213">
        <v>2010204</v>
      </c>
      <c r="E22" s="213" t="s">
        <v>163</v>
      </c>
      <c r="F22" s="217"/>
    </row>
    <row r="23" s="203" customFormat="1" ht="16.9" customHeight="1" spans="1:6">
      <c r="A23" s="213">
        <v>101010132</v>
      </c>
      <c r="B23" s="219" t="s">
        <v>164</v>
      </c>
      <c r="C23" s="215">
        <v>0</v>
      </c>
      <c r="D23" s="213">
        <v>2010205</v>
      </c>
      <c r="E23" s="213" t="s">
        <v>165</v>
      </c>
      <c r="F23" s="217"/>
    </row>
    <row r="24" s="203" customFormat="1" ht="16.9" customHeight="1" spans="1:6">
      <c r="A24" s="213">
        <v>101010133</v>
      </c>
      <c r="B24" s="219" t="s">
        <v>166</v>
      </c>
      <c r="C24" s="220">
        <v>0</v>
      </c>
      <c r="D24" s="213">
        <v>2010206</v>
      </c>
      <c r="E24" s="213" t="s">
        <v>167</v>
      </c>
      <c r="F24" s="217"/>
    </row>
    <row r="25" s="203" customFormat="1" ht="16.9" customHeight="1" spans="1:6">
      <c r="A25" s="213">
        <v>101010136</v>
      </c>
      <c r="B25" s="219" t="s">
        <v>168</v>
      </c>
      <c r="C25" s="215">
        <v>0</v>
      </c>
      <c r="D25" s="213">
        <v>2010250</v>
      </c>
      <c r="E25" s="213" t="s">
        <v>154</v>
      </c>
      <c r="F25" s="217"/>
    </row>
    <row r="26" s="203" customFormat="1" ht="16.9" customHeight="1" spans="1:6">
      <c r="A26" s="213">
        <v>101010137</v>
      </c>
      <c r="B26" s="219" t="s">
        <v>169</v>
      </c>
      <c r="C26" s="218">
        <v>0</v>
      </c>
      <c r="D26" s="213">
        <v>2010299</v>
      </c>
      <c r="E26" s="213" t="s">
        <v>170</v>
      </c>
      <c r="F26" s="217"/>
    </row>
    <row r="27" s="203" customFormat="1" ht="16.9" customHeight="1" spans="1:6">
      <c r="A27" s="213">
        <v>101010138</v>
      </c>
      <c r="B27" s="219" t="s">
        <v>171</v>
      </c>
      <c r="C27" s="215">
        <v>0</v>
      </c>
      <c r="D27" s="213">
        <v>20103</v>
      </c>
      <c r="E27" s="216" t="s">
        <v>172</v>
      </c>
      <c r="F27" s="217">
        <f>SUM(F28:F37)</f>
        <v>1337</v>
      </c>
    </row>
    <row r="28" s="203" customFormat="1" ht="16.9" customHeight="1" spans="1:6">
      <c r="A28" s="213">
        <v>101010150</v>
      </c>
      <c r="B28" s="219" t="s">
        <v>173</v>
      </c>
      <c r="C28" s="215">
        <v>0</v>
      </c>
      <c r="D28" s="213">
        <v>2010301</v>
      </c>
      <c r="E28" s="213" t="s">
        <v>136</v>
      </c>
      <c r="F28" s="217"/>
    </row>
    <row r="29" s="203" customFormat="1" ht="16.9" customHeight="1" spans="1:6">
      <c r="A29" s="213">
        <v>101010151</v>
      </c>
      <c r="B29" s="219" t="s">
        <v>174</v>
      </c>
      <c r="C29" s="215">
        <v>41</v>
      </c>
      <c r="D29" s="213">
        <v>2010302</v>
      </c>
      <c r="E29" s="213" t="s">
        <v>138</v>
      </c>
      <c r="F29" s="217"/>
    </row>
    <row r="30" s="203" customFormat="1" ht="16.9" customHeight="1" spans="1:6">
      <c r="A30" s="213">
        <v>101010152</v>
      </c>
      <c r="B30" s="219" t="s">
        <v>175</v>
      </c>
      <c r="C30" s="215">
        <v>0</v>
      </c>
      <c r="D30" s="213">
        <v>2010303</v>
      </c>
      <c r="E30" s="213" t="s">
        <v>140</v>
      </c>
      <c r="F30" s="217"/>
    </row>
    <row r="31" s="203" customFormat="1" ht="16.9" customHeight="1" spans="1:6">
      <c r="A31" s="213">
        <v>101010153</v>
      </c>
      <c r="B31" s="219" t="s">
        <v>176</v>
      </c>
      <c r="C31" s="215">
        <v>0</v>
      </c>
      <c r="D31" s="213">
        <v>2010304</v>
      </c>
      <c r="E31" s="213" t="s">
        <v>177</v>
      </c>
      <c r="F31" s="217"/>
    </row>
    <row r="32" s="203" customFormat="1" ht="16.9" customHeight="1" spans="1:6">
      <c r="A32" s="213">
        <v>1010104</v>
      </c>
      <c r="B32" s="219" t="s">
        <v>178</v>
      </c>
      <c r="C32" s="215">
        <f>SUM(C33,C35:C43)</f>
        <v>6605</v>
      </c>
      <c r="D32" s="213">
        <v>2010305</v>
      </c>
      <c r="E32" s="213" t="s">
        <v>179</v>
      </c>
      <c r="F32" s="217"/>
    </row>
    <row r="33" s="203" customFormat="1" ht="16.9" customHeight="1" spans="1:6">
      <c r="A33" s="213">
        <v>101010401</v>
      </c>
      <c r="B33" s="219" t="s">
        <v>180</v>
      </c>
      <c r="C33" s="215">
        <v>6600</v>
      </c>
      <c r="D33" s="213">
        <v>2010306</v>
      </c>
      <c r="E33" s="213" t="s">
        <v>181</v>
      </c>
      <c r="F33" s="217"/>
    </row>
    <row r="34" s="203" customFormat="1" ht="16.9" customHeight="1" spans="1:6">
      <c r="A34" s="213">
        <v>101010402</v>
      </c>
      <c r="B34" s="219" t="s">
        <v>182</v>
      </c>
      <c r="C34" s="215">
        <v>0</v>
      </c>
      <c r="D34" s="213">
        <v>2010308</v>
      </c>
      <c r="E34" s="213" t="s">
        <v>183</v>
      </c>
      <c r="F34" s="217"/>
    </row>
    <row r="35" s="203" customFormat="1" ht="16.9" customHeight="1" spans="1:6">
      <c r="A35" s="213">
        <v>101010403</v>
      </c>
      <c r="B35" s="219" t="s">
        <v>184</v>
      </c>
      <c r="C35" s="215">
        <v>0</v>
      </c>
      <c r="D35" s="213">
        <v>2010309</v>
      </c>
      <c r="E35" s="213" t="s">
        <v>185</v>
      </c>
      <c r="F35" s="217"/>
    </row>
    <row r="36" s="203" customFormat="1" ht="16.9" customHeight="1" spans="1:6">
      <c r="A36" s="213">
        <v>101010420</v>
      </c>
      <c r="B36" s="219" t="s">
        <v>186</v>
      </c>
      <c r="C36" s="215">
        <v>5</v>
      </c>
      <c r="D36" s="213">
        <v>2010350</v>
      </c>
      <c r="E36" s="213" t="s">
        <v>154</v>
      </c>
      <c r="F36" s="217"/>
    </row>
    <row r="37" s="203" customFormat="1" ht="16.9" customHeight="1" spans="1:6">
      <c r="A37" s="213">
        <v>101010421</v>
      </c>
      <c r="B37" s="219" t="s">
        <v>187</v>
      </c>
      <c r="C37" s="215">
        <v>0</v>
      </c>
      <c r="D37" s="213">
        <v>2010399</v>
      </c>
      <c r="E37" s="213" t="s">
        <v>188</v>
      </c>
      <c r="F37" s="217">
        <v>1337</v>
      </c>
    </row>
    <row r="38" s="203" customFormat="1" ht="16.9" customHeight="1" spans="1:6">
      <c r="A38" s="213">
        <v>101010422</v>
      </c>
      <c r="B38" s="219" t="s">
        <v>189</v>
      </c>
      <c r="C38" s="215">
        <v>0</v>
      </c>
      <c r="D38" s="213">
        <v>20104</v>
      </c>
      <c r="E38" s="216" t="s">
        <v>190</v>
      </c>
      <c r="F38" s="217">
        <f>SUM(F39:F48)</f>
        <v>0</v>
      </c>
    </row>
    <row r="39" s="203" customFormat="1" ht="16.9" customHeight="1" spans="1:6">
      <c r="A39" s="213">
        <v>101010426</v>
      </c>
      <c r="B39" s="219" t="s">
        <v>191</v>
      </c>
      <c r="C39" s="215">
        <v>0</v>
      </c>
      <c r="D39" s="213">
        <v>2010401</v>
      </c>
      <c r="E39" s="213" t="s">
        <v>136</v>
      </c>
      <c r="F39" s="217"/>
    </row>
    <row r="40" s="203" customFormat="1" ht="16.9" customHeight="1" spans="1:6">
      <c r="A40" s="213">
        <v>101010427</v>
      </c>
      <c r="B40" s="219" t="s">
        <v>192</v>
      </c>
      <c r="C40" s="215">
        <v>0</v>
      </c>
      <c r="D40" s="213">
        <v>2010402</v>
      </c>
      <c r="E40" s="213" t="s">
        <v>138</v>
      </c>
      <c r="F40" s="217"/>
    </row>
    <row r="41" s="203" customFormat="1" ht="16.9" customHeight="1" spans="1:6">
      <c r="A41" s="213">
        <v>101010428</v>
      </c>
      <c r="B41" s="219" t="s">
        <v>193</v>
      </c>
      <c r="C41" s="215">
        <v>0</v>
      </c>
      <c r="D41" s="213">
        <v>2010403</v>
      </c>
      <c r="E41" s="213" t="s">
        <v>140</v>
      </c>
      <c r="F41" s="217"/>
    </row>
    <row r="42" s="203" customFormat="1" ht="16.9" customHeight="1" spans="1:6">
      <c r="A42" s="213">
        <v>101010429</v>
      </c>
      <c r="B42" s="219" t="s">
        <v>194</v>
      </c>
      <c r="C42" s="215">
        <v>0</v>
      </c>
      <c r="D42" s="213">
        <v>2010404</v>
      </c>
      <c r="E42" s="213" t="s">
        <v>195</v>
      </c>
      <c r="F42" s="217"/>
    </row>
    <row r="43" s="203" customFormat="1" ht="16.9" customHeight="1" spans="1:6">
      <c r="A43" s="213">
        <v>101010461</v>
      </c>
      <c r="B43" s="219" t="s">
        <v>196</v>
      </c>
      <c r="C43" s="215">
        <v>0</v>
      </c>
      <c r="D43" s="213">
        <v>2010405</v>
      </c>
      <c r="E43" s="213" t="s">
        <v>197</v>
      </c>
      <c r="F43" s="217"/>
    </row>
    <row r="44" s="203" customFormat="1" ht="16.9" customHeight="1" spans="1:6">
      <c r="A44" s="213">
        <v>1010201</v>
      </c>
      <c r="B44" s="214" t="s">
        <v>198</v>
      </c>
      <c r="C44" s="215">
        <v>0</v>
      </c>
      <c r="D44" s="213">
        <v>2010406</v>
      </c>
      <c r="E44" s="213" t="s">
        <v>199</v>
      </c>
      <c r="F44" s="217"/>
    </row>
    <row r="45" s="203" customFormat="1" ht="16.9" customHeight="1" spans="1:6">
      <c r="A45" s="213">
        <v>101020107</v>
      </c>
      <c r="B45" s="219" t="s">
        <v>200</v>
      </c>
      <c r="C45" s="215">
        <v>0</v>
      </c>
      <c r="D45" s="213">
        <v>2010407</v>
      </c>
      <c r="E45" s="213" t="s">
        <v>201</v>
      </c>
      <c r="F45" s="217"/>
    </row>
    <row r="46" s="203" customFormat="1" ht="16.9" customHeight="1" spans="1:6">
      <c r="A46" s="213">
        <v>101020121</v>
      </c>
      <c r="B46" s="219" t="s">
        <v>202</v>
      </c>
      <c r="C46" s="215">
        <v>0</v>
      </c>
      <c r="D46" s="213">
        <v>2010408</v>
      </c>
      <c r="E46" s="213" t="s">
        <v>203</v>
      </c>
      <c r="F46" s="217"/>
    </row>
    <row r="47" s="203" customFormat="1" ht="16.9" customHeight="1" spans="1:6">
      <c r="A47" s="213"/>
      <c r="B47" s="214" t="s">
        <v>204</v>
      </c>
      <c r="C47" s="215">
        <f>C48+C49</f>
        <v>0</v>
      </c>
      <c r="D47" s="213">
        <v>2010450</v>
      </c>
      <c r="E47" s="213" t="s">
        <v>154</v>
      </c>
      <c r="F47" s="217"/>
    </row>
    <row r="48" s="203" customFormat="1" ht="16.9" customHeight="1" spans="1:6">
      <c r="A48" s="213">
        <v>1010102</v>
      </c>
      <c r="B48" s="219" t="s">
        <v>205</v>
      </c>
      <c r="C48" s="215">
        <v>0</v>
      </c>
      <c r="D48" s="213">
        <v>2010499</v>
      </c>
      <c r="E48" s="213" t="s">
        <v>206</v>
      </c>
      <c r="F48" s="217"/>
    </row>
    <row r="49" s="203" customFormat="1" ht="16.9" customHeight="1" spans="1:6">
      <c r="A49" s="213">
        <v>1010202</v>
      </c>
      <c r="B49" s="219" t="s">
        <v>207</v>
      </c>
      <c r="C49" s="215">
        <v>0</v>
      </c>
      <c r="D49" s="213">
        <v>20105</v>
      </c>
      <c r="E49" s="216" t="s">
        <v>208</v>
      </c>
      <c r="F49" s="217">
        <f>SUM(F50:F59)</f>
        <v>5</v>
      </c>
    </row>
    <row r="50" s="203" customFormat="1" ht="16.9" customHeight="1" spans="1:6">
      <c r="A50" s="213">
        <v>101020202</v>
      </c>
      <c r="B50" s="219" t="s">
        <v>209</v>
      </c>
      <c r="C50" s="215">
        <v>0</v>
      </c>
      <c r="D50" s="213">
        <v>2010501</v>
      </c>
      <c r="E50" s="213" t="s">
        <v>136</v>
      </c>
      <c r="F50" s="217">
        <v>5</v>
      </c>
    </row>
    <row r="51" s="203" customFormat="1" ht="16.9" customHeight="1" spans="1:6">
      <c r="A51" s="213">
        <v>101020221</v>
      </c>
      <c r="B51" s="219" t="s">
        <v>210</v>
      </c>
      <c r="C51" s="215">
        <v>0</v>
      </c>
      <c r="D51" s="213">
        <v>2010502</v>
      </c>
      <c r="E51" s="213" t="s">
        <v>138</v>
      </c>
      <c r="F51" s="217"/>
    </row>
    <row r="52" s="203" customFormat="1" ht="16.9" customHeight="1" spans="1:6">
      <c r="A52" s="213"/>
      <c r="B52" s="214" t="s">
        <v>211</v>
      </c>
      <c r="C52" s="215">
        <f>C53+C58</f>
        <v>0</v>
      </c>
      <c r="D52" s="213">
        <v>2010503</v>
      </c>
      <c r="E52" s="213" t="s">
        <v>140</v>
      </c>
      <c r="F52" s="217"/>
    </row>
    <row r="53" s="203" customFormat="1" ht="16.9" customHeight="1" spans="1:6">
      <c r="A53" s="213"/>
      <c r="B53" s="219" t="s">
        <v>212</v>
      </c>
      <c r="C53" s="215">
        <f>SUM(C54,C57)</f>
        <v>0</v>
      </c>
      <c r="D53" s="213">
        <v>2010504</v>
      </c>
      <c r="E53" s="213" t="s">
        <v>213</v>
      </c>
      <c r="F53" s="217"/>
    </row>
    <row r="54" s="203" customFormat="1" ht="16.9" customHeight="1" spans="1:6">
      <c r="A54" s="213">
        <v>1010103</v>
      </c>
      <c r="B54" s="219" t="s">
        <v>214</v>
      </c>
      <c r="C54" s="215">
        <f>C55+C56</f>
        <v>0</v>
      </c>
      <c r="D54" s="213">
        <v>2010505</v>
      </c>
      <c r="E54" s="213" t="s">
        <v>215</v>
      </c>
      <c r="F54" s="217"/>
    </row>
    <row r="55" s="203" customFormat="1" ht="16.9" customHeight="1" spans="1:6">
      <c r="A55" s="213">
        <v>101010301</v>
      </c>
      <c r="B55" s="219" t="s">
        <v>216</v>
      </c>
      <c r="C55" s="215">
        <v>0</v>
      </c>
      <c r="D55" s="213">
        <v>2010506</v>
      </c>
      <c r="E55" s="213" t="s">
        <v>217</v>
      </c>
      <c r="F55" s="217"/>
    </row>
    <row r="56" s="203" customFormat="1" ht="16.9" customHeight="1" spans="1:6">
      <c r="A56" s="213">
        <v>101010302</v>
      </c>
      <c r="B56" s="219" t="s">
        <v>218</v>
      </c>
      <c r="C56" s="215">
        <v>0</v>
      </c>
      <c r="D56" s="213">
        <v>2010507</v>
      </c>
      <c r="E56" s="213" t="s">
        <v>219</v>
      </c>
      <c r="F56" s="217"/>
    </row>
    <row r="57" s="203" customFormat="1" ht="16.9" customHeight="1" spans="1:6">
      <c r="A57" s="213">
        <v>1010105</v>
      </c>
      <c r="B57" s="219" t="s">
        <v>220</v>
      </c>
      <c r="C57" s="215">
        <v>0</v>
      </c>
      <c r="D57" s="213">
        <v>2010508</v>
      </c>
      <c r="E57" s="213" t="s">
        <v>221</v>
      </c>
      <c r="F57" s="217"/>
    </row>
    <row r="58" s="203" customFormat="1" ht="16.9" customHeight="1" spans="1:6">
      <c r="A58" s="213">
        <v>1010203</v>
      </c>
      <c r="B58" s="219" t="s">
        <v>222</v>
      </c>
      <c r="C58" s="215">
        <v>0</v>
      </c>
      <c r="D58" s="213">
        <v>2010550</v>
      </c>
      <c r="E58" s="213" t="s">
        <v>154</v>
      </c>
      <c r="F58" s="217"/>
    </row>
    <row r="59" s="203" customFormat="1" ht="16.9" customHeight="1" spans="1:6">
      <c r="A59" s="213">
        <v>10104</v>
      </c>
      <c r="B59" s="214" t="s">
        <v>223</v>
      </c>
      <c r="C59" s="215">
        <f>SUM(C60:C76,C78:C100,C102:C104,C106:C108)</f>
        <v>3930</v>
      </c>
      <c r="D59" s="213">
        <v>2010599</v>
      </c>
      <c r="E59" s="213" t="s">
        <v>224</v>
      </c>
      <c r="F59" s="217"/>
    </row>
    <row r="60" s="203" customFormat="1" ht="16.9" customHeight="1" spans="1:6">
      <c r="A60" s="213">
        <v>1010401</v>
      </c>
      <c r="B60" s="219" t="s">
        <v>225</v>
      </c>
      <c r="C60" s="215">
        <v>0</v>
      </c>
      <c r="D60" s="213">
        <v>20106</v>
      </c>
      <c r="E60" s="216" t="s">
        <v>226</v>
      </c>
      <c r="F60" s="217">
        <f>SUM(F61:F70)</f>
        <v>0</v>
      </c>
    </row>
    <row r="61" s="203" customFormat="1" ht="16.9" customHeight="1" spans="1:6">
      <c r="A61" s="213">
        <v>1010402</v>
      </c>
      <c r="B61" s="219" t="s">
        <v>227</v>
      </c>
      <c r="C61" s="215">
        <v>0</v>
      </c>
      <c r="D61" s="213">
        <v>2010601</v>
      </c>
      <c r="E61" s="213" t="s">
        <v>136</v>
      </c>
      <c r="F61" s="217"/>
    </row>
    <row r="62" s="203" customFormat="1" ht="16.9" customHeight="1" spans="1:6">
      <c r="A62" s="213">
        <v>1010403</v>
      </c>
      <c r="B62" s="219" t="s">
        <v>228</v>
      </c>
      <c r="C62" s="215">
        <v>0</v>
      </c>
      <c r="D62" s="213">
        <v>2010602</v>
      </c>
      <c r="E62" s="213" t="s">
        <v>138</v>
      </c>
      <c r="F62" s="217"/>
    </row>
    <row r="63" s="203" customFormat="1" ht="16.9" customHeight="1" spans="1:6">
      <c r="A63" s="213">
        <v>1010404</v>
      </c>
      <c r="B63" s="219" t="s">
        <v>229</v>
      </c>
      <c r="C63" s="215">
        <v>0</v>
      </c>
      <c r="D63" s="213">
        <v>2010603</v>
      </c>
      <c r="E63" s="213" t="s">
        <v>140</v>
      </c>
      <c r="F63" s="217"/>
    </row>
    <row r="64" s="203" customFormat="1" ht="16.9" customHeight="1" spans="1:6">
      <c r="A64" s="213">
        <v>1010405</v>
      </c>
      <c r="B64" s="219" t="s">
        <v>230</v>
      </c>
      <c r="C64" s="215">
        <v>0</v>
      </c>
      <c r="D64" s="213">
        <v>2010604</v>
      </c>
      <c r="E64" s="213" t="s">
        <v>231</v>
      </c>
      <c r="F64" s="217"/>
    </row>
    <row r="65" s="203" customFormat="1" ht="16.9" customHeight="1" spans="1:6">
      <c r="A65" s="213">
        <v>1010406</v>
      </c>
      <c r="B65" s="219" t="s">
        <v>232</v>
      </c>
      <c r="C65" s="215">
        <v>0</v>
      </c>
      <c r="D65" s="213">
        <v>2010605</v>
      </c>
      <c r="E65" s="213" t="s">
        <v>233</v>
      </c>
      <c r="F65" s="217"/>
    </row>
    <row r="66" s="203" customFormat="1" ht="16.9" customHeight="1" spans="1:6">
      <c r="A66" s="213">
        <v>1010407</v>
      </c>
      <c r="B66" s="219" t="s">
        <v>234</v>
      </c>
      <c r="C66" s="215">
        <v>0</v>
      </c>
      <c r="D66" s="213">
        <v>2010606</v>
      </c>
      <c r="E66" s="213" t="s">
        <v>235</v>
      </c>
      <c r="F66" s="217"/>
    </row>
    <row r="67" s="203" customFormat="1" ht="16.9" customHeight="1" spans="1:6">
      <c r="A67" s="213">
        <v>1010408</v>
      </c>
      <c r="B67" s="219" t="s">
        <v>236</v>
      </c>
      <c r="C67" s="215">
        <v>0</v>
      </c>
      <c r="D67" s="213">
        <v>2010607</v>
      </c>
      <c r="E67" s="213" t="s">
        <v>237</v>
      </c>
      <c r="F67" s="217"/>
    </row>
    <row r="68" s="203" customFormat="1" ht="16.9" customHeight="1" spans="1:6">
      <c r="A68" s="213">
        <v>1010409</v>
      </c>
      <c r="B68" s="219" t="s">
        <v>238</v>
      </c>
      <c r="C68" s="215">
        <v>0</v>
      </c>
      <c r="D68" s="213">
        <v>2010608</v>
      </c>
      <c r="E68" s="213" t="s">
        <v>239</v>
      </c>
      <c r="F68" s="217"/>
    </row>
    <row r="69" s="203" customFormat="1" ht="16.9" customHeight="1" spans="1:6">
      <c r="A69" s="213">
        <v>1010410</v>
      </c>
      <c r="B69" s="219" t="s">
        <v>240</v>
      </c>
      <c r="C69" s="215">
        <v>0</v>
      </c>
      <c r="D69" s="213">
        <v>2010650</v>
      </c>
      <c r="E69" s="213" t="s">
        <v>154</v>
      </c>
      <c r="F69" s="217"/>
    </row>
    <row r="70" s="203" customFormat="1" ht="16.9" customHeight="1" spans="1:6">
      <c r="A70" s="213">
        <v>1010411</v>
      </c>
      <c r="B70" s="219" t="s">
        <v>241</v>
      </c>
      <c r="C70" s="215">
        <v>0</v>
      </c>
      <c r="D70" s="213">
        <v>2010699</v>
      </c>
      <c r="E70" s="213" t="s">
        <v>242</v>
      </c>
      <c r="F70" s="217"/>
    </row>
    <row r="71" s="203" customFormat="1" ht="16.9" customHeight="1" spans="1:6">
      <c r="A71" s="213">
        <v>1010412</v>
      </c>
      <c r="B71" s="219" t="s">
        <v>243</v>
      </c>
      <c r="C71" s="215">
        <v>0</v>
      </c>
      <c r="D71" s="213">
        <v>20107</v>
      </c>
      <c r="E71" s="216" t="s">
        <v>244</v>
      </c>
      <c r="F71" s="217">
        <f>SUM(F72:F82)</f>
        <v>17</v>
      </c>
    </row>
    <row r="72" s="203" customFormat="1" ht="16.9" customHeight="1" spans="1:6">
      <c r="A72" s="213">
        <v>1010413</v>
      </c>
      <c r="B72" s="219" t="s">
        <v>245</v>
      </c>
      <c r="C72" s="215">
        <v>0</v>
      </c>
      <c r="D72" s="213">
        <v>2010701</v>
      </c>
      <c r="E72" s="213" t="s">
        <v>136</v>
      </c>
      <c r="F72" s="217"/>
    </row>
    <row r="73" s="203" customFormat="1" ht="16.9" customHeight="1" spans="1:6">
      <c r="A73" s="213">
        <v>1010414</v>
      </c>
      <c r="B73" s="219" t="s">
        <v>246</v>
      </c>
      <c r="C73" s="215">
        <v>0</v>
      </c>
      <c r="D73" s="213">
        <v>2010702</v>
      </c>
      <c r="E73" s="213" t="s">
        <v>138</v>
      </c>
      <c r="F73" s="217"/>
    </row>
    <row r="74" s="203" customFormat="1" ht="16.9" customHeight="1" spans="1:6">
      <c r="A74" s="213">
        <v>1010415</v>
      </c>
      <c r="B74" s="219" t="s">
        <v>247</v>
      </c>
      <c r="C74" s="215">
        <v>0</v>
      </c>
      <c r="D74" s="213">
        <v>2010703</v>
      </c>
      <c r="E74" s="213" t="s">
        <v>140</v>
      </c>
      <c r="F74" s="217"/>
    </row>
    <row r="75" s="203" customFormat="1" ht="16.9" customHeight="1" spans="1:6">
      <c r="A75" s="213">
        <v>1010416</v>
      </c>
      <c r="B75" s="219" t="s">
        <v>248</v>
      </c>
      <c r="C75" s="215">
        <v>0</v>
      </c>
      <c r="D75" s="213">
        <v>2010704</v>
      </c>
      <c r="E75" s="213" t="s">
        <v>249</v>
      </c>
      <c r="F75" s="217"/>
    </row>
    <row r="76" s="203" customFormat="1" ht="16.9" customHeight="1" spans="1:6">
      <c r="A76" s="213">
        <v>1010417</v>
      </c>
      <c r="B76" s="219" t="s">
        <v>250</v>
      </c>
      <c r="C76" s="215">
        <v>0</v>
      </c>
      <c r="D76" s="213">
        <v>2010705</v>
      </c>
      <c r="E76" s="213" t="s">
        <v>251</v>
      </c>
      <c r="F76" s="217"/>
    </row>
    <row r="77" s="203" customFormat="1" ht="16.9" customHeight="1" spans="1:6">
      <c r="A77" s="213">
        <v>101041702</v>
      </c>
      <c r="B77" s="219" t="s">
        <v>252</v>
      </c>
      <c r="C77" s="215">
        <v>0</v>
      </c>
      <c r="D77" s="213">
        <v>2010706</v>
      </c>
      <c r="E77" s="213" t="s">
        <v>253</v>
      </c>
      <c r="F77" s="217"/>
    </row>
    <row r="78" s="203" customFormat="1" ht="16.9" customHeight="1" spans="1:6">
      <c r="A78" s="213">
        <v>1010418</v>
      </c>
      <c r="B78" s="219" t="s">
        <v>254</v>
      </c>
      <c r="C78" s="215">
        <v>0</v>
      </c>
      <c r="D78" s="213">
        <v>2010707</v>
      </c>
      <c r="E78" s="213" t="s">
        <v>255</v>
      </c>
      <c r="F78" s="217"/>
    </row>
    <row r="79" s="203" customFormat="1" ht="16.9" customHeight="1" spans="1:6">
      <c r="A79" s="213">
        <v>1010419</v>
      </c>
      <c r="B79" s="219" t="s">
        <v>256</v>
      </c>
      <c r="C79" s="215">
        <v>0</v>
      </c>
      <c r="D79" s="213">
        <v>2010708</v>
      </c>
      <c r="E79" s="213" t="s">
        <v>257</v>
      </c>
      <c r="F79" s="217"/>
    </row>
    <row r="80" s="203" customFormat="1" ht="16.9" customHeight="1" spans="1:6">
      <c r="A80" s="213">
        <v>1010420</v>
      </c>
      <c r="B80" s="219" t="s">
        <v>258</v>
      </c>
      <c r="C80" s="215">
        <v>0</v>
      </c>
      <c r="D80" s="213">
        <v>2010709</v>
      </c>
      <c r="E80" s="213" t="s">
        <v>237</v>
      </c>
      <c r="F80" s="217"/>
    </row>
    <row r="81" s="203" customFormat="1" ht="16.9" customHeight="1" spans="1:6">
      <c r="A81" s="213">
        <v>1010421</v>
      </c>
      <c r="B81" s="219" t="s">
        <v>259</v>
      </c>
      <c r="C81" s="215">
        <v>0</v>
      </c>
      <c r="D81" s="213">
        <v>2010750</v>
      </c>
      <c r="E81" s="213" t="s">
        <v>154</v>
      </c>
      <c r="F81" s="217"/>
    </row>
    <row r="82" s="203" customFormat="1" ht="16.9" customHeight="1" spans="1:6">
      <c r="A82" s="213">
        <v>1010422</v>
      </c>
      <c r="B82" s="219" t="s">
        <v>260</v>
      </c>
      <c r="C82" s="215">
        <v>0</v>
      </c>
      <c r="D82" s="213">
        <v>2010799</v>
      </c>
      <c r="E82" s="213" t="s">
        <v>261</v>
      </c>
      <c r="F82" s="217">
        <v>17</v>
      </c>
    </row>
    <row r="83" s="203" customFormat="1" ht="16.9" customHeight="1" spans="1:6">
      <c r="A83" s="213">
        <v>1010423</v>
      </c>
      <c r="B83" s="219" t="s">
        <v>262</v>
      </c>
      <c r="C83" s="215">
        <v>0</v>
      </c>
      <c r="D83" s="213">
        <v>20108</v>
      </c>
      <c r="E83" s="216" t="s">
        <v>263</v>
      </c>
      <c r="F83" s="217">
        <f>SUM(F84:F91)</f>
        <v>5</v>
      </c>
    </row>
    <row r="84" s="203" customFormat="1" ht="16.9" customHeight="1" spans="1:6">
      <c r="A84" s="213">
        <v>1010424</v>
      </c>
      <c r="B84" s="219" t="s">
        <v>264</v>
      </c>
      <c r="C84" s="215">
        <v>0</v>
      </c>
      <c r="D84" s="213">
        <v>2010801</v>
      </c>
      <c r="E84" s="213" t="s">
        <v>136</v>
      </c>
      <c r="F84" s="217"/>
    </row>
    <row r="85" s="203" customFormat="1" ht="16.9" customHeight="1" spans="1:6">
      <c r="A85" s="213">
        <v>1010425</v>
      </c>
      <c r="B85" s="219" t="s">
        <v>265</v>
      </c>
      <c r="C85" s="215">
        <v>0</v>
      </c>
      <c r="D85" s="213">
        <v>2010802</v>
      </c>
      <c r="E85" s="213" t="s">
        <v>138</v>
      </c>
      <c r="F85" s="217"/>
    </row>
    <row r="86" s="203" customFormat="1" ht="16.9" customHeight="1" spans="1:6">
      <c r="A86" s="213">
        <v>1010426</v>
      </c>
      <c r="B86" s="219" t="s">
        <v>266</v>
      </c>
      <c r="C86" s="215">
        <v>0</v>
      </c>
      <c r="D86" s="213">
        <v>2010803</v>
      </c>
      <c r="E86" s="213" t="s">
        <v>140</v>
      </c>
      <c r="F86" s="217"/>
    </row>
    <row r="87" s="203" customFormat="1" ht="16.9" customHeight="1" spans="1:6">
      <c r="A87" s="213">
        <v>1010427</v>
      </c>
      <c r="B87" s="219" t="s">
        <v>267</v>
      </c>
      <c r="C87" s="215">
        <v>0</v>
      </c>
      <c r="D87" s="213">
        <v>2010804</v>
      </c>
      <c r="E87" s="213" t="s">
        <v>268</v>
      </c>
      <c r="F87" s="217"/>
    </row>
    <row r="88" s="203" customFormat="1" ht="16.9" customHeight="1" spans="1:6">
      <c r="A88" s="213">
        <v>1010428</v>
      </c>
      <c r="B88" s="219" t="s">
        <v>269</v>
      </c>
      <c r="C88" s="215">
        <v>0</v>
      </c>
      <c r="D88" s="213">
        <v>2010805</v>
      </c>
      <c r="E88" s="213" t="s">
        <v>270</v>
      </c>
      <c r="F88" s="217"/>
    </row>
    <row r="89" s="203" customFormat="1" ht="16.9" customHeight="1" spans="1:6">
      <c r="A89" s="213">
        <v>1010429</v>
      </c>
      <c r="B89" s="219" t="s">
        <v>271</v>
      </c>
      <c r="C89" s="215">
        <v>0</v>
      </c>
      <c r="D89" s="213">
        <v>2010806</v>
      </c>
      <c r="E89" s="213" t="s">
        <v>237</v>
      </c>
      <c r="F89" s="217"/>
    </row>
    <row r="90" s="203" customFormat="1" ht="16.9" customHeight="1" spans="1:6">
      <c r="A90" s="213">
        <v>1010430</v>
      </c>
      <c r="B90" s="219" t="s">
        <v>272</v>
      </c>
      <c r="C90" s="215">
        <v>0</v>
      </c>
      <c r="D90" s="213">
        <v>2010850</v>
      </c>
      <c r="E90" s="213" t="s">
        <v>154</v>
      </c>
      <c r="F90" s="217"/>
    </row>
    <row r="91" s="203" customFormat="1" ht="16.9" customHeight="1" spans="1:6">
      <c r="A91" s="213">
        <v>1010431</v>
      </c>
      <c r="B91" s="219" t="s">
        <v>273</v>
      </c>
      <c r="C91" s="215">
        <v>35</v>
      </c>
      <c r="D91" s="213">
        <v>2010899</v>
      </c>
      <c r="E91" s="213" t="s">
        <v>274</v>
      </c>
      <c r="F91" s="217">
        <v>5</v>
      </c>
    </row>
    <row r="92" s="203" customFormat="1" ht="16.9" customHeight="1" spans="1:6">
      <c r="A92" s="213">
        <v>1010432</v>
      </c>
      <c r="B92" s="219" t="s">
        <v>275</v>
      </c>
      <c r="C92" s="215">
        <v>508</v>
      </c>
      <c r="D92" s="213">
        <v>20109</v>
      </c>
      <c r="E92" s="216" t="s">
        <v>276</v>
      </c>
      <c r="F92" s="217">
        <f>SUM(F93:F104)</f>
        <v>0</v>
      </c>
    </row>
    <row r="93" s="203" customFormat="1" ht="17.25" customHeight="1" spans="1:6">
      <c r="A93" s="213">
        <v>1010433</v>
      </c>
      <c r="B93" s="219" t="s">
        <v>277</v>
      </c>
      <c r="C93" s="215">
        <v>421</v>
      </c>
      <c r="D93" s="213">
        <v>2010901</v>
      </c>
      <c r="E93" s="213" t="s">
        <v>136</v>
      </c>
      <c r="F93" s="217"/>
    </row>
    <row r="94" s="203" customFormat="1" ht="16.9" customHeight="1" spans="1:6">
      <c r="A94" s="213">
        <v>1010434</v>
      </c>
      <c r="B94" s="219" t="s">
        <v>278</v>
      </c>
      <c r="C94" s="215">
        <v>0</v>
      </c>
      <c r="D94" s="213">
        <v>2010902</v>
      </c>
      <c r="E94" s="213" t="s">
        <v>138</v>
      </c>
      <c r="F94" s="217"/>
    </row>
    <row r="95" s="203" customFormat="1" ht="16.9" customHeight="1" spans="1:6">
      <c r="A95" s="213">
        <v>1010435</v>
      </c>
      <c r="B95" s="219" t="s">
        <v>279</v>
      </c>
      <c r="C95" s="215">
        <v>192</v>
      </c>
      <c r="D95" s="213">
        <v>2010903</v>
      </c>
      <c r="E95" s="213" t="s">
        <v>140</v>
      </c>
      <c r="F95" s="217"/>
    </row>
    <row r="96" s="203" customFormat="1" ht="16.9" customHeight="1" spans="1:6">
      <c r="A96" s="213">
        <v>1010436</v>
      </c>
      <c r="B96" s="219" t="s">
        <v>280</v>
      </c>
      <c r="C96" s="215">
        <v>2746</v>
      </c>
      <c r="D96" s="213">
        <v>2010905</v>
      </c>
      <c r="E96" s="213" t="s">
        <v>281</v>
      </c>
      <c r="F96" s="217"/>
    </row>
    <row r="97" s="203" customFormat="1" ht="16.9" customHeight="1" spans="1:6">
      <c r="A97" s="213">
        <v>1010439</v>
      </c>
      <c r="B97" s="219" t="s">
        <v>282</v>
      </c>
      <c r="C97" s="215">
        <v>3</v>
      </c>
      <c r="D97" s="213">
        <v>2010907</v>
      </c>
      <c r="E97" s="213" t="s">
        <v>283</v>
      </c>
      <c r="F97" s="217"/>
    </row>
    <row r="98" s="203" customFormat="1" ht="16.9" customHeight="1" spans="1:6">
      <c r="A98" s="213">
        <v>1010440</v>
      </c>
      <c r="B98" s="219" t="s">
        <v>284</v>
      </c>
      <c r="C98" s="215">
        <v>0</v>
      </c>
      <c r="D98" s="213">
        <v>2010908</v>
      </c>
      <c r="E98" s="213" t="s">
        <v>237</v>
      </c>
      <c r="F98" s="217"/>
    </row>
    <row r="99" s="203" customFormat="1" ht="16.9" customHeight="1" spans="1:6">
      <c r="A99" s="213">
        <v>1010441</v>
      </c>
      <c r="B99" s="219" t="s">
        <v>285</v>
      </c>
      <c r="C99" s="215">
        <v>0</v>
      </c>
      <c r="D99" s="213">
        <v>2010909</v>
      </c>
      <c r="E99" s="213" t="s">
        <v>286</v>
      </c>
      <c r="F99" s="217"/>
    </row>
    <row r="100" s="203" customFormat="1" ht="16.9" customHeight="1" spans="1:6">
      <c r="A100" s="213">
        <v>1010442</v>
      </c>
      <c r="B100" s="219" t="s">
        <v>287</v>
      </c>
      <c r="C100" s="215">
        <v>0</v>
      </c>
      <c r="D100" s="213">
        <v>2010910</v>
      </c>
      <c r="E100" s="213" t="s">
        <v>288</v>
      </c>
      <c r="F100" s="217"/>
    </row>
    <row r="101" s="203" customFormat="1" ht="16.9" customHeight="1" spans="1:6">
      <c r="A101" s="213">
        <v>1010443</v>
      </c>
      <c r="B101" s="219" t="s">
        <v>289</v>
      </c>
      <c r="C101" s="215">
        <v>0</v>
      </c>
      <c r="D101" s="213">
        <v>2010911</v>
      </c>
      <c r="E101" s="213" t="s">
        <v>290</v>
      </c>
      <c r="F101" s="217"/>
    </row>
    <row r="102" s="203" customFormat="1" ht="16.9" customHeight="1" spans="1:6">
      <c r="A102" s="213">
        <v>1010444</v>
      </c>
      <c r="B102" s="219" t="s">
        <v>291</v>
      </c>
      <c r="C102" s="215">
        <v>0</v>
      </c>
      <c r="D102" s="213">
        <v>2010912</v>
      </c>
      <c r="E102" s="213" t="s">
        <v>292</v>
      </c>
      <c r="F102" s="217"/>
    </row>
    <row r="103" s="203" customFormat="1" ht="16.9" customHeight="1" spans="1:6">
      <c r="A103" s="213">
        <v>1010445</v>
      </c>
      <c r="B103" s="219" t="s">
        <v>293</v>
      </c>
      <c r="C103" s="215">
        <v>0</v>
      </c>
      <c r="D103" s="213">
        <v>2010950</v>
      </c>
      <c r="E103" s="213" t="s">
        <v>154</v>
      </c>
      <c r="F103" s="217"/>
    </row>
    <row r="104" s="203" customFormat="1" ht="16.9" customHeight="1" spans="1:6">
      <c r="A104" s="213">
        <v>1010446</v>
      </c>
      <c r="B104" s="219" t="s">
        <v>294</v>
      </c>
      <c r="C104" s="215">
        <v>0</v>
      </c>
      <c r="D104" s="213">
        <v>2010999</v>
      </c>
      <c r="E104" s="213" t="s">
        <v>295</v>
      </c>
      <c r="F104" s="217"/>
    </row>
    <row r="105" s="203" customFormat="1" ht="16.9" customHeight="1" spans="1:6">
      <c r="A105" s="213">
        <v>1010447</v>
      </c>
      <c r="B105" s="219" t="s">
        <v>296</v>
      </c>
      <c r="C105" s="215">
        <v>0</v>
      </c>
      <c r="D105" s="213">
        <v>20110</v>
      </c>
      <c r="E105" s="216" t="s">
        <v>297</v>
      </c>
      <c r="F105" s="217">
        <f>SUM(F106:F114)</f>
        <v>0</v>
      </c>
    </row>
    <row r="106" s="203" customFormat="1" ht="16.9" customHeight="1" spans="1:6">
      <c r="A106" s="213">
        <v>1010448</v>
      </c>
      <c r="B106" s="219" t="s">
        <v>298</v>
      </c>
      <c r="C106" s="215">
        <v>0</v>
      </c>
      <c r="D106" s="213">
        <v>2011001</v>
      </c>
      <c r="E106" s="213" t="s">
        <v>136</v>
      </c>
      <c r="F106" s="217"/>
    </row>
    <row r="107" s="203" customFormat="1" ht="16.9" customHeight="1" spans="1:6">
      <c r="A107" s="213">
        <v>1010449</v>
      </c>
      <c r="B107" s="219" t="s">
        <v>299</v>
      </c>
      <c r="C107" s="215">
        <v>0</v>
      </c>
      <c r="D107" s="213">
        <v>2011002</v>
      </c>
      <c r="E107" s="213" t="s">
        <v>138</v>
      </c>
      <c r="F107" s="217"/>
    </row>
    <row r="108" s="203" customFormat="1" ht="16.9" customHeight="1" spans="1:6">
      <c r="A108" s="213">
        <v>1010450</v>
      </c>
      <c r="B108" s="219" t="s">
        <v>300</v>
      </c>
      <c r="C108" s="215">
        <v>25</v>
      </c>
      <c r="D108" s="213">
        <v>2011003</v>
      </c>
      <c r="E108" s="213" t="s">
        <v>140</v>
      </c>
      <c r="F108" s="217"/>
    </row>
    <row r="109" s="203" customFormat="1" ht="16.9" customHeight="1" spans="1:6">
      <c r="A109" s="213">
        <v>10105</v>
      </c>
      <c r="B109" s="214" t="s">
        <v>301</v>
      </c>
      <c r="C109" s="215">
        <v>0</v>
      </c>
      <c r="D109" s="213">
        <v>2011004</v>
      </c>
      <c r="E109" s="213" t="s">
        <v>302</v>
      </c>
      <c r="F109" s="217"/>
    </row>
    <row r="110" s="203" customFormat="1" ht="16.9" customHeight="1" spans="1:6">
      <c r="A110" s="213" t="s">
        <v>303</v>
      </c>
      <c r="B110" s="214" t="s">
        <v>304</v>
      </c>
      <c r="C110" s="215">
        <f>C111+C117+C115+C116</f>
        <v>767</v>
      </c>
      <c r="D110" s="213">
        <v>2011005</v>
      </c>
      <c r="E110" s="213" t="s">
        <v>305</v>
      </c>
      <c r="F110" s="217"/>
    </row>
    <row r="111" s="203" customFormat="1" ht="16.9" customHeight="1" spans="1:6">
      <c r="A111" s="213">
        <v>1010601</v>
      </c>
      <c r="B111" s="219" t="s">
        <v>306</v>
      </c>
      <c r="C111" s="215">
        <f>SUM(C112:C114)</f>
        <v>834</v>
      </c>
      <c r="D111" s="213">
        <v>2011007</v>
      </c>
      <c r="E111" s="213" t="s">
        <v>307</v>
      </c>
      <c r="F111" s="217"/>
    </row>
    <row r="112" s="203" customFormat="1" ht="16.9" customHeight="1" spans="1:6">
      <c r="A112" s="213">
        <v>101060101</v>
      </c>
      <c r="B112" s="219" t="s">
        <v>308</v>
      </c>
      <c r="C112" s="215">
        <v>0</v>
      </c>
      <c r="D112" s="213">
        <v>2011008</v>
      </c>
      <c r="E112" s="213" t="s">
        <v>309</v>
      </c>
      <c r="F112" s="217"/>
    </row>
    <row r="113" s="203" customFormat="1" ht="16.9" customHeight="1" spans="1:6">
      <c r="A113" s="213">
        <v>101060102</v>
      </c>
      <c r="B113" s="219" t="s">
        <v>310</v>
      </c>
      <c r="C113" s="215">
        <v>0</v>
      </c>
      <c r="D113" s="213">
        <v>2011050</v>
      </c>
      <c r="E113" s="213" t="s">
        <v>154</v>
      </c>
      <c r="F113" s="217"/>
    </row>
    <row r="114" s="203" customFormat="1" ht="16.9" customHeight="1" spans="1:6">
      <c r="A114" s="213">
        <v>101060109</v>
      </c>
      <c r="B114" s="219" t="s">
        <v>311</v>
      </c>
      <c r="C114" s="215">
        <v>834</v>
      </c>
      <c r="D114" s="213">
        <v>2011099</v>
      </c>
      <c r="E114" s="213" t="s">
        <v>312</v>
      </c>
      <c r="F114" s="217"/>
    </row>
    <row r="115" s="203" customFormat="1" ht="16.9" customHeight="1" spans="1:6">
      <c r="A115" s="213">
        <v>1010602</v>
      </c>
      <c r="B115" s="219" t="s">
        <v>313</v>
      </c>
      <c r="C115" s="215">
        <v>-65</v>
      </c>
      <c r="D115" s="213">
        <v>20111</v>
      </c>
      <c r="E115" s="216" t="s">
        <v>314</v>
      </c>
      <c r="F115" s="217">
        <f>SUM(F116:F123)</f>
        <v>10</v>
      </c>
    </row>
    <row r="116" s="203" customFormat="1" ht="16.9" customHeight="1" spans="1:6">
      <c r="A116" s="213">
        <v>1010603</v>
      </c>
      <c r="B116" s="219" t="s">
        <v>315</v>
      </c>
      <c r="C116" s="215">
        <v>-4</v>
      </c>
      <c r="D116" s="213">
        <v>2011101</v>
      </c>
      <c r="E116" s="213" t="s">
        <v>136</v>
      </c>
      <c r="F116" s="217">
        <v>10</v>
      </c>
    </row>
    <row r="117" s="203" customFormat="1" ht="16.9" customHeight="1" spans="1:6">
      <c r="A117" s="213">
        <v>1010620</v>
      </c>
      <c r="B117" s="219" t="s">
        <v>316</v>
      </c>
      <c r="C117" s="215">
        <v>2</v>
      </c>
      <c r="D117" s="213">
        <v>2011102</v>
      </c>
      <c r="E117" s="213" t="s">
        <v>138</v>
      </c>
      <c r="F117" s="217"/>
    </row>
    <row r="118" s="203" customFormat="1" ht="16.9" customHeight="1" spans="1:6">
      <c r="A118" s="213">
        <v>10107</v>
      </c>
      <c r="B118" s="214" t="s">
        <v>317</v>
      </c>
      <c r="C118" s="215">
        <f>SUM(C119:C122)</f>
        <v>94</v>
      </c>
      <c r="D118" s="213">
        <v>2011103</v>
      </c>
      <c r="E118" s="213" t="s">
        <v>140</v>
      </c>
      <c r="F118" s="217"/>
    </row>
    <row r="119" s="203" customFormat="1" ht="16.9" customHeight="1" spans="1:6">
      <c r="A119" s="213">
        <v>1010701</v>
      </c>
      <c r="B119" s="219" t="s">
        <v>318</v>
      </c>
      <c r="C119" s="215">
        <v>0</v>
      </c>
      <c r="D119" s="213">
        <v>2011104</v>
      </c>
      <c r="E119" s="213" t="s">
        <v>319</v>
      </c>
      <c r="F119" s="217"/>
    </row>
    <row r="120" s="203" customFormat="1" ht="16.9" customHeight="1" spans="1:6">
      <c r="A120" s="213">
        <v>1010702</v>
      </c>
      <c r="B120" s="219" t="s">
        <v>320</v>
      </c>
      <c r="C120" s="215">
        <v>0</v>
      </c>
      <c r="D120" s="213">
        <v>2011105</v>
      </c>
      <c r="E120" s="213" t="s">
        <v>321</v>
      </c>
      <c r="F120" s="217"/>
    </row>
    <row r="121" s="203" customFormat="1" ht="16.9" customHeight="1" spans="1:6">
      <c r="A121" s="213">
        <v>1010719</v>
      </c>
      <c r="B121" s="219" t="s">
        <v>322</v>
      </c>
      <c r="C121" s="215">
        <v>94</v>
      </c>
      <c r="D121" s="213">
        <v>2011106</v>
      </c>
      <c r="E121" s="213" t="s">
        <v>323</v>
      </c>
      <c r="F121" s="217"/>
    </row>
    <row r="122" s="203" customFormat="1" ht="16.9" customHeight="1" spans="1:6">
      <c r="A122" s="213">
        <v>1010720</v>
      </c>
      <c r="B122" s="219" t="s">
        <v>324</v>
      </c>
      <c r="C122" s="215">
        <v>0</v>
      </c>
      <c r="D122" s="213">
        <v>2011150</v>
      </c>
      <c r="E122" s="213" t="s">
        <v>154</v>
      </c>
      <c r="F122" s="217"/>
    </row>
    <row r="123" s="203" customFormat="1" ht="16.9" customHeight="1" spans="1:6">
      <c r="A123" s="213">
        <v>10109</v>
      </c>
      <c r="B123" s="214" t="s">
        <v>325</v>
      </c>
      <c r="C123" s="215">
        <v>1834</v>
      </c>
      <c r="D123" s="213">
        <v>2011199</v>
      </c>
      <c r="E123" s="213" t="s">
        <v>326</v>
      </c>
      <c r="F123" s="217"/>
    </row>
    <row r="124" s="203" customFormat="1" ht="16.9" customHeight="1" spans="1:6">
      <c r="A124" s="213">
        <v>1010918</v>
      </c>
      <c r="B124" s="219" t="s">
        <v>327</v>
      </c>
      <c r="C124" s="215">
        <v>0</v>
      </c>
      <c r="D124" s="213">
        <v>20113</v>
      </c>
      <c r="E124" s="216" t="s">
        <v>328</v>
      </c>
      <c r="F124" s="217">
        <f>SUM(F125:F134)</f>
        <v>0</v>
      </c>
    </row>
    <row r="125" s="203" customFormat="1" ht="16.9" customHeight="1" spans="1:6">
      <c r="A125" s="213">
        <v>1010921</v>
      </c>
      <c r="B125" s="219" t="s">
        <v>329</v>
      </c>
      <c r="C125" s="215">
        <v>0</v>
      </c>
      <c r="D125" s="213">
        <v>2011301</v>
      </c>
      <c r="E125" s="213" t="s">
        <v>136</v>
      </c>
      <c r="F125" s="217"/>
    </row>
    <row r="126" s="203" customFormat="1" ht="16.9" customHeight="1" spans="1:6">
      <c r="A126" s="213">
        <v>1010922</v>
      </c>
      <c r="B126" s="219" t="s">
        <v>330</v>
      </c>
      <c r="C126" s="215">
        <v>0</v>
      </c>
      <c r="D126" s="213">
        <v>2011302</v>
      </c>
      <c r="E126" s="213" t="s">
        <v>138</v>
      </c>
      <c r="F126" s="217"/>
    </row>
    <row r="127" s="203" customFormat="1" ht="16.9" customHeight="1" spans="1:6">
      <c r="A127" s="213">
        <v>10110</v>
      </c>
      <c r="B127" s="214" t="s">
        <v>331</v>
      </c>
      <c r="C127" s="215">
        <v>846</v>
      </c>
      <c r="D127" s="213">
        <v>2011303</v>
      </c>
      <c r="E127" s="213" t="s">
        <v>140</v>
      </c>
      <c r="F127" s="217"/>
    </row>
    <row r="128" s="203" customFormat="1" ht="16.9" customHeight="1" spans="1:6">
      <c r="A128" s="213">
        <v>10111</v>
      </c>
      <c r="B128" s="214" t="s">
        <v>332</v>
      </c>
      <c r="C128" s="215">
        <v>614</v>
      </c>
      <c r="D128" s="213">
        <v>2011304</v>
      </c>
      <c r="E128" s="213" t="s">
        <v>333</v>
      </c>
      <c r="F128" s="217"/>
    </row>
    <row r="129" s="203" customFormat="1" ht="16.9" customHeight="1" spans="1:6">
      <c r="A129" s="213">
        <v>1011101</v>
      </c>
      <c r="B129" s="219" t="s">
        <v>334</v>
      </c>
      <c r="C129" s="215">
        <v>0</v>
      </c>
      <c r="D129" s="213">
        <v>2011305</v>
      </c>
      <c r="E129" s="213" t="s">
        <v>335</v>
      </c>
      <c r="F129" s="217"/>
    </row>
    <row r="130" s="203" customFormat="1" ht="16.9" customHeight="1" spans="1:6">
      <c r="A130" s="213">
        <v>10112</v>
      </c>
      <c r="B130" s="214" t="s">
        <v>336</v>
      </c>
      <c r="C130" s="215">
        <v>950</v>
      </c>
      <c r="D130" s="213">
        <v>2011306</v>
      </c>
      <c r="E130" s="213" t="s">
        <v>337</v>
      </c>
      <c r="F130" s="217"/>
    </row>
    <row r="131" s="203" customFormat="1" ht="16.9" customHeight="1" spans="1:6">
      <c r="A131" s="213">
        <v>10113</v>
      </c>
      <c r="B131" s="214" t="s">
        <v>338</v>
      </c>
      <c r="C131" s="215">
        <v>2275</v>
      </c>
      <c r="D131" s="213">
        <v>2011307</v>
      </c>
      <c r="E131" s="213" t="s">
        <v>339</v>
      </c>
      <c r="F131" s="217"/>
    </row>
    <row r="132" s="203" customFormat="1" ht="16.9" customHeight="1" spans="1:6">
      <c r="A132" s="213">
        <v>10114</v>
      </c>
      <c r="B132" s="214" t="s">
        <v>340</v>
      </c>
      <c r="C132" s="215">
        <v>576</v>
      </c>
      <c r="D132" s="213">
        <v>2011308</v>
      </c>
      <c r="E132" s="213" t="s">
        <v>341</v>
      </c>
      <c r="F132" s="217"/>
    </row>
    <row r="133" s="203" customFormat="1" ht="16.9" customHeight="1" spans="1:6">
      <c r="A133" s="213">
        <v>10115</v>
      </c>
      <c r="B133" s="214" t="s">
        <v>342</v>
      </c>
      <c r="C133" s="215">
        <v>0</v>
      </c>
      <c r="D133" s="213">
        <v>2011350</v>
      </c>
      <c r="E133" s="213" t="s">
        <v>154</v>
      </c>
      <c r="F133" s="217"/>
    </row>
    <row r="134" s="203" customFormat="1" ht="16.9" customHeight="1" spans="1:6">
      <c r="A134" s="213">
        <v>10116</v>
      </c>
      <c r="B134" s="214" t="s">
        <v>343</v>
      </c>
      <c r="C134" s="215">
        <v>0</v>
      </c>
      <c r="D134" s="213">
        <v>2011399</v>
      </c>
      <c r="E134" s="213" t="s">
        <v>344</v>
      </c>
      <c r="F134" s="217"/>
    </row>
    <row r="135" s="203" customFormat="1" ht="16.9" customHeight="1" spans="1:6">
      <c r="A135" s="213">
        <v>10117</v>
      </c>
      <c r="B135" s="214" t="s">
        <v>345</v>
      </c>
      <c r="C135" s="215">
        <v>0</v>
      </c>
      <c r="D135" s="213">
        <v>20114</v>
      </c>
      <c r="E135" s="216" t="s">
        <v>346</v>
      </c>
      <c r="F135" s="217">
        <f>SUM(F136:F147)</f>
        <v>0</v>
      </c>
    </row>
    <row r="136" s="203" customFormat="1" ht="16.9" customHeight="1" spans="1:6">
      <c r="A136" s="213">
        <v>10118</v>
      </c>
      <c r="B136" s="214" t="s">
        <v>347</v>
      </c>
      <c r="C136" s="215">
        <v>1265</v>
      </c>
      <c r="D136" s="213">
        <v>2011401</v>
      </c>
      <c r="E136" s="213" t="s">
        <v>136</v>
      </c>
      <c r="F136" s="217"/>
    </row>
    <row r="137" s="203" customFormat="1" ht="16.9" customHeight="1" spans="1:6">
      <c r="A137" s="213">
        <v>10119</v>
      </c>
      <c r="B137" s="214" t="s">
        <v>348</v>
      </c>
      <c r="C137" s="215">
        <v>5419</v>
      </c>
      <c r="D137" s="213">
        <v>2011402</v>
      </c>
      <c r="E137" s="213" t="s">
        <v>138</v>
      </c>
      <c r="F137" s="217"/>
    </row>
    <row r="138" s="203" customFormat="1" ht="16.9" customHeight="1" spans="1:6">
      <c r="A138" s="213">
        <v>10120</v>
      </c>
      <c r="B138" s="214" t="s">
        <v>349</v>
      </c>
      <c r="C138" s="215">
        <v>0</v>
      </c>
      <c r="D138" s="213">
        <v>2011403</v>
      </c>
      <c r="E138" s="213" t="s">
        <v>140</v>
      </c>
      <c r="F138" s="217"/>
    </row>
    <row r="139" s="203" customFormat="1" ht="16.9" customHeight="1" spans="1:6">
      <c r="A139" s="213">
        <v>10121</v>
      </c>
      <c r="B139" s="214" t="s">
        <v>350</v>
      </c>
      <c r="C139" s="215">
        <v>71</v>
      </c>
      <c r="D139" s="213">
        <v>2011404</v>
      </c>
      <c r="E139" s="213" t="s">
        <v>351</v>
      </c>
      <c r="F139" s="217"/>
    </row>
    <row r="140" s="203" customFormat="1" ht="16.9" customHeight="1" spans="1:6">
      <c r="A140" s="213">
        <v>10199</v>
      </c>
      <c r="B140" s="214" t="s">
        <v>352</v>
      </c>
      <c r="C140" s="215">
        <v>0</v>
      </c>
      <c r="D140" s="213">
        <v>2011405</v>
      </c>
      <c r="E140" s="213" t="s">
        <v>353</v>
      </c>
      <c r="F140" s="217"/>
    </row>
    <row r="141" s="203" customFormat="1" ht="16.9" customHeight="1" spans="1:6">
      <c r="A141" s="213">
        <v>103</v>
      </c>
      <c r="B141" s="214" t="s">
        <v>354</v>
      </c>
      <c r="C141" s="215">
        <f>C142+C165+C220+C246+C265+C299+C302+C308</f>
        <v>11774</v>
      </c>
      <c r="D141" s="213">
        <v>2011406</v>
      </c>
      <c r="E141" s="213" t="s">
        <v>355</v>
      </c>
      <c r="F141" s="217"/>
    </row>
    <row r="142" s="203" customFormat="1" ht="16.9" customHeight="1" spans="1:6">
      <c r="A142" s="213">
        <v>10302</v>
      </c>
      <c r="B142" s="214" t="s">
        <v>356</v>
      </c>
      <c r="C142" s="215">
        <f>SUM(C143,C150:C162)</f>
        <v>3002</v>
      </c>
      <c r="D142" s="213">
        <v>2011408</v>
      </c>
      <c r="E142" s="213" t="s">
        <v>357</v>
      </c>
      <c r="F142" s="217"/>
    </row>
    <row r="143" s="203" customFormat="1" ht="16.9" customHeight="1" spans="1:6">
      <c r="A143" s="213">
        <v>1030203</v>
      </c>
      <c r="B143" s="219" t="s">
        <v>358</v>
      </c>
      <c r="C143" s="215">
        <f>SUM(C144:C147,C149)</f>
        <v>1084</v>
      </c>
      <c r="D143" s="213">
        <v>2011409</v>
      </c>
      <c r="E143" s="213" t="s">
        <v>359</v>
      </c>
      <c r="F143" s="217"/>
    </row>
    <row r="144" s="203" customFormat="1" ht="16.9" customHeight="1" spans="1:6">
      <c r="A144" s="213">
        <v>103020301</v>
      </c>
      <c r="B144" s="219" t="s">
        <v>360</v>
      </c>
      <c r="C144" s="215">
        <v>1084</v>
      </c>
      <c r="D144" s="213">
        <v>2011410</v>
      </c>
      <c r="E144" s="213" t="s">
        <v>361</v>
      </c>
      <c r="F144" s="217"/>
    </row>
    <row r="145" s="203" customFormat="1" ht="16.9" customHeight="1" spans="1:6">
      <c r="A145" s="213">
        <v>103020302</v>
      </c>
      <c r="B145" s="219" t="s">
        <v>362</v>
      </c>
      <c r="C145" s="215">
        <v>0</v>
      </c>
      <c r="D145" s="213">
        <v>2011411</v>
      </c>
      <c r="E145" s="213" t="s">
        <v>363</v>
      </c>
      <c r="F145" s="217"/>
    </row>
    <row r="146" s="203" customFormat="1" ht="16.9" customHeight="1" spans="1:6">
      <c r="A146" s="213">
        <v>103020303</v>
      </c>
      <c r="B146" s="219" t="s">
        <v>364</v>
      </c>
      <c r="C146" s="215">
        <v>0</v>
      </c>
      <c r="D146" s="213">
        <v>2011450</v>
      </c>
      <c r="E146" s="213" t="s">
        <v>154</v>
      </c>
      <c r="F146" s="217"/>
    </row>
    <row r="147" s="203" customFormat="1" ht="16.9" customHeight="1" spans="1:6">
      <c r="A147" s="213">
        <v>103020304</v>
      </c>
      <c r="B147" s="219" t="s">
        <v>365</v>
      </c>
      <c r="C147" s="215">
        <v>0</v>
      </c>
      <c r="D147" s="213">
        <v>2011499</v>
      </c>
      <c r="E147" s="213" t="s">
        <v>366</v>
      </c>
      <c r="F147" s="217"/>
    </row>
    <row r="148" s="203" customFormat="1" ht="16.9" customHeight="1" spans="1:6">
      <c r="A148" s="213">
        <v>103020305</v>
      </c>
      <c r="B148" s="219" t="s">
        <v>367</v>
      </c>
      <c r="C148" s="215">
        <v>0</v>
      </c>
      <c r="D148" s="213">
        <v>20123</v>
      </c>
      <c r="E148" s="216" t="s">
        <v>368</v>
      </c>
      <c r="F148" s="217">
        <f>SUM(F149:F154)</f>
        <v>0</v>
      </c>
    </row>
    <row r="149" s="203" customFormat="1" ht="16.9" customHeight="1" spans="1:6">
      <c r="A149" s="213">
        <v>103020399</v>
      </c>
      <c r="B149" s="219" t="s">
        <v>369</v>
      </c>
      <c r="C149" s="215">
        <v>0</v>
      </c>
      <c r="D149" s="213">
        <v>2012301</v>
      </c>
      <c r="E149" s="213" t="s">
        <v>136</v>
      </c>
      <c r="F149" s="217"/>
    </row>
    <row r="150" s="203" customFormat="1" ht="16.9" customHeight="1" spans="1:6">
      <c r="A150" s="213">
        <v>1030205</v>
      </c>
      <c r="B150" s="219" t="s">
        <v>370</v>
      </c>
      <c r="C150" s="215">
        <v>0</v>
      </c>
      <c r="D150" s="213">
        <v>2012302</v>
      </c>
      <c r="E150" s="213" t="s">
        <v>138</v>
      </c>
      <c r="F150" s="217"/>
    </row>
    <row r="151" s="203" customFormat="1" ht="16.9" customHeight="1" spans="1:6">
      <c r="A151" s="213">
        <v>1030210</v>
      </c>
      <c r="B151" s="219" t="s">
        <v>371</v>
      </c>
      <c r="C151" s="215">
        <v>0</v>
      </c>
      <c r="D151" s="213">
        <v>2012303</v>
      </c>
      <c r="E151" s="213" t="s">
        <v>140</v>
      </c>
      <c r="F151" s="217"/>
    </row>
    <row r="152" s="203" customFormat="1" ht="16.9" customHeight="1" spans="1:6">
      <c r="A152" s="213">
        <v>1030212</v>
      </c>
      <c r="B152" s="219" t="s">
        <v>372</v>
      </c>
      <c r="C152" s="215">
        <v>0</v>
      </c>
      <c r="D152" s="213">
        <v>2012304</v>
      </c>
      <c r="E152" s="213" t="s">
        <v>373</v>
      </c>
      <c r="F152" s="217"/>
    </row>
    <row r="153" s="203" customFormat="1" ht="16.9" customHeight="1" spans="1:6">
      <c r="A153" s="213">
        <v>1030216</v>
      </c>
      <c r="B153" s="219" t="s">
        <v>374</v>
      </c>
      <c r="C153" s="215">
        <v>725</v>
      </c>
      <c r="D153" s="213">
        <v>2012350</v>
      </c>
      <c r="E153" s="213" t="s">
        <v>154</v>
      </c>
      <c r="F153" s="217"/>
    </row>
    <row r="154" s="203" customFormat="1" ht="16.9" customHeight="1" spans="1:6">
      <c r="A154" s="213">
        <v>1030217</v>
      </c>
      <c r="B154" s="219" t="s">
        <v>375</v>
      </c>
      <c r="C154" s="215">
        <v>0</v>
      </c>
      <c r="D154" s="213">
        <v>2012399</v>
      </c>
      <c r="E154" s="213" t="s">
        <v>376</v>
      </c>
      <c r="F154" s="217"/>
    </row>
    <row r="155" s="203" customFormat="1" ht="16.9" customHeight="1" spans="1:6">
      <c r="A155" s="213">
        <v>1030218</v>
      </c>
      <c r="B155" s="219" t="s">
        <v>377</v>
      </c>
      <c r="C155" s="215">
        <v>252</v>
      </c>
      <c r="D155" s="213">
        <v>20125</v>
      </c>
      <c r="E155" s="216" t="s">
        <v>378</v>
      </c>
      <c r="F155" s="217">
        <f>SUM(F156:F162)</f>
        <v>0</v>
      </c>
    </row>
    <row r="156" s="203" customFormat="1" ht="16.9" customHeight="1" spans="1:6">
      <c r="A156" s="213">
        <v>1030219</v>
      </c>
      <c r="B156" s="219" t="s">
        <v>379</v>
      </c>
      <c r="C156" s="215">
        <v>0</v>
      </c>
      <c r="D156" s="213">
        <v>2012501</v>
      </c>
      <c r="E156" s="213" t="s">
        <v>136</v>
      </c>
      <c r="F156" s="217"/>
    </row>
    <row r="157" s="203" customFormat="1" ht="16.9" customHeight="1" spans="1:6">
      <c r="A157" s="213">
        <v>1030220</v>
      </c>
      <c r="B157" s="219" t="s">
        <v>380</v>
      </c>
      <c r="C157" s="215">
        <v>0</v>
      </c>
      <c r="D157" s="213">
        <v>2012502</v>
      </c>
      <c r="E157" s="213" t="s">
        <v>138</v>
      </c>
      <c r="F157" s="217"/>
    </row>
    <row r="158" s="203" customFormat="1" ht="16.9" customHeight="1" spans="1:6">
      <c r="A158" s="213">
        <v>1030222</v>
      </c>
      <c r="B158" s="219" t="s">
        <v>381</v>
      </c>
      <c r="C158" s="215">
        <v>474</v>
      </c>
      <c r="D158" s="213">
        <v>2012503</v>
      </c>
      <c r="E158" s="213" t="s">
        <v>140</v>
      </c>
      <c r="F158" s="217"/>
    </row>
    <row r="159" s="203" customFormat="1" ht="16.9" customHeight="1" spans="1:6">
      <c r="A159" s="213">
        <v>1030223</v>
      </c>
      <c r="B159" s="219" t="s">
        <v>382</v>
      </c>
      <c r="C159" s="215">
        <v>467</v>
      </c>
      <c r="D159" s="213">
        <v>2012504</v>
      </c>
      <c r="E159" s="213" t="s">
        <v>383</v>
      </c>
      <c r="F159" s="217"/>
    </row>
    <row r="160" s="203" customFormat="1" ht="16.9" customHeight="1" spans="1:6">
      <c r="A160" s="213">
        <v>1030224</v>
      </c>
      <c r="B160" s="219" t="s">
        <v>384</v>
      </c>
      <c r="C160" s="215">
        <v>0</v>
      </c>
      <c r="D160" s="213">
        <v>2012505</v>
      </c>
      <c r="E160" s="213" t="s">
        <v>385</v>
      </c>
      <c r="F160" s="217"/>
    </row>
    <row r="161" s="203" customFormat="1" ht="16.9" customHeight="1" spans="1:6">
      <c r="A161" s="213">
        <v>1030225</v>
      </c>
      <c r="B161" s="219" t="s">
        <v>386</v>
      </c>
      <c r="C161" s="215">
        <v>0</v>
      </c>
      <c r="D161" s="213">
        <v>2012550</v>
      </c>
      <c r="E161" s="213" t="s">
        <v>154</v>
      </c>
      <c r="F161" s="217"/>
    </row>
    <row r="162" s="203" customFormat="1" ht="16.9" customHeight="1" spans="1:6">
      <c r="A162" s="213">
        <v>1030299</v>
      </c>
      <c r="B162" s="219" t="s">
        <v>387</v>
      </c>
      <c r="C162" s="215">
        <f>C163+C164</f>
        <v>0</v>
      </c>
      <c r="D162" s="213">
        <v>2012599</v>
      </c>
      <c r="E162" s="213" t="s">
        <v>388</v>
      </c>
      <c r="F162" s="217"/>
    </row>
    <row r="163" s="203" customFormat="1" ht="16.9" customHeight="1" spans="1:6">
      <c r="A163" s="213">
        <v>103029901</v>
      </c>
      <c r="B163" s="219" t="s">
        <v>389</v>
      </c>
      <c r="C163" s="215">
        <v>0</v>
      </c>
      <c r="D163" s="213">
        <v>20126</v>
      </c>
      <c r="E163" s="216" t="s">
        <v>390</v>
      </c>
      <c r="F163" s="217">
        <f>SUM(F164:F168)</f>
        <v>0</v>
      </c>
    </row>
    <row r="164" s="203" customFormat="1" ht="16.9" customHeight="1" spans="1:6">
      <c r="A164" s="213">
        <v>103029999</v>
      </c>
      <c r="B164" s="219" t="s">
        <v>391</v>
      </c>
      <c r="C164" s="215">
        <v>0</v>
      </c>
      <c r="D164" s="213">
        <v>2012601</v>
      </c>
      <c r="E164" s="213" t="s">
        <v>136</v>
      </c>
      <c r="F164" s="217"/>
    </row>
    <row r="165" s="203" customFormat="1" ht="16.9" customHeight="1" spans="1:6">
      <c r="A165" s="213">
        <v>10304</v>
      </c>
      <c r="B165" s="214" t="s">
        <v>392</v>
      </c>
      <c r="C165" s="215">
        <f>SUM(C166:C191,C193,C194,C196:C198,C200,C202,C203,C205,C207:C219)</f>
        <v>1428</v>
      </c>
      <c r="D165" s="213">
        <v>2012602</v>
      </c>
      <c r="E165" s="213" t="s">
        <v>138</v>
      </c>
      <c r="F165" s="217"/>
    </row>
    <row r="166" s="203" customFormat="1" ht="16.9" customHeight="1" spans="1:6">
      <c r="A166" s="213">
        <v>1030401</v>
      </c>
      <c r="B166" s="219" t="s">
        <v>393</v>
      </c>
      <c r="C166" s="215">
        <v>32</v>
      </c>
      <c r="D166" s="213">
        <v>2012603</v>
      </c>
      <c r="E166" s="213" t="s">
        <v>140</v>
      </c>
      <c r="F166" s="217"/>
    </row>
    <row r="167" s="203" customFormat="1" ht="16.9" customHeight="1" spans="1:6">
      <c r="A167" s="213">
        <v>1030402</v>
      </c>
      <c r="B167" s="219" t="s">
        <v>394</v>
      </c>
      <c r="C167" s="215">
        <v>0</v>
      </c>
      <c r="D167" s="213">
        <v>2012604</v>
      </c>
      <c r="E167" s="213" t="s">
        <v>395</v>
      </c>
      <c r="F167" s="217"/>
    </row>
    <row r="168" s="203" customFormat="1" ht="16.9" customHeight="1" spans="1:6">
      <c r="A168" s="213">
        <v>1030403</v>
      </c>
      <c r="B168" s="219" t="s">
        <v>396</v>
      </c>
      <c r="C168" s="215">
        <v>0</v>
      </c>
      <c r="D168" s="213">
        <v>2012699</v>
      </c>
      <c r="E168" s="213" t="s">
        <v>397</v>
      </c>
      <c r="F168" s="217"/>
    </row>
    <row r="169" s="203" customFormat="1" ht="16.9" customHeight="1" spans="1:6">
      <c r="A169" s="213">
        <v>1030404</v>
      </c>
      <c r="B169" s="219" t="s">
        <v>398</v>
      </c>
      <c r="C169" s="215">
        <v>0</v>
      </c>
      <c r="D169" s="213">
        <v>20128</v>
      </c>
      <c r="E169" s="216" t="s">
        <v>399</v>
      </c>
      <c r="F169" s="217">
        <f>SUM(F170:F175)</f>
        <v>0</v>
      </c>
    </row>
    <row r="170" s="203" customFormat="1" ht="16.9" customHeight="1" spans="1:6">
      <c r="A170" s="213">
        <v>1030406</v>
      </c>
      <c r="B170" s="219" t="s">
        <v>400</v>
      </c>
      <c r="C170" s="215">
        <v>0</v>
      </c>
      <c r="D170" s="213">
        <v>2012801</v>
      </c>
      <c r="E170" s="213" t="s">
        <v>136</v>
      </c>
      <c r="F170" s="217"/>
    </row>
    <row r="171" s="203" customFormat="1" ht="16.9" customHeight="1" spans="1:6">
      <c r="A171" s="213">
        <v>1030407</v>
      </c>
      <c r="B171" s="219" t="s">
        <v>401</v>
      </c>
      <c r="C171" s="215">
        <v>0</v>
      </c>
      <c r="D171" s="213">
        <v>2012802</v>
      </c>
      <c r="E171" s="213" t="s">
        <v>138</v>
      </c>
      <c r="F171" s="217"/>
    </row>
    <row r="172" s="203" customFormat="1" ht="16.9" customHeight="1" spans="1:6">
      <c r="A172" s="213">
        <v>1030408</v>
      </c>
      <c r="B172" s="219" t="s">
        <v>402</v>
      </c>
      <c r="C172" s="215">
        <v>0</v>
      </c>
      <c r="D172" s="213">
        <v>2012803</v>
      </c>
      <c r="E172" s="213" t="s">
        <v>140</v>
      </c>
      <c r="F172" s="217"/>
    </row>
    <row r="173" s="203" customFormat="1" ht="16.9" customHeight="1" spans="1:6">
      <c r="A173" s="213">
        <v>1030409</v>
      </c>
      <c r="B173" s="219" t="s">
        <v>403</v>
      </c>
      <c r="C173" s="215">
        <v>0</v>
      </c>
      <c r="D173" s="213">
        <v>2012804</v>
      </c>
      <c r="E173" s="213" t="s">
        <v>167</v>
      </c>
      <c r="F173" s="217"/>
    </row>
    <row r="174" s="203" customFormat="1" ht="16.9" customHeight="1" spans="1:6">
      <c r="A174" s="213">
        <v>1030410</v>
      </c>
      <c r="B174" s="219" t="s">
        <v>404</v>
      </c>
      <c r="C174" s="215">
        <v>0</v>
      </c>
      <c r="D174" s="213">
        <v>2012850</v>
      </c>
      <c r="E174" s="213" t="s">
        <v>154</v>
      </c>
      <c r="F174" s="217"/>
    </row>
    <row r="175" s="203" customFormat="1" ht="16.9" customHeight="1" spans="1:6">
      <c r="A175" s="213">
        <v>1030413</v>
      </c>
      <c r="B175" s="219" t="s">
        <v>405</v>
      </c>
      <c r="C175" s="215">
        <v>0</v>
      </c>
      <c r="D175" s="213">
        <v>2012899</v>
      </c>
      <c r="E175" s="213" t="s">
        <v>406</v>
      </c>
      <c r="F175" s="217"/>
    </row>
    <row r="176" s="203" customFormat="1" ht="16.9" customHeight="1" spans="1:6">
      <c r="A176" s="213">
        <v>1030414</v>
      </c>
      <c r="B176" s="219" t="s">
        <v>407</v>
      </c>
      <c r="C176" s="215">
        <v>0</v>
      </c>
      <c r="D176" s="213">
        <v>20129</v>
      </c>
      <c r="E176" s="216" t="s">
        <v>408</v>
      </c>
      <c r="F176" s="217">
        <f>SUM(F177:F182)</f>
        <v>45</v>
      </c>
    </row>
    <row r="177" s="203" customFormat="1" ht="16.9" customHeight="1" spans="1:6">
      <c r="A177" s="213">
        <v>1030415</v>
      </c>
      <c r="B177" s="219" t="s">
        <v>409</v>
      </c>
      <c r="C177" s="215">
        <v>0</v>
      </c>
      <c r="D177" s="213">
        <v>2012901</v>
      </c>
      <c r="E177" s="213" t="s">
        <v>136</v>
      </c>
      <c r="F177" s="217"/>
    </row>
    <row r="178" s="203" customFormat="1" ht="16.9" customHeight="1" spans="1:6">
      <c r="A178" s="213">
        <v>1030416</v>
      </c>
      <c r="B178" s="219" t="s">
        <v>410</v>
      </c>
      <c r="C178" s="215">
        <v>0</v>
      </c>
      <c r="D178" s="213">
        <v>2012902</v>
      </c>
      <c r="E178" s="213" t="s">
        <v>138</v>
      </c>
      <c r="F178" s="217"/>
    </row>
    <row r="179" s="203" customFormat="1" ht="16.9" customHeight="1" spans="1:6">
      <c r="A179" s="213">
        <v>1030417</v>
      </c>
      <c r="B179" s="219" t="s">
        <v>411</v>
      </c>
      <c r="C179" s="215">
        <v>0</v>
      </c>
      <c r="D179" s="213">
        <v>2012903</v>
      </c>
      <c r="E179" s="213" t="s">
        <v>140</v>
      </c>
      <c r="F179" s="217"/>
    </row>
    <row r="180" s="203" customFormat="1" ht="16.9" customHeight="1" spans="1:6">
      <c r="A180" s="213">
        <v>1030418</v>
      </c>
      <c r="B180" s="219" t="s">
        <v>412</v>
      </c>
      <c r="C180" s="215">
        <v>0</v>
      </c>
      <c r="D180" s="213">
        <v>2012906</v>
      </c>
      <c r="E180" s="213" t="s">
        <v>413</v>
      </c>
      <c r="F180" s="217">
        <v>45</v>
      </c>
    </row>
    <row r="181" s="203" customFormat="1" ht="17.25" customHeight="1" spans="1:6">
      <c r="A181" s="213">
        <v>1030419</v>
      </c>
      <c r="B181" s="219" t="s">
        <v>414</v>
      </c>
      <c r="C181" s="215">
        <v>0</v>
      </c>
      <c r="D181" s="213">
        <v>2012950</v>
      </c>
      <c r="E181" s="213" t="s">
        <v>154</v>
      </c>
      <c r="F181" s="217"/>
    </row>
    <row r="182" s="203" customFormat="1" ht="16.9" customHeight="1" spans="1:6">
      <c r="A182" s="213">
        <v>1030420</v>
      </c>
      <c r="B182" s="219" t="s">
        <v>415</v>
      </c>
      <c r="C182" s="215">
        <v>0</v>
      </c>
      <c r="D182" s="213">
        <v>2012999</v>
      </c>
      <c r="E182" s="213" t="s">
        <v>416</v>
      </c>
      <c r="F182" s="217"/>
    </row>
    <row r="183" s="203" customFormat="1" ht="16.9" customHeight="1" spans="1:6">
      <c r="A183" s="213">
        <v>1030422</v>
      </c>
      <c r="B183" s="219" t="s">
        <v>417</v>
      </c>
      <c r="C183" s="215">
        <v>0</v>
      </c>
      <c r="D183" s="213">
        <v>20131</v>
      </c>
      <c r="E183" s="216" t="s">
        <v>418</v>
      </c>
      <c r="F183" s="217">
        <f>SUM(F184:F189)</f>
        <v>45</v>
      </c>
    </row>
    <row r="184" s="203" customFormat="1" ht="16.9" customHeight="1" spans="1:6">
      <c r="A184" s="213">
        <v>1030424</v>
      </c>
      <c r="B184" s="219" t="s">
        <v>419</v>
      </c>
      <c r="C184" s="215">
        <v>81</v>
      </c>
      <c r="D184" s="213">
        <v>2013101</v>
      </c>
      <c r="E184" s="213" t="s">
        <v>136</v>
      </c>
      <c r="F184" s="217">
        <v>45</v>
      </c>
    </row>
    <row r="185" s="203" customFormat="1" ht="16.9" customHeight="1" spans="1:6">
      <c r="A185" s="213">
        <v>1030425</v>
      </c>
      <c r="B185" s="219" t="s">
        <v>420</v>
      </c>
      <c r="C185" s="215">
        <v>0</v>
      </c>
      <c r="D185" s="213">
        <v>2013102</v>
      </c>
      <c r="E185" s="213" t="s">
        <v>138</v>
      </c>
      <c r="F185" s="217"/>
    </row>
    <row r="186" s="203" customFormat="1" ht="16.9" customHeight="1" spans="1:6">
      <c r="A186" s="213">
        <v>1030426</v>
      </c>
      <c r="B186" s="219" t="s">
        <v>421</v>
      </c>
      <c r="C186" s="215">
        <v>2</v>
      </c>
      <c r="D186" s="213">
        <v>2013103</v>
      </c>
      <c r="E186" s="213" t="s">
        <v>140</v>
      </c>
      <c r="F186" s="217"/>
    </row>
    <row r="187" s="203" customFormat="1" ht="16.9" customHeight="1" spans="1:6">
      <c r="A187" s="213">
        <v>1030427</v>
      </c>
      <c r="B187" s="219" t="s">
        <v>422</v>
      </c>
      <c r="C187" s="215">
        <v>0</v>
      </c>
      <c r="D187" s="213">
        <v>2013105</v>
      </c>
      <c r="E187" s="213" t="s">
        <v>423</v>
      </c>
      <c r="F187" s="217"/>
    </row>
    <row r="188" s="203" customFormat="1" ht="16.9" customHeight="1" spans="1:6">
      <c r="A188" s="213">
        <v>1030429</v>
      </c>
      <c r="B188" s="219" t="s">
        <v>424</v>
      </c>
      <c r="C188" s="215">
        <v>0</v>
      </c>
      <c r="D188" s="213">
        <v>2013150</v>
      </c>
      <c r="E188" s="213" t="s">
        <v>154</v>
      </c>
      <c r="F188" s="217"/>
    </row>
    <row r="189" s="203" customFormat="1" ht="16.9" customHeight="1" spans="1:6">
      <c r="A189" s="213">
        <v>1030430</v>
      </c>
      <c r="B189" s="219" t="s">
        <v>425</v>
      </c>
      <c r="C189" s="215">
        <v>0</v>
      </c>
      <c r="D189" s="213">
        <v>2013199</v>
      </c>
      <c r="E189" s="213" t="s">
        <v>426</v>
      </c>
      <c r="F189" s="217"/>
    </row>
    <row r="190" s="203" customFormat="1" ht="16.9" customHeight="1" spans="1:6">
      <c r="A190" s="213">
        <v>1030431</v>
      </c>
      <c r="B190" s="219" t="s">
        <v>427</v>
      </c>
      <c r="C190" s="215">
        <v>0</v>
      </c>
      <c r="D190" s="213">
        <v>20132</v>
      </c>
      <c r="E190" s="216" t="s">
        <v>428</v>
      </c>
      <c r="F190" s="217">
        <f>SUM(F191:F196)</f>
        <v>30</v>
      </c>
    </row>
    <row r="191" s="203" customFormat="1" ht="16.9" customHeight="1" spans="1:6">
      <c r="A191" s="213">
        <v>1030432</v>
      </c>
      <c r="B191" s="219" t="s">
        <v>429</v>
      </c>
      <c r="C191" s="215">
        <v>1000</v>
      </c>
      <c r="D191" s="213">
        <v>2013201</v>
      </c>
      <c r="E191" s="213" t="s">
        <v>136</v>
      </c>
      <c r="F191" s="217"/>
    </row>
    <row r="192" s="203" customFormat="1" ht="16.9" customHeight="1" spans="1:6">
      <c r="A192" s="213">
        <v>103043208</v>
      </c>
      <c r="B192" s="219" t="s">
        <v>430</v>
      </c>
      <c r="C192" s="215">
        <v>1000</v>
      </c>
      <c r="D192" s="213">
        <v>2013202</v>
      </c>
      <c r="E192" s="213" t="s">
        <v>138</v>
      </c>
      <c r="F192" s="217"/>
    </row>
    <row r="193" s="203" customFormat="1" ht="16.9" customHeight="1" spans="1:6">
      <c r="A193" s="213">
        <v>1030433</v>
      </c>
      <c r="B193" s="219" t="s">
        <v>431</v>
      </c>
      <c r="C193" s="215">
        <v>234</v>
      </c>
      <c r="D193" s="213">
        <v>2013203</v>
      </c>
      <c r="E193" s="213" t="s">
        <v>140</v>
      </c>
      <c r="F193" s="217"/>
    </row>
    <row r="194" s="203" customFormat="1" ht="16.9" customHeight="1" spans="1:6">
      <c r="A194" s="213">
        <v>1030434</v>
      </c>
      <c r="B194" s="219" t="s">
        <v>432</v>
      </c>
      <c r="C194" s="215">
        <v>0</v>
      </c>
      <c r="D194" s="213">
        <v>2013204</v>
      </c>
      <c r="E194" s="213" t="s">
        <v>433</v>
      </c>
      <c r="F194" s="217"/>
    </row>
    <row r="195" s="203" customFormat="1" ht="16.9" customHeight="1" spans="1:6">
      <c r="A195" s="213">
        <v>103043404</v>
      </c>
      <c r="B195" s="219" t="s">
        <v>434</v>
      </c>
      <c r="C195" s="215">
        <v>0</v>
      </c>
      <c r="D195" s="213">
        <v>2013250</v>
      </c>
      <c r="E195" s="213" t="s">
        <v>154</v>
      </c>
      <c r="F195" s="217"/>
    </row>
    <row r="196" s="203" customFormat="1" ht="16.9" customHeight="1" spans="1:6">
      <c r="A196" s="213">
        <v>1030435</v>
      </c>
      <c r="B196" s="219" t="s">
        <v>435</v>
      </c>
      <c r="C196" s="215">
        <v>0</v>
      </c>
      <c r="D196" s="213">
        <v>2013299</v>
      </c>
      <c r="E196" s="213" t="s">
        <v>436</v>
      </c>
      <c r="F196" s="217">
        <v>30</v>
      </c>
    </row>
    <row r="197" s="203" customFormat="1" ht="16.9" customHeight="1" spans="1:6">
      <c r="A197" s="213">
        <v>1030440</v>
      </c>
      <c r="B197" s="219" t="s">
        <v>437</v>
      </c>
      <c r="C197" s="215">
        <v>0</v>
      </c>
      <c r="D197" s="213">
        <v>20133</v>
      </c>
      <c r="E197" s="216" t="s">
        <v>438</v>
      </c>
      <c r="F197" s="217">
        <f>SUM(F198:F203)</f>
        <v>20</v>
      </c>
    </row>
    <row r="198" s="203" customFormat="1" ht="16.9" customHeight="1" spans="1:6">
      <c r="A198" s="213">
        <v>1030442</v>
      </c>
      <c r="B198" s="219" t="s">
        <v>439</v>
      </c>
      <c r="C198" s="215">
        <v>0</v>
      </c>
      <c r="D198" s="213">
        <v>2013301</v>
      </c>
      <c r="E198" s="213" t="s">
        <v>136</v>
      </c>
      <c r="F198" s="217"/>
    </row>
    <row r="199" s="203" customFormat="1" ht="16.9" customHeight="1" spans="1:6">
      <c r="A199" s="213">
        <v>103044220</v>
      </c>
      <c r="B199" s="219" t="s">
        <v>440</v>
      </c>
      <c r="C199" s="215">
        <v>0</v>
      </c>
      <c r="D199" s="213">
        <v>2013302</v>
      </c>
      <c r="E199" s="213" t="s">
        <v>138</v>
      </c>
      <c r="F199" s="217"/>
    </row>
    <row r="200" s="203" customFormat="1" ht="16.9" customHeight="1" spans="1:6">
      <c r="A200" s="213">
        <v>1030443</v>
      </c>
      <c r="B200" s="219" t="s">
        <v>441</v>
      </c>
      <c r="C200" s="215">
        <v>0</v>
      </c>
      <c r="D200" s="213">
        <v>2013303</v>
      </c>
      <c r="E200" s="213" t="s">
        <v>140</v>
      </c>
      <c r="F200" s="217"/>
    </row>
    <row r="201" s="203" customFormat="1" ht="16.9" customHeight="1" spans="1:6">
      <c r="A201" s="213">
        <v>103044308</v>
      </c>
      <c r="B201" s="219" t="s">
        <v>442</v>
      </c>
      <c r="C201" s="215">
        <v>0</v>
      </c>
      <c r="D201" s="213">
        <v>2013304</v>
      </c>
      <c r="E201" s="213" t="s">
        <v>443</v>
      </c>
      <c r="F201" s="217">
        <v>10</v>
      </c>
    </row>
    <row r="202" s="203" customFormat="1" ht="16.9" customHeight="1" spans="1:6">
      <c r="A202" s="213">
        <v>1030444</v>
      </c>
      <c r="B202" s="219" t="s">
        <v>444</v>
      </c>
      <c r="C202" s="215">
        <v>0</v>
      </c>
      <c r="D202" s="213">
        <v>2013350</v>
      </c>
      <c r="E202" s="213" t="s">
        <v>154</v>
      </c>
      <c r="F202" s="217"/>
    </row>
    <row r="203" s="203" customFormat="1" ht="16.9" customHeight="1" spans="1:6">
      <c r="A203" s="213">
        <v>1030445</v>
      </c>
      <c r="B203" s="219" t="s">
        <v>445</v>
      </c>
      <c r="C203" s="215">
        <v>0</v>
      </c>
      <c r="D203" s="213">
        <v>2013399</v>
      </c>
      <c r="E203" s="213" t="s">
        <v>446</v>
      </c>
      <c r="F203" s="217">
        <v>10</v>
      </c>
    </row>
    <row r="204" s="203" customFormat="1" ht="16.9" customHeight="1" spans="1:6">
      <c r="A204" s="213">
        <v>103044507</v>
      </c>
      <c r="B204" s="219" t="s">
        <v>447</v>
      </c>
      <c r="C204" s="215">
        <v>0</v>
      </c>
      <c r="D204" s="213">
        <v>20134</v>
      </c>
      <c r="E204" s="216" t="s">
        <v>448</v>
      </c>
      <c r="F204" s="217">
        <f>SUM(F205:F211)</f>
        <v>0</v>
      </c>
    </row>
    <row r="205" s="203" customFormat="1" ht="16.9" customHeight="1" spans="1:6">
      <c r="A205" s="213">
        <v>1030446</v>
      </c>
      <c r="B205" s="219" t="s">
        <v>449</v>
      </c>
      <c r="C205" s="215">
        <v>0</v>
      </c>
      <c r="D205" s="213">
        <v>2013401</v>
      </c>
      <c r="E205" s="213" t="s">
        <v>136</v>
      </c>
      <c r="F205" s="217"/>
    </row>
    <row r="206" s="203" customFormat="1" ht="16.9" customHeight="1" spans="1:6">
      <c r="A206" s="213">
        <v>103044609</v>
      </c>
      <c r="B206" s="219" t="s">
        <v>450</v>
      </c>
      <c r="C206" s="215">
        <v>0</v>
      </c>
      <c r="D206" s="213">
        <v>2013402</v>
      </c>
      <c r="E206" s="213" t="s">
        <v>138</v>
      </c>
      <c r="F206" s="217"/>
    </row>
    <row r="207" s="203" customFormat="1" ht="16.9" customHeight="1" spans="1:6">
      <c r="A207" s="213">
        <v>1030447</v>
      </c>
      <c r="B207" s="219" t="s">
        <v>451</v>
      </c>
      <c r="C207" s="215">
        <v>16</v>
      </c>
      <c r="D207" s="213">
        <v>2013403</v>
      </c>
      <c r="E207" s="213" t="s">
        <v>140</v>
      </c>
      <c r="F207" s="217"/>
    </row>
    <row r="208" s="203" customFormat="1" ht="16.9" customHeight="1" spans="1:6">
      <c r="A208" s="213">
        <v>1030448</v>
      </c>
      <c r="B208" s="219" t="s">
        <v>452</v>
      </c>
      <c r="C208" s="215">
        <v>0</v>
      </c>
      <c r="D208" s="213">
        <v>2013404</v>
      </c>
      <c r="E208" s="213" t="s">
        <v>453</v>
      </c>
      <c r="F208" s="217"/>
    </row>
    <row r="209" s="203" customFormat="1" ht="16.9" customHeight="1" spans="1:6">
      <c r="A209" s="213">
        <v>1030449</v>
      </c>
      <c r="B209" s="219" t="s">
        <v>454</v>
      </c>
      <c r="C209" s="215">
        <v>0</v>
      </c>
      <c r="D209" s="213">
        <v>2013405</v>
      </c>
      <c r="E209" s="213" t="s">
        <v>455</v>
      </c>
      <c r="F209" s="217"/>
    </row>
    <row r="210" s="203" customFormat="1" ht="16.9" customHeight="1" spans="1:6">
      <c r="A210" s="213">
        <v>1030450</v>
      </c>
      <c r="B210" s="219" t="s">
        <v>456</v>
      </c>
      <c r="C210" s="215">
        <v>0</v>
      </c>
      <c r="D210" s="213">
        <v>2013450</v>
      </c>
      <c r="E210" s="213" t="s">
        <v>154</v>
      </c>
      <c r="F210" s="217"/>
    </row>
    <row r="211" s="203" customFormat="1" ht="16.9" customHeight="1" spans="1:6">
      <c r="A211" s="213">
        <v>1030451</v>
      </c>
      <c r="B211" s="219" t="s">
        <v>457</v>
      </c>
      <c r="C211" s="215">
        <v>0</v>
      </c>
      <c r="D211" s="213">
        <v>2013499</v>
      </c>
      <c r="E211" s="213" t="s">
        <v>458</v>
      </c>
      <c r="F211" s="217"/>
    </row>
    <row r="212" s="203" customFormat="1" ht="16.9" customHeight="1" spans="1:6">
      <c r="A212" s="213">
        <v>1030452</v>
      </c>
      <c r="B212" s="219" t="s">
        <v>459</v>
      </c>
      <c r="C212" s="215">
        <v>0</v>
      </c>
      <c r="D212" s="213">
        <v>20135</v>
      </c>
      <c r="E212" s="216" t="s">
        <v>460</v>
      </c>
      <c r="F212" s="217">
        <f>SUM(F213:F217)</f>
        <v>0</v>
      </c>
    </row>
    <row r="213" s="203" customFormat="1" ht="16.9" customHeight="1" spans="1:6">
      <c r="A213" s="213">
        <v>1030455</v>
      </c>
      <c r="B213" s="219" t="s">
        <v>461</v>
      </c>
      <c r="C213" s="215">
        <v>0</v>
      </c>
      <c r="D213" s="213">
        <v>2013501</v>
      </c>
      <c r="E213" s="213" t="s">
        <v>136</v>
      </c>
      <c r="F213" s="217"/>
    </row>
    <row r="214" s="203" customFormat="1" ht="16.9" customHeight="1" spans="1:6">
      <c r="A214" s="213">
        <v>1030456</v>
      </c>
      <c r="B214" s="219" t="s">
        <v>462</v>
      </c>
      <c r="C214" s="215">
        <v>0</v>
      </c>
      <c r="D214" s="213">
        <v>2013502</v>
      </c>
      <c r="E214" s="213" t="s">
        <v>138</v>
      </c>
      <c r="F214" s="217"/>
    </row>
    <row r="215" s="203" customFormat="1" ht="16.9" customHeight="1" spans="1:6">
      <c r="A215" s="213">
        <v>1030457</v>
      </c>
      <c r="B215" s="219" t="s">
        <v>463</v>
      </c>
      <c r="C215" s="215">
        <v>0</v>
      </c>
      <c r="D215" s="213">
        <v>2013503</v>
      </c>
      <c r="E215" s="213" t="s">
        <v>140</v>
      </c>
      <c r="F215" s="217"/>
    </row>
    <row r="216" s="203" customFormat="1" ht="16.9" customHeight="1" spans="1:6">
      <c r="A216" s="213">
        <v>1030458</v>
      </c>
      <c r="B216" s="219" t="s">
        <v>464</v>
      </c>
      <c r="C216" s="215">
        <v>0</v>
      </c>
      <c r="D216" s="213">
        <v>2013550</v>
      </c>
      <c r="E216" s="213" t="s">
        <v>154</v>
      </c>
      <c r="F216" s="217"/>
    </row>
    <row r="217" s="203" customFormat="1" ht="16.9" customHeight="1" spans="1:6">
      <c r="A217" s="213">
        <v>1030459</v>
      </c>
      <c r="B217" s="219" t="s">
        <v>465</v>
      </c>
      <c r="C217" s="215">
        <v>0</v>
      </c>
      <c r="D217" s="213">
        <v>2013599</v>
      </c>
      <c r="E217" s="213" t="s">
        <v>466</v>
      </c>
      <c r="F217" s="217"/>
    </row>
    <row r="218" s="203" customFormat="1" ht="16.9" customHeight="1" spans="1:6">
      <c r="A218" s="213">
        <v>1030461</v>
      </c>
      <c r="B218" s="219" t="s">
        <v>467</v>
      </c>
      <c r="C218" s="215">
        <v>0</v>
      </c>
      <c r="D218" s="213">
        <v>20136</v>
      </c>
      <c r="E218" s="216" t="s">
        <v>468</v>
      </c>
      <c r="F218" s="217">
        <f>SUM(F219:F223)</f>
        <v>0</v>
      </c>
    </row>
    <row r="219" s="203" customFormat="1" ht="16.9" customHeight="1" spans="1:6">
      <c r="A219" s="213">
        <v>1030499</v>
      </c>
      <c r="B219" s="219" t="s">
        <v>469</v>
      </c>
      <c r="C219" s="215">
        <v>63</v>
      </c>
      <c r="D219" s="213">
        <v>2013601</v>
      </c>
      <c r="E219" s="213" t="s">
        <v>136</v>
      </c>
      <c r="F219" s="217"/>
    </row>
    <row r="220" s="203" customFormat="1" ht="16.9" customHeight="1" spans="1:6">
      <c r="A220" s="213">
        <v>10305</v>
      </c>
      <c r="B220" s="214" t="s">
        <v>470</v>
      </c>
      <c r="C220" s="215">
        <f>C221+C243+C244+C245</f>
        <v>4811</v>
      </c>
      <c r="D220" s="213">
        <v>2013602</v>
      </c>
      <c r="E220" s="213" t="s">
        <v>138</v>
      </c>
      <c r="F220" s="217"/>
    </row>
    <row r="221" s="203" customFormat="1" ht="16.9" customHeight="1" spans="1:6">
      <c r="A221" s="213">
        <v>1030501</v>
      </c>
      <c r="B221" s="219" t="s">
        <v>471</v>
      </c>
      <c r="C221" s="215">
        <f>SUM(C222:C242)</f>
        <v>4811</v>
      </c>
      <c r="D221" s="213">
        <v>2013603</v>
      </c>
      <c r="E221" s="213" t="s">
        <v>140</v>
      </c>
      <c r="F221" s="217"/>
    </row>
    <row r="222" s="203" customFormat="1" ht="16.9" customHeight="1" spans="1:6">
      <c r="A222" s="213">
        <v>103050101</v>
      </c>
      <c r="B222" s="219" t="s">
        <v>472</v>
      </c>
      <c r="C222" s="215">
        <v>2919</v>
      </c>
      <c r="D222" s="213">
        <v>2013650</v>
      </c>
      <c r="E222" s="213" t="s">
        <v>154</v>
      </c>
      <c r="F222" s="217"/>
    </row>
    <row r="223" s="203" customFormat="1" ht="16.9" customHeight="1" spans="1:6">
      <c r="A223" s="213">
        <v>103050102</v>
      </c>
      <c r="B223" s="219" t="s">
        <v>473</v>
      </c>
      <c r="C223" s="215">
        <v>0</v>
      </c>
      <c r="D223" s="213">
        <v>2013699</v>
      </c>
      <c r="E223" s="213" t="s">
        <v>474</v>
      </c>
      <c r="F223" s="217"/>
    </row>
    <row r="224" s="203" customFormat="1" ht="16.9" customHeight="1" spans="1:6">
      <c r="A224" s="213">
        <v>103050103</v>
      </c>
      <c r="B224" s="219" t="s">
        <v>475</v>
      </c>
      <c r="C224" s="215">
        <v>0</v>
      </c>
      <c r="D224" s="213">
        <v>20137</v>
      </c>
      <c r="E224" s="216" t="s">
        <v>476</v>
      </c>
      <c r="F224" s="217">
        <f>SUM(F225:F230)</f>
        <v>0</v>
      </c>
    </row>
    <row r="225" s="203" customFormat="1" ht="16.9" customHeight="1" spans="1:6">
      <c r="A225" s="213">
        <v>103050105</v>
      </c>
      <c r="B225" s="219" t="s">
        <v>477</v>
      </c>
      <c r="C225" s="215">
        <v>0</v>
      </c>
      <c r="D225" s="213">
        <v>2013701</v>
      </c>
      <c r="E225" s="213" t="s">
        <v>136</v>
      </c>
      <c r="F225" s="217"/>
    </row>
    <row r="226" s="203" customFormat="1" ht="16.9" customHeight="1" spans="1:6">
      <c r="A226" s="213">
        <v>103050107</v>
      </c>
      <c r="B226" s="219" t="s">
        <v>478</v>
      </c>
      <c r="C226" s="215">
        <v>0</v>
      </c>
      <c r="D226" s="213">
        <v>2013702</v>
      </c>
      <c r="E226" s="213" t="s">
        <v>138</v>
      </c>
      <c r="F226" s="217"/>
    </row>
    <row r="227" s="203" customFormat="1" ht="16.9" customHeight="1" spans="1:6">
      <c r="A227" s="213">
        <v>103050108</v>
      </c>
      <c r="B227" s="219" t="s">
        <v>479</v>
      </c>
      <c r="C227" s="215">
        <v>0</v>
      </c>
      <c r="D227" s="213">
        <v>2013703</v>
      </c>
      <c r="E227" s="213" t="s">
        <v>140</v>
      </c>
      <c r="F227" s="217"/>
    </row>
    <row r="228" s="203" customFormat="1" ht="16.9" customHeight="1" spans="1:6">
      <c r="A228" s="213">
        <v>103050109</v>
      </c>
      <c r="B228" s="219" t="s">
        <v>480</v>
      </c>
      <c r="C228" s="215">
        <v>0</v>
      </c>
      <c r="D228" s="213">
        <v>2013704</v>
      </c>
      <c r="E228" s="213" t="s">
        <v>481</v>
      </c>
      <c r="F228" s="217"/>
    </row>
    <row r="229" s="203" customFormat="1" ht="16.9" customHeight="1" spans="1:6">
      <c r="A229" s="213">
        <v>103050110</v>
      </c>
      <c r="B229" s="219" t="s">
        <v>482</v>
      </c>
      <c r="C229" s="215">
        <v>5</v>
      </c>
      <c r="D229" s="213">
        <v>2013750</v>
      </c>
      <c r="E229" s="213" t="s">
        <v>154</v>
      </c>
      <c r="F229" s="217"/>
    </row>
    <row r="230" s="203" customFormat="1" ht="16.9" customHeight="1" spans="1:6">
      <c r="A230" s="213">
        <v>103050111</v>
      </c>
      <c r="B230" s="219" t="s">
        <v>483</v>
      </c>
      <c r="C230" s="215">
        <v>0</v>
      </c>
      <c r="D230" s="213">
        <v>2013799</v>
      </c>
      <c r="E230" s="213" t="s">
        <v>484</v>
      </c>
      <c r="F230" s="217"/>
    </row>
    <row r="231" s="203" customFormat="1" ht="16.9" customHeight="1" spans="1:6">
      <c r="A231" s="213">
        <v>103050112</v>
      </c>
      <c r="B231" s="219" t="s">
        <v>485</v>
      </c>
      <c r="C231" s="220">
        <v>0</v>
      </c>
      <c r="D231" s="213">
        <v>20138</v>
      </c>
      <c r="E231" s="216" t="s">
        <v>486</v>
      </c>
      <c r="F231" s="217">
        <f>SUM(F232:F245)</f>
        <v>0</v>
      </c>
    </row>
    <row r="232" s="203" customFormat="1" ht="16.9" customHeight="1" spans="1:6">
      <c r="A232" s="213">
        <v>103050113</v>
      </c>
      <c r="B232" s="219" t="s">
        <v>487</v>
      </c>
      <c r="C232" s="215">
        <v>0</v>
      </c>
      <c r="D232" s="213">
        <v>2013801</v>
      </c>
      <c r="E232" s="213" t="s">
        <v>136</v>
      </c>
      <c r="F232" s="217"/>
    </row>
    <row r="233" s="203" customFormat="1" ht="16.9" customHeight="1" spans="1:6">
      <c r="A233" s="213">
        <v>103050114</v>
      </c>
      <c r="B233" s="219" t="s">
        <v>488</v>
      </c>
      <c r="C233" s="218">
        <v>207</v>
      </c>
      <c r="D233" s="213">
        <v>2013802</v>
      </c>
      <c r="E233" s="213" t="s">
        <v>138</v>
      </c>
      <c r="F233" s="217"/>
    </row>
    <row r="234" s="203" customFormat="1" ht="16.9" customHeight="1" spans="1:6">
      <c r="A234" s="213">
        <v>103050115</v>
      </c>
      <c r="B234" s="219" t="s">
        <v>489</v>
      </c>
      <c r="C234" s="215">
        <v>0</v>
      </c>
      <c r="D234" s="213">
        <v>2013803</v>
      </c>
      <c r="E234" s="213" t="s">
        <v>140</v>
      </c>
      <c r="F234" s="217"/>
    </row>
    <row r="235" s="203" customFormat="1" ht="16.9" customHeight="1" spans="1:6">
      <c r="A235" s="213">
        <v>103050116</v>
      </c>
      <c r="B235" s="219" t="s">
        <v>490</v>
      </c>
      <c r="C235" s="215">
        <v>255</v>
      </c>
      <c r="D235" s="213">
        <v>2013804</v>
      </c>
      <c r="E235" s="213" t="s">
        <v>491</v>
      </c>
      <c r="F235" s="217"/>
    </row>
    <row r="236" s="203" customFormat="1" ht="16.9" customHeight="1" spans="1:6">
      <c r="A236" s="213">
        <v>103050117</v>
      </c>
      <c r="B236" s="219" t="s">
        <v>492</v>
      </c>
      <c r="C236" s="215">
        <v>0</v>
      </c>
      <c r="D236" s="213">
        <v>2013805</v>
      </c>
      <c r="E236" s="213" t="s">
        <v>493</v>
      </c>
      <c r="F236" s="217"/>
    </row>
    <row r="237" s="203" customFormat="1" ht="16.9" customHeight="1" spans="1:6">
      <c r="A237" s="213">
        <v>103050119</v>
      </c>
      <c r="B237" s="219" t="s">
        <v>494</v>
      </c>
      <c r="C237" s="215">
        <v>0</v>
      </c>
      <c r="D237" s="213">
        <v>2013808</v>
      </c>
      <c r="E237" s="213" t="s">
        <v>237</v>
      </c>
      <c r="F237" s="217"/>
    </row>
    <row r="238" s="203" customFormat="1" ht="16.9" customHeight="1" spans="1:6">
      <c r="A238" s="213">
        <v>103050120</v>
      </c>
      <c r="B238" s="219" t="s">
        <v>495</v>
      </c>
      <c r="C238" s="215">
        <v>0</v>
      </c>
      <c r="D238" s="213">
        <v>2013810</v>
      </c>
      <c r="E238" s="213" t="s">
        <v>496</v>
      </c>
      <c r="F238" s="217"/>
    </row>
    <row r="239" s="203" customFormat="1" ht="16.9" customHeight="1" spans="1:6">
      <c r="A239" s="213">
        <v>103050121</v>
      </c>
      <c r="B239" s="219" t="s">
        <v>497</v>
      </c>
      <c r="C239" s="215">
        <v>0</v>
      </c>
      <c r="D239" s="213">
        <v>2013812</v>
      </c>
      <c r="E239" s="213" t="s">
        <v>498</v>
      </c>
      <c r="F239" s="217"/>
    </row>
    <row r="240" s="203" customFormat="1" ht="16.9" customHeight="1" spans="1:6">
      <c r="A240" s="213">
        <v>103050122</v>
      </c>
      <c r="B240" s="219" t="s">
        <v>499</v>
      </c>
      <c r="C240" s="215">
        <v>0</v>
      </c>
      <c r="D240" s="213">
        <v>2013813</v>
      </c>
      <c r="E240" s="213" t="s">
        <v>500</v>
      </c>
      <c r="F240" s="217"/>
    </row>
    <row r="241" s="203" customFormat="1" ht="16.9" customHeight="1" spans="1:6">
      <c r="A241" s="213">
        <v>103050123</v>
      </c>
      <c r="B241" s="219" t="s">
        <v>501</v>
      </c>
      <c r="C241" s="215">
        <v>0</v>
      </c>
      <c r="D241" s="213">
        <v>2013814</v>
      </c>
      <c r="E241" s="213" t="s">
        <v>502</v>
      </c>
      <c r="F241" s="217"/>
    </row>
    <row r="242" s="203" customFormat="1" ht="16.9" customHeight="1" spans="1:6">
      <c r="A242" s="213">
        <v>103050199</v>
      </c>
      <c r="B242" s="219" t="s">
        <v>503</v>
      </c>
      <c r="C242" s="215">
        <v>1425</v>
      </c>
      <c r="D242" s="213">
        <v>2013815</v>
      </c>
      <c r="E242" s="213" t="s">
        <v>504</v>
      </c>
      <c r="F242" s="217"/>
    </row>
    <row r="243" s="203" customFormat="1" ht="16.9" customHeight="1" spans="1:6">
      <c r="A243" s="213">
        <v>1030502</v>
      </c>
      <c r="B243" s="219" t="s">
        <v>505</v>
      </c>
      <c r="C243" s="215">
        <v>0</v>
      </c>
      <c r="D243" s="213">
        <v>2013816</v>
      </c>
      <c r="E243" s="213" t="s">
        <v>506</v>
      </c>
      <c r="F243" s="217"/>
    </row>
    <row r="244" s="203" customFormat="1" ht="16.9" customHeight="1" spans="1:6">
      <c r="A244" s="213">
        <v>1030503</v>
      </c>
      <c r="B244" s="219" t="s">
        <v>507</v>
      </c>
      <c r="C244" s="215">
        <v>0</v>
      </c>
      <c r="D244" s="213">
        <v>2013850</v>
      </c>
      <c r="E244" s="213" t="s">
        <v>154</v>
      </c>
      <c r="F244" s="217"/>
    </row>
    <row r="245" s="203" customFormat="1" ht="16.9" customHeight="1" spans="1:6">
      <c r="A245" s="213">
        <v>1030509</v>
      </c>
      <c r="B245" s="219" t="s">
        <v>508</v>
      </c>
      <c r="C245" s="215">
        <v>0</v>
      </c>
      <c r="D245" s="213">
        <v>2013899</v>
      </c>
      <c r="E245" s="213" t="s">
        <v>509</v>
      </c>
      <c r="F245" s="217"/>
    </row>
    <row r="246" s="203" customFormat="1" ht="16.9" customHeight="1" spans="1:6">
      <c r="A246" s="213">
        <v>10306</v>
      </c>
      <c r="B246" s="214" t="s">
        <v>510</v>
      </c>
      <c r="C246" s="215">
        <f>C247+C251+C254+C256+C258+C259+C263+C264</f>
        <v>0</v>
      </c>
      <c r="D246" s="213">
        <v>20199</v>
      </c>
      <c r="E246" s="216" t="s">
        <v>511</v>
      </c>
      <c r="F246" s="217">
        <f>SUM(F247:F248)</f>
        <v>0</v>
      </c>
    </row>
    <row r="247" s="203" customFormat="1" ht="16.9" customHeight="1" spans="1:6">
      <c r="A247" s="213">
        <v>1030601</v>
      </c>
      <c r="B247" s="219" t="s">
        <v>512</v>
      </c>
      <c r="C247" s="215">
        <f>C248+C249+C250</f>
        <v>0</v>
      </c>
      <c r="D247" s="213">
        <v>2019901</v>
      </c>
      <c r="E247" s="213" t="s">
        <v>513</v>
      </c>
      <c r="F247" s="217"/>
    </row>
    <row r="248" s="203" customFormat="1" ht="16.9" customHeight="1" spans="1:6">
      <c r="A248" s="213">
        <v>103060101</v>
      </c>
      <c r="B248" s="219" t="s">
        <v>514</v>
      </c>
      <c r="C248" s="215">
        <v>0</v>
      </c>
      <c r="D248" s="213">
        <v>2019999</v>
      </c>
      <c r="E248" s="213" t="s">
        <v>515</v>
      </c>
      <c r="F248" s="217"/>
    </row>
    <row r="249" s="203" customFormat="1" ht="16.9" customHeight="1" spans="1:6">
      <c r="A249" s="213">
        <v>103060102</v>
      </c>
      <c r="B249" s="219" t="s">
        <v>516</v>
      </c>
      <c r="C249" s="215">
        <v>0</v>
      </c>
      <c r="D249" s="213">
        <v>202</v>
      </c>
      <c r="E249" s="216" t="s">
        <v>517</v>
      </c>
      <c r="F249" s="217">
        <f>F250+F257+F260+F263+F269+F274+F276+F281+F287</f>
        <v>0</v>
      </c>
    </row>
    <row r="250" s="203" customFormat="1" ht="16.9" customHeight="1" spans="1:6">
      <c r="A250" s="213">
        <v>103060199</v>
      </c>
      <c r="B250" s="219" t="s">
        <v>518</v>
      </c>
      <c r="C250" s="215">
        <v>0</v>
      </c>
      <c r="D250" s="213">
        <v>20201</v>
      </c>
      <c r="E250" s="216" t="s">
        <v>519</v>
      </c>
      <c r="F250" s="217">
        <f>SUM(F251:F256)</f>
        <v>0</v>
      </c>
    </row>
    <row r="251" s="203" customFormat="1" ht="16.9" customHeight="1" spans="1:6">
      <c r="A251" s="213">
        <v>1030602</v>
      </c>
      <c r="B251" s="219" t="s">
        <v>520</v>
      </c>
      <c r="C251" s="215">
        <f>C252+C253</f>
        <v>0</v>
      </c>
      <c r="D251" s="213">
        <v>2020101</v>
      </c>
      <c r="E251" s="213" t="s">
        <v>136</v>
      </c>
      <c r="F251" s="217"/>
    </row>
    <row r="252" s="203" customFormat="1" ht="16.9" customHeight="1" spans="1:6">
      <c r="A252" s="213">
        <v>103060201</v>
      </c>
      <c r="B252" s="219" t="s">
        <v>521</v>
      </c>
      <c r="C252" s="215">
        <v>0</v>
      </c>
      <c r="D252" s="213">
        <v>2020102</v>
      </c>
      <c r="E252" s="213" t="s">
        <v>138</v>
      </c>
      <c r="F252" s="217"/>
    </row>
    <row r="253" s="203" customFormat="1" ht="16.9" customHeight="1" spans="1:6">
      <c r="A253" s="213">
        <v>103060299</v>
      </c>
      <c r="B253" s="219" t="s">
        <v>522</v>
      </c>
      <c r="C253" s="215">
        <v>0</v>
      </c>
      <c r="D253" s="213">
        <v>2020103</v>
      </c>
      <c r="E253" s="213" t="s">
        <v>140</v>
      </c>
      <c r="F253" s="217"/>
    </row>
    <row r="254" s="203" customFormat="1" ht="16.9" customHeight="1" spans="1:6">
      <c r="A254" s="213">
        <v>1030603</v>
      </c>
      <c r="B254" s="219" t="s">
        <v>523</v>
      </c>
      <c r="C254" s="215">
        <f>C255</f>
        <v>0</v>
      </c>
      <c r="D254" s="213">
        <v>2020104</v>
      </c>
      <c r="E254" s="213" t="s">
        <v>423</v>
      </c>
      <c r="F254" s="217"/>
    </row>
    <row r="255" s="203" customFormat="1" ht="16.9" customHeight="1" spans="1:6">
      <c r="A255" s="213">
        <v>103060399</v>
      </c>
      <c r="B255" s="219" t="s">
        <v>524</v>
      </c>
      <c r="C255" s="215">
        <v>0</v>
      </c>
      <c r="D255" s="213">
        <v>2020150</v>
      </c>
      <c r="E255" s="213" t="s">
        <v>154</v>
      </c>
      <c r="F255" s="217"/>
    </row>
    <row r="256" s="203" customFormat="1" ht="16.9" customHeight="1" spans="1:6">
      <c r="A256" s="213">
        <v>1030604</v>
      </c>
      <c r="B256" s="219" t="s">
        <v>525</v>
      </c>
      <c r="C256" s="215">
        <f>C257</f>
        <v>0</v>
      </c>
      <c r="D256" s="213">
        <v>2020199</v>
      </c>
      <c r="E256" s="213" t="s">
        <v>526</v>
      </c>
      <c r="F256" s="217"/>
    </row>
    <row r="257" s="203" customFormat="1" ht="16.9" customHeight="1" spans="1:6">
      <c r="A257" s="213">
        <v>103060499</v>
      </c>
      <c r="B257" s="219" t="s">
        <v>527</v>
      </c>
      <c r="C257" s="215">
        <v>0</v>
      </c>
      <c r="D257" s="213">
        <v>20202</v>
      </c>
      <c r="E257" s="216" t="s">
        <v>528</v>
      </c>
      <c r="F257" s="217">
        <f>SUM(F258:F259)</f>
        <v>0</v>
      </c>
    </row>
    <row r="258" s="203" customFormat="1" ht="16.9" customHeight="1" spans="1:6">
      <c r="A258" s="213">
        <v>1030605</v>
      </c>
      <c r="B258" s="219" t="s">
        <v>529</v>
      </c>
      <c r="C258" s="215">
        <v>0</v>
      </c>
      <c r="D258" s="213">
        <v>2020201</v>
      </c>
      <c r="E258" s="213" t="s">
        <v>530</v>
      </c>
      <c r="F258" s="217"/>
    </row>
    <row r="259" s="203" customFormat="1" ht="16.9" customHeight="1" spans="1:6">
      <c r="A259" s="213">
        <v>1030606</v>
      </c>
      <c r="B259" s="219" t="s">
        <v>531</v>
      </c>
      <c r="C259" s="215">
        <f>SUM(C260:C262)</f>
        <v>0</v>
      </c>
      <c r="D259" s="213">
        <v>2020202</v>
      </c>
      <c r="E259" s="213" t="s">
        <v>532</v>
      </c>
      <c r="F259" s="217"/>
    </row>
    <row r="260" s="203" customFormat="1" ht="16.9" customHeight="1" spans="1:6">
      <c r="A260" s="213">
        <v>103060601</v>
      </c>
      <c r="B260" s="219" t="s">
        <v>533</v>
      </c>
      <c r="C260" s="215">
        <v>0</v>
      </c>
      <c r="D260" s="213">
        <v>20203</v>
      </c>
      <c r="E260" s="216" t="s">
        <v>534</v>
      </c>
      <c r="F260" s="217">
        <f>SUM(F261:F262)</f>
        <v>0</v>
      </c>
    </row>
    <row r="261" s="203" customFormat="1" ht="16.9" customHeight="1" spans="1:6">
      <c r="A261" s="213">
        <v>103060602</v>
      </c>
      <c r="B261" s="219" t="s">
        <v>535</v>
      </c>
      <c r="C261" s="215">
        <v>0</v>
      </c>
      <c r="D261" s="213">
        <v>2020304</v>
      </c>
      <c r="E261" s="213" t="s">
        <v>536</v>
      </c>
      <c r="F261" s="217"/>
    </row>
    <row r="262" s="203" customFormat="1" ht="16.9" customHeight="1" spans="1:6">
      <c r="A262" s="213">
        <v>103060699</v>
      </c>
      <c r="B262" s="219" t="s">
        <v>537</v>
      </c>
      <c r="C262" s="215">
        <v>0</v>
      </c>
      <c r="D262" s="213">
        <v>2020306</v>
      </c>
      <c r="E262" s="213" t="s">
        <v>538</v>
      </c>
      <c r="F262" s="217"/>
    </row>
    <row r="263" s="203" customFormat="1" ht="16.9" customHeight="1" spans="1:6">
      <c r="A263" s="213">
        <v>1030607</v>
      </c>
      <c r="B263" s="219" t="s">
        <v>539</v>
      </c>
      <c r="C263" s="215">
        <v>0</v>
      </c>
      <c r="D263" s="213">
        <v>20204</v>
      </c>
      <c r="E263" s="216" t="s">
        <v>540</v>
      </c>
      <c r="F263" s="217">
        <f>SUM(F264:F268)</f>
        <v>0</v>
      </c>
    </row>
    <row r="264" s="203" customFormat="1" ht="16.9" customHeight="1" spans="1:6">
      <c r="A264" s="213">
        <v>1030699</v>
      </c>
      <c r="B264" s="219" t="s">
        <v>541</v>
      </c>
      <c r="C264" s="215">
        <v>0</v>
      </c>
      <c r="D264" s="213">
        <v>2020401</v>
      </c>
      <c r="E264" s="213" t="s">
        <v>542</v>
      </c>
      <c r="F264" s="217"/>
    </row>
    <row r="265" s="203" customFormat="1" ht="16.9" customHeight="1" spans="1:6">
      <c r="A265" s="213">
        <v>10307</v>
      </c>
      <c r="B265" s="214" t="s">
        <v>543</v>
      </c>
      <c r="C265" s="215">
        <f>SUM(C266:C270,C275:C279,C282:C285,C290:C294,C297:C298)</f>
        <v>2307</v>
      </c>
      <c r="D265" s="213">
        <v>2020402</v>
      </c>
      <c r="E265" s="213" t="s">
        <v>544</v>
      </c>
      <c r="F265" s="217"/>
    </row>
    <row r="266" s="203" customFormat="1" ht="16.9" customHeight="1" spans="1:6">
      <c r="A266" s="213">
        <v>1030701</v>
      </c>
      <c r="B266" s="219" t="s">
        <v>545</v>
      </c>
      <c r="C266" s="215">
        <v>0</v>
      </c>
      <c r="D266" s="213">
        <v>2020403</v>
      </c>
      <c r="E266" s="213" t="s">
        <v>546</v>
      </c>
      <c r="F266" s="217"/>
    </row>
    <row r="267" s="203" customFormat="1" ht="16.9" customHeight="1" spans="1:6">
      <c r="A267" s="213">
        <v>1030702</v>
      </c>
      <c r="B267" s="219" t="s">
        <v>547</v>
      </c>
      <c r="C267" s="215">
        <v>0</v>
      </c>
      <c r="D267" s="213">
        <v>2020404</v>
      </c>
      <c r="E267" s="213" t="s">
        <v>548</v>
      </c>
      <c r="F267" s="217"/>
    </row>
    <row r="268" s="203" customFormat="1" ht="16.9" customHeight="1" spans="1:6">
      <c r="A268" s="213">
        <v>1030703</v>
      </c>
      <c r="B268" s="219" t="s">
        <v>549</v>
      </c>
      <c r="C268" s="215">
        <v>0</v>
      </c>
      <c r="D268" s="213">
        <v>2020499</v>
      </c>
      <c r="E268" s="213" t="s">
        <v>550</v>
      </c>
      <c r="F268" s="217"/>
    </row>
    <row r="269" s="203" customFormat="1" ht="16.9" customHeight="1" spans="1:6">
      <c r="A269" s="213">
        <v>1030704</v>
      </c>
      <c r="B269" s="219" t="s">
        <v>551</v>
      </c>
      <c r="C269" s="215">
        <v>0</v>
      </c>
      <c r="D269" s="213">
        <v>20205</v>
      </c>
      <c r="E269" s="216" t="s">
        <v>552</v>
      </c>
      <c r="F269" s="217">
        <f>SUM(F270:F273)</f>
        <v>0</v>
      </c>
    </row>
    <row r="270" s="203" customFormat="1" ht="16.9" customHeight="1" spans="1:6">
      <c r="A270" s="213">
        <v>1030705</v>
      </c>
      <c r="B270" s="219" t="s">
        <v>553</v>
      </c>
      <c r="C270" s="215">
        <f>SUM(C271:C274)</f>
        <v>1140</v>
      </c>
      <c r="D270" s="213">
        <v>2020503</v>
      </c>
      <c r="E270" s="213" t="s">
        <v>554</v>
      </c>
      <c r="F270" s="217"/>
    </row>
    <row r="271" s="203" customFormat="1" ht="16.9" customHeight="1" spans="1:6">
      <c r="A271" s="213">
        <v>103070501</v>
      </c>
      <c r="B271" s="219" t="s">
        <v>555</v>
      </c>
      <c r="C271" s="215">
        <v>42</v>
      </c>
      <c r="D271" s="213">
        <v>2020504</v>
      </c>
      <c r="E271" s="213" t="s">
        <v>556</v>
      </c>
      <c r="F271" s="217"/>
    </row>
    <row r="272" s="203" customFormat="1" ht="16.9" customHeight="1" spans="1:6">
      <c r="A272" s="213">
        <v>103070502</v>
      </c>
      <c r="B272" s="219" t="s">
        <v>557</v>
      </c>
      <c r="C272" s="215">
        <v>0</v>
      </c>
      <c r="D272" s="213">
        <v>2020505</v>
      </c>
      <c r="E272" s="213" t="s">
        <v>558</v>
      </c>
      <c r="F272" s="217"/>
    </row>
    <row r="273" s="203" customFormat="1" ht="16.9" customHeight="1" spans="1:6">
      <c r="A273" s="213">
        <v>103070503</v>
      </c>
      <c r="B273" s="219" t="s">
        <v>559</v>
      </c>
      <c r="C273" s="215">
        <v>0</v>
      </c>
      <c r="D273" s="213">
        <v>2020599</v>
      </c>
      <c r="E273" s="213" t="s">
        <v>560</v>
      </c>
      <c r="F273" s="217"/>
    </row>
    <row r="274" s="203" customFormat="1" ht="16.9" customHeight="1" spans="1:6">
      <c r="A274" s="213">
        <v>103070599</v>
      </c>
      <c r="B274" s="219" t="s">
        <v>561</v>
      </c>
      <c r="C274" s="215">
        <v>1098</v>
      </c>
      <c r="D274" s="213">
        <v>20206</v>
      </c>
      <c r="E274" s="216" t="s">
        <v>562</v>
      </c>
      <c r="F274" s="217">
        <f>F275</f>
        <v>0</v>
      </c>
    </row>
    <row r="275" s="203" customFormat="1" ht="16.9" customHeight="1" spans="1:6">
      <c r="A275" s="213">
        <v>1030706</v>
      </c>
      <c r="B275" s="219" t="s">
        <v>563</v>
      </c>
      <c r="C275" s="215">
        <v>363</v>
      </c>
      <c r="D275" s="213">
        <v>2020601</v>
      </c>
      <c r="E275" s="213" t="s">
        <v>564</v>
      </c>
      <c r="F275" s="217"/>
    </row>
    <row r="276" s="203" customFormat="1" ht="16.9" customHeight="1" spans="1:6">
      <c r="A276" s="213">
        <v>1030707</v>
      </c>
      <c r="B276" s="219" t="s">
        <v>565</v>
      </c>
      <c r="C276" s="215">
        <v>0</v>
      </c>
      <c r="D276" s="213">
        <v>20207</v>
      </c>
      <c r="E276" s="216" t="s">
        <v>566</v>
      </c>
      <c r="F276" s="217">
        <f>SUM(F277:F280)</f>
        <v>0</v>
      </c>
    </row>
    <row r="277" s="203" customFormat="1" ht="16.9" customHeight="1" spans="1:6">
      <c r="A277" s="213">
        <v>1030708</v>
      </c>
      <c r="B277" s="219" t="s">
        <v>567</v>
      </c>
      <c r="C277" s="215">
        <v>0</v>
      </c>
      <c r="D277" s="213">
        <v>2020701</v>
      </c>
      <c r="E277" s="213" t="s">
        <v>568</v>
      </c>
      <c r="F277" s="217"/>
    </row>
    <row r="278" s="203" customFormat="1" ht="16.9" customHeight="1" spans="1:6">
      <c r="A278" s="213">
        <v>1030709</v>
      </c>
      <c r="B278" s="219" t="s">
        <v>569</v>
      </c>
      <c r="C278" s="215">
        <v>0</v>
      </c>
      <c r="D278" s="213">
        <v>2020702</v>
      </c>
      <c r="E278" s="213" t="s">
        <v>570</v>
      </c>
      <c r="F278" s="217"/>
    </row>
    <row r="279" s="203" customFormat="1" ht="16.9" customHeight="1" spans="1:6">
      <c r="A279" s="213">
        <v>1030710</v>
      </c>
      <c r="B279" s="219" t="s">
        <v>571</v>
      </c>
      <c r="C279" s="215">
        <f>C280+C281</f>
        <v>0</v>
      </c>
      <c r="D279" s="213">
        <v>2020703</v>
      </c>
      <c r="E279" s="213" t="s">
        <v>572</v>
      </c>
      <c r="F279" s="217"/>
    </row>
    <row r="280" s="203" customFormat="1" ht="16.9" customHeight="1" spans="1:6">
      <c r="A280" s="213">
        <v>103071001</v>
      </c>
      <c r="B280" s="219" t="s">
        <v>573</v>
      </c>
      <c r="C280" s="215">
        <v>0</v>
      </c>
      <c r="D280" s="213">
        <v>2020799</v>
      </c>
      <c r="E280" s="213" t="s">
        <v>574</v>
      </c>
      <c r="F280" s="217"/>
    </row>
    <row r="281" s="203" customFormat="1" ht="16.9" customHeight="1" spans="1:6">
      <c r="A281" s="213">
        <v>103071002</v>
      </c>
      <c r="B281" s="219" t="s">
        <v>575</v>
      </c>
      <c r="C281" s="215">
        <v>0</v>
      </c>
      <c r="D281" s="213">
        <v>20208</v>
      </c>
      <c r="E281" s="216" t="s">
        <v>576</v>
      </c>
      <c r="F281" s="217">
        <f>SUM(F282:F286)</f>
        <v>0</v>
      </c>
    </row>
    <row r="282" s="203" customFormat="1" ht="16.9" customHeight="1" spans="1:6">
      <c r="A282" s="213">
        <v>1030711</v>
      </c>
      <c r="B282" s="219" t="s">
        <v>577</v>
      </c>
      <c r="C282" s="215">
        <v>0</v>
      </c>
      <c r="D282" s="213">
        <v>2020801</v>
      </c>
      <c r="E282" s="213" t="s">
        <v>136</v>
      </c>
      <c r="F282" s="217"/>
    </row>
    <row r="283" s="203" customFormat="1" ht="16.9" customHeight="1" spans="1:6">
      <c r="A283" s="213">
        <v>1030712</v>
      </c>
      <c r="B283" s="219" t="s">
        <v>578</v>
      </c>
      <c r="C283" s="215">
        <v>0</v>
      </c>
      <c r="D283" s="213">
        <v>2020802</v>
      </c>
      <c r="E283" s="213" t="s">
        <v>138</v>
      </c>
      <c r="F283" s="217"/>
    </row>
    <row r="284" s="203" customFormat="1" ht="16.9" customHeight="1" spans="1:6">
      <c r="A284" s="213">
        <v>1030713</v>
      </c>
      <c r="B284" s="219" t="s">
        <v>579</v>
      </c>
      <c r="C284" s="215">
        <v>0</v>
      </c>
      <c r="D284" s="213">
        <v>2020803</v>
      </c>
      <c r="E284" s="213" t="s">
        <v>140</v>
      </c>
      <c r="F284" s="217"/>
    </row>
    <row r="285" s="203" customFormat="1" ht="16.9" customHeight="1" spans="1:6">
      <c r="A285" s="213">
        <v>1030714</v>
      </c>
      <c r="B285" s="219" t="s">
        <v>580</v>
      </c>
      <c r="C285" s="215">
        <f>SUM(C286:C289)</f>
        <v>159</v>
      </c>
      <c r="D285" s="213">
        <v>2020850</v>
      </c>
      <c r="E285" s="213" t="s">
        <v>154</v>
      </c>
      <c r="F285" s="217"/>
    </row>
    <row r="286" s="203" customFormat="1" ht="16.9" customHeight="1" spans="1:6">
      <c r="A286" s="213">
        <v>103071401</v>
      </c>
      <c r="B286" s="219" t="s">
        <v>581</v>
      </c>
      <c r="C286" s="215">
        <v>0</v>
      </c>
      <c r="D286" s="213">
        <v>2020899</v>
      </c>
      <c r="E286" s="213" t="s">
        <v>582</v>
      </c>
      <c r="F286" s="217"/>
    </row>
    <row r="287" s="203" customFormat="1" ht="16.9" customHeight="1" spans="1:6">
      <c r="A287" s="213">
        <v>103071402</v>
      </c>
      <c r="B287" s="219" t="s">
        <v>583</v>
      </c>
      <c r="C287" s="215">
        <v>0</v>
      </c>
      <c r="D287" s="213">
        <v>20299</v>
      </c>
      <c r="E287" s="216" t="s">
        <v>584</v>
      </c>
      <c r="F287" s="217">
        <f t="shared" ref="F287:F292" si="0">F288</f>
        <v>0</v>
      </c>
    </row>
    <row r="288" s="203" customFormat="1" ht="16.9" customHeight="1" spans="1:6">
      <c r="A288" s="213">
        <v>103071404</v>
      </c>
      <c r="B288" s="219" t="s">
        <v>585</v>
      </c>
      <c r="C288" s="215">
        <v>159</v>
      </c>
      <c r="D288" s="213">
        <v>2029901</v>
      </c>
      <c r="E288" s="213" t="s">
        <v>586</v>
      </c>
      <c r="F288" s="217"/>
    </row>
    <row r="289" s="203" customFormat="1" ht="16.9" customHeight="1" spans="1:6">
      <c r="A289" s="213">
        <v>103071405</v>
      </c>
      <c r="B289" s="219" t="s">
        <v>587</v>
      </c>
      <c r="C289" s="215">
        <v>0</v>
      </c>
      <c r="D289" s="213">
        <v>203</v>
      </c>
      <c r="E289" s="216" t="s">
        <v>588</v>
      </c>
      <c r="F289" s="217">
        <f>SUM(F290,F292,F294,F296,F306)</f>
        <v>10</v>
      </c>
    </row>
    <row r="290" s="203" customFormat="1" ht="16.9" customHeight="1" spans="1:6">
      <c r="A290" s="213">
        <v>1030715</v>
      </c>
      <c r="B290" s="219" t="s">
        <v>589</v>
      </c>
      <c r="C290" s="215">
        <v>0</v>
      </c>
      <c r="D290" s="213">
        <v>20301</v>
      </c>
      <c r="E290" s="216" t="s">
        <v>590</v>
      </c>
      <c r="F290" s="217">
        <f t="shared" si="0"/>
        <v>0</v>
      </c>
    </row>
    <row r="291" s="203" customFormat="1" ht="16.9" customHeight="1" spans="1:6">
      <c r="A291" s="213">
        <v>1030716</v>
      </c>
      <c r="B291" s="219" t="s">
        <v>591</v>
      </c>
      <c r="C291" s="215">
        <v>0</v>
      </c>
      <c r="D291" s="213">
        <v>2030101</v>
      </c>
      <c r="E291" s="213" t="s">
        <v>592</v>
      </c>
      <c r="F291" s="217"/>
    </row>
    <row r="292" s="203" customFormat="1" ht="16.9" customHeight="1" spans="1:6">
      <c r="A292" s="213">
        <v>1030717</v>
      </c>
      <c r="B292" s="219" t="s">
        <v>593</v>
      </c>
      <c r="C292" s="215">
        <v>0</v>
      </c>
      <c r="D292" s="213">
        <v>20304</v>
      </c>
      <c r="E292" s="216" t="s">
        <v>594</v>
      </c>
      <c r="F292" s="217">
        <f t="shared" si="0"/>
        <v>0</v>
      </c>
    </row>
    <row r="293" s="203" customFormat="1" ht="16.9" customHeight="1" spans="1:6">
      <c r="A293" s="213" t="s">
        <v>595</v>
      </c>
      <c r="B293" s="219" t="s">
        <v>596</v>
      </c>
      <c r="C293" s="215">
        <v>0</v>
      </c>
      <c r="D293" s="213">
        <v>2030401</v>
      </c>
      <c r="E293" s="213" t="s">
        <v>597</v>
      </c>
      <c r="F293" s="217"/>
    </row>
    <row r="294" s="203" customFormat="1" ht="16.9" customHeight="1" spans="1:6">
      <c r="A294" s="213" t="s">
        <v>598</v>
      </c>
      <c r="B294" s="219" t="s">
        <v>599</v>
      </c>
      <c r="C294" s="215">
        <f>SUM(C295:C296)</f>
        <v>38</v>
      </c>
      <c r="D294" s="213">
        <v>20305</v>
      </c>
      <c r="E294" s="216" t="s">
        <v>600</v>
      </c>
      <c r="F294" s="217">
        <f>F295</f>
        <v>0</v>
      </c>
    </row>
    <row r="295" s="203" customFormat="1" ht="16.9" customHeight="1" spans="1:6">
      <c r="A295" s="213" t="s">
        <v>601</v>
      </c>
      <c r="B295" s="219" t="s">
        <v>602</v>
      </c>
      <c r="C295" s="215">
        <v>0</v>
      </c>
      <c r="D295" s="213">
        <v>2030501</v>
      </c>
      <c r="E295" s="213" t="s">
        <v>603</v>
      </c>
      <c r="F295" s="217"/>
    </row>
    <row r="296" s="203" customFormat="1" ht="16.9" customHeight="1" spans="1:6">
      <c r="A296" s="213" t="s">
        <v>604</v>
      </c>
      <c r="B296" s="219" t="s">
        <v>605</v>
      </c>
      <c r="C296" s="215">
        <v>38</v>
      </c>
      <c r="D296" s="213">
        <v>20306</v>
      </c>
      <c r="E296" s="216" t="s">
        <v>606</v>
      </c>
      <c r="F296" s="217">
        <f>SUM(F297:F305)</f>
        <v>10</v>
      </c>
    </row>
    <row r="297" s="203" customFormat="1" ht="16.9" customHeight="1" spans="1:6">
      <c r="A297" s="213" t="s">
        <v>607</v>
      </c>
      <c r="B297" s="219" t="s">
        <v>608</v>
      </c>
      <c r="C297" s="215">
        <v>0</v>
      </c>
      <c r="D297" s="213">
        <v>2030601</v>
      </c>
      <c r="E297" s="213" t="s">
        <v>609</v>
      </c>
      <c r="F297" s="217">
        <v>10</v>
      </c>
    </row>
    <row r="298" s="203" customFormat="1" ht="16.9" customHeight="1" spans="1:6">
      <c r="A298" s="213">
        <v>1030799</v>
      </c>
      <c r="B298" s="219" t="s">
        <v>610</v>
      </c>
      <c r="C298" s="215">
        <v>607</v>
      </c>
      <c r="D298" s="213">
        <v>2030602</v>
      </c>
      <c r="E298" s="213" t="s">
        <v>611</v>
      </c>
      <c r="F298" s="217"/>
    </row>
    <row r="299" s="203" customFormat="1" ht="16.9" customHeight="1" spans="1:6">
      <c r="A299" s="213">
        <v>10308</v>
      </c>
      <c r="B299" s="214" t="s">
        <v>612</v>
      </c>
      <c r="C299" s="215">
        <f>SUM(C300:C301)</f>
        <v>162</v>
      </c>
      <c r="D299" s="213">
        <v>2030603</v>
      </c>
      <c r="E299" s="213" t="s">
        <v>613</v>
      </c>
      <c r="F299" s="217"/>
    </row>
    <row r="300" s="203" customFormat="1" ht="16.9" customHeight="1" spans="1:6">
      <c r="A300" s="213">
        <v>1030801</v>
      </c>
      <c r="B300" s="219" t="s">
        <v>614</v>
      </c>
      <c r="C300" s="215">
        <v>0</v>
      </c>
      <c r="D300" s="213">
        <v>2030604</v>
      </c>
      <c r="E300" s="213" t="s">
        <v>615</v>
      </c>
      <c r="F300" s="217"/>
    </row>
    <row r="301" s="203" customFormat="1" ht="16.9" customHeight="1" spans="1:6">
      <c r="A301" s="213">
        <v>1030802</v>
      </c>
      <c r="B301" s="219" t="s">
        <v>616</v>
      </c>
      <c r="C301" s="215">
        <v>162</v>
      </c>
      <c r="D301" s="213">
        <v>2030605</v>
      </c>
      <c r="E301" s="213" t="s">
        <v>617</v>
      </c>
      <c r="F301" s="217"/>
    </row>
    <row r="302" s="203" customFormat="1" ht="16.9" customHeight="1" spans="1:6">
      <c r="A302" s="213">
        <v>10309</v>
      </c>
      <c r="B302" s="214" t="s">
        <v>618</v>
      </c>
      <c r="C302" s="215">
        <f>SUM(C303:C307)</f>
        <v>0</v>
      </c>
      <c r="D302" s="213">
        <v>2030606</v>
      </c>
      <c r="E302" s="213" t="s">
        <v>619</v>
      </c>
      <c r="F302" s="217"/>
    </row>
    <row r="303" s="203" customFormat="1" ht="16.9" customHeight="1" spans="1:6">
      <c r="A303" s="213">
        <v>1030901</v>
      </c>
      <c r="B303" s="219" t="s">
        <v>620</v>
      </c>
      <c r="C303" s="215">
        <v>0</v>
      </c>
      <c r="D303" s="213">
        <v>2030607</v>
      </c>
      <c r="E303" s="213" t="s">
        <v>621</v>
      </c>
      <c r="F303" s="217"/>
    </row>
    <row r="304" s="203" customFormat="1" ht="16.9" customHeight="1" spans="1:6">
      <c r="A304" s="213">
        <v>1030902</v>
      </c>
      <c r="B304" s="219" t="s">
        <v>622</v>
      </c>
      <c r="C304" s="215">
        <v>0</v>
      </c>
      <c r="D304" s="213">
        <v>2030608</v>
      </c>
      <c r="E304" s="213" t="s">
        <v>623</v>
      </c>
      <c r="F304" s="217"/>
    </row>
    <row r="305" s="203" customFormat="1" ht="16.9" customHeight="1" spans="1:6">
      <c r="A305" s="213">
        <v>1030903</v>
      </c>
      <c r="B305" s="219" t="s">
        <v>624</v>
      </c>
      <c r="C305" s="215">
        <v>0</v>
      </c>
      <c r="D305" s="213">
        <v>2030699</v>
      </c>
      <c r="E305" s="213" t="s">
        <v>625</v>
      </c>
      <c r="F305" s="217"/>
    </row>
    <row r="306" s="203" customFormat="1" ht="16.9" customHeight="1" spans="1:6">
      <c r="A306" s="213">
        <v>1030904</v>
      </c>
      <c r="B306" s="219" t="s">
        <v>626</v>
      </c>
      <c r="C306" s="215">
        <v>0</v>
      </c>
      <c r="D306" s="213">
        <v>20399</v>
      </c>
      <c r="E306" s="216" t="s">
        <v>627</v>
      </c>
      <c r="F306" s="217">
        <f>F307</f>
        <v>0</v>
      </c>
    </row>
    <row r="307" s="203" customFormat="1" ht="16.9" customHeight="1" spans="1:6">
      <c r="A307" s="213">
        <v>1030999</v>
      </c>
      <c r="B307" s="219" t="s">
        <v>628</v>
      </c>
      <c r="C307" s="215">
        <v>0</v>
      </c>
      <c r="D307" s="213">
        <v>2039901</v>
      </c>
      <c r="E307" s="213" t="s">
        <v>629</v>
      </c>
      <c r="F307" s="217"/>
    </row>
    <row r="308" s="203" customFormat="1" ht="16.9" customHeight="1" spans="1:6">
      <c r="A308" s="213">
        <v>10399</v>
      </c>
      <c r="B308" s="214" t="s">
        <v>630</v>
      </c>
      <c r="C308" s="215">
        <f>SUM(C309:C315)</f>
        <v>64</v>
      </c>
      <c r="D308" s="213">
        <v>204</v>
      </c>
      <c r="E308" s="216" t="s">
        <v>631</v>
      </c>
      <c r="F308" s="217">
        <f>F309+F312+F323+F330+F338+F347+F363+F373+F383+F391+F397</f>
        <v>24</v>
      </c>
    </row>
    <row r="309" s="203" customFormat="1" ht="16.9" customHeight="1" spans="1:6">
      <c r="A309" s="213">
        <v>1039904</v>
      </c>
      <c r="B309" s="219" t="s">
        <v>632</v>
      </c>
      <c r="C309" s="215">
        <v>0</v>
      </c>
      <c r="D309" s="213">
        <v>20401</v>
      </c>
      <c r="E309" s="216" t="s">
        <v>633</v>
      </c>
      <c r="F309" s="217">
        <f>SUM(F310:F311)</f>
        <v>0</v>
      </c>
    </row>
    <row r="310" s="203" customFormat="1" ht="16.9" customHeight="1" spans="1:6">
      <c r="A310" s="213">
        <v>1039907</v>
      </c>
      <c r="B310" s="219" t="s">
        <v>634</v>
      </c>
      <c r="C310" s="215">
        <v>0</v>
      </c>
      <c r="D310" s="213">
        <v>2040101</v>
      </c>
      <c r="E310" s="213" t="s">
        <v>635</v>
      </c>
      <c r="F310" s="217"/>
    </row>
    <row r="311" s="203" customFormat="1" ht="16.9" customHeight="1" spans="1:6">
      <c r="A311" s="213">
        <v>1039908</v>
      </c>
      <c r="B311" s="219" t="s">
        <v>636</v>
      </c>
      <c r="C311" s="215">
        <v>0</v>
      </c>
      <c r="D311" s="213">
        <v>2040199</v>
      </c>
      <c r="E311" s="213" t="s">
        <v>637</v>
      </c>
      <c r="F311" s="217"/>
    </row>
    <row r="312" s="203" customFormat="1" ht="16.9" customHeight="1" spans="1:6">
      <c r="A312" s="213">
        <v>1039912</v>
      </c>
      <c r="B312" s="219" t="s">
        <v>638</v>
      </c>
      <c r="C312" s="215">
        <v>0</v>
      </c>
      <c r="D312" s="213">
        <v>20402</v>
      </c>
      <c r="E312" s="216" t="s">
        <v>639</v>
      </c>
      <c r="F312" s="217">
        <f>SUM(F313:F322)</f>
        <v>12</v>
      </c>
    </row>
    <row r="313" s="203" customFormat="1" ht="16.9" customHeight="1" spans="1:6">
      <c r="A313" s="213">
        <v>1039913</v>
      </c>
      <c r="B313" s="219" t="s">
        <v>640</v>
      </c>
      <c r="C313" s="215">
        <v>0</v>
      </c>
      <c r="D313" s="213">
        <v>2040201</v>
      </c>
      <c r="E313" s="213" t="s">
        <v>136</v>
      </c>
      <c r="F313" s="217">
        <v>12</v>
      </c>
    </row>
    <row r="314" s="203" customFormat="1" ht="16.9" customHeight="1" spans="1:6">
      <c r="A314" s="213">
        <v>1039914</v>
      </c>
      <c r="B314" s="219" t="s">
        <v>641</v>
      </c>
      <c r="C314" s="215">
        <v>0</v>
      </c>
      <c r="D314" s="213">
        <v>2040202</v>
      </c>
      <c r="E314" s="213" t="s">
        <v>138</v>
      </c>
      <c r="F314" s="217"/>
    </row>
    <row r="315" s="203" customFormat="1" ht="16.9" customHeight="1" spans="1:6">
      <c r="A315" s="213">
        <v>1039999</v>
      </c>
      <c r="B315" s="219" t="s">
        <v>642</v>
      </c>
      <c r="C315" s="215">
        <v>64</v>
      </c>
      <c r="D315" s="213">
        <v>2040203</v>
      </c>
      <c r="E315" s="213" t="s">
        <v>140</v>
      </c>
      <c r="F315" s="217"/>
    </row>
    <row r="316" s="203" customFormat="1" ht="16.9" customHeight="1" spans="1:6">
      <c r="A316" s="221"/>
      <c r="B316" s="222"/>
      <c r="C316" s="218"/>
      <c r="D316" s="213">
        <v>2040219</v>
      </c>
      <c r="E316" s="213" t="s">
        <v>237</v>
      </c>
      <c r="F316" s="217"/>
    </row>
    <row r="317" s="203" customFormat="1" ht="16.9" customHeight="1" spans="1:6">
      <c r="A317" s="213"/>
      <c r="B317" s="214" t="s">
        <v>643</v>
      </c>
      <c r="C317" s="215">
        <f>C318+C362</f>
        <v>92441</v>
      </c>
      <c r="D317" s="213">
        <v>2040220</v>
      </c>
      <c r="E317" s="213" t="s">
        <v>644</v>
      </c>
      <c r="F317" s="217"/>
    </row>
    <row r="318" s="203" customFormat="1" ht="16.9" customHeight="1" spans="1:6">
      <c r="A318" s="213">
        <v>10301</v>
      </c>
      <c r="B318" s="214" t="s">
        <v>645</v>
      </c>
      <c r="C318" s="215">
        <f>SUM(C319:C328,C334:C339,C342:C344,C347:C353,C361)</f>
        <v>92441</v>
      </c>
      <c r="D318" s="213">
        <v>2040221</v>
      </c>
      <c r="E318" s="213" t="s">
        <v>646</v>
      </c>
      <c r="F318" s="217"/>
    </row>
    <row r="319" s="203" customFormat="1" ht="16.9" customHeight="1" spans="1:6">
      <c r="A319" s="213">
        <v>1030102</v>
      </c>
      <c r="B319" s="219" t="s">
        <v>647</v>
      </c>
      <c r="C319" s="215">
        <v>0</v>
      </c>
      <c r="D319" s="213">
        <v>2040222</v>
      </c>
      <c r="E319" s="213" t="s">
        <v>648</v>
      </c>
      <c r="F319" s="217"/>
    </row>
    <row r="320" s="203" customFormat="1" ht="16.9" customHeight="1" spans="1:6">
      <c r="A320" s="213">
        <v>1030106</v>
      </c>
      <c r="B320" s="219" t="s">
        <v>649</v>
      </c>
      <c r="C320" s="215">
        <v>0</v>
      </c>
      <c r="D320" s="213">
        <v>2040223</v>
      </c>
      <c r="E320" s="213" t="s">
        <v>650</v>
      </c>
      <c r="F320" s="217"/>
    </row>
    <row r="321" s="203" customFormat="1" ht="16.9" customHeight="1" spans="1:6">
      <c r="A321" s="213">
        <v>1030110</v>
      </c>
      <c r="B321" s="219" t="s">
        <v>651</v>
      </c>
      <c r="C321" s="215">
        <v>0</v>
      </c>
      <c r="D321" s="213">
        <v>2040250</v>
      </c>
      <c r="E321" s="213" t="s">
        <v>154</v>
      </c>
      <c r="F321" s="217"/>
    </row>
    <row r="322" s="203" customFormat="1" ht="16.9" customHeight="1" spans="1:6">
      <c r="A322" s="213">
        <v>1030112</v>
      </c>
      <c r="B322" s="219" t="s">
        <v>652</v>
      </c>
      <c r="C322" s="215">
        <v>0</v>
      </c>
      <c r="D322" s="213">
        <v>2040299</v>
      </c>
      <c r="E322" s="213" t="s">
        <v>653</v>
      </c>
      <c r="F322" s="217"/>
    </row>
    <row r="323" s="203" customFormat="1" ht="16.9" customHeight="1" spans="1:6">
      <c r="A323" s="213">
        <v>1030115</v>
      </c>
      <c r="B323" s="219" t="s">
        <v>654</v>
      </c>
      <c r="C323" s="215">
        <v>0</v>
      </c>
      <c r="D323" s="213">
        <v>20403</v>
      </c>
      <c r="E323" s="216" t="s">
        <v>655</v>
      </c>
      <c r="F323" s="217">
        <f>SUM(F324:F329)</f>
        <v>0</v>
      </c>
    </row>
    <row r="324" s="203" customFormat="1" ht="16.9" customHeight="1" spans="1:6">
      <c r="A324" s="213">
        <v>1030121</v>
      </c>
      <c r="B324" s="219" t="s">
        <v>656</v>
      </c>
      <c r="C324" s="215">
        <v>0</v>
      </c>
      <c r="D324" s="213">
        <v>2040301</v>
      </c>
      <c r="E324" s="213" t="s">
        <v>136</v>
      </c>
      <c r="F324" s="217"/>
    </row>
    <row r="325" s="203" customFormat="1" ht="16.9" customHeight="1" spans="1:6">
      <c r="A325" s="213">
        <v>1030129</v>
      </c>
      <c r="B325" s="219" t="s">
        <v>657</v>
      </c>
      <c r="C325" s="215">
        <v>0</v>
      </c>
      <c r="D325" s="213">
        <v>2040302</v>
      </c>
      <c r="E325" s="213" t="s">
        <v>138</v>
      </c>
      <c r="F325" s="217"/>
    </row>
    <row r="326" s="203" customFormat="1" ht="16.9" customHeight="1" spans="1:6">
      <c r="A326" s="213">
        <v>1030146</v>
      </c>
      <c r="B326" s="219" t="s">
        <v>658</v>
      </c>
      <c r="C326" s="215">
        <v>0</v>
      </c>
      <c r="D326" s="213">
        <v>2040303</v>
      </c>
      <c r="E326" s="213" t="s">
        <v>140</v>
      </c>
      <c r="F326" s="217"/>
    </row>
    <row r="327" s="203" customFormat="1" ht="16.9" customHeight="1" spans="1:6">
      <c r="A327" s="213">
        <v>1030147</v>
      </c>
      <c r="B327" s="219" t="s">
        <v>659</v>
      </c>
      <c r="C327" s="215">
        <v>0</v>
      </c>
      <c r="D327" s="213">
        <v>2040304</v>
      </c>
      <c r="E327" s="213" t="s">
        <v>660</v>
      </c>
      <c r="F327" s="217"/>
    </row>
    <row r="328" s="203" customFormat="1" ht="16.9" customHeight="1" spans="1:6">
      <c r="A328" s="213">
        <v>1030148</v>
      </c>
      <c r="B328" s="219" t="s">
        <v>661</v>
      </c>
      <c r="C328" s="215">
        <f>SUM(C329:C333)</f>
        <v>90903</v>
      </c>
      <c r="D328" s="213">
        <v>2040350</v>
      </c>
      <c r="E328" s="213" t="s">
        <v>154</v>
      </c>
      <c r="F328" s="217"/>
    </row>
    <row r="329" s="203" customFormat="1" ht="16.9" customHeight="1" spans="1:6">
      <c r="A329" s="213">
        <v>103014801</v>
      </c>
      <c r="B329" s="219" t="s">
        <v>662</v>
      </c>
      <c r="C329" s="215">
        <v>87477</v>
      </c>
      <c r="D329" s="213">
        <v>2040399</v>
      </c>
      <c r="E329" s="213" t="s">
        <v>663</v>
      </c>
      <c r="F329" s="217"/>
    </row>
    <row r="330" s="203" customFormat="1" ht="16.9" customHeight="1" spans="1:6">
      <c r="A330" s="213">
        <v>103014802</v>
      </c>
      <c r="B330" s="219" t="s">
        <v>664</v>
      </c>
      <c r="C330" s="215">
        <v>0</v>
      </c>
      <c r="D330" s="213">
        <v>20404</v>
      </c>
      <c r="E330" s="216" t="s">
        <v>665</v>
      </c>
      <c r="F330" s="217">
        <f>SUM(F331:F337)</f>
        <v>0</v>
      </c>
    </row>
    <row r="331" s="203" customFormat="1" ht="16.9" customHeight="1" spans="1:6">
      <c r="A331" s="213">
        <v>103014803</v>
      </c>
      <c r="B331" s="219" t="s">
        <v>666</v>
      </c>
      <c r="C331" s="215">
        <v>0</v>
      </c>
      <c r="D331" s="213">
        <v>2040401</v>
      </c>
      <c r="E331" s="213" t="s">
        <v>136</v>
      </c>
      <c r="F331" s="217"/>
    </row>
    <row r="332" s="203" customFormat="1" ht="16.9" customHeight="1" spans="1:6">
      <c r="A332" s="213">
        <v>103014898</v>
      </c>
      <c r="B332" s="219" t="s">
        <v>667</v>
      </c>
      <c r="C332" s="215">
        <v>0</v>
      </c>
      <c r="D332" s="213">
        <v>2040402</v>
      </c>
      <c r="E332" s="213" t="s">
        <v>138</v>
      </c>
      <c r="F332" s="217"/>
    </row>
    <row r="333" s="203" customFormat="1" ht="16.9" customHeight="1" spans="1:6">
      <c r="A333" s="213">
        <v>103014899</v>
      </c>
      <c r="B333" s="219" t="s">
        <v>668</v>
      </c>
      <c r="C333" s="215">
        <v>3426</v>
      </c>
      <c r="D333" s="213">
        <v>2040403</v>
      </c>
      <c r="E333" s="213" t="s">
        <v>140</v>
      </c>
      <c r="F333" s="217"/>
    </row>
    <row r="334" s="203" customFormat="1" ht="16.9" customHeight="1" spans="1:6">
      <c r="A334" s="213">
        <v>1030149</v>
      </c>
      <c r="B334" s="219" t="s">
        <v>669</v>
      </c>
      <c r="C334" s="215">
        <v>0</v>
      </c>
      <c r="D334" s="213">
        <v>2040409</v>
      </c>
      <c r="E334" s="213" t="s">
        <v>670</v>
      </c>
      <c r="F334" s="217"/>
    </row>
    <row r="335" s="203" customFormat="1" ht="16.9" customHeight="1" spans="1:6">
      <c r="A335" s="213">
        <v>1030150</v>
      </c>
      <c r="B335" s="219" t="s">
        <v>671</v>
      </c>
      <c r="C335" s="215">
        <v>0</v>
      </c>
      <c r="D335" s="213">
        <v>2040410</v>
      </c>
      <c r="E335" s="213" t="s">
        <v>672</v>
      </c>
      <c r="F335" s="217"/>
    </row>
    <row r="336" s="203" customFormat="1" ht="16.9" customHeight="1" spans="1:6">
      <c r="A336" s="213">
        <v>1030152</v>
      </c>
      <c r="B336" s="219" t="s">
        <v>673</v>
      </c>
      <c r="C336" s="215">
        <v>0</v>
      </c>
      <c r="D336" s="213">
        <v>2040450</v>
      </c>
      <c r="E336" s="213" t="s">
        <v>154</v>
      </c>
      <c r="F336" s="217"/>
    </row>
    <row r="337" s="203" customFormat="1" ht="16.9" customHeight="1" spans="1:6">
      <c r="A337" s="213">
        <v>1030153</v>
      </c>
      <c r="B337" s="219" t="s">
        <v>674</v>
      </c>
      <c r="C337" s="215">
        <v>0</v>
      </c>
      <c r="D337" s="213">
        <v>2040499</v>
      </c>
      <c r="E337" s="213" t="s">
        <v>675</v>
      </c>
      <c r="F337" s="217"/>
    </row>
    <row r="338" s="203" customFormat="1" ht="16.9" customHeight="1" spans="1:6">
      <c r="A338" s="213">
        <v>1030154</v>
      </c>
      <c r="B338" s="219" t="s">
        <v>676</v>
      </c>
      <c r="C338" s="215">
        <v>0</v>
      </c>
      <c r="D338" s="213">
        <v>20405</v>
      </c>
      <c r="E338" s="216" t="s">
        <v>677</v>
      </c>
      <c r="F338" s="217">
        <f>SUM(F339:F346)</f>
        <v>2</v>
      </c>
    </row>
    <row r="339" s="203" customFormat="1" ht="16.9" customHeight="1" spans="1:6">
      <c r="A339" s="213">
        <v>1030155</v>
      </c>
      <c r="B339" s="219" t="s">
        <v>678</v>
      </c>
      <c r="C339" s="215">
        <f>C340+C341</f>
        <v>0</v>
      </c>
      <c r="D339" s="213">
        <v>2040501</v>
      </c>
      <c r="E339" s="213" t="s">
        <v>136</v>
      </c>
      <c r="F339" s="217">
        <v>2</v>
      </c>
    </row>
    <row r="340" s="203" customFormat="1" ht="16.9" customHeight="1" spans="1:6">
      <c r="A340" s="213">
        <v>103015501</v>
      </c>
      <c r="B340" s="219" t="s">
        <v>679</v>
      </c>
      <c r="C340" s="215">
        <v>0</v>
      </c>
      <c r="D340" s="213">
        <v>2040502</v>
      </c>
      <c r="E340" s="213" t="s">
        <v>138</v>
      </c>
      <c r="F340" s="217"/>
    </row>
    <row r="341" s="203" customFormat="1" ht="16.9" customHeight="1" spans="1:6">
      <c r="A341" s="213">
        <v>103015502</v>
      </c>
      <c r="B341" s="219" t="s">
        <v>680</v>
      </c>
      <c r="C341" s="215">
        <v>0</v>
      </c>
      <c r="D341" s="213">
        <v>2040503</v>
      </c>
      <c r="E341" s="213" t="s">
        <v>140</v>
      </c>
      <c r="F341" s="217"/>
    </row>
    <row r="342" s="203" customFormat="1" ht="16.9" customHeight="1" spans="1:6">
      <c r="A342" s="213">
        <v>1030156</v>
      </c>
      <c r="B342" s="219" t="s">
        <v>681</v>
      </c>
      <c r="C342" s="215">
        <v>1015</v>
      </c>
      <c r="D342" s="213">
        <v>2040504</v>
      </c>
      <c r="E342" s="213" t="s">
        <v>682</v>
      </c>
      <c r="F342" s="217"/>
    </row>
    <row r="343" s="203" customFormat="1" ht="16.9" customHeight="1" spans="1:6">
      <c r="A343" s="213">
        <v>1030157</v>
      </c>
      <c r="B343" s="219" t="s">
        <v>683</v>
      </c>
      <c r="C343" s="215">
        <v>0</v>
      </c>
      <c r="D343" s="213">
        <v>2040505</v>
      </c>
      <c r="E343" s="213" t="s">
        <v>684</v>
      </c>
      <c r="F343" s="217"/>
    </row>
    <row r="344" s="203" customFormat="1" ht="16.9" customHeight="1" spans="1:6">
      <c r="A344" s="213">
        <v>1030158</v>
      </c>
      <c r="B344" s="219" t="s">
        <v>685</v>
      </c>
      <c r="C344" s="215">
        <f>SUM(C345:C346)</f>
        <v>0</v>
      </c>
      <c r="D344" s="213">
        <v>2040506</v>
      </c>
      <c r="E344" s="213" t="s">
        <v>686</v>
      </c>
      <c r="F344" s="217"/>
    </row>
    <row r="345" s="203" customFormat="1" ht="16.9" customHeight="1" spans="1:6">
      <c r="A345" s="213">
        <v>103015801</v>
      </c>
      <c r="B345" s="219" t="s">
        <v>687</v>
      </c>
      <c r="C345" s="215">
        <v>0</v>
      </c>
      <c r="D345" s="213">
        <v>2040550</v>
      </c>
      <c r="E345" s="213" t="s">
        <v>154</v>
      </c>
      <c r="F345" s="217"/>
    </row>
    <row r="346" s="203" customFormat="1" ht="16.9" customHeight="1" spans="1:6">
      <c r="A346" s="213">
        <v>103015803</v>
      </c>
      <c r="B346" s="219" t="s">
        <v>688</v>
      </c>
      <c r="C346" s="215">
        <v>0</v>
      </c>
      <c r="D346" s="213">
        <v>2040599</v>
      </c>
      <c r="E346" s="213" t="s">
        <v>689</v>
      </c>
      <c r="F346" s="217"/>
    </row>
    <row r="347" s="203" customFormat="1" ht="16.9" customHeight="1" spans="1:6">
      <c r="A347" s="213">
        <v>1030159</v>
      </c>
      <c r="B347" s="219" t="s">
        <v>690</v>
      </c>
      <c r="C347" s="215">
        <v>0</v>
      </c>
      <c r="D347" s="213">
        <v>20406</v>
      </c>
      <c r="E347" s="216" t="s">
        <v>691</v>
      </c>
      <c r="F347" s="217">
        <f>SUM(F348:F362)</f>
        <v>4</v>
      </c>
    </row>
    <row r="348" s="203" customFormat="1" ht="16.9" customHeight="1" spans="1:6">
      <c r="A348" s="213">
        <v>1030166</v>
      </c>
      <c r="B348" s="219" t="s">
        <v>692</v>
      </c>
      <c r="C348" s="215">
        <v>0</v>
      </c>
      <c r="D348" s="213">
        <v>2040601</v>
      </c>
      <c r="E348" s="213" t="s">
        <v>136</v>
      </c>
      <c r="F348" s="217"/>
    </row>
    <row r="349" s="203" customFormat="1" ht="16.9" customHeight="1" spans="1:6">
      <c r="A349" s="213">
        <v>1030168</v>
      </c>
      <c r="B349" s="219" t="s">
        <v>693</v>
      </c>
      <c r="C349" s="215">
        <v>0</v>
      </c>
      <c r="D349" s="213">
        <v>2040602</v>
      </c>
      <c r="E349" s="213" t="s">
        <v>138</v>
      </c>
      <c r="F349" s="217"/>
    </row>
    <row r="350" s="203" customFormat="1" ht="16.9" customHeight="1" spans="1:6">
      <c r="A350" s="213">
        <v>1030171</v>
      </c>
      <c r="B350" s="219" t="s">
        <v>694</v>
      </c>
      <c r="C350" s="215">
        <v>0</v>
      </c>
      <c r="D350" s="213">
        <v>2040603</v>
      </c>
      <c r="E350" s="213" t="s">
        <v>140</v>
      </c>
      <c r="F350" s="217"/>
    </row>
    <row r="351" s="203" customFormat="1" ht="16.9" customHeight="1" spans="1:6">
      <c r="A351" s="213">
        <v>1030175</v>
      </c>
      <c r="B351" s="219" t="s">
        <v>695</v>
      </c>
      <c r="C351" s="215">
        <v>0</v>
      </c>
      <c r="D351" s="213">
        <v>2040604</v>
      </c>
      <c r="E351" s="213" t="s">
        <v>696</v>
      </c>
      <c r="F351" s="217">
        <v>4</v>
      </c>
    </row>
    <row r="352" s="203" customFormat="1" ht="16.9" customHeight="1" spans="1:6">
      <c r="A352" s="213">
        <v>1030178</v>
      </c>
      <c r="B352" s="219" t="s">
        <v>697</v>
      </c>
      <c r="C352" s="215">
        <v>217</v>
      </c>
      <c r="D352" s="213">
        <v>2040605</v>
      </c>
      <c r="E352" s="213" t="s">
        <v>698</v>
      </c>
      <c r="F352" s="217"/>
    </row>
    <row r="353" s="203" customFormat="1" ht="16.9" customHeight="1" spans="1:6">
      <c r="A353" s="213">
        <v>1030180</v>
      </c>
      <c r="B353" s="219" t="s">
        <v>699</v>
      </c>
      <c r="C353" s="215">
        <f>SUM(C354:C360)</f>
        <v>0</v>
      </c>
      <c r="D353" s="213">
        <v>2040606</v>
      </c>
      <c r="E353" s="213" t="s">
        <v>700</v>
      </c>
      <c r="F353" s="217"/>
    </row>
    <row r="354" s="203" customFormat="1" ht="16.9" customHeight="1" spans="1:6">
      <c r="A354" s="213">
        <v>103018001</v>
      </c>
      <c r="B354" s="219" t="s">
        <v>701</v>
      </c>
      <c r="C354" s="215">
        <v>0</v>
      </c>
      <c r="D354" s="213">
        <v>2040607</v>
      </c>
      <c r="E354" s="213" t="s">
        <v>702</v>
      </c>
      <c r="F354" s="217"/>
    </row>
    <row r="355" s="203" customFormat="1" ht="16.9" customHeight="1" spans="1:6">
      <c r="A355" s="213">
        <v>103018002</v>
      </c>
      <c r="B355" s="219" t="s">
        <v>703</v>
      </c>
      <c r="C355" s="215">
        <v>0</v>
      </c>
      <c r="D355" s="213">
        <v>2040608</v>
      </c>
      <c r="E355" s="213" t="s">
        <v>704</v>
      </c>
      <c r="F355" s="217"/>
    </row>
    <row r="356" s="203" customFormat="1" ht="16.9" customHeight="1" spans="1:6">
      <c r="A356" s="213">
        <v>103018003</v>
      </c>
      <c r="B356" s="219" t="s">
        <v>705</v>
      </c>
      <c r="C356" s="215">
        <v>0</v>
      </c>
      <c r="D356" s="213">
        <v>2040609</v>
      </c>
      <c r="E356" s="213" t="s">
        <v>706</v>
      </c>
      <c r="F356" s="217"/>
    </row>
    <row r="357" s="203" customFormat="1" ht="16.9" customHeight="1" spans="1:6">
      <c r="A357" s="213">
        <v>103018004</v>
      </c>
      <c r="B357" s="219" t="s">
        <v>707</v>
      </c>
      <c r="C357" s="215">
        <v>0</v>
      </c>
      <c r="D357" s="213">
        <v>2040610</v>
      </c>
      <c r="E357" s="213" t="s">
        <v>708</v>
      </c>
      <c r="F357" s="217"/>
    </row>
    <row r="358" s="203" customFormat="1" ht="16.9" customHeight="1" spans="1:6">
      <c r="A358" s="213">
        <v>103018005</v>
      </c>
      <c r="B358" s="219" t="s">
        <v>709</v>
      </c>
      <c r="C358" s="215">
        <v>0</v>
      </c>
      <c r="D358" s="213">
        <v>2040611</v>
      </c>
      <c r="E358" s="213" t="s">
        <v>710</v>
      </c>
      <c r="F358" s="217"/>
    </row>
    <row r="359" s="203" customFormat="1" ht="16.9" customHeight="1" spans="1:6">
      <c r="A359" s="213">
        <v>103018006</v>
      </c>
      <c r="B359" s="219" t="s">
        <v>711</v>
      </c>
      <c r="C359" s="215">
        <v>0</v>
      </c>
      <c r="D359" s="213">
        <v>2040612</v>
      </c>
      <c r="E359" s="213" t="s">
        <v>712</v>
      </c>
      <c r="F359" s="217"/>
    </row>
    <row r="360" s="203" customFormat="1" ht="16.9" customHeight="1" spans="1:6">
      <c r="A360" s="213">
        <v>103018007</v>
      </c>
      <c r="B360" s="219" t="s">
        <v>713</v>
      </c>
      <c r="C360" s="215">
        <v>0</v>
      </c>
      <c r="D360" s="213">
        <v>2040613</v>
      </c>
      <c r="E360" s="213" t="s">
        <v>237</v>
      </c>
      <c r="F360" s="217"/>
    </row>
    <row r="361" s="203" customFormat="1" ht="16.9" customHeight="1" spans="1:6">
      <c r="A361" s="213">
        <v>1030199</v>
      </c>
      <c r="B361" s="219" t="s">
        <v>714</v>
      </c>
      <c r="C361" s="215">
        <v>306</v>
      </c>
      <c r="D361" s="213">
        <v>2040650</v>
      </c>
      <c r="E361" s="213" t="s">
        <v>154</v>
      </c>
      <c r="F361" s="217"/>
    </row>
    <row r="362" s="203" customFormat="1" ht="16.9" customHeight="1" spans="1:6">
      <c r="A362" s="213">
        <v>10310</v>
      </c>
      <c r="B362" s="214" t="s">
        <v>715</v>
      </c>
      <c r="C362" s="215">
        <f>SUM(C363:C366,C370:C375,C378:C379)</f>
        <v>0</v>
      </c>
      <c r="D362" s="213">
        <v>2040699</v>
      </c>
      <c r="E362" s="213" t="s">
        <v>716</v>
      </c>
      <c r="F362" s="217"/>
    </row>
    <row r="363" s="203" customFormat="1" ht="16.9" customHeight="1" spans="1:6">
      <c r="A363" s="213">
        <v>1031003</v>
      </c>
      <c r="B363" s="219" t="s">
        <v>717</v>
      </c>
      <c r="C363" s="215">
        <v>0</v>
      </c>
      <c r="D363" s="213">
        <v>20407</v>
      </c>
      <c r="E363" s="216" t="s">
        <v>718</v>
      </c>
      <c r="F363" s="217">
        <f>SUM(F364:F372)</f>
        <v>0</v>
      </c>
    </row>
    <row r="364" s="203" customFormat="1" ht="16.9" customHeight="1" spans="1:6">
      <c r="A364" s="213">
        <v>1031004</v>
      </c>
      <c r="B364" s="219" t="s">
        <v>719</v>
      </c>
      <c r="C364" s="215">
        <v>0</v>
      </c>
      <c r="D364" s="213">
        <v>2040701</v>
      </c>
      <c r="E364" s="213" t="s">
        <v>136</v>
      </c>
      <c r="F364" s="217"/>
    </row>
    <row r="365" s="203" customFormat="1" ht="16.9" customHeight="1" spans="1:6">
      <c r="A365" s="213">
        <v>1031005</v>
      </c>
      <c r="B365" s="219" t="s">
        <v>720</v>
      </c>
      <c r="C365" s="215">
        <v>0</v>
      </c>
      <c r="D365" s="213">
        <v>2040702</v>
      </c>
      <c r="E365" s="213" t="s">
        <v>138</v>
      </c>
      <c r="F365" s="217"/>
    </row>
    <row r="366" s="203" customFormat="1" ht="16.9" customHeight="1" spans="1:6">
      <c r="A366" s="213">
        <v>1031006</v>
      </c>
      <c r="B366" s="219" t="s">
        <v>721</v>
      </c>
      <c r="C366" s="215">
        <f>SUM(C367:C369)</f>
        <v>0</v>
      </c>
      <c r="D366" s="213">
        <v>2040703</v>
      </c>
      <c r="E366" s="213" t="s">
        <v>140</v>
      </c>
      <c r="F366" s="217"/>
    </row>
    <row r="367" s="203" customFormat="1" ht="16.9" customHeight="1" spans="1:6">
      <c r="A367" s="213">
        <v>103100601</v>
      </c>
      <c r="B367" s="219" t="s">
        <v>722</v>
      </c>
      <c r="C367" s="215">
        <v>0</v>
      </c>
      <c r="D367" s="213">
        <v>2040704</v>
      </c>
      <c r="E367" s="213" t="s">
        <v>723</v>
      </c>
      <c r="F367" s="217"/>
    </row>
    <row r="368" s="203" customFormat="1" ht="16.9" customHeight="1" spans="1:6">
      <c r="A368" s="213">
        <v>103100602</v>
      </c>
      <c r="B368" s="219" t="s">
        <v>724</v>
      </c>
      <c r="C368" s="215">
        <v>0</v>
      </c>
      <c r="D368" s="213">
        <v>2040705</v>
      </c>
      <c r="E368" s="213" t="s">
        <v>725</v>
      </c>
      <c r="F368" s="217"/>
    </row>
    <row r="369" s="203" customFormat="1" ht="16.9" customHeight="1" spans="1:6">
      <c r="A369" s="213">
        <v>103100699</v>
      </c>
      <c r="B369" s="219" t="s">
        <v>726</v>
      </c>
      <c r="C369" s="215">
        <v>0</v>
      </c>
      <c r="D369" s="213">
        <v>2040706</v>
      </c>
      <c r="E369" s="213" t="s">
        <v>727</v>
      </c>
      <c r="F369" s="217"/>
    </row>
    <row r="370" s="203" customFormat="1" ht="16.9" customHeight="1" spans="1:6">
      <c r="A370" s="213">
        <v>1031008</v>
      </c>
      <c r="B370" s="219" t="s">
        <v>728</v>
      </c>
      <c r="C370" s="215">
        <v>0</v>
      </c>
      <c r="D370" s="213">
        <v>2040707</v>
      </c>
      <c r="E370" s="213" t="s">
        <v>237</v>
      </c>
      <c r="F370" s="217"/>
    </row>
    <row r="371" s="203" customFormat="1" ht="16.9" customHeight="1" spans="1:6">
      <c r="A371" s="213">
        <v>1031009</v>
      </c>
      <c r="B371" s="219" t="s">
        <v>729</v>
      </c>
      <c r="C371" s="215">
        <v>0</v>
      </c>
      <c r="D371" s="213">
        <v>2040750</v>
      </c>
      <c r="E371" s="213" t="s">
        <v>154</v>
      </c>
      <c r="F371" s="217"/>
    </row>
    <row r="372" s="203" customFormat="1" ht="16.9" customHeight="1" spans="1:6">
      <c r="A372" s="213">
        <v>1031010</v>
      </c>
      <c r="B372" s="219" t="s">
        <v>730</v>
      </c>
      <c r="C372" s="215">
        <v>0</v>
      </c>
      <c r="D372" s="213">
        <v>2040799</v>
      </c>
      <c r="E372" s="213" t="s">
        <v>731</v>
      </c>
      <c r="F372" s="217"/>
    </row>
    <row r="373" s="203" customFormat="1" ht="16.9" customHeight="1" spans="1:6">
      <c r="A373" s="213">
        <v>1031011</v>
      </c>
      <c r="B373" s="219" t="s">
        <v>732</v>
      </c>
      <c r="C373" s="215">
        <v>0</v>
      </c>
      <c r="D373" s="213">
        <v>20408</v>
      </c>
      <c r="E373" s="216" t="s">
        <v>733</v>
      </c>
      <c r="F373" s="217">
        <f>SUM(F374:F382)</f>
        <v>6</v>
      </c>
    </row>
    <row r="374" s="203" customFormat="1" ht="16.9" customHeight="1" spans="1:6">
      <c r="A374" s="213">
        <v>1031012</v>
      </c>
      <c r="B374" s="219" t="s">
        <v>734</v>
      </c>
      <c r="C374" s="215">
        <v>0</v>
      </c>
      <c r="D374" s="213">
        <v>2040801</v>
      </c>
      <c r="E374" s="213" t="s">
        <v>136</v>
      </c>
      <c r="F374" s="217">
        <v>6</v>
      </c>
    </row>
    <row r="375" s="203" customFormat="1" ht="16.9" customHeight="1" spans="1:6">
      <c r="A375" s="213">
        <v>1031013</v>
      </c>
      <c r="B375" s="219" t="s">
        <v>735</v>
      </c>
      <c r="C375" s="215">
        <f>C376+C377</f>
        <v>0</v>
      </c>
      <c r="D375" s="213">
        <v>2040802</v>
      </c>
      <c r="E375" s="213" t="s">
        <v>138</v>
      </c>
      <c r="F375" s="217"/>
    </row>
    <row r="376" s="203" customFormat="1" ht="16.9" customHeight="1" spans="1:6">
      <c r="A376" s="213">
        <v>103101301</v>
      </c>
      <c r="B376" s="219" t="s">
        <v>736</v>
      </c>
      <c r="C376" s="215">
        <v>0</v>
      </c>
      <c r="D376" s="213">
        <v>2040803</v>
      </c>
      <c r="E376" s="213" t="s">
        <v>140</v>
      </c>
      <c r="F376" s="217"/>
    </row>
    <row r="377" s="203" customFormat="1" ht="16.9" customHeight="1" spans="1:6">
      <c r="A377" s="213">
        <v>103101399</v>
      </c>
      <c r="B377" s="219" t="s">
        <v>737</v>
      </c>
      <c r="C377" s="215">
        <v>0</v>
      </c>
      <c r="D377" s="213">
        <v>2040804</v>
      </c>
      <c r="E377" s="213" t="s">
        <v>738</v>
      </c>
      <c r="F377" s="217"/>
    </row>
    <row r="378" s="203" customFormat="1" ht="16.9" customHeight="1" spans="1:6">
      <c r="A378" s="213">
        <v>1031014</v>
      </c>
      <c r="B378" s="219" t="s">
        <v>739</v>
      </c>
      <c r="C378" s="215">
        <v>0</v>
      </c>
      <c r="D378" s="213">
        <v>2040805</v>
      </c>
      <c r="E378" s="213" t="s">
        <v>740</v>
      </c>
      <c r="F378" s="217"/>
    </row>
    <row r="379" s="203" customFormat="1" ht="16.9" customHeight="1" spans="1:6">
      <c r="A379" s="213">
        <v>1031099</v>
      </c>
      <c r="B379" s="219" t="s">
        <v>741</v>
      </c>
      <c r="C379" s="215">
        <f>C380+C381</f>
        <v>0</v>
      </c>
      <c r="D379" s="213">
        <v>2040806</v>
      </c>
      <c r="E379" s="213" t="s">
        <v>742</v>
      </c>
      <c r="F379" s="217"/>
    </row>
    <row r="380" s="203" customFormat="1" ht="16.9" customHeight="1" spans="1:6">
      <c r="A380" s="213">
        <v>103109998</v>
      </c>
      <c r="B380" s="219" t="s">
        <v>743</v>
      </c>
      <c r="C380" s="215">
        <v>0</v>
      </c>
      <c r="D380" s="213">
        <v>2040807</v>
      </c>
      <c r="E380" s="213" t="s">
        <v>237</v>
      </c>
      <c r="F380" s="217"/>
    </row>
    <row r="381" s="203" customFormat="1" ht="16.9" customHeight="1" spans="1:6">
      <c r="A381" s="213">
        <v>103109999</v>
      </c>
      <c r="B381" s="219" t="s">
        <v>744</v>
      </c>
      <c r="C381" s="215">
        <v>0</v>
      </c>
      <c r="D381" s="213">
        <v>2040850</v>
      </c>
      <c r="E381" s="213" t="s">
        <v>154</v>
      </c>
      <c r="F381" s="217"/>
    </row>
    <row r="382" s="203" customFormat="1" ht="16.9" customHeight="1" spans="1:6">
      <c r="A382" s="213"/>
      <c r="B382" s="219"/>
      <c r="C382" s="215"/>
      <c r="D382" s="213">
        <v>2040899</v>
      </c>
      <c r="E382" s="213" t="s">
        <v>745</v>
      </c>
      <c r="F382" s="217"/>
    </row>
    <row r="383" s="203" customFormat="1" ht="16.9" customHeight="1" spans="1:6">
      <c r="A383" s="221">
        <v>10306</v>
      </c>
      <c r="B383" s="223" t="s">
        <v>746</v>
      </c>
      <c r="C383" s="218">
        <f>SUM(C384,C416,C421,C427,C431)</f>
        <v>0</v>
      </c>
      <c r="D383" s="213">
        <v>20409</v>
      </c>
      <c r="E383" s="216" t="s">
        <v>747</v>
      </c>
      <c r="F383" s="217">
        <f>SUM(F384:F390)</f>
        <v>0</v>
      </c>
    </row>
    <row r="384" s="203" customFormat="1" ht="16.9" customHeight="1" spans="1:6">
      <c r="A384" s="213">
        <v>1030601</v>
      </c>
      <c r="B384" s="219" t="s">
        <v>748</v>
      </c>
      <c r="C384" s="215">
        <f>SUM(C385:C415)</f>
        <v>0</v>
      </c>
      <c r="D384" s="213">
        <v>2040901</v>
      </c>
      <c r="E384" s="213" t="s">
        <v>136</v>
      </c>
      <c r="F384" s="217"/>
    </row>
    <row r="385" s="203" customFormat="1" ht="16.9" customHeight="1" spans="1:6">
      <c r="A385" s="213">
        <v>103060103</v>
      </c>
      <c r="B385" s="219" t="s">
        <v>749</v>
      </c>
      <c r="C385" s="215">
        <v>0</v>
      </c>
      <c r="D385" s="213">
        <v>2040902</v>
      </c>
      <c r="E385" s="213" t="s">
        <v>138</v>
      </c>
      <c r="F385" s="217"/>
    </row>
    <row r="386" s="203" customFormat="1" ht="16.9" customHeight="1" spans="1:6">
      <c r="A386" s="213">
        <v>103060104</v>
      </c>
      <c r="B386" s="219" t="s">
        <v>750</v>
      </c>
      <c r="C386" s="215">
        <v>0</v>
      </c>
      <c r="D386" s="213">
        <v>2040903</v>
      </c>
      <c r="E386" s="213" t="s">
        <v>140</v>
      </c>
      <c r="F386" s="217"/>
    </row>
    <row r="387" s="203" customFormat="1" ht="16.9" customHeight="1" spans="1:6">
      <c r="A387" s="213">
        <v>103060105</v>
      </c>
      <c r="B387" s="219" t="s">
        <v>751</v>
      </c>
      <c r="C387" s="215">
        <v>0</v>
      </c>
      <c r="D387" s="213">
        <v>2040904</v>
      </c>
      <c r="E387" s="213" t="s">
        <v>752</v>
      </c>
      <c r="F387" s="217"/>
    </row>
    <row r="388" s="203" customFormat="1" ht="16.9" customHeight="1" spans="1:6">
      <c r="A388" s="213">
        <v>103060106</v>
      </c>
      <c r="B388" s="219" t="s">
        <v>753</v>
      </c>
      <c r="C388" s="215">
        <v>0</v>
      </c>
      <c r="D388" s="213">
        <v>2040905</v>
      </c>
      <c r="E388" s="213" t="s">
        <v>754</v>
      </c>
      <c r="F388" s="217"/>
    </row>
    <row r="389" s="203" customFormat="1" ht="16.9" customHeight="1" spans="1:6">
      <c r="A389" s="213">
        <v>103060107</v>
      </c>
      <c r="B389" s="219" t="s">
        <v>755</v>
      </c>
      <c r="C389" s="215">
        <v>0</v>
      </c>
      <c r="D389" s="213">
        <v>2040950</v>
      </c>
      <c r="E389" s="213" t="s">
        <v>154</v>
      </c>
      <c r="F389" s="217"/>
    </row>
    <row r="390" s="203" customFormat="1" ht="16.9" customHeight="1" spans="1:6">
      <c r="A390" s="213">
        <v>103060108</v>
      </c>
      <c r="B390" s="219" t="s">
        <v>756</v>
      </c>
      <c r="C390" s="215">
        <v>0</v>
      </c>
      <c r="D390" s="213">
        <v>2040999</v>
      </c>
      <c r="E390" s="213" t="s">
        <v>757</v>
      </c>
      <c r="F390" s="217"/>
    </row>
    <row r="391" s="203" customFormat="1" ht="16.9" customHeight="1" spans="1:6">
      <c r="A391" s="213">
        <v>103060109</v>
      </c>
      <c r="B391" s="219" t="s">
        <v>758</v>
      </c>
      <c r="C391" s="215">
        <v>0</v>
      </c>
      <c r="D391" s="213">
        <v>20410</v>
      </c>
      <c r="E391" s="216" t="s">
        <v>759</v>
      </c>
      <c r="F391" s="217">
        <f>SUM(F392:F396)</f>
        <v>0</v>
      </c>
    </row>
    <row r="392" s="203" customFormat="1" ht="16.9" customHeight="1" spans="1:6">
      <c r="A392" s="213">
        <v>103060112</v>
      </c>
      <c r="B392" s="219" t="s">
        <v>760</v>
      </c>
      <c r="C392" s="215">
        <v>0</v>
      </c>
      <c r="D392" s="213">
        <v>2041001</v>
      </c>
      <c r="E392" s="213" t="s">
        <v>136</v>
      </c>
      <c r="F392" s="217"/>
    </row>
    <row r="393" s="203" customFormat="1" ht="16.9" customHeight="1" spans="1:6">
      <c r="A393" s="213">
        <v>103060113</v>
      </c>
      <c r="B393" s="219" t="s">
        <v>761</v>
      </c>
      <c r="C393" s="215">
        <v>0</v>
      </c>
      <c r="D393" s="213">
        <v>2041002</v>
      </c>
      <c r="E393" s="213" t="s">
        <v>138</v>
      </c>
      <c r="F393" s="217"/>
    </row>
    <row r="394" s="203" customFormat="1" ht="16.9" customHeight="1" spans="1:6">
      <c r="A394" s="213">
        <v>103060114</v>
      </c>
      <c r="B394" s="219" t="s">
        <v>762</v>
      </c>
      <c r="C394" s="215">
        <v>0</v>
      </c>
      <c r="D394" s="213">
        <v>2041006</v>
      </c>
      <c r="E394" s="213" t="s">
        <v>237</v>
      </c>
      <c r="F394" s="217"/>
    </row>
    <row r="395" s="203" customFormat="1" ht="16.9" customHeight="1" spans="1:6">
      <c r="A395" s="213">
        <v>103060115</v>
      </c>
      <c r="B395" s="219" t="s">
        <v>763</v>
      </c>
      <c r="C395" s="215">
        <v>0</v>
      </c>
      <c r="D395" s="213">
        <v>2041007</v>
      </c>
      <c r="E395" s="213" t="s">
        <v>764</v>
      </c>
      <c r="F395" s="217"/>
    </row>
    <row r="396" s="203" customFormat="1" ht="16.9" customHeight="1" spans="1:6">
      <c r="A396" s="213">
        <v>103060116</v>
      </c>
      <c r="B396" s="219" t="s">
        <v>765</v>
      </c>
      <c r="C396" s="215">
        <v>0</v>
      </c>
      <c r="D396" s="213">
        <v>2041099</v>
      </c>
      <c r="E396" s="213" t="s">
        <v>766</v>
      </c>
      <c r="F396" s="217"/>
    </row>
    <row r="397" s="203" customFormat="1" ht="16.9" customHeight="1" spans="1:6">
      <c r="A397" s="213">
        <v>103060117</v>
      </c>
      <c r="B397" s="219" t="s">
        <v>767</v>
      </c>
      <c r="C397" s="215">
        <v>0</v>
      </c>
      <c r="D397" s="213">
        <v>20499</v>
      </c>
      <c r="E397" s="216" t="s">
        <v>768</v>
      </c>
      <c r="F397" s="217">
        <f>F398</f>
        <v>0</v>
      </c>
    </row>
    <row r="398" s="203" customFormat="1" ht="16.9" customHeight="1" spans="1:6">
      <c r="A398" s="213">
        <v>103060118</v>
      </c>
      <c r="B398" s="219" t="s">
        <v>769</v>
      </c>
      <c r="C398" s="215">
        <v>0</v>
      </c>
      <c r="D398" s="213">
        <v>2049901</v>
      </c>
      <c r="E398" s="213" t="s">
        <v>770</v>
      </c>
      <c r="F398" s="217"/>
    </row>
    <row r="399" s="203" customFormat="1" ht="16.9" customHeight="1" spans="1:6">
      <c r="A399" s="213">
        <v>103060119</v>
      </c>
      <c r="B399" s="219" t="s">
        <v>771</v>
      </c>
      <c r="C399" s="215">
        <v>0</v>
      </c>
      <c r="D399" s="213">
        <v>205</v>
      </c>
      <c r="E399" s="216" t="s">
        <v>772</v>
      </c>
      <c r="F399" s="217">
        <f>F400+F405+F414+F420+F426+F430+F434+F438+F444+F451</f>
        <v>30</v>
      </c>
    </row>
    <row r="400" s="203" customFormat="1" ht="16.9" customHeight="1" spans="1:6">
      <c r="A400" s="213">
        <v>103060120</v>
      </c>
      <c r="B400" s="219" t="s">
        <v>773</v>
      </c>
      <c r="C400" s="215">
        <v>0</v>
      </c>
      <c r="D400" s="213">
        <v>20501</v>
      </c>
      <c r="E400" s="216" t="s">
        <v>774</v>
      </c>
      <c r="F400" s="217">
        <f>SUM(F401:F404)</f>
        <v>0</v>
      </c>
    </row>
    <row r="401" s="203" customFormat="1" ht="16.9" customHeight="1" spans="1:6">
      <c r="A401" s="213">
        <v>103060121</v>
      </c>
      <c r="B401" s="219" t="s">
        <v>775</v>
      </c>
      <c r="C401" s="215">
        <v>0</v>
      </c>
      <c r="D401" s="213">
        <v>2050101</v>
      </c>
      <c r="E401" s="213" t="s">
        <v>136</v>
      </c>
      <c r="F401" s="217"/>
    </row>
    <row r="402" s="203" customFormat="1" ht="16.9" customHeight="1" spans="1:6">
      <c r="A402" s="213">
        <v>103060122</v>
      </c>
      <c r="B402" s="219" t="s">
        <v>776</v>
      </c>
      <c r="C402" s="215">
        <v>0</v>
      </c>
      <c r="D402" s="213">
        <v>2050102</v>
      </c>
      <c r="E402" s="213" t="s">
        <v>138</v>
      </c>
      <c r="F402" s="217"/>
    </row>
    <row r="403" s="203" customFormat="1" ht="16.9" customHeight="1" spans="1:6">
      <c r="A403" s="213">
        <v>103060123</v>
      </c>
      <c r="B403" s="219" t="s">
        <v>777</v>
      </c>
      <c r="C403" s="215">
        <v>0</v>
      </c>
      <c r="D403" s="213">
        <v>2050103</v>
      </c>
      <c r="E403" s="213" t="s">
        <v>140</v>
      </c>
      <c r="F403" s="217"/>
    </row>
    <row r="404" s="203" customFormat="1" ht="16.9" customHeight="1" spans="1:6">
      <c r="A404" s="213">
        <v>103060124</v>
      </c>
      <c r="B404" s="219" t="s">
        <v>778</v>
      </c>
      <c r="C404" s="215">
        <v>0</v>
      </c>
      <c r="D404" s="213">
        <v>2050199</v>
      </c>
      <c r="E404" s="213" t="s">
        <v>779</v>
      </c>
      <c r="F404" s="217"/>
    </row>
    <row r="405" s="203" customFormat="1" ht="16.9" customHeight="1" spans="1:6">
      <c r="A405" s="213">
        <v>103060125</v>
      </c>
      <c r="B405" s="219" t="s">
        <v>780</v>
      </c>
      <c r="C405" s="215">
        <v>0</v>
      </c>
      <c r="D405" s="213">
        <v>20502</v>
      </c>
      <c r="E405" s="216" t="s">
        <v>781</v>
      </c>
      <c r="F405" s="217">
        <f>SUM(F406:F413)</f>
        <v>30</v>
      </c>
    </row>
    <row r="406" s="203" customFormat="1" ht="16.9" customHeight="1" spans="1:6">
      <c r="A406" s="213">
        <v>103060126</v>
      </c>
      <c r="B406" s="219" t="s">
        <v>782</v>
      </c>
      <c r="C406" s="215">
        <v>0</v>
      </c>
      <c r="D406" s="213">
        <v>2050201</v>
      </c>
      <c r="E406" s="213" t="s">
        <v>783</v>
      </c>
      <c r="F406" s="217">
        <v>10</v>
      </c>
    </row>
    <row r="407" s="203" customFormat="1" ht="16.9" customHeight="1" spans="1:6">
      <c r="A407" s="213">
        <v>103060127</v>
      </c>
      <c r="B407" s="219" t="s">
        <v>784</v>
      </c>
      <c r="C407" s="215">
        <v>0</v>
      </c>
      <c r="D407" s="213">
        <v>2050202</v>
      </c>
      <c r="E407" s="213" t="s">
        <v>785</v>
      </c>
      <c r="F407" s="217">
        <v>10</v>
      </c>
    </row>
    <row r="408" s="203" customFormat="1" ht="16.9" customHeight="1" spans="1:6">
      <c r="A408" s="213">
        <v>103060128</v>
      </c>
      <c r="B408" s="219" t="s">
        <v>786</v>
      </c>
      <c r="C408" s="215">
        <v>0</v>
      </c>
      <c r="D408" s="213">
        <v>2050203</v>
      </c>
      <c r="E408" s="213" t="s">
        <v>787</v>
      </c>
      <c r="F408" s="217">
        <v>10</v>
      </c>
    </row>
    <row r="409" s="203" customFormat="1" ht="16.9" customHeight="1" spans="1:6">
      <c r="A409" s="213">
        <v>103060129</v>
      </c>
      <c r="B409" s="219" t="s">
        <v>788</v>
      </c>
      <c r="C409" s="215">
        <v>0</v>
      </c>
      <c r="D409" s="213">
        <v>2050204</v>
      </c>
      <c r="E409" s="213" t="s">
        <v>789</v>
      </c>
      <c r="F409" s="217"/>
    </row>
    <row r="410" s="203" customFormat="1" ht="16.9" customHeight="1" spans="1:6">
      <c r="A410" s="213">
        <v>103060130</v>
      </c>
      <c r="B410" s="219" t="s">
        <v>790</v>
      </c>
      <c r="C410" s="215">
        <v>0</v>
      </c>
      <c r="D410" s="213">
        <v>2050205</v>
      </c>
      <c r="E410" s="213" t="s">
        <v>791</v>
      </c>
      <c r="F410" s="217"/>
    </row>
    <row r="411" s="203" customFormat="1" ht="16.9" customHeight="1" spans="1:6">
      <c r="A411" s="213">
        <v>103060131</v>
      </c>
      <c r="B411" s="219" t="s">
        <v>792</v>
      </c>
      <c r="C411" s="215">
        <v>0</v>
      </c>
      <c r="D411" s="213">
        <v>2050206</v>
      </c>
      <c r="E411" s="213" t="s">
        <v>793</v>
      </c>
      <c r="F411" s="217"/>
    </row>
    <row r="412" s="203" customFormat="1" ht="16.9" customHeight="1" spans="1:6">
      <c r="A412" s="213">
        <v>103060132</v>
      </c>
      <c r="B412" s="219" t="s">
        <v>794</v>
      </c>
      <c r="C412" s="215">
        <v>0</v>
      </c>
      <c r="D412" s="213">
        <v>2050207</v>
      </c>
      <c r="E412" s="213" t="s">
        <v>795</v>
      </c>
      <c r="F412" s="217"/>
    </row>
    <row r="413" s="203" customFormat="1" ht="16.9" customHeight="1" spans="1:6">
      <c r="A413" s="213">
        <v>103060133</v>
      </c>
      <c r="B413" s="219" t="s">
        <v>796</v>
      </c>
      <c r="C413" s="215">
        <v>0</v>
      </c>
      <c r="D413" s="213">
        <v>2050299</v>
      </c>
      <c r="E413" s="213" t="s">
        <v>797</v>
      </c>
      <c r="F413" s="217"/>
    </row>
    <row r="414" s="203" customFormat="1" ht="16.9" customHeight="1" spans="1:6">
      <c r="A414" s="213">
        <v>103060134</v>
      </c>
      <c r="B414" s="219" t="s">
        <v>798</v>
      </c>
      <c r="C414" s="215">
        <v>0</v>
      </c>
      <c r="D414" s="213">
        <v>20503</v>
      </c>
      <c r="E414" s="216" t="s">
        <v>799</v>
      </c>
      <c r="F414" s="217">
        <f>SUM(F415:F419)</f>
        <v>0</v>
      </c>
    </row>
    <row r="415" s="203" customFormat="1" ht="16.9" customHeight="1" spans="1:6">
      <c r="A415" s="213">
        <v>103060198</v>
      </c>
      <c r="B415" s="219" t="s">
        <v>800</v>
      </c>
      <c r="C415" s="215">
        <v>0</v>
      </c>
      <c r="D415" s="213">
        <v>2050301</v>
      </c>
      <c r="E415" s="213" t="s">
        <v>801</v>
      </c>
      <c r="F415" s="217"/>
    </row>
    <row r="416" s="203" customFormat="1" ht="16.9" customHeight="1" spans="1:6">
      <c r="A416" s="213">
        <v>1030602</v>
      </c>
      <c r="B416" s="219" t="s">
        <v>802</v>
      </c>
      <c r="C416" s="215">
        <f>SUM(C417:C420)</f>
        <v>0</v>
      </c>
      <c r="D416" s="213">
        <v>2050302</v>
      </c>
      <c r="E416" s="213" t="s">
        <v>803</v>
      </c>
      <c r="F416" s="217"/>
    </row>
    <row r="417" s="203" customFormat="1" ht="16.9" customHeight="1" spans="1:6">
      <c r="A417" s="213">
        <v>103060202</v>
      </c>
      <c r="B417" s="219" t="s">
        <v>804</v>
      </c>
      <c r="C417" s="215">
        <v>0</v>
      </c>
      <c r="D417" s="213">
        <v>2050303</v>
      </c>
      <c r="E417" s="213" t="s">
        <v>805</v>
      </c>
      <c r="F417" s="217"/>
    </row>
    <row r="418" s="203" customFormat="1" ht="16.9" customHeight="1" spans="1:6">
      <c r="A418" s="213">
        <v>103060203</v>
      </c>
      <c r="B418" s="219" t="s">
        <v>806</v>
      </c>
      <c r="C418" s="215">
        <v>0</v>
      </c>
      <c r="D418" s="213">
        <v>2050305</v>
      </c>
      <c r="E418" s="213" t="s">
        <v>807</v>
      </c>
      <c r="F418" s="217"/>
    </row>
    <row r="419" s="203" customFormat="1" ht="16.9" customHeight="1" spans="1:6">
      <c r="A419" s="213">
        <v>103060204</v>
      </c>
      <c r="B419" s="219" t="s">
        <v>808</v>
      </c>
      <c r="C419" s="215">
        <v>0</v>
      </c>
      <c r="D419" s="213">
        <v>2050399</v>
      </c>
      <c r="E419" s="213" t="s">
        <v>809</v>
      </c>
      <c r="F419" s="217"/>
    </row>
    <row r="420" s="203" customFormat="1" ht="16.9" customHeight="1" spans="1:6">
      <c r="A420" s="213">
        <v>103060298</v>
      </c>
      <c r="B420" s="219" t="s">
        <v>810</v>
      </c>
      <c r="C420" s="215">
        <v>0</v>
      </c>
      <c r="D420" s="213">
        <v>20504</v>
      </c>
      <c r="E420" s="216" t="s">
        <v>811</v>
      </c>
      <c r="F420" s="217">
        <f>SUM(F421:F425)</f>
        <v>0</v>
      </c>
    </row>
    <row r="421" s="203" customFormat="1" ht="16.9" customHeight="1" spans="1:6">
      <c r="A421" s="213">
        <v>1030603</v>
      </c>
      <c r="B421" s="219" t="s">
        <v>812</v>
      </c>
      <c r="C421" s="215">
        <f>SUM(C422:C426)</f>
        <v>0</v>
      </c>
      <c r="D421" s="213">
        <v>2050401</v>
      </c>
      <c r="E421" s="213" t="s">
        <v>813</v>
      </c>
      <c r="F421" s="217"/>
    </row>
    <row r="422" s="203" customFormat="1" ht="16.9" customHeight="1" spans="1:6">
      <c r="A422" s="213">
        <v>103060301</v>
      </c>
      <c r="B422" s="219" t="s">
        <v>814</v>
      </c>
      <c r="C422" s="215">
        <v>0</v>
      </c>
      <c r="D422" s="213">
        <v>2050402</v>
      </c>
      <c r="E422" s="213" t="s">
        <v>815</v>
      </c>
      <c r="F422" s="217"/>
    </row>
    <row r="423" s="203" customFormat="1" ht="16.9" customHeight="1" spans="1:6">
      <c r="A423" s="213">
        <v>103060304</v>
      </c>
      <c r="B423" s="219" t="s">
        <v>816</v>
      </c>
      <c r="C423" s="215">
        <v>0</v>
      </c>
      <c r="D423" s="213">
        <v>2050403</v>
      </c>
      <c r="E423" s="213" t="s">
        <v>817</v>
      </c>
      <c r="F423" s="217"/>
    </row>
    <row r="424" s="203" customFormat="1" ht="16.9" customHeight="1" spans="1:6">
      <c r="A424" s="213">
        <v>103060305</v>
      </c>
      <c r="B424" s="219" t="s">
        <v>818</v>
      </c>
      <c r="C424" s="215">
        <v>0</v>
      </c>
      <c r="D424" s="213">
        <v>2050404</v>
      </c>
      <c r="E424" s="213" t="s">
        <v>819</v>
      </c>
      <c r="F424" s="217"/>
    </row>
    <row r="425" s="203" customFormat="1" ht="16.9" customHeight="1" spans="1:6">
      <c r="A425" s="213">
        <v>103060307</v>
      </c>
      <c r="B425" s="219" t="s">
        <v>820</v>
      </c>
      <c r="C425" s="215">
        <v>0</v>
      </c>
      <c r="D425" s="213">
        <v>2050499</v>
      </c>
      <c r="E425" s="213" t="s">
        <v>821</v>
      </c>
      <c r="F425" s="217"/>
    </row>
    <row r="426" s="203" customFormat="1" ht="16.9" customHeight="1" spans="1:6">
      <c r="A426" s="213">
        <v>103060398</v>
      </c>
      <c r="B426" s="219" t="s">
        <v>822</v>
      </c>
      <c r="C426" s="215">
        <v>0</v>
      </c>
      <c r="D426" s="213">
        <v>20505</v>
      </c>
      <c r="E426" s="216" t="s">
        <v>823</v>
      </c>
      <c r="F426" s="217">
        <f>SUM(F427:F429)</f>
        <v>0</v>
      </c>
    </row>
    <row r="427" s="203" customFormat="1" ht="16.9" customHeight="1" spans="1:6">
      <c r="A427" s="213">
        <v>1030604</v>
      </c>
      <c r="B427" s="219" t="s">
        <v>824</v>
      </c>
      <c r="C427" s="215">
        <f>C428+C429+C430</f>
        <v>0</v>
      </c>
      <c r="D427" s="213">
        <v>2050501</v>
      </c>
      <c r="E427" s="213" t="s">
        <v>825</v>
      </c>
      <c r="F427" s="217"/>
    </row>
    <row r="428" s="203" customFormat="1" ht="16.9" customHeight="1" spans="1:6">
      <c r="A428" s="213">
        <v>103060401</v>
      </c>
      <c r="B428" s="219" t="s">
        <v>826</v>
      </c>
      <c r="C428" s="215">
        <v>0</v>
      </c>
      <c r="D428" s="213">
        <v>2050502</v>
      </c>
      <c r="E428" s="213" t="s">
        <v>827</v>
      </c>
      <c r="F428" s="217"/>
    </row>
    <row r="429" s="203" customFormat="1" ht="16.9" customHeight="1" spans="1:6">
      <c r="A429" s="213">
        <v>103060402</v>
      </c>
      <c r="B429" s="219" t="s">
        <v>828</v>
      </c>
      <c r="C429" s="215">
        <v>0</v>
      </c>
      <c r="D429" s="213">
        <v>2050599</v>
      </c>
      <c r="E429" s="213" t="s">
        <v>829</v>
      </c>
      <c r="F429" s="217"/>
    </row>
    <row r="430" s="203" customFormat="1" ht="16.9" customHeight="1" spans="1:6">
      <c r="A430" s="213">
        <v>103060498</v>
      </c>
      <c r="B430" s="219" t="s">
        <v>830</v>
      </c>
      <c r="C430" s="215">
        <v>0</v>
      </c>
      <c r="D430" s="213">
        <v>20506</v>
      </c>
      <c r="E430" s="216" t="s">
        <v>831</v>
      </c>
      <c r="F430" s="217">
        <f>SUM(F431:F433)</f>
        <v>0</v>
      </c>
    </row>
    <row r="431" s="203" customFormat="1" ht="16.9" customHeight="1" spans="1:6">
      <c r="A431" s="213">
        <v>1030698</v>
      </c>
      <c r="B431" s="219" t="s">
        <v>832</v>
      </c>
      <c r="C431" s="215">
        <v>0</v>
      </c>
      <c r="D431" s="213">
        <v>2050601</v>
      </c>
      <c r="E431" s="213" t="s">
        <v>833</v>
      </c>
      <c r="F431" s="217"/>
    </row>
    <row r="432" s="203" customFormat="1" ht="16.9" customHeight="1" spans="1:6">
      <c r="A432" s="213"/>
      <c r="B432" s="219"/>
      <c r="C432" s="215"/>
      <c r="D432" s="213">
        <v>2050602</v>
      </c>
      <c r="E432" s="213" t="s">
        <v>834</v>
      </c>
      <c r="F432" s="217"/>
    </row>
    <row r="433" s="203" customFormat="1" ht="16.9" customHeight="1" spans="1:6">
      <c r="A433" s="213">
        <v>105</v>
      </c>
      <c r="B433" s="214" t="s">
        <v>835</v>
      </c>
      <c r="C433" s="215">
        <f>C434+C441</f>
        <v>0</v>
      </c>
      <c r="D433" s="213">
        <v>2050699</v>
      </c>
      <c r="E433" s="213" t="s">
        <v>836</v>
      </c>
      <c r="F433" s="217"/>
    </row>
    <row r="434" s="203" customFormat="1" ht="16.9" customHeight="1" spans="1:6">
      <c r="A434" s="213">
        <v>10503</v>
      </c>
      <c r="B434" s="214" t="s">
        <v>837</v>
      </c>
      <c r="C434" s="215">
        <f>C435+C436+C498</f>
        <v>0</v>
      </c>
      <c r="D434" s="213">
        <v>20507</v>
      </c>
      <c r="E434" s="216" t="s">
        <v>838</v>
      </c>
      <c r="F434" s="217">
        <f>SUM(F435:F437)</f>
        <v>0</v>
      </c>
    </row>
    <row r="435" s="203" customFormat="1" ht="16.9" customHeight="1" spans="1:6">
      <c r="A435" s="213">
        <v>1050301</v>
      </c>
      <c r="B435" s="219" t="s">
        <v>839</v>
      </c>
      <c r="C435" s="215">
        <v>0</v>
      </c>
      <c r="D435" s="213">
        <v>2050701</v>
      </c>
      <c r="E435" s="213" t="s">
        <v>840</v>
      </c>
      <c r="F435" s="217"/>
    </row>
    <row r="436" s="203" customFormat="1" ht="16.9" customHeight="1" spans="1:6">
      <c r="A436" s="213">
        <v>1050302</v>
      </c>
      <c r="B436" s="219" t="s">
        <v>841</v>
      </c>
      <c r="C436" s="215">
        <f>SUM(C437:C440)</f>
        <v>0</v>
      </c>
      <c r="D436" s="213">
        <v>2050702</v>
      </c>
      <c r="E436" s="213" t="s">
        <v>842</v>
      </c>
      <c r="F436" s="217"/>
    </row>
    <row r="437" s="203" customFormat="1" ht="16.9" customHeight="1" spans="1:6">
      <c r="A437" s="213">
        <v>105030201</v>
      </c>
      <c r="B437" s="219" t="s">
        <v>843</v>
      </c>
      <c r="C437" s="215">
        <v>0</v>
      </c>
      <c r="D437" s="213">
        <v>2050799</v>
      </c>
      <c r="E437" s="213" t="s">
        <v>844</v>
      </c>
      <c r="F437" s="217"/>
    </row>
    <row r="438" s="203" customFormat="1" ht="16.9" customHeight="1" spans="1:6">
      <c r="A438" s="213">
        <v>105030202</v>
      </c>
      <c r="B438" s="219" t="s">
        <v>845</v>
      </c>
      <c r="C438" s="215">
        <v>0</v>
      </c>
      <c r="D438" s="213">
        <v>20508</v>
      </c>
      <c r="E438" s="216" t="s">
        <v>846</v>
      </c>
      <c r="F438" s="217">
        <f>SUM(F439:F443)</f>
        <v>0</v>
      </c>
    </row>
    <row r="439" s="203" customFormat="1" ht="16.9" customHeight="1" spans="1:6">
      <c r="A439" s="213">
        <v>105030203</v>
      </c>
      <c r="B439" s="219" t="s">
        <v>847</v>
      </c>
      <c r="C439" s="215">
        <v>0</v>
      </c>
      <c r="D439" s="213">
        <v>2050801</v>
      </c>
      <c r="E439" s="213" t="s">
        <v>848</v>
      </c>
      <c r="F439" s="217"/>
    </row>
    <row r="440" s="203" customFormat="1" ht="16.9" customHeight="1" spans="1:6">
      <c r="A440" s="213">
        <v>105030204</v>
      </c>
      <c r="B440" s="219" t="s">
        <v>849</v>
      </c>
      <c r="C440" s="215">
        <v>0</v>
      </c>
      <c r="D440" s="213">
        <v>2050802</v>
      </c>
      <c r="E440" s="213" t="s">
        <v>850</v>
      </c>
      <c r="F440" s="217"/>
    </row>
    <row r="441" s="203" customFormat="1" ht="16.9" customHeight="1" spans="1:6">
      <c r="A441" s="213">
        <v>10504</v>
      </c>
      <c r="B441" s="214" t="s">
        <v>851</v>
      </c>
      <c r="C441" s="215">
        <f>C442+C447</f>
        <v>0</v>
      </c>
      <c r="D441" s="213">
        <v>2050803</v>
      </c>
      <c r="E441" s="213" t="s">
        <v>852</v>
      </c>
      <c r="F441" s="217"/>
    </row>
    <row r="442" s="203" customFormat="1" ht="16.9" customHeight="1" spans="1:6">
      <c r="A442" s="213">
        <v>1050401</v>
      </c>
      <c r="B442" s="219" t="s">
        <v>853</v>
      </c>
      <c r="C442" s="215">
        <f>SUM(C443:C446)</f>
        <v>0</v>
      </c>
      <c r="D442" s="213">
        <v>2050804</v>
      </c>
      <c r="E442" s="213" t="s">
        <v>854</v>
      </c>
      <c r="F442" s="217"/>
    </row>
    <row r="443" s="203" customFormat="1" ht="16.9" customHeight="1" spans="1:6">
      <c r="A443" s="213">
        <v>105040101</v>
      </c>
      <c r="B443" s="219" t="s">
        <v>855</v>
      </c>
      <c r="C443" s="215">
        <v>0</v>
      </c>
      <c r="D443" s="213">
        <v>2050899</v>
      </c>
      <c r="E443" s="213" t="s">
        <v>856</v>
      </c>
      <c r="F443" s="217"/>
    </row>
    <row r="444" s="203" customFormat="1" ht="16.9" customHeight="1" spans="1:6">
      <c r="A444" s="213">
        <v>105040102</v>
      </c>
      <c r="B444" s="219" t="s">
        <v>857</v>
      </c>
      <c r="C444" s="215">
        <v>0</v>
      </c>
      <c r="D444" s="213">
        <v>20509</v>
      </c>
      <c r="E444" s="216" t="s">
        <v>858</v>
      </c>
      <c r="F444" s="217">
        <f>SUM(F445:F450)</f>
        <v>0</v>
      </c>
    </row>
    <row r="445" s="203" customFormat="1" ht="16.9" customHeight="1" spans="1:6">
      <c r="A445" s="213">
        <v>105040103</v>
      </c>
      <c r="B445" s="219" t="s">
        <v>859</v>
      </c>
      <c r="C445" s="215">
        <v>0</v>
      </c>
      <c r="D445" s="213">
        <v>2050901</v>
      </c>
      <c r="E445" s="213" t="s">
        <v>860</v>
      </c>
      <c r="F445" s="217"/>
    </row>
    <row r="446" s="203" customFormat="1" ht="16.9" customHeight="1" spans="1:6">
      <c r="A446" s="213">
        <v>105040104</v>
      </c>
      <c r="B446" s="219" t="s">
        <v>861</v>
      </c>
      <c r="C446" s="215">
        <v>0</v>
      </c>
      <c r="D446" s="213">
        <v>2050902</v>
      </c>
      <c r="E446" s="213" t="s">
        <v>862</v>
      </c>
      <c r="F446" s="217"/>
    </row>
    <row r="447" s="203" customFormat="1" ht="16.9" customHeight="1" spans="1:6">
      <c r="A447" s="213">
        <v>1050402</v>
      </c>
      <c r="B447" s="219" t="s">
        <v>863</v>
      </c>
      <c r="C447" s="215">
        <f>SUM(C448:C463)</f>
        <v>0</v>
      </c>
      <c r="D447" s="213">
        <v>2050903</v>
      </c>
      <c r="E447" s="213" t="s">
        <v>864</v>
      </c>
      <c r="F447" s="217"/>
    </row>
    <row r="448" s="203" customFormat="1" ht="16.9" customHeight="1" spans="1:6">
      <c r="A448" s="213">
        <v>105040201</v>
      </c>
      <c r="B448" s="219" t="s">
        <v>865</v>
      </c>
      <c r="C448" s="215">
        <v>0</v>
      </c>
      <c r="D448" s="213">
        <v>2050904</v>
      </c>
      <c r="E448" s="213" t="s">
        <v>866</v>
      </c>
      <c r="F448" s="217"/>
    </row>
    <row r="449" s="203" customFormat="1" ht="16.9" customHeight="1" spans="1:6">
      <c r="A449" s="213">
        <v>105040202</v>
      </c>
      <c r="B449" s="219" t="s">
        <v>867</v>
      </c>
      <c r="C449" s="215">
        <v>0</v>
      </c>
      <c r="D449" s="213">
        <v>2050905</v>
      </c>
      <c r="E449" s="213" t="s">
        <v>868</v>
      </c>
      <c r="F449" s="217"/>
    </row>
    <row r="450" s="203" customFormat="1" ht="16.9" customHeight="1" spans="1:6">
      <c r="A450" s="213">
        <v>105040205</v>
      </c>
      <c r="B450" s="219" t="s">
        <v>869</v>
      </c>
      <c r="C450" s="215">
        <v>0</v>
      </c>
      <c r="D450" s="213">
        <v>2050999</v>
      </c>
      <c r="E450" s="213" t="s">
        <v>870</v>
      </c>
      <c r="F450" s="217"/>
    </row>
    <row r="451" s="203" customFormat="1" ht="16.9" customHeight="1" spans="1:6">
      <c r="A451" s="213">
        <v>105040211</v>
      </c>
      <c r="B451" s="219" t="s">
        <v>871</v>
      </c>
      <c r="C451" s="215">
        <v>0</v>
      </c>
      <c r="D451" s="213">
        <v>20599</v>
      </c>
      <c r="E451" s="216" t="s">
        <v>872</v>
      </c>
      <c r="F451" s="217">
        <f>F452</f>
        <v>0</v>
      </c>
    </row>
    <row r="452" s="203" customFormat="1" ht="16.9" customHeight="1" spans="1:6">
      <c r="A452" s="213">
        <v>105040213</v>
      </c>
      <c r="B452" s="219" t="s">
        <v>873</v>
      </c>
      <c r="C452" s="215">
        <v>0</v>
      </c>
      <c r="D452" s="213">
        <v>2059999</v>
      </c>
      <c r="E452" s="213" t="s">
        <v>874</v>
      </c>
      <c r="F452" s="217"/>
    </row>
    <row r="453" s="203" customFormat="1" ht="16.9" customHeight="1" spans="1:6">
      <c r="A453" s="213">
        <v>105040214</v>
      </c>
      <c r="B453" s="219" t="s">
        <v>875</v>
      </c>
      <c r="C453" s="215">
        <v>0</v>
      </c>
      <c r="D453" s="213">
        <v>206</v>
      </c>
      <c r="E453" s="216" t="s">
        <v>876</v>
      </c>
      <c r="F453" s="217">
        <f>SUM(F454,F459,F467,F473,F477,F482,F487,F494,F498,F502)</f>
        <v>0</v>
      </c>
    </row>
    <row r="454" s="203" customFormat="1" ht="16.9" customHeight="1" spans="1:6">
      <c r="A454" s="213">
        <v>105040216</v>
      </c>
      <c r="B454" s="219" t="s">
        <v>877</v>
      </c>
      <c r="C454" s="215">
        <v>0</v>
      </c>
      <c r="D454" s="213">
        <v>20601</v>
      </c>
      <c r="E454" s="216" t="s">
        <v>878</v>
      </c>
      <c r="F454" s="217">
        <f>SUM(F455:F458)</f>
        <v>0</v>
      </c>
    </row>
    <row r="455" s="203" customFormat="1" ht="16.9" customHeight="1" spans="1:6">
      <c r="A455" s="213">
        <v>105040217</v>
      </c>
      <c r="B455" s="219" t="s">
        <v>879</v>
      </c>
      <c r="C455" s="215">
        <v>0</v>
      </c>
      <c r="D455" s="213">
        <v>2060101</v>
      </c>
      <c r="E455" s="213" t="s">
        <v>136</v>
      </c>
      <c r="F455" s="217"/>
    </row>
    <row r="456" s="203" customFormat="1" ht="16.9" customHeight="1" spans="1:6">
      <c r="A456" s="213">
        <v>105040218</v>
      </c>
      <c r="B456" s="219" t="s">
        <v>880</v>
      </c>
      <c r="C456" s="215">
        <v>0</v>
      </c>
      <c r="D456" s="213">
        <v>2060102</v>
      </c>
      <c r="E456" s="213" t="s">
        <v>138</v>
      </c>
      <c r="F456" s="217"/>
    </row>
    <row r="457" s="203" customFormat="1" ht="16.9" customHeight="1" spans="1:6">
      <c r="A457" s="213">
        <v>105040219</v>
      </c>
      <c r="B457" s="219" t="s">
        <v>881</v>
      </c>
      <c r="C457" s="215">
        <v>0</v>
      </c>
      <c r="D457" s="213">
        <v>2060103</v>
      </c>
      <c r="E457" s="213" t="s">
        <v>140</v>
      </c>
      <c r="F457" s="217"/>
    </row>
    <row r="458" s="203" customFormat="1" ht="16.9" customHeight="1" spans="1:6">
      <c r="A458" s="213">
        <v>105040220</v>
      </c>
      <c r="B458" s="219" t="s">
        <v>882</v>
      </c>
      <c r="C458" s="215">
        <v>0</v>
      </c>
      <c r="D458" s="213">
        <v>2060199</v>
      </c>
      <c r="E458" s="213" t="s">
        <v>883</v>
      </c>
      <c r="F458" s="217"/>
    </row>
    <row r="459" s="203" customFormat="1" ht="16.9" customHeight="1" spans="1:6">
      <c r="A459" s="213">
        <v>105040231</v>
      </c>
      <c r="B459" s="219" t="s">
        <v>884</v>
      </c>
      <c r="C459" s="215">
        <v>0</v>
      </c>
      <c r="D459" s="213">
        <v>20602</v>
      </c>
      <c r="E459" s="216" t="s">
        <v>885</v>
      </c>
      <c r="F459" s="217">
        <f>SUM(F460:F466)</f>
        <v>0</v>
      </c>
    </row>
    <row r="460" s="203" customFormat="1" ht="16.9" customHeight="1" spans="1:6">
      <c r="A460" s="213">
        <v>105040232</v>
      </c>
      <c r="B460" s="219" t="s">
        <v>886</v>
      </c>
      <c r="C460" s="215">
        <v>0</v>
      </c>
      <c r="D460" s="213">
        <v>2060201</v>
      </c>
      <c r="E460" s="213" t="s">
        <v>887</v>
      </c>
      <c r="F460" s="217"/>
    </row>
    <row r="461" s="203" customFormat="1" ht="16.9" customHeight="1" spans="1:6">
      <c r="A461" s="213">
        <v>105040233</v>
      </c>
      <c r="B461" s="219" t="s">
        <v>888</v>
      </c>
      <c r="C461" s="215">
        <v>0</v>
      </c>
      <c r="D461" s="213">
        <v>2060203</v>
      </c>
      <c r="E461" s="213" t="s">
        <v>889</v>
      </c>
      <c r="F461" s="217"/>
    </row>
    <row r="462" s="203" customFormat="1" ht="16.9" customHeight="1" spans="1:6">
      <c r="A462" s="224">
        <v>105040298</v>
      </c>
      <c r="B462" s="225" t="s">
        <v>890</v>
      </c>
      <c r="C462" s="220">
        <v>0</v>
      </c>
      <c r="D462" s="213">
        <v>2060204</v>
      </c>
      <c r="E462" s="213" t="s">
        <v>891</v>
      </c>
      <c r="F462" s="217"/>
    </row>
    <row r="463" s="203" customFormat="1" ht="16.9" customHeight="1" spans="1:6">
      <c r="A463" s="213">
        <v>105040299</v>
      </c>
      <c r="B463" s="219" t="s">
        <v>892</v>
      </c>
      <c r="C463" s="215">
        <v>0</v>
      </c>
      <c r="D463" s="213">
        <v>2060205</v>
      </c>
      <c r="E463" s="213" t="s">
        <v>893</v>
      </c>
      <c r="F463" s="217"/>
    </row>
    <row r="464" s="203" customFormat="1" ht="16.9" customHeight="1" spans="1:6">
      <c r="A464" s="221"/>
      <c r="B464" s="221"/>
      <c r="C464" s="226"/>
      <c r="D464" s="213">
        <v>2060206</v>
      </c>
      <c r="E464" s="213" t="s">
        <v>894</v>
      </c>
      <c r="F464" s="217"/>
    </row>
    <row r="465" s="203" customFormat="1" ht="16.9" customHeight="1" spans="1:6">
      <c r="A465" s="213"/>
      <c r="B465" s="213"/>
      <c r="C465" s="227"/>
      <c r="D465" s="213">
        <v>2060207</v>
      </c>
      <c r="E465" s="213" t="s">
        <v>895</v>
      </c>
      <c r="F465" s="217"/>
    </row>
    <row r="466" s="203" customFormat="1" ht="16.9" customHeight="1" spans="1:6">
      <c r="A466" s="213"/>
      <c r="B466" s="213"/>
      <c r="C466" s="227"/>
      <c r="D466" s="213">
        <v>2060299</v>
      </c>
      <c r="E466" s="213" t="s">
        <v>896</v>
      </c>
      <c r="F466" s="217"/>
    </row>
    <row r="467" s="203" customFormat="1" ht="16.9" customHeight="1" spans="1:6">
      <c r="A467" s="213"/>
      <c r="B467" s="213"/>
      <c r="C467" s="227"/>
      <c r="D467" s="213">
        <v>20603</v>
      </c>
      <c r="E467" s="216" t="s">
        <v>897</v>
      </c>
      <c r="F467" s="217">
        <f>SUM(F468:F472)</f>
        <v>0</v>
      </c>
    </row>
    <row r="468" s="203" customFormat="1" ht="16.9" customHeight="1" spans="1:6">
      <c r="A468" s="213"/>
      <c r="B468" s="213"/>
      <c r="C468" s="227"/>
      <c r="D468" s="213">
        <v>2060301</v>
      </c>
      <c r="E468" s="213" t="s">
        <v>887</v>
      </c>
      <c r="F468" s="217"/>
    </row>
    <row r="469" s="203" customFormat="1" ht="16.9" customHeight="1" spans="1:6">
      <c r="A469" s="213"/>
      <c r="B469" s="213"/>
      <c r="C469" s="227"/>
      <c r="D469" s="213">
        <v>2060302</v>
      </c>
      <c r="E469" s="213" t="s">
        <v>898</v>
      </c>
      <c r="F469" s="217"/>
    </row>
    <row r="470" s="203" customFormat="1" ht="16.9" customHeight="1" spans="1:6">
      <c r="A470" s="228" t="s">
        <v>899</v>
      </c>
      <c r="B470" s="228"/>
      <c r="C470" s="228"/>
      <c r="D470" s="213">
        <v>2060303</v>
      </c>
      <c r="E470" s="213" t="s">
        <v>900</v>
      </c>
      <c r="F470" s="217"/>
    </row>
    <row r="471" s="203" customFormat="1" ht="17.25" customHeight="1" spans="1:6">
      <c r="A471" s="213"/>
      <c r="B471" s="219" t="s">
        <v>901</v>
      </c>
      <c r="C471" s="215">
        <f>C499</f>
        <v>0</v>
      </c>
      <c r="D471" s="213">
        <v>2060304</v>
      </c>
      <c r="E471" s="213" t="s">
        <v>902</v>
      </c>
      <c r="F471" s="217"/>
    </row>
    <row r="472" s="203" customFormat="1" ht="17.25" customHeight="1" spans="1:6">
      <c r="A472" s="213" t="s">
        <v>903</v>
      </c>
      <c r="B472" s="219" t="s">
        <v>904</v>
      </c>
      <c r="C472" s="218">
        <v>0</v>
      </c>
      <c r="D472" s="213">
        <v>2060399</v>
      </c>
      <c r="E472" s="213" t="s">
        <v>905</v>
      </c>
      <c r="F472" s="217"/>
    </row>
    <row r="473" s="203" customFormat="1" ht="17.25" customHeight="1" spans="1:6">
      <c r="A473" s="213" t="s">
        <v>906</v>
      </c>
      <c r="B473" s="219" t="s">
        <v>907</v>
      </c>
      <c r="C473" s="215">
        <v>29</v>
      </c>
      <c r="D473" s="213">
        <v>20604</v>
      </c>
      <c r="E473" s="216" t="s">
        <v>908</v>
      </c>
      <c r="F473" s="217">
        <f>SUM(F474:F476)</f>
        <v>0</v>
      </c>
    </row>
    <row r="474" s="203" customFormat="1" ht="17.25" customHeight="1" spans="1:6">
      <c r="A474" s="213" t="s">
        <v>909</v>
      </c>
      <c r="B474" s="219" t="s">
        <v>910</v>
      </c>
      <c r="C474" s="215">
        <v>270</v>
      </c>
      <c r="D474" s="213">
        <v>2060401</v>
      </c>
      <c r="E474" s="213" t="s">
        <v>887</v>
      </c>
      <c r="F474" s="217"/>
    </row>
    <row r="475" s="203" customFormat="1" ht="17.25" customHeight="1" spans="1:6">
      <c r="A475" s="213"/>
      <c r="B475" s="219" t="s">
        <v>911</v>
      </c>
      <c r="C475" s="215">
        <f>C499</f>
        <v>0</v>
      </c>
      <c r="D475" s="213">
        <v>2060404</v>
      </c>
      <c r="E475" s="213" t="s">
        <v>912</v>
      </c>
      <c r="F475" s="217"/>
    </row>
    <row r="476" s="203" customFormat="1" ht="16.9" customHeight="1" spans="1:6">
      <c r="A476" s="213" t="s">
        <v>913</v>
      </c>
      <c r="B476" s="219" t="s">
        <v>914</v>
      </c>
      <c r="C476" s="215">
        <f>C477+C490</f>
        <v>5407</v>
      </c>
      <c r="D476" s="213">
        <v>2060499</v>
      </c>
      <c r="E476" s="213" t="s">
        <v>915</v>
      </c>
      <c r="F476" s="217"/>
    </row>
    <row r="477" s="203" customFormat="1" ht="16.9" customHeight="1" spans="1:6">
      <c r="A477" s="213" t="s">
        <v>916</v>
      </c>
      <c r="B477" s="219" t="s">
        <v>917</v>
      </c>
      <c r="C477" s="215">
        <f>SUM(C478:C489)</f>
        <v>5407</v>
      </c>
      <c r="D477" s="213">
        <v>20605</v>
      </c>
      <c r="E477" s="216" t="s">
        <v>918</v>
      </c>
      <c r="F477" s="217">
        <f>SUM(F478:F481)</f>
        <v>0</v>
      </c>
    </row>
    <row r="478" s="203" customFormat="1" ht="16.9" customHeight="1" spans="1:6">
      <c r="A478" s="213" t="s">
        <v>919</v>
      </c>
      <c r="B478" s="219" t="s">
        <v>920</v>
      </c>
      <c r="C478" s="215">
        <v>0</v>
      </c>
      <c r="D478" s="213">
        <v>2060501</v>
      </c>
      <c r="E478" s="213" t="s">
        <v>887</v>
      </c>
      <c r="F478" s="217"/>
    </row>
    <row r="479" s="203" customFormat="1" ht="16.9" customHeight="1" spans="1:6">
      <c r="A479" s="213" t="s">
        <v>921</v>
      </c>
      <c r="B479" s="219" t="s">
        <v>922</v>
      </c>
      <c r="C479" s="215">
        <v>0</v>
      </c>
      <c r="D479" s="213">
        <v>2060502</v>
      </c>
      <c r="E479" s="213" t="s">
        <v>923</v>
      </c>
      <c r="F479" s="217"/>
    </row>
    <row r="480" s="203" customFormat="1" ht="16.9" customHeight="1" spans="1:6">
      <c r="A480" s="213" t="s">
        <v>924</v>
      </c>
      <c r="B480" s="219" t="s">
        <v>925</v>
      </c>
      <c r="C480" s="215">
        <v>1800</v>
      </c>
      <c r="D480" s="213">
        <v>2060503</v>
      </c>
      <c r="E480" s="213" t="s">
        <v>926</v>
      </c>
      <c r="F480" s="217"/>
    </row>
    <row r="481" s="203" customFormat="1" ht="16.9" customHeight="1" spans="1:6">
      <c r="A481" s="213" t="s">
        <v>927</v>
      </c>
      <c r="B481" s="219" t="s">
        <v>928</v>
      </c>
      <c r="C481" s="215">
        <v>0</v>
      </c>
      <c r="D481" s="213">
        <v>2060599</v>
      </c>
      <c r="E481" s="213" t="s">
        <v>929</v>
      </c>
      <c r="F481" s="217"/>
    </row>
    <row r="482" s="203" customFormat="1" ht="16.9" customHeight="1" spans="1:6">
      <c r="A482" s="213" t="s">
        <v>930</v>
      </c>
      <c r="B482" s="219" t="s">
        <v>931</v>
      </c>
      <c r="C482" s="215">
        <v>0</v>
      </c>
      <c r="D482" s="213">
        <v>20606</v>
      </c>
      <c r="E482" s="216" t="s">
        <v>932</v>
      </c>
      <c r="F482" s="217">
        <f>SUM(F483:F486)</f>
        <v>0</v>
      </c>
    </row>
    <row r="483" s="203" customFormat="1" ht="16.9" customHeight="1" spans="1:6">
      <c r="A483" s="213" t="s">
        <v>933</v>
      </c>
      <c r="B483" s="219" t="s">
        <v>934</v>
      </c>
      <c r="C483" s="215">
        <v>2407</v>
      </c>
      <c r="D483" s="213">
        <v>2060601</v>
      </c>
      <c r="E483" s="213" t="s">
        <v>935</v>
      </c>
      <c r="F483" s="217"/>
    </row>
    <row r="484" s="203" customFormat="1" ht="16.9" customHeight="1" spans="1:6">
      <c r="A484" s="213" t="s">
        <v>936</v>
      </c>
      <c r="B484" s="219" t="s">
        <v>937</v>
      </c>
      <c r="C484" s="215">
        <v>0</v>
      </c>
      <c r="D484" s="213">
        <v>2060602</v>
      </c>
      <c r="E484" s="213" t="s">
        <v>938</v>
      </c>
      <c r="F484" s="217"/>
    </row>
    <row r="485" s="203" customFormat="1" ht="16.9" customHeight="1" spans="1:6">
      <c r="A485" s="213" t="s">
        <v>939</v>
      </c>
      <c r="B485" s="219" t="s">
        <v>940</v>
      </c>
      <c r="C485" s="215">
        <v>0</v>
      </c>
      <c r="D485" s="213">
        <v>2060603</v>
      </c>
      <c r="E485" s="213" t="s">
        <v>941</v>
      </c>
      <c r="F485" s="217"/>
    </row>
    <row r="486" s="203" customFormat="1" ht="16.9" customHeight="1" spans="1:6">
      <c r="A486" s="213" t="s">
        <v>942</v>
      </c>
      <c r="B486" s="219" t="s">
        <v>943</v>
      </c>
      <c r="C486" s="215">
        <v>800</v>
      </c>
      <c r="D486" s="213">
        <v>2060699</v>
      </c>
      <c r="E486" s="213" t="s">
        <v>944</v>
      </c>
      <c r="F486" s="217"/>
    </row>
    <row r="487" s="203" customFormat="1" ht="16.9" customHeight="1" spans="1:6">
      <c r="A487" s="213" t="s">
        <v>945</v>
      </c>
      <c r="B487" s="219" t="s">
        <v>946</v>
      </c>
      <c r="C487" s="215">
        <v>0</v>
      </c>
      <c r="D487" s="213">
        <v>20607</v>
      </c>
      <c r="E487" s="216" t="s">
        <v>947</v>
      </c>
      <c r="F487" s="217">
        <f>SUM(F488:F493)</f>
        <v>0</v>
      </c>
    </row>
    <row r="488" s="203" customFormat="1" ht="16.9" customHeight="1" spans="1:6">
      <c r="A488" s="213" t="s">
        <v>948</v>
      </c>
      <c r="B488" s="219" t="s">
        <v>949</v>
      </c>
      <c r="C488" s="215">
        <v>0</v>
      </c>
      <c r="D488" s="213">
        <v>2060701</v>
      </c>
      <c r="E488" s="213" t="s">
        <v>887</v>
      </c>
      <c r="F488" s="217"/>
    </row>
    <row r="489" s="203" customFormat="1" ht="16.9" customHeight="1" spans="1:6">
      <c r="A489" s="213" t="s">
        <v>950</v>
      </c>
      <c r="B489" s="219" t="s">
        <v>951</v>
      </c>
      <c r="C489" s="215">
        <v>400</v>
      </c>
      <c r="D489" s="213">
        <v>2060702</v>
      </c>
      <c r="E489" s="213" t="s">
        <v>952</v>
      </c>
      <c r="F489" s="217"/>
    </row>
    <row r="490" s="203" customFormat="1" ht="16.9" customHeight="1" spans="1:6">
      <c r="A490" s="213" t="s">
        <v>953</v>
      </c>
      <c r="B490" s="219" t="s">
        <v>954</v>
      </c>
      <c r="C490" s="215">
        <f>SUM(C491:C496)</f>
        <v>0</v>
      </c>
      <c r="D490" s="213">
        <v>2060703</v>
      </c>
      <c r="E490" s="213" t="s">
        <v>955</v>
      </c>
      <c r="F490" s="217"/>
    </row>
    <row r="491" s="203" customFormat="1" ht="16.9" customHeight="1" spans="1:6">
      <c r="A491" s="213" t="s">
        <v>956</v>
      </c>
      <c r="B491" s="219" t="s">
        <v>904</v>
      </c>
      <c r="C491" s="215">
        <v>0</v>
      </c>
      <c r="D491" s="213">
        <v>2060704</v>
      </c>
      <c r="E491" s="213" t="s">
        <v>957</v>
      </c>
      <c r="F491" s="217"/>
    </row>
    <row r="492" s="203" customFormat="1" ht="16.9" customHeight="1" spans="1:6">
      <c r="A492" s="213" t="s">
        <v>958</v>
      </c>
      <c r="B492" s="219" t="s">
        <v>907</v>
      </c>
      <c r="C492" s="215">
        <v>0</v>
      </c>
      <c r="D492" s="213">
        <v>2060705</v>
      </c>
      <c r="E492" s="213" t="s">
        <v>959</v>
      </c>
      <c r="F492" s="217"/>
    </row>
    <row r="493" s="203" customFormat="1" ht="16.9" customHeight="1" spans="1:6">
      <c r="A493" s="213" t="s">
        <v>960</v>
      </c>
      <c r="B493" s="219" t="s">
        <v>961</v>
      </c>
      <c r="C493" s="215">
        <v>0</v>
      </c>
      <c r="D493" s="213">
        <v>2060799</v>
      </c>
      <c r="E493" s="213" t="s">
        <v>962</v>
      </c>
      <c r="F493" s="217"/>
    </row>
    <row r="494" s="203" customFormat="1" ht="16.9" customHeight="1" spans="1:6">
      <c r="A494" s="213" t="s">
        <v>963</v>
      </c>
      <c r="B494" s="219" t="s">
        <v>964</v>
      </c>
      <c r="C494" s="215">
        <v>0</v>
      </c>
      <c r="D494" s="213">
        <v>20608</v>
      </c>
      <c r="E494" s="216" t="s">
        <v>965</v>
      </c>
      <c r="F494" s="217">
        <f>SUM(F495:F497)</f>
        <v>0</v>
      </c>
    </row>
    <row r="495" s="203" customFormat="1" ht="16.9" customHeight="1" spans="1:6">
      <c r="A495" s="213" t="s">
        <v>966</v>
      </c>
      <c r="B495" s="219" t="s">
        <v>967</v>
      </c>
      <c r="C495" s="215">
        <v>0</v>
      </c>
      <c r="D495" s="213">
        <v>2060801</v>
      </c>
      <c r="E495" s="213" t="s">
        <v>968</v>
      </c>
      <c r="F495" s="217"/>
    </row>
    <row r="496" s="203" customFormat="1" ht="16.9" customHeight="1" spans="1:6">
      <c r="A496" s="213" t="s">
        <v>969</v>
      </c>
      <c r="B496" s="219" t="s">
        <v>970</v>
      </c>
      <c r="C496" s="215">
        <v>0</v>
      </c>
      <c r="D496" s="213">
        <v>2060802</v>
      </c>
      <c r="E496" s="213" t="s">
        <v>971</v>
      </c>
      <c r="F496" s="217"/>
    </row>
    <row r="497" s="203" customFormat="1" ht="16.9" customHeight="1" spans="1:6">
      <c r="A497" s="213"/>
      <c r="B497" s="219" t="s">
        <v>972</v>
      </c>
      <c r="C497" s="215">
        <f>C499</f>
        <v>0</v>
      </c>
      <c r="D497" s="213">
        <v>2060899</v>
      </c>
      <c r="E497" s="213" t="s">
        <v>973</v>
      </c>
      <c r="F497" s="217"/>
    </row>
    <row r="498" s="203" customFormat="1" ht="16.9" customHeight="1" spans="1:6">
      <c r="A498" s="213" t="s">
        <v>974</v>
      </c>
      <c r="B498" s="219" t="s">
        <v>975</v>
      </c>
      <c r="C498" s="215">
        <v>0</v>
      </c>
      <c r="D498" s="213">
        <v>20609</v>
      </c>
      <c r="E498" s="216" t="s">
        <v>976</v>
      </c>
      <c r="F498" s="217">
        <f>F499+F500+F501</f>
        <v>0</v>
      </c>
    </row>
    <row r="499" s="203" customFormat="1" ht="16.9" customHeight="1" spans="1:6">
      <c r="A499" s="213"/>
      <c r="B499" s="219" t="s">
        <v>977</v>
      </c>
      <c r="C499" s="215">
        <v>0</v>
      </c>
      <c r="D499" s="213">
        <v>2060901</v>
      </c>
      <c r="E499" s="213" t="s">
        <v>978</v>
      </c>
      <c r="F499" s="217"/>
    </row>
    <row r="500" s="203" customFormat="1" ht="16.9" customHeight="1" spans="1:6">
      <c r="A500" s="213"/>
      <c r="B500" s="219" t="s">
        <v>977</v>
      </c>
      <c r="C500" s="215">
        <v>0</v>
      </c>
      <c r="D500" s="213">
        <v>2060902</v>
      </c>
      <c r="E500" s="213" t="s">
        <v>979</v>
      </c>
      <c r="F500" s="217"/>
    </row>
    <row r="501" s="203" customFormat="1" ht="16.9" customHeight="1" spans="1:6">
      <c r="A501" s="213"/>
      <c r="B501" s="213"/>
      <c r="C501" s="229"/>
      <c r="D501" s="213">
        <v>2060999</v>
      </c>
      <c r="E501" s="213" t="s">
        <v>980</v>
      </c>
      <c r="F501" s="217"/>
    </row>
    <row r="502" s="203" customFormat="1" ht="16.9" customHeight="1" spans="1:6">
      <c r="A502" s="213"/>
      <c r="B502" s="213" t="s">
        <v>981</v>
      </c>
      <c r="C502" s="230">
        <f>C503+C504+C505+C506+C507+C508+C509</f>
        <v>7296</v>
      </c>
      <c r="D502" s="213">
        <v>20699</v>
      </c>
      <c r="E502" s="216" t="s">
        <v>982</v>
      </c>
      <c r="F502" s="217">
        <f>SUM(F503:F506)</f>
        <v>0</v>
      </c>
    </row>
    <row r="503" s="203" customFormat="1" ht="16.9" customHeight="1" spans="1:6">
      <c r="A503" s="213"/>
      <c r="B503" s="213" t="s">
        <v>983</v>
      </c>
      <c r="C503" s="231">
        <v>4815</v>
      </c>
      <c r="D503" s="213">
        <v>2069901</v>
      </c>
      <c r="E503" s="213" t="s">
        <v>984</v>
      </c>
      <c r="F503" s="217"/>
    </row>
    <row r="504" s="203" customFormat="1" ht="16.9" customHeight="1" spans="1:6">
      <c r="A504" s="213"/>
      <c r="B504" s="213" t="s">
        <v>985</v>
      </c>
      <c r="C504" s="231">
        <v>1684</v>
      </c>
      <c r="D504" s="213">
        <v>2069902</v>
      </c>
      <c r="E504" s="213" t="s">
        <v>986</v>
      </c>
      <c r="F504" s="217"/>
    </row>
    <row r="505" s="203" customFormat="1" ht="16.9" customHeight="1" spans="1:6">
      <c r="A505" s="213"/>
      <c r="B505" s="213" t="s">
        <v>987</v>
      </c>
      <c r="C505" s="231">
        <v>329</v>
      </c>
      <c r="D505" s="213">
        <v>2069903</v>
      </c>
      <c r="E505" s="213" t="s">
        <v>988</v>
      </c>
      <c r="F505" s="217"/>
    </row>
    <row r="506" s="203" customFormat="1" ht="16.9" customHeight="1" spans="1:6">
      <c r="A506" s="213"/>
      <c r="B506" s="213" t="s">
        <v>989</v>
      </c>
      <c r="C506" s="231">
        <v>31</v>
      </c>
      <c r="D506" s="213">
        <v>2069999</v>
      </c>
      <c r="E506" s="213" t="s">
        <v>990</v>
      </c>
      <c r="F506" s="217"/>
    </row>
    <row r="507" s="203" customFormat="1" ht="16.9" customHeight="1" spans="1:6">
      <c r="A507" s="213"/>
      <c r="B507" s="213" t="s">
        <v>991</v>
      </c>
      <c r="C507" s="231">
        <v>407</v>
      </c>
      <c r="D507" s="213">
        <v>207</v>
      </c>
      <c r="E507" s="216" t="s">
        <v>992</v>
      </c>
      <c r="F507" s="217">
        <f>SUM(F508,F524,F532,F543,F552,F560)</f>
        <v>8</v>
      </c>
    </row>
    <row r="508" s="203" customFormat="1" ht="16.9" customHeight="1" spans="1:6">
      <c r="A508" s="213"/>
      <c r="B508" s="213" t="s">
        <v>993</v>
      </c>
      <c r="C508" s="231">
        <v>30</v>
      </c>
      <c r="D508" s="213">
        <v>20701</v>
      </c>
      <c r="E508" s="216" t="s">
        <v>994</v>
      </c>
      <c r="F508" s="217">
        <f>SUM(F509:F523)</f>
        <v>8</v>
      </c>
    </row>
    <row r="509" s="203" customFormat="1" ht="16.9" customHeight="1" spans="1:6">
      <c r="A509" s="213"/>
      <c r="B509" s="213" t="s">
        <v>995</v>
      </c>
      <c r="C509" s="231">
        <v>0</v>
      </c>
      <c r="D509" s="213">
        <v>2070101</v>
      </c>
      <c r="E509" s="213" t="s">
        <v>136</v>
      </c>
      <c r="F509" s="217"/>
    </row>
    <row r="510" s="203" customFormat="1" ht="16.9" customHeight="1" spans="1:6">
      <c r="A510" s="213"/>
      <c r="B510" s="213"/>
      <c r="C510" s="227"/>
      <c r="D510" s="213">
        <v>2070102</v>
      </c>
      <c r="E510" s="213" t="s">
        <v>138</v>
      </c>
      <c r="F510" s="217"/>
    </row>
    <row r="511" s="203" customFormat="1" ht="16.9" customHeight="1" spans="1:6">
      <c r="A511" s="213"/>
      <c r="B511" s="213" t="s">
        <v>996</v>
      </c>
      <c r="C511" s="230">
        <f>C512+C515+C518+C521</f>
        <v>29340</v>
      </c>
      <c r="D511" s="213">
        <v>2070103</v>
      </c>
      <c r="E511" s="213" t="s">
        <v>140</v>
      </c>
      <c r="F511" s="217"/>
    </row>
    <row r="512" s="203" customFormat="1" ht="16.9" customHeight="1" spans="1:6">
      <c r="A512" s="213"/>
      <c r="B512" s="213" t="s">
        <v>997</v>
      </c>
      <c r="C512" s="230">
        <f>C513+C514</f>
        <v>19275</v>
      </c>
      <c r="D512" s="213">
        <v>2070104</v>
      </c>
      <c r="E512" s="213" t="s">
        <v>998</v>
      </c>
      <c r="F512" s="217">
        <v>3</v>
      </c>
    </row>
    <row r="513" s="203" customFormat="1" ht="16.9" customHeight="1" spans="1:6">
      <c r="A513" s="213"/>
      <c r="B513" s="213" t="s">
        <v>999</v>
      </c>
      <c r="C513" s="231">
        <v>19260</v>
      </c>
      <c r="D513" s="213">
        <v>2070105</v>
      </c>
      <c r="E513" s="213" t="s">
        <v>1000</v>
      </c>
      <c r="F513" s="217"/>
    </row>
    <row r="514" s="203" customFormat="1" ht="16.9" customHeight="1" spans="1:6">
      <c r="A514" s="213"/>
      <c r="B514" s="213" t="s">
        <v>1001</v>
      </c>
      <c r="C514" s="231">
        <v>15</v>
      </c>
      <c r="D514" s="213">
        <v>2070106</v>
      </c>
      <c r="E514" s="213" t="s">
        <v>1002</v>
      </c>
      <c r="F514" s="217"/>
    </row>
    <row r="515" s="203" customFormat="1" ht="16.9" customHeight="1" spans="1:6">
      <c r="A515" s="213"/>
      <c r="B515" s="213" t="s">
        <v>1003</v>
      </c>
      <c r="C515" s="230">
        <f>C516+C517</f>
        <v>10065</v>
      </c>
      <c r="D515" s="213">
        <v>2070107</v>
      </c>
      <c r="E515" s="213" t="s">
        <v>1004</v>
      </c>
      <c r="F515" s="217"/>
    </row>
    <row r="516" s="203" customFormat="1" ht="16.9" customHeight="1" spans="1:6">
      <c r="A516" s="213"/>
      <c r="B516" s="213" t="s">
        <v>1005</v>
      </c>
      <c r="C516" s="231">
        <v>8421</v>
      </c>
      <c r="D516" s="213">
        <v>2070108</v>
      </c>
      <c r="E516" s="213" t="s">
        <v>1006</v>
      </c>
      <c r="F516" s="217"/>
    </row>
    <row r="517" s="203" customFormat="1" ht="16.9" customHeight="1" spans="1:6">
      <c r="A517" s="213"/>
      <c r="B517" s="213" t="s">
        <v>1007</v>
      </c>
      <c r="C517" s="231">
        <v>1644</v>
      </c>
      <c r="D517" s="213">
        <v>2070109</v>
      </c>
      <c r="E517" s="213" t="s">
        <v>1008</v>
      </c>
      <c r="F517" s="217">
        <v>5</v>
      </c>
    </row>
    <row r="518" s="203" customFormat="1" ht="16.9" customHeight="1" spans="1:6">
      <c r="A518" s="213"/>
      <c r="B518" s="213" t="s">
        <v>1009</v>
      </c>
      <c r="C518" s="230">
        <f>C519+C520</f>
        <v>0</v>
      </c>
      <c r="D518" s="213">
        <v>2070110</v>
      </c>
      <c r="E518" s="213" t="s">
        <v>1010</v>
      </c>
      <c r="F518" s="217"/>
    </row>
    <row r="519" s="203" customFormat="1" ht="16.9" customHeight="1" spans="1:6">
      <c r="A519" s="213"/>
      <c r="B519" s="213" t="s">
        <v>1011</v>
      </c>
      <c r="C519" s="231">
        <v>0</v>
      </c>
      <c r="D519" s="213">
        <v>2070111</v>
      </c>
      <c r="E519" s="213" t="s">
        <v>1012</v>
      </c>
      <c r="F519" s="217"/>
    </row>
    <row r="520" s="203" customFormat="1" ht="16.9" customHeight="1" spans="1:6">
      <c r="A520" s="213"/>
      <c r="B520" s="213" t="s">
        <v>1013</v>
      </c>
      <c r="C520" s="231">
        <v>0</v>
      </c>
      <c r="D520" s="213">
        <v>2070112</v>
      </c>
      <c r="E520" s="213" t="s">
        <v>1014</v>
      </c>
      <c r="F520" s="217"/>
    </row>
    <row r="521" s="203" customFormat="1" ht="16.9" customHeight="1" spans="1:6">
      <c r="A521" s="213"/>
      <c r="B521" s="213" t="s">
        <v>1015</v>
      </c>
      <c r="C521" s="231">
        <v>0</v>
      </c>
      <c r="D521" s="213">
        <v>2070113</v>
      </c>
      <c r="E521" s="213" t="s">
        <v>1016</v>
      </c>
      <c r="F521" s="217"/>
    </row>
    <row r="522" s="203" customFormat="1" ht="16.9" customHeight="1" spans="1:6">
      <c r="A522" s="213"/>
      <c r="B522" s="213"/>
      <c r="C522" s="227"/>
      <c r="D522" s="213">
        <v>2070114</v>
      </c>
      <c r="E522" s="213" t="s">
        <v>1017</v>
      </c>
      <c r="F522" s="217"/>
    </row>
    <row r="523" s="203" customFormat="1" ht="16.9" customHeight="1" spans="1:6">
      <c r="A523" s="213"/>
      <c r="B523" s="213" t="s">
        <v>1018</v>
      </c>
      <c r="C523" s="230">
        <f>C524+C525+C526+C527+C528+C529+C530+C531</f>
        <v>0</v>
      </c>
      <c r="D523" s="213">
        <v>2070199</v>
      </c>
      <c r="E523" s="213" t="s">
        <v>1019</v>
      </c>
      <c r="F523" s="217"/>
    </row>
    <row r="524" s="203" customFormat="1" ht="16.9" customHeight="1" spans="1:6">
      <c r="A524" s="213"/>
      <c r="B524" s="213" t="s">
        <v>1020</v>
      </c>
      <c r="C524" s="230">
        <v>0</v>
      </c>
      <c r="D524" s="213">
        <v>20702</v>
      </c>
      <c r="E524" s="216" t="s">
        <v>1021</v>
      </c>
      <c r="F524" s="217">
        <f>SUM(F525:F531)</f>
        <v>0</v>
      </c>
    </row>
    <row r="525" s="203" customFormat="1" ht="16.9" customHeight="1" spans="1:6">
      <c r="A525" s="213"/>
      <c r="B525" s="213" t="s">
        <v>1022</v>
      </c>
      <c r="C525" s="230">
        <v>0</v>
      </c>
      <c r="D525" s="213">
        <v>2070201</v>
      </c>
      <c r="E525" s="213" t="s">
        <v>136</v>
      </c>
      <c r="F525" s="217"/>
    </row>
    <row r="526" s="203" customFormat="1" ht="16.9" customHeight="1" spans="1:6">
      <c r="A526" s="213"/>
      <c r="B526" s="213" t="s">
        <v>1023</v>
      </c>
      <c r="C526" s="230">
        <v>0</v>
      </c>
      <c r="D526" s="213">
        <v>2070202</v>
      </c>
      <c r="E526" s="213" t="s">
        <v>138</v>
      </c>
      <c r="F526" s="217"/>
    </row>
    <row r="527" s="203" customFormat="1" ht="16.9" customHeight="1" spans="1:6">
      <c r="A527" s="213"/>
      <c r="B527" s="213" t="s">
        <v>1024</v>
      </c>
      <c r="C527" s="230">
        <v>0</v>
      </c>
      <c r="D527" s="213">
        <v>2070203</v>
      </c>
      <c r="E527" s="213" t="s">
        <v>140</v>
      </c>
      <c r="F527" s="217"/>
    </row>
    <row r="528" s="203" customFormat="1" ht="16.9" customHeight="1" spans="1:6">
      <c r="A528" s="213"/>
      <c r="B528" s="213" t="s">
        <v>1025</v>
      </c>
      <c r="C528" s="230">
        <v>0</v>
      </c>
      <c r="D528" s="213">
        <v>2070204</v>
      </c>
      <c r="E528" s="213" t="s">
        <v>1026</v>
      </c>
      <c r="F528" s="217"/>
    </row>
    <row r="529" s="203" customFormat="1" ht="16.9" customHeight="1" spans="1:6">
      <c r="A529" s="213"/>
      <c r="B529" s="213" t="s">
        <v>1027</v>
      </c>
      <c r="C529" s="230">
        <v>0</v>
      </c>
      <c r="D529" s="213">
        <v>2070205</v>
      </c>
      <c r="E529" s="213" t="s">
        <v>1028</v>
      </c>
      <c r="F529" s="217"/>
    </row>
    <row r="530" s="203" customFormat="1" ht="16.9" customHeight="1" spans="1:6">
      <c r="A530" s="213"/>
      <c r="B530" s="213" t="s">
        <v>1029</v>
      </c>
      <c r="C530" s="230">
        <v>0</v>
      </c>
      <c r="D530" s="213">
        <v>2070206</v>
      </c>
      <c r="E530" s="213" t="s">
        <v>1030</v>
      </c>
      <c r="F530" s="217"/>
    </row>
    <row r="531" s="203" customFormat="1" ht="16.9" customHeight="1" spans="1:6">
      <c r="A531" s="213"/>
      <c r="B531" s="213" t="s">
        <v>1031</v>
      </c>
      <c r="C531" s="230">
        <v>0</v>
      </c>
      <c r="D531" s="213">
        <v>2070299</v>
      </c>
      <c r="E531" s="213" t="s">
        <v>1032</v>
      </c>
      <c r="F531" s="217"/>
    </row>
    <row r="532" s="203" customFormat="1" ht="16.9" customHeight="1" spans="1:6">
      <c r="A532" s="213"/>
      <c r="B532" s="213"/>
      <c r="C532" s="227"/>
      <c r="D532" s="213">
        <v>20703</v>
      </c>
      <c r="E532" s="216" t="s">
        <v>1033</v>
      </c>
      <c r="F532" s="217">
        <f>SUM(F533:F542)</f>
        <v>0</v>
      </c>
    </row>
    <row r="533" s="203" customFormat="1" ht="16.9" customHeight="1" spans="1:6">
      <c r="A533" s="213"/>
      <c r="B533" s="213" t="s">
        <v>1034</v>
      </c>
      <c r="C533" s="232">
        <f>C4+C502+C511+C523</f>
        <v>81496</v>
      </c>
      <c r="D533" s="213">
        <v>2070301</v>
      </c>
      <c r="E533" s="213" t="s">
        <v>136</v>
      </c>
      <c r="F533" s="217"/>
    </row>
    <row r="534" s="203" customFormat="1" ht="16.9" customHeight="1" spans="1:6">
      <c r="A534" s="213"/>
      <c r="B534" s="219" t="s">
        <v>1035</v>
      </c>
      <c r="C534" s="230">
        <v>69722</v>
      </c>
      <c r="D534" s="213">
        <v>2070302</v>
      </c>
      <c r="E534" s="213" t="s">
        <v>138</v>
      </c>
      <c r="F534" s="217"/>
    </row>
    <row r="535" s="203" customFormat="1" ht="16.9" customHeight="1" spans="1:6">
      <c r="A535" s="213"/>
      <c r="B535" s="213" t="s">
        <v>1036</v>
      </c>
      <c r="C535" s="233">
        <v>1809</v>
      </c>
      <c r="D535" s="213">
        <v>2070303</v>
      </c>
      <c r="E535" s="213" t="s">
        <v>140</v>
      </c>
      <c r="F535" s="217"/>
    </row>
    <row r="536" s="203" customFormat="1" ht="16.9" customHeight="1" spans="1:6">
      <c r="A536" s="213"/>
      <c r="B536" s="213" t="s">
        <v>1037</v>
      </c>
      <c r="C536" s="230">
        <v>9965</v>
      </c>
      <c r="D536" s="213">
        <v>2070304</v>
      </c>
      <c r="E536" s="213" t="s">
        <v>1038</v>
      </c>
      <c r="F536" s="217"/>
    </row>
    <row r="537" s="203" customFormat="1" ht="16.9" customHeight="1" spans="1:6">
      <c r="A537" s="213"/>
      <c r="B537" s="213"/>
      <c r="C537" s="227"/>
      <c r="D537" s="213">
        <v>2070305</v>
      </c>
      <c r="E537" s="213" t="s">
        <v>1039</v>
      </c>
      <c r="F537" s="217"/>
    </row>
    <row r="538" s="203" customFormat="1" ht="16.9" customHeight="1" spans="1:6">
      <c r="A538" s="213"/>
      <c r="B538" s="213"/>
      <c r="C538" s="227"/>
      <c r="D538" s="213">
        <v>2070306</v>
      </c>
      <c r="E538" s="213" t="s">
        <v>1040</v>
      </c>
      <c r="F538" s="217"/>
    </row>
    <row r="539" s="203" customFormat="1" ht="16.9" customHeight="1" spans="1:6">
      <c r="A539" s="213"/>
      <c r="B539" s="213"/>
      <c r="C539" s="227"/>
      <c r="D539" s="213">
        <v>2070307</v>
      </c>
      <c r="E539" s="213" t="s">
        <v>1041</v>
      </c>
      <c r="F539" s="217"/>
    </row>
    <row r="540" s="203" customFormat="1" ht="16.9" customHeight="1" spans="1:6">
      <c r="A540" s="213"/>
      <c r="B540" s="213"/>
      <c r="C540" s="227"/>
      <c r="D540" s="213">
        <v>2070308</v>
      </c>
      <c r="E540" s="213" t="s">
        <v>1042</v>
      </c>
      <c r="F540" s="217"/>
    </row>
    <row r="541" s="203" customFormat="1" ht="16.9" customHeight="1" spans="1:6">
      <c r="A541" s="213"/>
      <c r="B541" s="213"/>
      <c r="C541" s="227"/>
      <c r="D541" s="213">
        <v>2070309</v>
      </c>
      <c r="E541" s="213" t="s">
        <v>1043</v>
      </c>
      <c r="F541" s="217"/>
    </row>
    <row r="542" s="203" customFormat="1" ht="16.9" customHeight="1" spans="1:6">
      <c r="A542" s="213"/>
      <c r="B542" s="213"/>
      <c r="C542" s="227"/>
      <c r="D542" s="213">
        <v>2070399</v>
      </c>
      <c r="E542" s="213" t="s">
        <v>1044</v>
      </c>
      <c r="F542" s="217"/>
    </row>
    <row r="543" s="203" customFormat="1" ht="16.9" customHeight="1" spans="1:6">
      <c r="A543" s="213"/>
      <c r="B543" s="213"/>
      <c r="C543" s="227"/>
      <c r="D543" s="213">
        <v>20706</v>
      </c>
      <c r="E543" s="216" t="s">
        <v>1045</v>
      </c>
      <c r="F543" s="217">
        <f>SUM(F544:F551)</f>
        <v>0</v>
      </c>
    </row>
    <row r="544" s="203" customFormat="1" ht="16.9" customHeight="1" spans="1:6">
      <c r="A544" s="213"/>
      <c r="B544" s="213"/>
      <c r="C544" s="227"/>
      <c r="D544" s="213">
        <v>2070601</v>
      </c>
      <c r="E544" s="213" t="s">
        <v>136</v>
      </c>
      <c r="F544" s="217"/>
    </row>
    <row r="545" s="203" customFormat="1" ht="16.9" customHeight="1" spans="1:6">
      <c r="A545" s="213"/>
      <c r="B545" s="213"/>
      <c r="C545" s="227"/>
      <c r="D545" s="213">
        <v>2070602</v>
      </c>
      <c r="E545" s="213" t="s">
        <v>138</v>
      </c>
      <c r="F545" s="217"/>
    </row>
    <row r="546" s="203" customFormat="1" ht="16.9" customHeight="1" spans="1:6">
      <c r="A546" s="213"/>
      <c r="B546" s="213"/>
      <c r="C546" s="227"/>
      <c r="D546" s="213">
        <v>2070603</v>
      </c>
      <c r="E546" s="213" t="s">
        <v>140</v>
      </c>
      <c r="F546" s="217"/>
    </row>
    <row r="547" s="203" customFormat="1" ht="16.9" customHeight="1" spans="1:6">
      <c r="A547" s="213"/>
      <c r="B547" s="213"/>
      <c r="C547" s="227"/>
      <c r="D547" s="213">
        <v>2070604</v>
      </c>
      <c r="E547" s="213" t="s">
        <v>1046</v>
      </c>
      <c r="F547" s="217"/>
    </row>
    <row r="548" s="203" customFormat="1" ht="16.9" customHeight="1" spans="1:6">
      <c r="A548" s="213"/>
      <c r="B548" s="213"/>
      <c r="C548" s="227"/>
      <c r="D548" s="213">
        <v>2070605</v>
      </c>
      <c r="E548" s="213" t="s">
        <v>1047</v>
      </c>
      <c r="F548" s="217"/>
    </row>
    <row r="549" s="203" customFormat="1" ht="16.9" customHeight="1" spans="1:6">
      <c r="A549" s="213"/>
      <c r="B549" s="213"/>
      <c r="C549" s="227"/>
      <c r="D549" s="213">
        <v>2070606</v>
      </c>
      <c r="E549" s="213" t="s">
        <v>1048</v>
      </c>
      <c r="F549" s="217"/>
    </row>
    <row r="550" s="203" customFormat="1" ht="16.9" customHeight="1" spans="1:6">
      <c r="A550" s="213"/>
      <c r="B550" s="213"/>
      <c r="C550" s="227"/>
      <c r="D550" s="213">
        <v>2070607</v>
      </c>
      <c r="E550" s="213" t="s">
        <v>1049</v>
      </c>
      <c r="F550" s="217"/>
    </row>
    <row r="551" s="203" customFormat="1" ht="16.9" customHeight="1" spans="1:6">
      <c r="A551" s="213"/>
      <c r="B551" s="213"/>
      <c r="C551" s="227"/>
      <c r="D551" s="213">
        <v>2070699</v>
      </c>
      <c r="E551" s="213" t="s">
        <v>1050</v>
      </c>
      <c r="F551" s="217"/>
    </row>
    <row r="552" s="203" customFormat="1" ht="16.9" customHeight="1" spans="1:6">
      <c r="A552" s="213"/>
      <c r="B552" s="213"/>
      <c r="C552" s="227"/>
      <c r="D552" s="213">
        <v>20708</v>
      </c>
      <c r="E552" s="216" t="s">
        <v>1051</v>
      </c>
      <c r="F552" s="217">
        <f>SUM(F553:F559)</f>
        <v>0</v>
      </c>
    </row>
    <row r="553" s="203" customFormat="1" ht="16.9" customHeight="1" spans="1:6">
      <c r="A553" s="213"/>
      <c r="B553" s="213"/>
      <c r="C553" s="227"/>
      <c r="D553" s="213">
        <v>2070801</v>
      </c>
      <c r="E553" s="213" t="s">
        <v>136</v>
      </c>
      <c r="F553" s="217"/>
    </row>
    <row r="554" s="203" customFormat="1" ht="16.9" customHeight="1" spans="1:6">
      <c r="A554" s="213"/>
      <c r="B554" s="213"/>
      <c r="C554" s="227"/>
      <c r="D554" s="213">
        <v>2070802</v>
      </c>
      <c r="E554" s="213" t="s">
        <v>138</v>
      </c>
      <c r="F554" s="217"/>
    </row>
    <row r="555" s="203" customFormat="1" ht="16.9" customHeight="1" spans="1:6">
      <c r="A555" s="213"/>
      <c r="B555" s="213"/>
      <c r="C555" s="227"/>
      <c r="D555" s="213">
        <v>2070803</v>
      </c>
      <c r="E555" s="213" t="s">
        <v>140</v>
      </c>
      <c r="F555" s="217"/>
    </row>
    <row r="556" s="203" customFormat="1" ht="16.9" customHeight="1" spans="1:6">
      <c r="A556" s="213"/>
      <c r="B556" s="213"/>
      <c r="C556" s="227"/>
      <c r="D556" s="213">
        <v>2070804</v>
      </c>
      <c r="E556" s="213" t="s">
        <v>1052</v>
      </c>
      <c r="F556" s="217"/>
    </row>
    <row r="557" s="203" customFormat="1" ht="16.9" customHeight="1" spans="1:6">
      <c r="A557" s="213"/>
      <c r="B557" s="213"/>
      <c r="C557" s="227"/>
      <c r="D557" s="213">
        <v>2070805</v>
      </c>
      <c r="E557" s="213" t="s">
        <v>1053</v>
      </c>
      <c r="F557" s="217"/>
    </row>
    <row r="558" s="203" customFormat="1" ht="16.9" customHeight="1" spans="1:6">
      <c r="A558" s="213"/>
      <c r="B558" s="213"/>
      <c r="C558" s="227"/>
      <c r="D558" s="213">
        <v>2070806</v>
      </c>
      <c r="E558" s="213" t="s">
        <v>1054</v>
      </c>
      <c r="F558" s="217"/>
    </row>
    <row r="559" s="203" customFormat="1" ht="16.9" customHeight="1" spans="1:6">
      <c r="A559" s="213"/>
      <c r="B559" s="213"/>
      <c r="C559" s="227"/>
      <c r="D559" s="213">
        <v>2070899</v>
      </c>
      <c r="E559" s="213" t="s">
        <v>1055</v>
      </c>
      <c r="F559" s="217"/>
    </row>
    <row r="560" s="203" customFormat="1" ht="16.9" customHeight="1" spans="1:6">
      <c r="A560" s="213"/>
      <c r="B560" s="213"/>
      <c r="C560" s="227"/>
      <c r="D560" s="213">
        <v>20799</v>
      </c>
      <c r="E560" s="216" t="s">
        <v>1056</v>
      </c>
      <c r="F560" s="217">
        <f>SUM(F561:F563)</f>
        <v>0</v>
      </c>
    </row>
    <row r="561" s="203" customFormat="1" ht="16.9" customHeight="1" spans="1:6">
      <c r="A561" s="213"/>
      <c r="B561" s="213"/>
      <c r="C561" s="227"/>
      <c r="D561" s="213">
        <v>2079902</v>
      </c>
      <c r="E561" s="213" t="s">
        <v>1057</v>
      </c>
      <c r="F561" s="217"/>
    </row>
    <row r="562" s="203" customFormat="1" ht="16.9" customHeight="1" spans="1:6">
      <c r="A562" s="213"/>
      <c r="B562" s="213"/>
      <c r="C562" s="227"/>
      <c r="D562" s="213">
        <v>2079903</v>
      </c>
      <c r="E562" s="213" t="s">
        <v>1058</v>
      </c>
      <c r="F562" s="217"/>
    </row>
    <row r="563" s="203" customFormat="1" ht="16.9" customHeight="1" spans="1:6">
      <c r="A563" s="213"/>
      <c r="B563" s="213"/>
      <c r="C563" s="227"/>
      <c r="D563" s="213">
        <v>2079999</v>
      </c>
      <c r="E563" s="213" t="s">
        <v>1059</v>
      </c>
      <c r="F563" s="217"/>
    </row>
    <row r="564" s="203" customFormat="1" ht="16.9" customHeight="1" spans="1:6">
      <c r="A564" s="213"/>
      <c r="B564" s="213"/>
      <c r="C564" s="227"/>
      <c r="D564" s="213">
        <v>208</v>
      </c>
      <c r="E564" s="216" t="s">
        <v>1060</v>
      </c>
      <c r="F564" s="217">
        <f>F565+F579+F587+F589+F597+F601+F611+F619+F626+F634+F643+F648+F651+F654+F657+F660+F663+F667+F672+F680+F683</f>
        <v>185.64</v>
      </c>
    </row>
    <row r="565" s="203" customFormat="1" ht="16.9" customHeight="1" spans="1:6">
      <c r="A565" s="213"/>
      <c r="B565" s="213"/>
      <c r="C565" s="227"/>
      <c r="D565" s="213">
        <v>20801</v>
      </c>
      <c r="E565" s="216" t="s">
        <v>1061</v>
      </c>
      <c r="F565" s="217">
        <f>SUM(F566:F578)</f>
        <v>0</v>
      </c>
    </row>
    <row r="566" s="203" customFormat="1" ht="16.9" customHeight="1" spans="1:6">
      <c r="A566" s="213"/>
      <c r="B566" s="213"/>
      <c r="C566" s="234"/>
      <c r="D566" s="213">
        <v>2080101</v>
      </c>
      <c r="E566" s="213" t="s">
        <v>136</v>
      </c>
      <c r="F566" s="217"/>
    </row>
    <row r="567" s="203" customFormat="1" ht="16.9" customHeight="1" spans="1:6">
      <c r="A567" s="213"/>
      <c r="B567" s="213"/>
      <c r="C567" s="234"/>
      <c r="D567" s="213">
        <v>2080102</v>
      </c>
      <c r="E567" s="213" t="s">
        <v>138</v>
      </c>
      <c r="F567" s="217"/>
    </row>
    <row r="568" s="203" customFormat="1" ht="16.9" customHeight="1" spans="1:6">
      <c r="A568" s="213"/>
      <c r="B568" s="213"/>
      <c r="C568" s="227"/>
      <c r="D568" s="213">
        <v>2080103</v>
      </c>
      <c r="E568" s="213" t="s">
        <v>140</v>
      </c>
      <c r="F568" s="217"/>
    </row>
    <row r="569" s="203" customFormat="1" ht="16.9" customHeight="1" spans="1:6">
      <c r="A569" s="213"/>
      <c r="B569" s="213"/>
      <c r="C569" s="227"/>
      <c r="D569" s="213">
        <v>2080104</v>
      </c>
      <c r="E569" s="213" t="s">
        <v>1062</v>
      </c>
      <c r="F569" s="217"/>
    </row>
    <row r="570" s="203" customFormat="1" ht="16.9" customHeight="1" spans="1:6">
      <c r="A570" s="213"/>
      <c r="B570" s="213"/>
      <c r="C570" s="227"/>
      <c r="D570" s="213">
        <v>2080105</v>
      </c>
      <c r="E570" s="213" t="s">
        <v>1063</v>
      </c>
      <c r="F570" s="217"/>
    </row>
    <row r="571" s="203" customFormat="1" ht="16.9" customHeight="1" spans="1:6">
      <c r="A571" s="213"/>
      <c r="B571" s="213"/>
      <c r="C571" s="227"/>
      <c r="D571" s="213">
        <v>2080106</v>
      </c>
      <c r="E571" s="213" t="s">
        <v>1064</v>
      </c>
      <c r="F571" s="217"/>
    </row>
    <row r="572" s="203" customFormat="1" ht="16.9" customHeight="1" spans="1:6">
      <c r="A572" s="213"/>
      <c r="B572" s="213"/>
      <c r="C572" s="227"/>
      <c r="D572" s="213">
        <v>2080107</v>
      </c>
      <c r="E572" s="213" t="s">
        <v>1065</v>
      </c>
      <c r="F572" s="217"/>
    </row>
    <row r="573" s="203" customFormat="1" ht="16.9" customHeight="1" spans="1:6">
      <c r="A573" s="213"/>
      <c r="B573" s="213"/>
      <c r="C573" s="227"/>
      <c r="D573" s="213">
        <v>2080108</v>
      </c>
      <c r="E573" s="213" t="s">
        <v>237</v>
      </c>
      <c r="F573" s="217"/>
    </row>
    <row r="574" s="203" customFormat="1" ht="16.9" customHeight="1" spans="1:6">
      <c r="A574" s="213"/>
      <c r="B574" s="213"/>
      <c r="C574" s="227"/>
      <c r="D574" s="213">
        <v>2080109</v>
      </c>
      <c r="E574" s="213" t="s">
        <v>1066</v>
      </c>
      <c r="F574" s="217"/>
    </row>
    <row r="575" s="203" customFormat="1" ht="16.9" customHeight="1" spans="1:6">
      <c r="A575" s="213"/>
      <c r="B575" s="213"/>
      <c r="C575" s="227"/>
      <c r="D575" s="213">
        <v>2080110</v>
      </c>
      <c r="E575" s="213" t="s">
        <v>1067</v>
      </c>
      <c r="F575" s="217"/>
    </row>
    <row r="576" s="203" customFormat="1" ht="16.9" customHeight="1" spans="1:6">
      <c r="A576" s="213"/>
      <c r="B576" s="213"/>
      <c r="C576" s="227"/>
      <c r="D576" s="213">
        <v>2080111</v>
      </c>
      <c r="E576" s="213" t="s">
        <v>1068</v>
      </c>
      <c r="F576" s="217"/>
    </row>
    <row r="577" s="203" customFormat="1" ht="16.9" customHeight="1" spans="1:6">
      <c r="A577" s="213"/>
      <c r="B577" s="213"/>
      <c r="C577" s="227"/>
      <c r="D577" s="213">
        <v>2080112</v>
      </c>
      <c r="E577" s="213" t="s">
        <v>1069</v>
      </c>
      <c r="F577" s="217"/>
    </row>
    <row r="578" s="203" customFormat="1" ht="16.9" customHeight="1" spans="1:6">
      <c r="A578" s="213"/>
      <c r="B578" s="213"/>
      <c r="C578" s="227"/>
      <c r="D578" s="213">
        <v>2080199</v>
      </c>
      <c r="E578" s="213" t="s">
        <v>1070</v>
      </c>
      <c r="F578" s="217"/>
    </row>
    <row r="579" s="203" customFormat="1" ht="16.9" customHeight="1" spans="1:6">
      <c r="A579" s="213"/>
      <c r="B579" s="213"/>
      <c r="C579" s="227"/>
      <c r="D579" s="213">
        <v>20802</v>
      </c>
      <c r="E579" s="216" t="s">
        <v>1071</v>
      </c>
      <c r="F579" s="217">
        <f>SUM(F580:F586)</f>
        <v>5</v>
      </c>
    </row>
    <row r="580" s="203" customFormat="1" ht="16.9" customHeight="1" spans="1:6">
      <c r="A580" s="213"/>
      <c r="B580" s="213"/>
      <c r="C580" s="227"/>
      <c r="D580" s="213">
        <v>2080201</v>
      </c>
      <c r="E580" s="213" t="s">
        <v>136</v>
      </c>
      <c r="F580" s="217">
        <v>5</v>
      </c>
    </row>
    <row r="581" s="203" customFormat="1" ht="16.9" customHeight="1" spans="1:6">
      <c r="A581" s="213"/>
      <c r="B581" s="213"/>
      <c r="C581" s="227"/>
      <c r="D581" s="213">
        <v>2080202</v>
      </c>
      <c r="E581" s="213" t="s">
        <v>138</v>
      </c>
      <c r="F581" s="217"/>
    </row>
    <row r="582" s="203" customFormat="1" ht="16.9" customHeight="1" spans="1:6">
      <c r="A582" s="213"/>
      <c r="B582" s="213"/>
      <c r="C582" s="227"/>
      <c r="D582" s="213">
        <v>2080203</v>
      </c>
      <c r="E582" s="213" t="s">
        <v>140</v>
      </c>
      <c r="F582" s="217"/>
    </row>
    <row r="583" s="203" customFormat="1" ht="16.9" customHeight="1" spans="1:6">
      <c r="A583" s="213"/>
      <c r="B583" s="213"/>
      <c r="C583" s="227"/>
      <c r="D583" s="213">
        <v>2080206</v>
      </c>
      <c r="E583" s="213" t="s">
        <v>1072</v>
      </c>
      <c r="F583" s="217"/>
    </row>
    <row r="584" s="203" customFormat="1" ht="16.9" customHeight="1" spans="1:6">
      <c r="A584" s="213"/>
      <c r="B584" s="213"/>
      <c r="C584" s="227"/>
      <c r="D584" s="213">
        <v>2080207</v>
      </c>
      <c r="E584" s="213" t="s">
        <v>1073</v>
      </c>
      <c r="F584" s="217"/>
    </row>
    <row r="585" s="203" customFormat="1" ht="16.9" customHeight="1" spans="1:6">
      <c r="A585" s="213"/>
      <c r="B585" s="213"/>
      <c r="C585" s="227"/>
      <c r="D585" s="213">
        <v>2080208</v>
      </c>
      <c r="E585" s="213" t="s">
        <v>1074</v>
      </c>
      <c r="F585" s="217"/>
    </row>
    <row r="586" s="203" customFormat="1" ht="16.9" customHeight="1" spans="1:6">
      <c r="A586" s="213"/>
      <c r="B586" s="213"/>
      <c r="C586" s="227"/>
      <c r="D586" s="213">
        <v>2080299</v>
      </c>
      <c r="E586" s="213" t="s">
        <v>1075</v>
      </c>
      <c r="F586" s="217"/>
    </row>
    <row r="587" s="203" customFormat="1" ht="16.9" customHeight="1" spans="1:6">
      <c r="A587" s="213"/>
      <c r="B587" s="213"/>
      <c r="C587" s="227"/>
      <c r="D587" s="213">
        <v>20804</v>
      </c>
      <c r="E587" s="216" t="s">
        <v>1076</v>
      </c>
      <c r="F587" s="217">
        <f>F588</f>
        <v>0</v>
      </c>
    </row>
    <row r="588" s="203" customFormat="1" ht="16.9" customHeight="1" spans="1:6">
      <c r="A588" s="213"/>
      <c r="B588" s="213"/>
      <c r="C588" s="227"/>
      <c r="D588" s="213">
        <v>2080402</v>
      </c>
      <c r="E588" s="213" t="s">
        <v>1077</v>
      </c>
      <c r="F588" s="217"/>
    </row>
    <row r="589" s="203" customFormat="1" ht="16.9" customHeight="1" spans="1:6">
      <c r="A589" s="213"/>
      <c r="B589" s="213"/>
      <c r="C589" s="227"/>
      <c r="D589" s="213">
        <v>20805</v>
      </c>
      <c r="E589" s="216" t="s">
        <v>1078</v>
      </c>
      <c r="F589" s="217">
        <f>SUM(F590:F596)</f>
        <v>159</v>
      </c>
    </row>
    <row r="590" s="203" customFormat="1" ht="16.9" customHeight="1" spans="1:6">
      <c r="A590" s="213"/>
      <c r="B590" s="213"/>
      <c r="C590" s="227"/>
      <c r="D590" s="213">
        <v>2080501</v>
      </c>
      <c r="E590" s="213" t="s">
        <v>1079</v>
      </c>
      <c r="F590" s="217"/>
    </row>
    <row r="591" s="203" customFormat="1" ht="16.9" customHeight="1" spans="1:6">
      <c r="A591" s="213"/>
      <c r="B591" s="213"/>
      <c r="C591" s="227"/>
      <c r="D591" s="213">
        <v>2080502</v>
      </c>
      <c r="E591" s="213" t="s">
        <v>1080</v>
      </c>
      <c r="F591" s="217"/>
    </row>
    <row r="592" s="203" customFormat="1" ht="16.9" customHeight="1" spans="1:6">
      <c r="A592" s="213"/>
      <c r="B592" s="213"/>
      <c r="C592" s="227"/>
      <c r="D592" s="213">
        <v>2080503</v>
      </c>
      <c r="E592" s="213" t="s">
        <v>1081</v>
      </c>
      <c r="F592" s="217"/>
    </row>
    <row r="593" s="203" customFormat="1" ht="16.9" customHeight="1" spans="1:6">
      <c r="A593" s="213"/>
      <c r="B593" s="213"/>
      <c r="C593" s="227"/>
      <c r="D593" s="213">
        <v>2080505</v>
      </c>
      <c r="E593" s="213" t="s">
        <v>1082</v>
      </c>
      <c r="F593" s="217">
        <v>159</v>
      </c>
    </row>
    <row r="594" s="203" customFormat="1" ht="15" customHeight="1" spans="1:6">
      <c r="A594" s="213"/>
      <c r="B594" s="213"/>
      <c r="C594" s="227"/>
      <c r="D594" s="213">
        <v>2080506</v>
      </c>
      <c r="E594" s="213" t="s">
        <v>1083</v>
      </c>
      <c r="F594" s="217">
        <v>0</v>
      </c>
    </row>
    <row r="595" s="203" customFormat="1" ht="16.9" customHeight="1" spans="1:6">
      <c r="A595" s="213"/>
      <c r="B595" s="213"/>
      <c r="C595" s="227"/>
      <c r="D595" s="213">
        <v>2080507</v>
      </c>
      <c r="E595" s="213" t="s">
        <v>1084</v>
      </c>
      <c r="F595" s="217"/>
    </row>
    <row r="596" s="203" customFormat="1" ht="16.9" customHeight="1" spans="1:6">
      <c r="A596" s="213"/>
      <c r="B596" s="213"/>
      <c r="C596" s="227"/>
      <c r="D596" s="213">
        <v>2080599</v>
      </c>
      <c r="E596" s="213" t="s">
        <v>1085</v>
      </c>
      <c r="F596" s="217"/>
    </row>
    <row r="597" s="203" customFormat="1" ht="16.9" customHeight="1" spans="1:6">
      <c r="A597" s="213"/>
      <c r="B597" s="213"/>
      <c r="C597" s="227"/>
      <c r="D597" s="213">
        <v>20806</v>
      </c>
      <c r="E597" s="216" t="s">
        <v>1086</v>
      </c>
      <c r="F597" s="217">
        <f>SUM(F598:F600)</f>
        <v>0</v>
      </c>
    </row>
    <row r="598" s="203" customFormat="1" ht="16.9" customHeight="1" spans="1:6">
      <c r="A598" s="213"/>
      <c r="B598" s="213"/>
      <c r="C598" s="227"/>
      <c r="D598" s="213">
        <v>2080601</v>
      </c>
      <c r="E598" s="213" t="s">
        <v>1087</v>
      </c>
      <c r="F598" s="217"/>
    </row>
    <row r="599" s="203" customFormat="1" ht="16.9" customHeight="1" spans="1:6">
      <c r="A599" s="213"/>
      <c r="B599" s="213"/>
      <c r="C599" s="227"/>
      <c r="D599" s="213">
        <v>2080602</v>
      </c>
      <c r="E599" s="213" t="s">
        <v>1088</v>
      </c>
      <c r="F599" s="217"/>
    </row>
    <row r="600" s="203" customFormat="1" ht="16.9" customHeight="1" spans="1:6">
      <c r="A600" s="213"/>
      <c r="B600" s="213"/>
      <c r="C600" s="227"/>
      <c r="D600" s="213">
        <v>2080699</v>
      </c>
      <c r="E600" s="213" t="s">
        <v>1089</v>
      </c>
      <c r="F600" s="217"/>
    </row>
    <row r="601" s="203" customFormat="1" ht="16.9" customHeight="1" spans="1:6">
      <c r="A601" s="213"/>
      <c r="B601" s="213"/>
      <c r="C601" s="227"/>
      <c r="D601" s="213">
        <v>20807</v>
      </c>
      <c r="E601" s="216" t="s">
        <v>1090</v>
      </c>
      <c r="F601" s="217">
        <f>SUM(F602:F610)</f>
        <v>0</v>
      </c>
    </row>
    <row r="602" s="203" customFormat="1" ht="16.9" customHeight="1" spans="1:6">
      <c r="A602" s="213"/>
      <c r="B602" s="213"/>
      <c r="C602" s="227"/>
      <c r="D602" s="213">
        <v>2080701</v>
      </c>
      <c r="E602" s="213" t="s">
        <v>1091</v>
      </c>
      <c r="F602" s="217"/>
    </row>
    <row r="603" s="203" customFormat="1" ht="16.9" customHeight="1" spans="1:6">
      <c r="A603" s="213"/>
      <c r="B603" s="213"/>
      <c r="C603" s="227"/>
      <c r="D603" s="213">
        <v>2080702</v>
      </c>
      <c r="E603" s="213" t="s">
        <v>1092</v>
      </c>
      <c r="F603" s="217"/>
    </row>
    <row r="604" s="203" customFormat="1" ht="16.9" customHeight="1" spans="1:6">
      <c r="A604" s="213"/>
      <c r="B604" s="213"/>
      <c r="C604" s="227"/>
      <c r="D604" s="213">
        <v>2080704</v>
      </c>
      <c r="E604" s="213" t="s">
        <v>1093</v>
      </c>
      <c r="F604" s="217"/>
    </row>
    <row r="605" s="203" customFormat="1" ht="16.9" customHeight="1" spans="1:6">
      <c r="A605" s="213"/>
      <c r="B605" s="213"/>
      <c r="C605" s="227"/>
      <c r="D605" s="213">
        <v>2080705</v>
      </c>
      <c r="E605" s="213" t="s">
        <v>1094</v>
      </c>
      <c r="F605" s="217"/>
    </row>
    <row r="606" s="203" customFormat="1" ht="16.9" customHeight="1" spans="1:6">
      <c r="A606" s="213"/>
      <c r="B606" s="213"/>
      <c r="C606" s="227"/>
      <c r="D606" s="213">
        <v>2080709</v>
      </c>
      <c r="E606" s="213" t="s">
        <v>1095</v>
      </c>
      <c r="F606" s="217"/>
    </row>
    <row r="607" s="203" customFormat="1" ht="16.9" customHeight="1" spans="1:6">
      <c r="A607" s="213"/>
      <c r="B607" s="213"/>
      <c r="C607" s="227"/>
      <c r="D607" s="213">
        <v>2080711</v>
      </c>
      <c r="E607" s="213" t="s">
        <v>1096</v>
      </c>
      <c r="F607" s="217"/>
    </row>
    <row r="608" s="203" customFormat="1" ht="16.9" customHeight="1" spans="1:6">
      <c r="A608" s="213"/>
      <c r="B608" s="213"/>
      <c r="C608" s="227"/>
      <c r="D608" s="213">
        <v>2080712</v>
      </c>
      <c r="E608" s="213" t="s">
        <v>1097</v>
      </c>
      <c r="F608" s="217"/>
    </row>
    <row r="609" s="203" customFormat="1" ht="16.9" customHeight="1" spans="1:6">
      <c r="A609" s="213"/>
      <c r="B609" s="213"/>
      <c r="C609" s="227"/>
      <c r="D609" s="213">
        <v>2080713</v>
      </c>
      <c r="E609" s="213" t="s">
        <v>1098</v>
      </c>
      <c r="F609" s="217"/>
    </row>
    <row r="610" s="203" customFormat="1" ht="16.9" customHeight="1" spans="1:6">
      <c r="A610" s="213"/>
      <c r="B610" s="213"/>
      <c r="C610" s="227"/>
      <c r="D610" s="213">
        <v>2080799</v>
      </c>
      <c r="E610" s="213" t="s">
        <v>1099</v>
      </c>
      <c r="F610" s="217"/>
    </row>
    <row r="611" s="203" customFormat="1" ht="16.9" customHeight="1" spans="1:6">
      <c r="A611" s="213"/>
      <c r="B611" s="213"/>
      <c r="C611" s="227"/>
      <c r="D611" s="213">
        <v>20808</v>
      </c>
      <c r="E611" s="216" t="s">
        <v>1100</v>
      </c>
      <c r="F611" s="217">
        <f>SUM(F612:F618)</f>
        <v>8.64</v>
      </c>
    </row>
    <row r="612" s="203" customFormat="1" ht="16.9" customHeight="1" spans="1:6">
      <c r="A612" s="213"/>
      <c r="B612" s="213"/>
      <c r="C612" s="227"/>
      <c r="D612" s="213">
        <v>2080801</v>
      </c>
      <c r="E612" s="213" t="s">
        <v>1101</v>
      </c>
      <c r="F612" s="217">
        <v>8.64</v>
      </c>
    </row>
    <row r="613" s="203" customFormat="1" ht="16.9" customHeight="1" spans="1:6">
      <c r="A613" s="213"/>
      <c r="B613" s="213"/>
      <c r="C613" s="227"/>
      <c r="D613" s="213">
        <v>2080802</v>
      </c>
      <c r="E613" s="213" t="s">
        <v>1102</v>
      </c>
      <c r="F613" s="217"/>
    </row>
    <row r="614" s="203" customFormat="1" ht="16.9" customHeight="1" spans="1:6">
      <c r="A614" s="213"/>
      <c r="B614" s="213"/>
      <c r="C614" s="227"/>
      <c r="D614" s="213">
        <v>2080803</v>
      </c>
      <c r="E614" s="213" t="s">
        <v>1103</v>
      </c>
      <c r="F614" s="217"/>
    </row>
    <row r="615" s="203" customFormat="1" ht="16.9" customHeight="1" spans="1:6">
      <c r="A615" s="213"/>
      <c r="B615" s="213"/>
      <c r="C615" s="227"/>
      <c r="D615" s="213">
        <v>2080804</v>
      </c>
      <c r="E615" s="213" t="s">
        <v>1104</v>
      </c>
      <c r="F615" s="217"/>
    </row>
    <row r="616" s="203" customFormat="1" ht="16.9" customHeight="1" spans="1:6">
      <c r="A616" s="213"/>
      <c r="B616" s="213"/>
      <c r="C616" s="227"/>
      <c r="D616" s="213">
        <v>2080805</v>
      </c>
      <c r="E616" s="213" t="s">
        <v>1105</v>
      </c>
      <c r="F616" s="217"/>
    </row>
    <row r="617" s="203" customFormat="1" ht="16.9" customHeight="1" spans="1:6">
      <c r="A617" s="213"/>
      <c r="B617" s="213"/>
      <c r="C617" s="227"/>
      <c r="D617" s="213">
        <v>2080806</v>
      </c>
      <c r="E617" s="213" t="s">
        <v>1106</v>
      </c>
      <c r="F617" s="217"/>
    </row>
    <row r="618" s="203" customFormat="1" ht="16.9" customHeight="1" spans="1:6">
      <c r="A618" s="213"/>
      <c r="B618" s="213"/>
      <c r="C618" s="227"/>
      <c r="D618" s="213">
        <v>2080899</v>
      </c>
      <c r="E618" s="213" t="s">
        <v>1107</v>
      </c>
      <c r="F618" s="217"/>
    </row>
    <row r="619" s="203" customFormat="1" ht="16.9" customHeight="1" spans="1:6">
      <c r="A619" s="213"/>
      <c r="B619" s="213"/>
      <c r="C619" s="227"/>
      <c r="D619" s="213">
        <v>20809</v>
      </c>
      <c r="E619" s="216" t="s">
        <v>1108</v>
      </c>
      <c r="F619" s="217">
        <f>SUM(F620:F625)</f>
        <v>8</v>
      </c>
    </row>
    <row r="620" s="203" customFormat="1" ht="16.9" customHeight="1" spans="1:6">
      <c r="A620" s="213"/>
      <c r="B620" s="213"/>
      <c r="C620" s="227"/>
      <c r="D620" s="213">
        <v>2080901</v>
      </c>
      <c r="E620" s="213" t="s">
        <v>1109</v>
      </c>
      <c r="F620" s="217">
        <v>8</v>
      </c>
    </row>
    <row r="621" s="203" customFormat="1" ht="16.9" customHeight="1" spans="1:6">
      <c r="A621" s="213"/>
      <c r="B621" s="213"/>
      <c r="C621" s="227"/>
      <c r="D621" s="213">
        <v>2080902</v>
      </c>
      <c r="E621" s="213" t="s">
        <v>1110</v>
      </c>
      <c r="F621" s="217"/>
    </row>
    <row r="622" s="203" customFormat="1" ht="16.9" customHeight="1" spans="1:6">
      <c r="A622" s="213"/>
      <c r="B622" s="213"/>
      <c r="C622" s="227"/>
      <c r="D622" s="213">
        <v>2080903</v>
      </c>
      <c r="E622" s="213" t="s">
        <v>1111</v>
      </c>
      <c r="F622" s="217"/>
    </row>
    <row r="623" s="203" customFormat="1" ht="16.9" customHeight="1" spans="1:6">
      <c r="A623" s="213"/>
      <c r="B623" s="213"/>
      <c r="C623" s="227"/>
      <c r="D623" s="213">
        <v>2080904</v>
      </c>
      <c r="E623" s="213" t="s">
        <v>1112</v>
      </c>
      <c r="F623" s="217"/>
    </row>
    <row r="624" s="203" customFormat="1" ht="16.9" customHeight="1" spans="1:6">
      <c r="A624" s="213"/>
      <c r="B624" s="213"/>
      <c r="C624" s="227"/>
      <c r="D624" s="213">
        <v>2080905</v>
      </c>
      <c r="E624" s="213" t="s">
        <v>1113</v>
      </c>
      <c r="F624" s="217"/>
    </row>
    <row r="625" s="203" customFormat="1" ht="16.9" customHeight="1" spans="1:6">
      <c r="A625" s="213"/>
      <c r="B625" s="213"/>
      <c r="C625" s="227"/>
      <c r="D625" s="213">
        <v>2080999</v>
      </c>
      <c r="E625" s="213" t="s">
        <v>1114</v>
      </c>
      <c r="F625" s="217"/>
    </row>
    <row r="626" s="203" customFormat="1" ht="16.9" customHeight="1" spans="1:6">
      <c r="A626" s="213"/>
      <c r="B626" s="213"/>
      <c r="C626" s="227"/>
      <c r="D626" s="213">
        <v>20810</v>
      </c>
      <c r="E626" s="216" t="s">
        <v>1115</v>
      </c>
      <c r="F626" s="217">
        <f>SUM(F627:F633)</f>
        <v>0</v>
      </c>
    </row>
    <row r="627" s="203" customFormat="1" ht="16.9" customHeight="1" spans="1:6">
      <c r="A627" s="213"/>
      <c r="B627" s="213"/>
      <c r="C627" s="227"/>
      <c r="D627" s="213">
        <v>2081001</v>
      </c>
      <c r="E627" s="213" t="s">
        <v>1116</v>
      </c>
      <c r="F627" s="217"/>
    </row>
    <row r="628" s="203" customFormat="1" ht="16.9" customHeight="1" spans="1:6">
      <c r="A628" s="213"/>
      <c r="B628" s="213"/>
      <c r="C628" s="227"/>
      <c r="D628" s="213">
        <v>2081002</v>
      </c>
      <c r="E628" s="213" t="s">
        <v>1117</v>
      </c>
      <c r="F628" s="217"/>
    </row>
    <row r="629" s="203" customFormat="1" ht="16.9" customHeight="1" spans="1:6">
      <c r="A629" s="213"/>
      <c r="B629" s="213"/>
      <c r="C629" s="227"/>
      <c r="D629" s="213">
        <v>2081003</v>
      </c>
      <c r="E629" s="213" t="s">
        <v>1118</v>
      </c>
      <c r="F629" s="217"/>
    </row>
    <row r="630" s="203" customFormat="1" ht="16.9" customHeight="1" spans="1:6">
      <c r="A630" s="213"/>
      <c r="B630" s="213"/>
      <c r="C630" s="227"/>
      <c r="D630" s="213">
        <v>2081004</v>
      </c>
      <c r="E630" s="213" t="s">
        <v>1119</v>
      </c>
      <c r="F630" s="217"/>
    </row>
    <row r="631" s="203" customFormat="1" ht="16.9" customHeight="1" spans="1:6">
      <c r="A631" s="213"/>
      <c r="B631" s="213"/>
      <c r="C631" s="227"/>
      <c r="D631" s="213">
        <v>2081005</v>
      </c>
      <c r="E631" s="213" t="s">
        <v>1120</v>
      </c>
      <c r="F631" s="217"/>
    </row>
    <row r="632" s="203" customFormat="1" ht="16.9" customHeight="1" spans="1:6">
      <c r="A632" s="213"/>
      <c r="B632" s="213"/>
      <c r="C632" s="227"/>
      <c r="D632" s="213">
        <v>2081006</v>
      </c>
      <c r="E632" s="213" t="s">
        <v>1121</v>
      </c>
      <c r="F632" s="217"/>
    </row>
    <row r="633" s="203" customFormat="1" ht="16.9" customHeight="1" spans="1:6">
      <c r="A633" s="213"/>
      <c r="B633" s="213"/>
      <c r="C633" s="227"/>
      <c r="D633" s="213">
        <v>2081099</v>
      </c>
      <c r="E633" s="213" t="s">
        <v>1122</v>
      </c>
      <c r="F633" s="217"/>
    </row>
    <row r="634" s="203" customFormat="1" ht="16.9" customHeight="1" spans="1:6">
      <c r="A634" s="213"/>
      <c r="B634" s="213"/>
      <c r="C634" s="227"/>
      <c r="D634" s="213">
        <v>20811</v>
      </c>
      <c r="E634" s="216" t="s">
        <v>1123</v>
      </c>
      <c r="F634" s="217">
        <f>SUM(F635:F642)</f>
        <v>0</v>
      </c>
    </row>
    <row r="635" s="203" customFormat="1" ht="16.9" customHeight="1" spans="1:6">
      <c r="A635" s="213"/>
      <c r="B635" s="213"/>
      <c r="C635" s="227"/>
      <c r="D635" s="213">
        <v>2081101</v>
      </c>
      <c r="E635" s="213" t="s">
        <v>136</v>
      </c>
      <c r="F635" s="217"/>
    </row>
    <row r="636" s="203" customFormat="1" ht="16.9" customHeight="1" spans="1:6">
      <c r="A636" s="213"/>
      <c r="B636" s="213"/>
      <c r="C636" s="227"/>
      <c r="D636" s="213">
        <v>2081102</v>
      </c>
      <c r="E636" s="213" t="s">
        <v>138</v>
      </c>
      <c r="F636" s="217"/>
    </row>
    <row r="637" s="203" customFormat="1" ht="16.9" customHeight="1" spans="1:6">
      <c r="A637" s="213"/>
      <c r="B637" s="213"/>
      <c r="C637" s="227"/>
      <c r="D637" s="213">
        <v>2081103</v>
      </c>
      <c r="E637" s="213" t="s">
        <v>140</v>
      </c>
      <c r="F637" s="217"/>
    </row>
    <row r="638" s="203" customFormat="1" ht="16.9" customHeight="1" spans="1:6">
      <c r="A638" s="213"/>
      <c r="B638" s="213"/>
      <c r="C638" s="227"/>
      <c r="D638" s="213">
        <v>2081104</v>
      </c>
      <c r="E638" s="213" t="s">
        <v>1124</v>
      </c>
      <c r="F638" s="217"/>
    </row>
    <row r="639" s="203" customFormat="1" ht="16.9" customHeight="1" spans="1:6">
      <c r="A639" s="213"/>
      <c r="B639" s="213"/>
      <c r="C639" s="227"/>
      <c r="D639" s="213">
        <v>2081105</v>
      </c>
      <c r="E639" s="213" t="s">
        <v>1125</v>
      </c>
      <c r="F639" s="217"/>
    </row>
    <row r="640" s="203" customFormat="1" ht="16.9" customHeight="1" spans="1:6">
      <c r="A640" s="213"/>
      <c r="B640" s="213"/>
      <c r="C640" s="227"/>
      <c r="D640" s="213">
        <v>2081106</v>
      </c>
      <c r="E640" s="213" t="s">
        <v>1126</v>
      </c>
      <c r="F640" s="217"/>
    </row>
    <row r="641" s="203" customFormat="1" ht="16.9" customHeight="1" spans="1:6">
      <c r="A641" s="213"/>
      <c r="B641" s="213"/>
      <c r="C641" s="227"/>
      <c r="D641" s="213">
        <v>2081107</v>
      </c>
      <c r="E641" s="213" t="s">
        <v>1127</v>
      </c>
      <c r="F641" s="217"/>
    </row>
    <row r="642" s="203" customFormat="1" ht="16.9" customHeight="1" spans="1:6">
      <c r="A642" s="213"/>
      <c r="B642" s="213"/>
      <c r="C642" s="227"/>
      <c r="D642" s="213">
        <v>2081199</v>
      </c>
      <c r="E642" s="213" t="s">
        <v>1128</v>
      </c>
      <c r="F642" s="217"/>
    </row>
    <row r="643" s="203" customFormat="1" ht="16.9" customHeight="1" spans="1:6">
      <c r="A643" s="213"/>
      <c r="B643" s="213"/>
      <c r="C643" s="227"/>
      <c r="D643" s="213">
        <v>20816</v>
      </c>
      <c r="E643" s="216" t="s">
        <v>1129</v>
      </c>
      <c r="F643" s="217">
        <f>SUM(F644:F647)</f>
        <v>0</v>
      </c>
    </row>
    <row r="644" s="203" customFormat="1" ht="16.9" customHeight="1" spans="1:6">
      <c r="A644" s="213"/>
      <c r="B644" s="213"/>
      <c r="C644" s="227"/>
      <c r="D644" s="213">
        <v>2081601</v>
      </c>
      <c r="E644" s="213" t="s">
        <v>136</v>
      </c>
      <c r="F644" s="217"/>
    </row>
    <row r="645" s="203" customFormat="1" ht="16.9" customHeight="1" spans="1:6">
      <c r="A645" s="213"/>
      <c r="B645" s="213"/>
      <c r="C645" s="227"/>
      <c r="D645" s="213">
        <v>2081602</v>
      </c>
      <c r="E645" s="213" t="s">
        <v>138</v>
      </c>
      <c r="F645" s="217"/>
    </row>
    <row r="646" s="203" customFormat="1" ht="16.9" customHeight="1" spans="1:6">
      <c r="A646" s="213"/>
      <c r="B646" s="213"/>
      <c r="C646" s="227"/>
      <c r="D646" s="213">
        <v>2081603</v>
      </c>
      <c r="E646" s="213" t="s">
        <v>140</v>
      </c>
      <c r="F646" s="217"/>
    </row>
    <row r="647" s="203" customFormat="1" ht="16.9" customHeight="1" spans="1:6">
      <c r="A647" s="213"/>
      <c r="B647" s="213"/>
      <c r="C647" s="227"/>
      <c r="D647" s="213">
        <v>2081699</v>
      </c>
      <c r="E647" s="213" t="s">
        <v>1130</v>
      </c>
      <c r="F647" s="217"/>
    </row>
    <row r="648" s="203" customFormat="1" ht="16.9" customHeight="1" spans="1:6">
      <c r="A648" s="213"/>
      <c r="B648" s="213"/>
      <c r="C648" s="227"/>
      <c r="D648" s="213">
        <v>20819</v>
      </c>
      <c r="E648" s="216" t="s">
        <v>1131</v>
      </c>
      <c r="F648" s="217">
        <f>SUM(F649:F650)</f>
        <v>0</v>
      </c>
    </row>
    <row r="649" s="203" customFormat="1" ht="16.9" customHeight="1" spans="1:6">
      <c r="A649" s="213"/>
      <c r="B649" s="213"/>
      <c r="C649" s="227"/>
      <c r="D649" s="213">
        <v>2081901</v>
      </c>
      <c r="E649" s="213" t="s">
        <v>1132</v>
      </c>
      <c r="F649" s="217"/>
    </row>
    <row r="650" s="203" customFormat="1" ht="16.9" customHeight="1" spans="1:6">
      <c r="A650" s="213"/>
      <c r="B650" s="213"/>
      <c r="C650" s="227"/>
      <c r="D650" s="213">
        <v>2081902</v>
      </c>
      <c r="E650" s="213" t="s">
        <v>1133</v>
      </c>
      <c r="F650" s="217"/>
    </row>
    <row r="651" s="203" customFormat="1" ht="16.9" customHeight="1" spans="1:6">
      <c r="A651" s="213"/>
      <c r="B651" s="213"/>
      <c r="C651" s="227"/>
      <c r="D651" s="213">
        <v>20820</v>
      </c>
      <c r="E651" s="216" t="s">
        <v>1134</v>
      </c>
      <c r="F651" s="217">
        <f>SUM(F652:F653)</f>
        <v>5</v>
      </c>
    </row>
    <row r="652" s="203" customFormat="1" ht="16.9" customHeight="1" spans="1:6">
      <c r="A652" s="213"/>
      <c r="B652" s="213"/>
      <c r="C652" s="227"/>
      <c r="D652" s="213">
        <v>2082001</v>
      </c>
      <c r="E652" s="213" t="s">
        <v>1135</v>
      </c>
      <c r="F652" s="217">
        <v>5</v>
      </c>
    </row>
    <row r="653" s="203" customFormat="1" ht="16.9" customHeight="1" spans="1:6">
      <c r="A653" s="213"/>
      <c r="B653" s="213"/>
      <c r="C653" s="227"/>
      <c r="D653" s="213">
        <v>2082002</v>
      </c>
      <c r="E653" s="213" t="s">
        <v>1136</v>
      </c>
      <c r="F653" s="217"/>
    </row>
    <row r="654" s="203" customFormat="1" ht="16.9" customHeight="1" spans="1:6">
      <c r="A654" s="213"/>
      <c r="B654" s="213"/>
      <c r="C654" s="227"/>
      <c r="D654" s="213">
        <v>20821</v>
      </c>
      <c r="E654" s="216" t="s">
        <v>1137</v>
      </c>
      <c r="F654" s="217">
        <f>SUM(F655:F656)</f>
        <v>0</v>
      </c>
    </row>
    <row r="655" s="203" customFormat="1" ht="16.9" customHeight="1" spans="1:6">
      <c r="A655" s="213"/>
      <c r="B655" s="213"/>
      <c r="C655" s="227"/>
      <c r="D655" s="213">
        <v>2082101</v>
      </c>
      <c r="E655" s="213" t="s">
        <v>1138</v>
      </c>
      <c r="F655" s="217"/>
    </row>
    <row r="656" s="203" customFormat="1" ht="16.9" customHeight="1" spans="1:6">
      <c r="A656" s="213"/>
      <c r="B656" s="213"/>
      <c r="C656" s="227"/>
      <c r="D656" s="213">
        <v>2082102</v>
      </c>
      <c r="E656" s="213" t="s">
        <v>1139</v>
      </c>
      <c r="F656" s="217"/>
    </row>
    <row r="657" s="203" customFormat="1" ht="16.9" customHeight="1" spans="1:6">
      <c r="A657" s="213"/>
      <c r="B657" s="213"/>
      <c r="C657" s="227"/>
      <c r="D657" s="213">
        <v>20824</v>
      </c>
      <c r="E657" s="216" t="s">
        <v>1140</v>
      </c>
      <c r="F657" s="217">
        <f>SUM(F658:F659)</f>
        <v>0</v>
      </c>
    </row>
    <row r="658" s="203" customFormat="1" ht="16.9" customHeight="1" spans="1:6">
      <c r="A658" s="213"/>
      <c r="B658" s="213"/>
      <c r="C658" s="227"/>
      <c r="D658" s="213">
        <v>2082401</v>
      </c>
      <c r="E658" s="213" t="s">
        <v>1141</v>
      </c>
      <c r="F658" s="217"/>
    </row>
    <row r="659" s="203" customFormat="1" ht="16.9" customHeight="1" spans="1:6">
      <c r="A659" s="213"/>
      <c r="B659" s="213"/>
      <c r="C659" s="227"/>
      <c r="D659" s="213">
        <v>2082402</v>
      </c>
      <c r="E659" s="213" t="s">
        <v>1142</v>
      </c>
      <c r="F659" s="217"/>
    </row>
    <row r="660" s="203" customFormat="1" ht="16.9" customHeight="1" spans="1:6">
      <c r="A660" s="213"/>
      <c r="B660" s="213"/>
      <c r="C660" s="227"/>
      <c r="D660" s="213">
        <v>20825</v>
      </c>
      <c r="E660" s="216" t="s">
        <v>1143</v>
      </c>
      <c r="F660" s="217">
        <f>SUM(F661:F662)</f>
        <v>0</v>
      </c>
    </row>
    <row r="661" s="203" customFormat="1" ht="16.9" customHeight="1" spans="1:6">
      <c r="A661" s="213"/>
      <c r="B661" s="213"/>
      <c r="C661" s="227"/>
      <c r="D661" s="213">
        <v>2082501</v>
      </c>
      <c r="E661" s="213" t="s">
        <v>1144</v>
      </c>
      <c r="F661" s="217"/>
    </row>
    <row r="662" s="203" customFormat="1" ht="16.9" customHeight="1" spans="1:6">
      <c r="A662" s="213"/>
      <c r="B662" s="213"/>
      <c r="C662" s="227"/>
      <c r="D662" s="213">
        <v>2082502</v>
      </c>
      <c r="E662" s="213" t="s">
        <v>1145</v>
      </c>
      <c r="F662" s="217"/>
    </row>
    <row r="663" s="203" customFormat="1" ht="16.9" customHeight="1" spans="1:6">
      <c r="A663" s="213"/>
      <c r="B663" s="213"/>
      <c r="C663" s="227"/>
      <c r="D663" s="213">
        <v>20826</v>
      </c>
      <c r="E663" s="216" t="s">
        <v>1146</v>
      </c>
      <c r="F663" s="217">
        <f>SUM(F664:F666)</f>
        <v>0</v>
      </c>
    </row>
    <row r="664" s="203" customFormat="1" ht="16.9" customHeight="1" spans="1:6">
      <c r="A664" s="213"/>
      <c r="B664" s="213"/>
      <c r="C664" s="227"/>
      <c r="D664" s="213">
        <v>2082601</v>
      </c>
      <c r="E664" s="213" t="s">
        <v>1147</v>
      </c>
      <c r="F664" s="217"/>
    </row>
    <row r="665" s="203" customFormat="1" ht="16.9" customHeight="1" spans="1:6">
      <c r="A665" s="213"/>
      <c r="B665" s="213"/>
      <c r="C665" s="227"/>
      <c r="D665" s="213">
        <v>2082602</v>
      </c>
      <c r="E665" s="213" t="s">
        <v>1148</v>
      </c>
      <c r="F665" s="217"/>
    </row>
    <row r="666" s="203" customFormat="1" ht="16.9" customHeight="1" spans="1:6">
      <c r="A666" s="213"/>
      <c r="B666" s="213"/>
      <c r="C666" s="227"/>
      <c r="D666" s="213">
        <v>2082699</v>
      </c>
      <c r="E666" s="213" t="s">
        <v>1149</v>
      </c>
      <c r="F666" s="217"/>
    </row>
    <row r="667" s="203" customFormat="1" ht="16.9" customHeight="1" spans="1:6">
      <c r="A667" s="213"/>
      <c r="B667" s="213"/>
      <c r="C667" s="227"/>
      <c r="D667" s="213">
        <v>20827</v>
      </c>
      <c r="E667" s="216" t="s">
        <v>1150</v>
      </c>
      <c r="F667" s="217">
        <f>SUM(F668:F671)</f>
        <v>0</v>
      </c>
    </row>
    <row r="668" s="203" customFormat="1" ht="16.9" customHeight="1" spans="1:6">
      <c r="A668" s="213"/>
      <c r="B668" s="213"/>
      <c r="C668" s="227"/>
      <c r="D668" s="213">
        <v>2082701</v>
      </c>
      <c r="E668" s="213" t="s">
        <v>1151</v>
      </c>
      <c r="F668" s="217"/>
    </row>
    <row r="669" s="203" customFormat="1" ht="16.9" customHeight="1" spans="1:6">
      <c r="A669" s="213"/>
      <c r="B669" s="213"/>
      <c r="C669" s="227"/>
      <c r="D669" s="213">
        <v>2082702</v>
      </c>
      <c r="E669" s="213" t="s">
        <v>1152</v>
      </c>
      <c r="F669" s="217"/>
    </row>
    <row r="670" s="203" customFormat="1" ht="16.9" customHeight="1" spans="1:6">
      <c r="A670" s="213"/>
      <c r="B670" s="213"/>
      <c r="C670" s="227"/>
      <c r="D670" s="213">
        <v>2082703</v>
      </c>
      <c r="E670" s="213" t="s">
        <v>1153</v>
      </c>
      <c r="F670" s="217"/>
    </row>
    <row r="671" s="203" customFormat="1" ht="16.9" customHeight="1" spans="1:6">
      <c r="A671" s="213"/>
      <c r="B671" s="213"/>
      <c r="C671" s="227"/>
      <c r="D671" s="213">
        <v>2082799</v>
      </c>
      <c r="E671" s="213" t="s">
        <v>1154</v>
      </c>
      <c r="F671" s="217"/>
    </row>
    <row r="672" s="203" customFormat="1" ht="16.9" customHeight="1" spans="1:6">
      <c r="A672" s="213"/>
      <c r="B672" s="213"/>
      <c r="C672" s="227"/>
      <c r="D672" s="213">
        <v>20828</v>
      </c>
      <c r="E672" s="216" t="s">
        <v>1155</v>
      </c>
      <c r="F672" s="217">
        <f>SUM(F673:F679)</f>
        <v>0</v>
      </c>
    </row>
    <row r="673" s="203" customFormat="1" ht="16.9" customHeight="1" spans="1:6">
      <c r="A673" s="213"/>
      <c r="B673" s="213"/>
      <c r="C673" s="227"/>
      <c r="D673" s="213">
        <v>2082801</v>
      </c>
      <c r="E673" s="213" t="s">
        <v>136</v>
      </c>
      <c r="F673" s="217"/>
    </row>
    <row r="674" s="203" customFormat="1" ht="16.9" customHeight="1" spans="1:6">
      <c r="A674" s="213"/>
      <c r="B674" s="213"/>
      <c r="C674" s="227"/>
      <c r="D674" s="213">
        <v>2082802</v>
      </c>
      <c r="E674" s="213" t="s">
        <v>138</v>
      </c>
      <c r="F674" s="217"/>
    </row>
    <row r="675" s="203" customFormat="1" ht="16.9" customHeight="1" spans="1:6">
      <c r="A675" s="213"/>
      <c r="B675" s="213"/>
      <c r="C675" s="227"/>
      <c r="D675" s="213">
        <v>2082803</v>
      </c>
      <c r="E675" s="213" t="s">
        <v>140</v>
      </c>
      <c r="F675" s="217"/>
    </row>
    <row r="676" s="203" customFormat="1" ht="16.9" customHeight="1" spans="1:6">
      <c r="A676" s="213"/>
      <c r="B676" s="213"/>
      <c r="C676" s="227"/>
      <c r="D676" s="213">
        <v>2082804</v>
      </c>
      <c r="E676" s="213" t="s">
        <v>1156</v>
      </c>
      <c r="F676" s="217"/>
    </row>
    <row r="677" s="203" customFormat="1" ht="16.9" customHeight="1" spans="1:6">
      <c r="A677" s="213"/>
      <c r="B677" s="213"/>
      <c r="C677" s="227"/>
      <c r="D677" s="213">
        <v>2082805</v>
      </c>
      <c r="E677" s="213" t="s">
        <v>1157</v>
      </c>
      <c r="F677" s="217"/>
    </row>
    <row r="678" s="203" customFormat="1" ht="16.9" customHeight="1" spans="1:6">
      <c r="A678" s="213"/>
      <c r="B678" s="213"/>
      <c r="C678" s="227"/>
      <c r="D678" s="213">
        <v>2082850</v>
      </c>
      <c r="E678" s="213" t="s">
        <v>154</v>
      </c>
      <c r="F678" s="217"/>
    </row>
    <row r="679" s="203" customFormat="1" ht="16.9" customHeight="1" spans="1:6">
      <c r="A679" s="213"/>
      <c r="B679" s="213"/>
      <c r="C679" s="227"/>
      <c r="D679" s="213">
        <v>2082899</v>
      </c>
      <c r="E679" s="213" t="s">
        <v>1158</v>
      </c>
      <c r="F679" s="217"/>
    </row>
    <row r="680" s="203" customFormat="1" ht="16.9" customHeight="1" spans="1:6">
      <c r="A680" s="213"/>
      <c r="B680" s="213"/>
      <c r="C680" s="227"/>
      <c r="D680" s="213">
        <v>20830</v>
      </c>
      <c r="E680" s="216" t="s">
        <v>1159</v>
      </c>
      <c r="F680" s="217">
        <f>SUM(F681:F682)</f>
        <v>0</v>
      </c>
    </row>
    <row r="681" s="203" customFormat="1" ht="16.9" customHeight="1" spans="1:6">
      <c r="A681" s="213"/>
      <c r="B681" s="213"/>
      <c r="C681" s="227"/>
      <c r="D681" s="213">
        <v>2083001</v>
      </c>
      <c r="E681" s="213" t="s">
        <v>1160</v>
      </c>
      <c r="F681" s="217"/>
    </row>
    <row r="682" s="203" customFormat="1" ht="16.9" customHeight="1" spans="1:6">
      <c r="A682" s="213"/>
      <c r="B682" s="213"/>
      <c r="C682" s="227"/>
      <c r="D682" s="213">
        <v>2083099</v>
      </c>
      <c r="E682" s="213" t="s">
        <v>1161</v>
      </c>
      <c r="F682" s="217"/>
    </row>
    <row r="683" s="203" customFormat="1" ht="16.9" customHeight="1" spans="1:6">
      <c r="A683" s="235"/>
      <c r="B683" s="235"/>
      <c r="C683" s="235"/>
      <c r="D683" s="213">
        <v>20899</v>
      </c>
      <c r="E683" s="216" t="s">
        <v>1162</v>
      </c>
      <c r="F683" s="217">
        <f>F684</f>
        <v>0</v>
      </c>
    </row>
    <row r="684" s="203" customFormat="1" ht="16.9" customHeight="1" spans="1:6">
      <c r="A684" s="213"/>
      <c r="B684" s="213"/>
      <c r="C684" s="227"/>
      <c r="D684" s="213">
        <v>2089901</v>
      </c>
      <c r="E684" s="213" t="s">
        <v>1163</v>
      </c>
      <c r="F684" s="217"/>
    </row>
    <row r="685" s="203" customFormat="1" ht="16.9" customHeight="1" spans="1:6">
      <c r="A685" s="213"/>
      <c r="B685" s="213"/>
      <c r="C685" s="227"/>
      <c r="D685" s="213">
        <v>210</v>
      </c>
      <c r="E685" s="216" t="s">
        <v>1164</v>
      </c>
      <c r="F685" s="217">
        <f>F686+F691+F705+F709+F721+F724+F728+F733+F737+F741+F744+F753+F755</f>
        <v>14</v>
      </c>
    </row>
    <row r="686" s="203" customFormat="1" ht="16.9" customHeight="1" spans="1:6">
      <c r="A686" s="213"/>
      <c r="B686" s="213"/>
      <c r="C686" s="227"/>
      <c r="D686" s="213">
        <v>21001</v>
      </c>
      <c r="E686" s="216" t="s">
        <v>1165</v>
      </c>
      <c r="F686" s="217">
        <f>SUM(F687:F690)</f>
        <v>0</v>
      </c>
    </row>
    <row r="687" s="203" customFormat="1" ht="16.9" customHeight="1" spans="1:6">
      <c r="A687" s="213"/>
      <c r="B687" s="213"/>
      <c r="C687" s="227"/>
      <c r="D687" s="213">
        <v>2100101</v>
      </c>
      <c r="E687" s="213" t="s">
        <v>136</v>
      </c>
      <c r="F687" s="217"/>
    </row>
    <row r="688" s="203" customFormat="1" ht="16.9" customHeight="1" spans="1:6">
      <c r="A688" s="213"/>
      <c r="B688" s="213"/>
      <c r="C688" s="227"/>
      <c r="D688" s="213">
        <v>2100102</v>
      </c>
      <c r="E688" s="213" t="s">
        <v>138</v>
      </c>
      <c r="F688" s="217"/>
    </row>
    <row r="689" s="203" customFormat="1" ht="16.9" customHeight="1" spans="1:6">
      <c r="A689" s="213"/>
      <c r="B689" s="213"/>
      <c r="C689" s="227"/>
      <c r="D689" s="213">
        <v>2100103</v>
      </c>
      <c r="E689" s="213" t="s">
        <v>140</v>
      </c>
      <c r="F689" s="217"/>
    </row>
    <row r="690" s="203" customFormat="1" ht="16.9" customHeight="1" spans="1:6">
      <c r="A690" s="213"/>
      <c r="B690" s="213"/>
      <c r="C690" s="234"/>
      <c r="D690" s="213">
        <v>2100199</v>
      </c>
      <c r="E690" s="213" t="s">
        <v>1166</v>
      </c>
      <c r="F690" s="217"/>
    </row>
    <row r="691" s="203" customFormat="1" ht="16.9" customHeight="1" spans="1:6">
      <c r="A691" s="213"/>
      <c r="B691" s="213"/>
      <c r="C691" s="234"/>
      <c r="D691" s="213">
        <v>21002</v>
      </c>
      <c r="E691" s="216" t="s">
        <v>1167</v>
      </c>
      <c r="F691" s="217">
        <f>SUM(F692:F704)</f>
        <v>0</v>
      </c>
    </row>
    <row r="692" s="203" customFormat="1" ht="16.9" customHeight="1" spans="1:6">
      <c r="A692" s="213"/>
      <c r="B692" s="213"/>
      <c r="C692" s="234"/>
      <c r="D692" s="213">
        <v>2100201</v>
      </c>
      <c r="E692" s="213" t="s">
        <v>1168</v>
      </c>
      <c r="F692" s="217"/>
    </row>
    <row r="693" s="203" customFormat="1" ht="16.9" customHeight="1" spans="1:6">
      <c r="A693" s="213"/>
      <c r="B693" s="213"/>
      <c r="C693" s="227"/>
      <c r="D693" s="213">
        <v>2100202</v>
      </c>
      <c r="E693" s="213" t="s">
        <v>1169</v>
      </c>
      <c r="F693" s="217"/>
    </row>
    <row r="694" s="203" customFormat="1" ht="16.9" customHeight="1" spans="1:6">
      <c r="A694" s="213"/>
      <c r="B694" s="213"/>
      <c r="C694" s="227"/>
      <c r="D694" s="213">
        <v>2100203</v>
      </c>
      <c r="E694" s="213" t="s">
        <v>1170</v>
      </c>
      <c r="F694" s="217"/>
    </row>
    <row r="695" s="203" customFormat="1" ht="16.9" customHeight="1" spans="1:6">
      <c r="A695" s="213"/>
      <c r="B695" s="213"/>
      <c r="C695" s="227"/>
      <c r="D695" s="213">
        <v>2100204</v>
      </c>
      <c r="E695" s="213" t="s">
        <v>1171</v>
      </c>
      <c r="F695" s="217"/>
    </row>
    <row r="696" s="203" customFormat="1" ht="16.9" customHeight="1" spans="1:6">
      <c r="A696" s="213"/>
      <c r="B696" s="213"/>
      <c r="C696" s="227"/>
      <c r="D696" s="213">
        <v>2100205</v>
      </c>
      <c r="E696" s="213" t="s">
        <v>1172</v>
      </c>
      <c r="F696" s="217"/>
    </row>
    <row r="697" s="203" customFormat="1" ht="16.9" customHeight="1" spans="1:6">
      <c r="A697" s="213"/>
      <c r="B697" s="213"/>
      <c r="C697" s="227"/>
      <c r="D697" s="213">
        <v>2100206</v>
      </c>
      <c r="E697" s="213" t="s">
        <v>1173</v>
      </c>
      <c r="F697" s="217"/>
    </row>
    <row r="698" s="203" customFormat="1" ht="16.9" customHeight="1" spans="1:6">
      <c r="A698" s="213"/>
      <c r="B698" s="213"/>
      <c r="C698" s="227"/>
      <c r="D698" s="213">
        <v>2100207</v>
      </c>
      <c r="E698" s="213" t="s">
        <v>1174</v>
      </c>
      <c r="F698" s="217"/>
    </row>
    <row r="699" s="203" customFormat="1" ht="16.9" customHeight="1" spans="1:6">
      <c r="A699" s="213"/>
      <c r="B699" s="213"/>
      <c r="C699" s="227"/>
      <c r="D699" s="213">
        <v>2100208</v>
      </c>
      <c r="E699" s="213" t="s">
        <v>1175</v>
      </c>
      <c r="F699" s="217"/>
    </row>
    <row r="700" s="203" customFormat="1" ht="16.9" customHeight="1" spans="1:6">
      <c r="A700" s="213"/>
      <c r="B700" s="213"/>
      <c r="C700" s="227"/>
      <c r="D700" s="213">
        <v>2100209</v>
      </c>
      <c r="E700" s="213" t="s">
        <v>1176</v>
      </c>
      <c r="F700" s="217"/>
    </row>
    <row r="701" s="203" customFormat="1" ht="16.9" customHeight="1" spans="1:6">
      <c r="A701" s="213"/>
      <c r="B701" s="213"/>
      <c r="C701" s="227"/>
      <c r="D701" s="213">
        <v>2100210</v>
      </c>
      <c r="E701" s="213" t="s">
        <v>1177</v>
      </c>
      <c r="F701" s="217"/>
    </row>
    <row r="702" s="203" customFormat="1" ht="16.9" customHeight="1" spans="1:6">
      <c r="A702" s="213"/>
      <c r="B702" s="213"/>
      <c r="C702" s="227"/>
      <c r="D702" s="213">
        <v>2100211</v>
      </c>
      <c r="E702" s="213" t="s">
        <v>1178</v>
      </c>
      <c r="F702" s="217"/>
    </row>
    <row r="703" s="203" customFormat="1" ht="16.9" customHeight="1" spans="1:6">
      <c r="A703" s="213"/>
      <c r="B703" s="213"/>
      <c r="C703" s="227"/>
      <c r="D703" s="213">
        <v>2100212</v>
      </c>
      <c r="E703" s="213" t="s">
        <v>1179</v>
      </c>
      <c r="F703" s="217"/>
    </row>
    <row r="704" s="203" customFormat="1" ht="16.9" customHeight="1" spans="1:6">
      <c r="A704" s="213"/>
      <c r="B704" s="213"/>
      <c r="C704" s="227"/>
      <c r="D704" s="213">
        <v>2100299</v>
      </c>
      <c r="E704" s="213" t="s">
        <v>1180</v>
      </c>
      <c r="F704" s="217"/>
    </row>
    <row r="705" s="203" customFormat="1" ht="16.9" customHeight="1" spans="1:6">
      <c r="A705" s="213"/>
      <c r="B705" s="213"/>
      <c r="C705" s="227"/>
      <c r="D705" s="213">
        <v>21003</v>
      </c>
      <c r="E705" s="216" t="s">
        <v>1181</v>
      </c>
      <c r="F705" s="217">
        <f>SUM(F706:F708)</f>
        <v>14</v>
      </c>
    </row>
    <row r="706" s="203" customFormat="1" ht="16.9" customHeight="1" spans="1:6">
      <c r="A706" s="213"/>
      <c r="B706" s="213"/>
      <c r="C706" s="227"/>
      <c r="D706" s="213">
        <v>2100301</v>
      </c>
      <c r="E706" s="213" t="s">
        <v>1182</v>
      </c>
      <c r="F706" s="217"/>
    </row>
    <row r="707" s="203" customFormat="1" ht="16.9" customHeight="1" spans="1:6">
      <c r="A707" s="213"/>
      <c r="B707" s="213"/>
      <c r="C707" s="227"/>
      <c r="D707" s="213">
        <v>2100302</v>
      </c>
      <c r="E707" s="213" t="s">
        <v>1183</v>
      </c>
      <c r="F707" s="217">
        <v>14</v>
      </c>
    </row>
    <row r="708" s="203" customFormat="1" ht="16.9" customHeight="1" spans="1:6">
      <c r="A708" s="213"/>
      <c r="B708" s="213"/>
      <c r="C708" s="227"/>
      <c r="D708" s="213">
        <v>2100399</v>
      </c>
      <c r="E708" s="213" t="s">
        <v>1184</v>
      </c>
      <c r="F708" s="217"/>
    </row>
    <row r="709" s="203" customFormat="1" ht="16.9" customHeight="1" spans="1:6">
      <c r="A709" s="213"/>
      <c r="B709" s="213"/>
      <c r="C709" s="227"/>
      <c r="D709" s="213">
        <v>21004</v>
      </c>
      <c r="E709" s="216" t="s">
        <v>1185</v>
      </c>
      <c r="F709" s="217">
        <f>SUM(F710:F720)</f>
        <v>0</v>
      </c>
    </row>
    <row r="710" s="203" customFormat="1" ht="16.9" customHeight="1" spans="1:6">
      <c r="A710" s="213"/>
      <c r="B710" s="213"/>
      <c r="C710" s="227"/>
      <c r="D710" s="213">
        <v>2100401</v>
      </c>
      <c r="E710" s="213" t="s">
        <v>1186</v>
      </c>
      <c r="F710" s="217"/>
    </row>
    <row r="711" s="203" customFormat="1" ht="16.9" customHeight="1" spans="1:6">
      <c r="A711" s="213"/>
      <c r="B711" s="213"/>
      <c r="C711" s="227"/>
      <c r="D711" s="213">
        <v>2100402</v>
      </c>
      <c r="E711" s="213" t="s">
        <v>1187</v>
      </c>
      <c r="F711" s="217"/>
    </row>
    <row r="712" s="203" customFormat="1" ht="16.9" customHeight="1" spans="1:6">
      <c r="A712" s="213"/>
      <c r="B712" s="213"/>
      <c r="C712" s="227"/>
      <c r="D712" s="213">
        <v>2100403</v>
      </c>
      <c r="E712" s="213" t="s">
        <v>1188</v>
      </c>
      <c r="F712" s="217"/>
    </row>
    <row r="713" s="203" customFormat="1" ht="16.9" customHeight="1" spans="1:6">
      <c r="A713" s="213"/>
      <c r="B713" s="213"/>
      <c r="C713" s="227"/>
      <c r="D713" s="213">
        <v>2100404</v>
      </c>
      <c r="E713" s="213" t="s">
        <v>1189</v>
      </c>
      <c r="F713" s="217"/>
    </row>
    <row r="714" s="203" customFormat="1" ht="16.9" customHeight="1" spans="1:6">
      <c r="A714" s="213"/>
      <c r="B714" s="213"/>
      <c r="C714" s="227"/>
      <c r="D714" s="213">
        <v>2100405</v>
      </c>
      <c r="E714" s="213" t="s">
        <v>1190</v>
      </c>
      <c r="F714" s="217"/>
    </row>
    <row r="715" s="203" customFormat="1" ht="16.9" customHeight="1" spans="1:6">
      <c r="A715" s="213"/>
      <c r="B715" s="213"/>
      <c r="C715" s="227"/>
      <c r="D715" s="213">
        <v>2100406</v>
      </c>
      <c r="E715" s="213" t="s">
        <v>1191</v>
      </c>
      <c r="F715" s="217"/>
    </row>
    <row r="716" s="203" customFormat="1" ht="16.9" customHeight="1" spans="1:6">
      <c r="A716" s="213"/>
      <c r="B716" s="213"/>
      <c r="C716" s="227"/>
      <c r="D716" s="213">
        <v>2100407</v>
      </c>
      <c r="E716" s="213" t="s">
        <v>1192</v>
      </c>
      <c r="F716" s="217"/>
    </row>
    <row r="717" s="203" customFormat="1" ht="16.9" customHeight="1" spans="1:6">
      <c r="A717" s="213"/>
      <c r="B717" s="213"/>
      <c r="C717" s="227"/>
      <c r="D717" s="213">
        <v>2100408</v>
      </c>
      <c r="E717" s="213" t="s">
        <v>1193</v>
      </c>
      <c r="F717" s="217"/>
    </row>
    <row r="718" s="203" customFormat="1" ht="16.9" customHeight="1" spans="1:6">
      <c r="A718" s="213"/>
      <c r="B718" s="213"/>
      <c r="C718" s="227"/>
      <c r="D718" s="213">
        <v>2100409</v>
      </c>
      <c r="E718" s="213" t="s">
        <v>1194</v>
      </c>
      <c r="F718" s="217"/>
    </row>
    <row r="719" s="203" customFormat="1" ht="16.9" customHeight="1" spans="1:6">
      <c r="A719" s="213"/>
      <c r="B719" s="213"/>
      <c r="C719" s="227"/>
      <c r="D719" s="213">
        <v>2100410</v>
      </c>
      <c r="E719" s="213" t="s">
        <v>1195</v>
      </c>
      <c r="F719" s="217"/>
    </row>
    <row r="720" s="203" customFormat="1" ht="16.9" customHeight="1" spans="1:6">
      <c r="A720" s="213"/>
      <c r="B720" s="213"/>
      <c r="C720" s="227"/>
      <c r="D720" s="213">
        <v>2100499</v>
      </c>
      <c r="E720" s="213" t="s">
        <v>1196</v>
      </c>
      <c r="F720" s="217"/>
    </row>
    <row r="721" s="203" customFormat="1" ht="16.9" customHeight="1" spans="1:6">
      <c r="A721" s="213"/>
      <c r="B721" s="213"/>
      <c r="C721" s="227"/>
      <c r="D721" s="213">
        <v>21006</v>
      </c>
      <c r="E721" s="216" t="s">
        <v>1197</v>
      </c>
      <c r="F721" s="217">
        <f>SUM(F722:F723)</f>
        <v>0</v>
      </c>
    </row>
    <row r="722" s="203" customFormat="1" ht="16.9" customHeight="1" spans="1:6">
      <c r="A722" s="213"/>
      <c r="B722" s="213"/>
      <c r="C722" s="227"/>
      <c r="D722" s="213">
        <v>2100601</v>
      </c>
      <c r="E722" s="213" t="s">
        <v>1198</v>
      </c>
      <c r="F722" s="217"/>
    </row>
    <row r="723" s="203" customFormat="1" ht="16.9" customHeight="1" spans="1:6">
      <c r="A723" s="213"/>
      <c r="B723" s="213"/>
      <c r="C723" s="227"/>
      <c r="D723" s="213">
        <v>2100699</v>
      </c>
      <c r="E723" s="213" t="s">
        <v>1199</v>
      </c>
      <c r="F723" s="217"/>
    </row>
    <row r="724" s="203" customFormat="1" ht="16.9" customHeight="1" spans="1:6">
      <c r="A724" s="213"/>
      <c r="B724" s="213"/>
      <c r="C724" s="227"/>
      <c r="D724" s="213">
        <v>21007</v>
      </c>
      <c r="E724" s="216" t="s">
        <v>1200</v>
      </c>
      <c r="F724" s="217">
        <f>SUM(F725:F727)</f>
        <v>0</v>
      </c>
    </row>
    <row r="725" s="203" customFormat="1" ht="16.9" customHeight="1" spans="1:6">
      <c r="A725" s="213"/>
      <c r="B725" s="213"/>
      <c r="C725" s="227"/>
      <c r="D725" s="213">
        <v>2100716</v>
      </c>
      <c r="E725" s="213" t="s">
        <v>1201</v>
      </c>
      <c r="F725" s="217"/>
    </row>
    <row r="726" s="203" customFormat="1" ht="16.9" customHeight="1" spans="1:6">
      <c r="A726" s="213"/>
      <c r="B726" s="213"/>
      <c r="C726" s="227"/>
      <c r="D726" s="213">
        <v>2100717</v>
      </c>
      <c r="E726" s="213" t="s">
        <v>1202</v>
      </c>
      <c r="F726" s="217"/>
    </row>
    <row r="727" s="203" customFormat="1" ht="16.9" customHeight="1" spans="1:6">
      <c r="A727" s="213"/>
      <c r="B727" s="213"/>
      <c r="C727" s="227"/>
      <c r="D727" s="213">
        <v>2100799</v>
      </c>
      <c r="E727" s="213" t="s">
        <v>1203</v>
      </c>
      <c r="F727" s="217"/>
    </row>
    <row r="728" s="203" customFormat="1" ht="16.9" customHeight="1" spans="1:6">
      <c r="A728" s="213"/>
      <c r="B728" s="213"/>
      <c r="C728" s="227"/>
      <c r="D728" s="213">
        <v>21011</v>
      </c>
      <c r="E728" s="216" t="s">
        <v>1204</v>
      </c>
      <c r="F728" s="217">
        <f>SUM(F729:F732)</f>
        <v>0</v>
      </c>
    </row>
    <row r="729" s="203" customFormat="1" ht="16.9" customHeight="1" spans="1:6">
      <c r="A729" s="213"/>
      <c r="B729" s="213"/>
      <c r="C729" s="227"/>
      <c r="D729" s="213">
        <v>2101101</v>
      </c>
      <c r="E729" s="213" t="s">
        <v>1205</v>
      </c>
      <c r="F729" s="217"/>
    </row>
    <row r="730" s="203" customFormat="1" ht="16.9" customHeight="1" spans="1:6">
      <c r="A730" s="213"/>
      <c r="B730" s="213"/>
      <c r="C730" s="227"/>
      <c r="D730" s="213">
        <v>2101102</v>
      </c>
      <c r="E730" s="213" t="s">
        <v>1206</v>
      </c>
      <c r="F730" s="217"/>
    </row>
    <row r="731" s="203" customFormat="1" ht="16.9" customHeight="1" spans="1:6">
      <c r="A731" s="213"/>
      <c r="B731" s="213"/>
      <c r="C731" s="227"/>
      <c r="D731" s="213">
        <v>2101103</v>
      </c>
      <c r="E731" s="213" t="s">
        <v>1207</v>
      </c>
      <c r="F731" s="217"/>
    </row>
    <row r="732" s="203" customFormat="1" ht="16.9" customHeight="1" spans="1:6">
      <c r="A732" s="213"/>
      <c r="B732" s="213"/>
      <c r="C732" s="227"/>
      <c r="D732" s="213">
        <v>2101199</v>
      </c>
      <c r="E732" s="213" t="s">
        <v>1208</v>
      </c>
      <c r="F732" s="217"/>
    </row>
    <row r="733" s="203" customFormat="1" ht="16.9" customHeight="1" spans="1:6">
      <c r="A733" s="213"/>
      <c r="B733" s="213"/>
      <c r="C733" s="227"/>
      <c r="D733" s="213">
        <v>21012</v>
      </c>
      <c r="E733" s="216" t="s">
        <v>1209</v>
      </c>
      <c r="F733" s="217">
        <f>SUM(F734:F736)</f>
        <v>0</v>
      </c>
    </row>
    <row r="734" s="203" customFormat="1" ht="16.9" customHeight="1" spans="1:6">
      <c r="A734" s="213"/>
      <c r="B734" s="213"/>
      <c r="C734" s="227"/>
      <c r="D734" s="213">
        <v>2101201</v>
      </c>
      <c r="E734" s="213" t="s">
        <v>1210</v>
      </c>
      <c r="F734" s="217"/>
    </row>
    <row r="735" s="203" customFormat="1" ht="16.9" customHeight="1" spans="1:6">
      <c r="A735" s="213"/>
      <c r="B735" s="213"/>
      <c r="C735" s="227"/>
      <c r="D735" s="213">
        <v>2101202</v>
      </c>
      <c r="E735" s="213" t="s">
        <v>1211</v>
      </c>
      <c r="F735" s="217"/>
    </row>
    <row r="736" s="203" customFormat="1" ht="16.9" customHeight="1" spans="1:6">
      <c r="A736" s="213"/>
      <c r="B736" s="213"/>
      <c r="C736" s="234"/>
      <c r="D736" s="213">
        <v>2101299</v>
      </c>
      <c r="E736" s="213" t="s">
        <v>1212</v>
      </c>
      <c r="F736" s="217"/>
    </row>
    <row r="737" s="203" customFormat="1" ht="16.9" customHeight="1" spans="1:6">
      <c r="A737" s="213"/>
      <c r="B737" s="213"/>
      <c r="C737" s="227"/>
      <c r="D737" s="213">
        <v>21013</v>
      </c>
      <c r="E737" s="216" t="s">
        <v>1213</v>
      </c>
      <c r="F737" s="217">
        <f>SUM(F738:F740)</f>
        <v>0</v>
      </c>
    </row>
    <row r="738" s="203" customFormat="1" ht="16.9" customHeight="1" spans="1:6">
      <c r="A738" s="213"/>
      <c r="B738" s="213"/>
      <c r="C738" s="227"/>
      <c r="D738" s="213">
        <v>2101301</v>
      </c>
      <c r="E738" s="213" t="s">
        <v>1214</v>
      </c>
      <c r="F738" s="217"/>
    </row>
    <row r="739" s="203" customFormat="1" ht="16.9" customHeight="1" spans="1:6">
      <c r="A739" s="213"/>
      <c r="B739" s="213"/>
      <c r="C739" s="227"/>
      <c r="D739" s="213">
        <v>2101302</v>
      </c>
      <c r="E739" s="213" t="s">
        <v>1215</v>
      </c>
      <c r="F739" s="217"/>
    </row>
    <row r="740" s="203" customFormat="1" ht="16.9" customHeight="1" spans="1:6">
      <c r="A740" s="213"/>
      <c r="B740" s="213"/>
      <c r="C740" s="227"/>
      <c r="D740" s="213">
        <v>2101399</v>
      </c>
      <c r="E740" s="213" t="s">
        <v>1216</v>
      </c>
      <c r="F740" s="217"/>
    </row>
    <row r="741" s="203" customFormat="1" ht="16.9" customHeight="1" spans="1:6">
      <c r="A741" s="213"/>
      <c r="B741" s="213"/>
      <c r="C741" s="227"/>
      <c r="D741" s="213">
        <v>21014</v>
      </c>
      <c r="E741" s="216" t="s">
        <v>1217</v>
      </c>
      <c r="F741" s="217">
        <f>SUM(F742:F743)</f>
        <v>0</v>
      </c>
    </row>
    <row r="742" s="203" customFormat="1" ht="16.9" customHeight="1" spans="1:6">
      <c r="A742" s="213"/>
      <c r="B742" s="213"/>
      <c r="C742" s="227"/>
      <c r="D742" s="213">
        <v>2101401</v>
      </c>
      <c r="E742" s="213" t="s">
        <v>1218</v>
      </c>
      <c r="F742" s="217"/>
    </row>
    <row r="743" s="203" customFormat="1" ht="16.9" customHeight="1" spans="1:6">
      <c r="A743" s="213"/>
      <c r="B743" s="213"/>
      <c r="C743" s="227"/>
      <c r="D743" s="213">
        <v>2101499</v>
      </c>
      <c r="E743" s="213" t="s">
        <v>1219</v>
      </c>
      <c r="F743" s="217"/>
    </row>
    <row r="744" s="203" customFormat="1" ht="16.9" customHeight="1" spans="1:6">
      <c r="A744" s="213"/>
      <c r="B744" s="213"/>
      <c r="C744" s="227"/>
      <c r="D744" s="213">
        <v>21015</v>
      </c>
      <c r="E744" s="216" t="s">
        <v>1220</v>
      </c>
      <c r="F744" s="217">
        <f>SUM(F745:F752)</f>
        <v>0</v>
      </c>
    </row>
    <row r="745" s="203" customFormat="1" ht="16.9" customHeight="1" spans="1:6">
      <c r="A745" s="213"/>
      <c r="B745" s="213"/>
      <c r="C745" s="227"/>
      <c r="D745" s="213">
        <v>2101501</v>
      </c>
      <c r="E745" s="213" t="s">
        <v>136</v>
      </c>
      <c r="F745" s="217"/>
    </row>
    <row r="746" s="203" customFormat="1" ht="16.9" customHeight="1" spans="1:6">
      <c r="A746" s="213"/>
      <c r="B746" s="213"/>
      <c r="C746" s="227"/>
      <c r="D746" s="213">
        <v>2101502</v>
      </c>
      <c r="E746" s="213" t="s">
        <v>138</v>
      </c>
      <c r="F746" s="217"/>
    </row>
    <row r="747" s="203" customFormat="1" ht="16.9" customHeight="1" spans="1:6">
      <c r="A747" s="213"/>
      <c r="B747" s="213"/>
      <c r="C747" s="227"/>
      <c r="D747" s="213">
        <v>2101503</v>
      </c>
      <c r="E747" s="213" t="s">
        <v>140</v>
      </c>
      <c r="F747" s="217"/>
    </row>
    <row r="748" s="203" customFormat="1" ht="16.9" customHeight="1" spans="1:6">
      <c r="A748" s="213"/>
      <c r="B748" s="213"/>
      <c r="C748" s="227"/>
      <c r="D748" s="213">
        <v>2101504</v>
      </c>
      <c r="E748" s="213" t="s">
        <v>237</v>
      </c>
      <c r="F748" s="217"/>
    </row>
    <row r="749" s="203" customFormat="1" ht="16.9" customHeight="1" spans="1:6">
      <c r="A749" s="213"/>
      <c r="B749" s="213"/>
      <c r="C749" s="227"/>
      <c r="D749" s="213">
        <v>2101505</v>
      </c>
      <c r="E749" s="213" t="s">
        <v>1221</v>
      </c>
      <c r="F749" s="217"/>
    </row>
    <row r="750" s="203" customFormat="1" ht="16.9" customHeight="1" spans="1:6">
      <c r="A750" s="213"/>
      <c r="B750" s="213"/>
      <c r="C750" s="227"/>
      <c r="D750" s="213">
        <v>2101506</v>
      </c>
      <c r="E750" s="213" t="s">
        <v>1222</v>
      </c>
      <c r="F750" s="217"/>
    </row>
    <row r="751" s="203" customFormat="1" ht="16.9" customHeight="1" spans="1:6">
      <c r="A751" s="213"/>
      <c r="B751" s="213"/>
      <c r="C751" s="227"/>
      <c r="D751" s="213">
        <v>2101550</v>
      </c>
      <c r="E751" s="213" t="s">
        <v>154</v>
      </c>
      <c r="F751" s="217"/>
    </row>
    <row r="752" s="203" customFormat="1" ht="16.9" customHeight="1" spans="1:6">
      <c r="A752" s="213"/>
      <c r="B752" s="213"/>
      <c r="C752" s="227"/>
      <c r="D752" s="213">
        <v>2101599</v>
      </c>
      <c r="E752" s="213" t="s">
        <v>1223</v>
      </c>
      <c r="F752" s="217"/>
    </row>
    <row r="753" s="203" customFormat="1" ht="16.9" customHeight="1" spans="1:6">
      <c r="A753" s="213"/>
      <c r="B753" s="213"/>
      <c r="C753" s="227"/>
      <c r="D753" s="213">
        <v>21016</v>
      </c>
      <c r="E753" s="216" t="s">
        <v>1224</v>
      </c>
      <c r="F753" s="217">
        <f>F754</f>
        <v>0</v>
      </c>
    </row>
    <row r="754" s="203" customFormat="1" ht="16.9" customHeight="1" spans="1:6">
      <c r="A754" s="213"/>
      <c r="B754" s="213"/>
      <c r="C754" s="227"/>
      <c r="D754" s="213">
        <v>2101601</v>
      </c>
      <c r="E754" s="213" t="s">
        <v>1225</v>
      </c>
      <c r="F754" s="217"/>
    </row>
    <row r="755" s="203" customFormat="1" ht="16.9" customHeight="1" spans="1:6">
      <c r="A755" s="213"/>
      <c r="B755" s="213"/>
      <c r="C755" s="227"/>
      <c r="D755" s="213">
        <v>21099</v>
      </c>
      <c r="E755" s="216" t="s">
        <v>1226</v>
      </c>
      <c r="F755" s="217">
        <f>F756</f>
        <v>0</v>
      </c>
    </row>
    <row r="756" s="203" customFormat="1" ht="16.9" customHeight="1" spans="1:6">
      <c r="A756" s="213"/>
      <c r="B756" s="213"/>
      <c r="C756" s="227"/>
      <c r="D756" s="213">
        <v>2109901</v>
      </c>
      <c r="E756" s="213" t="s">
        <v>1227</v>
      </c>
      <c r="F756" s="217"/>
    </row>
    <row r="757" s="203" customFormat="1" ht="16.9" customHeight="1" spans="1:6">
      <c r="A757" s="213"/>
      <c r="B757" s="213"/>
      <c r="C757" s="227"/>
      <c r="D757" s="213">
        <v>211</v>
      </c>
      <c r="E757" s="216" t="s">
        <v>1228</v>
      </c>
      <c r="F757" s="217">
        <f>F758+F768+F772+F780+F785+F792+F798+F801+F804+F806+F808+F814+F816+F818+F833</f>
        <v>0</v>
      </c>
    </row>
    <row r="758" s="203" customFormat="1" ht="16.9" customHeight="1" spans="1:6">
      <c r="A758" s="213"/>
      <c r="B758" s="213"/>
      <c r="C758" s="227"/>
      <c r="D758" s="213">
        <v>21101</v>
      </c>
      <c r="E758" s="216" t="s">
        <v>1229</v>
      </c>
      <c r="F758" s="217">
        <f>SUM(F759:F767)</f>
        <v>0</v>
      </c>
    </row>
    <row r="759" s="203" customFormat="1" ht="16.9" customHeight="1" spans="1:6">
      <c r="A759" s="213"/>
      <c r="B759" s="213"/>
      <c r="C759" s="227"/>
      <c r="D759" s="213">
        <v>2110101</v>
      </c>
      <c r="E759" s="213" t="s">
        <v>136</v>
      </c>
      <c r="F759" s="217"/>
    </row>
    <row r="760" s="203" customFormat="1" ht="16.9" customHeight="1" spans="1:6">
      <c r="A760" s="213"/>
      <c r="B760" s="213"/>
      <c r="C760" s="227"/>
      <c r="D760" s="213">
        <v>2110102</v>
      </c>
      <c r="E760" s="213" t="s">
        <v>138</v>
      </c>
      <c r="F760" s="217"/>
    </row>
    <row r="761" s="203" customFormat="1" ht="16.9" customHeight="1" spans="1:6">
      <c r="A761" s="213"/>
      <c r="B761" s="213"/>
      <c r="C761" s="227"/>
      <c r="D761" s="213">
        <v>2110103</v>
      </c>
      <c r="E761" s="213" t="s">
        <v>140</v>
      </c>
      <c r="F761" s="217"/>
    </row>
    <row r="762" s="203" customFormat="1" ht="16.9" customHeight="1" spans="1:6">
      <c r="A762" s="213"/>
      <c r="B762" s="213"/>
      <c r="C762" s="227"/>
      <c r="D762" s="213">
        <v>2110104</v>
      </c>
      <c r="E762" s="213" t="s">
        <v>1230</v>
      </c>
      <c r="F762" s="217"/>
    </row>
    <row r="763" s="203" customFormat="1" ht="16.9" customHeight="1" spans="1:6">
      <c r="A763" s="213"/>
      <c r="B763" s="213"/>
      <c r="C763" s="234"/>
      <c r="D763" s="213">
        <v>2110105</v>
      </c>
      <c r="E763" s="213" t="s">
        <v>1231</v>
      </c>
      <c r="F763" s="217"/>
    </row>
    <row r="764" s="203" customFormat="1" ht="16.9" customHeight="1" spans="1:6">
      <c r="A764" s="213"/>
      <c r="B764" s="213"/>
      <c r="C764" s="234"/>
      <c r="D764" s="213">
        <v>2110106</v>
      </c>
      <c r="E764" s="213" t="s">
        <v>1232</v>
      </c>
      <c r="F764" s="217"/>
    </row>
    <row r="765" s="203" customFormat="1" ht="16.9" customHeight="1" spans="1:6">
      <c r="A765" s="213"/>
      <c r="B765" s="213"/>
      <c r="C765" s="234"/>
      <c r="D765" s="213">
        <v>2110107</v>
      </c>
      <c r="E765" s="213" t="s">
        <v>1233</v>
      </c>
      <c r="F765" s="217"/>
    </row>
    <row r="766" s="203" customFormat="1" ht="16.9" customHeight="1" spans="1:6">
      <c r="A766" s="213"/>
      <c r="B766" s="213"/>
      <c r="C766" s="234"/>
      <c r="D766" s="213">
        <v>2110108</v>
      </c>
      <c r="E766" s="213" t="s">
        <v>1234</v>
      </c>
      <c r="F766" s="217"/>
    </row>
    <row r="767" s="203" customFormat="1" ht="16.9" customHeight="1" spans="1:6">
      <c r="A767" s="213"/>
      <c r="B767" s="213"/>
      <c r="C767" s="234"/>
      <c r="D767" s="213">
        <v>2110199</v>
      </c>
      <c r="E767" s="213" t="s">
        <v>1235</v>
      </c>
      <c r="F767" s="217"/>
    </row>
    <row r="768" s="203" customFormat="1" ht="16.9" customHeight="1" spans="1:6">
      <c r="A768" s="213"/>
      <c r="B768" s="213"/>
      <c r="C768" s="234"/>
      <c r="D768" s="213">
        <v>21102</v>
      </c>
      <c r="E768" s="216" t="s">
        <v>1236</v>
      </c>
      <c r="F768" s="217">
        <f>SUM(F769:F771)</f>
        <v>0</v>
      </c>
    </row>
    <row r="769" s="203" customFormat="1" ht="16.9" customHeight="1" spans="1:6">
      <c r="A769" s="213"/>
      <c r="B769" s="213"/>
      <c r="C769" s="234"/>
      <c r="D769" s="213">
        <v>2110203</v>
      </c>
      <c r="E769" s="213" t="s">
        <v>1237</v>
      </c>
      <c r="F769" s="217"/>
    </row>
    <row r="770" s="203" customFormat="1" ht="16.9" customHeight="1" spans="1:6">
      <c r="A770" s="213"/>
      <c r="B770" s="213"/>
      <c r="C770" s="234"/>
      <c r="D770" s="213">
        <v>2110204</v>
      </c>
      <c r="E770" s="213" t="s">
        <v>1238</v>
      </c>
      <c r="F770" s="217"/>
    </row>
    <row r="771" s="203" customFormat="1" ht="16.9" customHeight="1" spans="1:6">
      <c r="A771" s="213"/>
      <c r="B771" s="213"/>
      <c r="C771" s="234"/>
      <c r="D771" s="213">
        <v>2110299</v>
      </c>
      <c r="E771" s="213" t="s">
        <v>1239</v>
      </c>
      <c r="F771" s="217"/>
    </row>
    <row r="772" s="203" customFormat="1" ht="16.9" customHeight="1" spans="1:6">
      <c r="A772" s="213"/>
      <c r="B772" s="213"/>
      <c r="C772" s="227"/>
      <c r="D772" s="213">
        <v>21103</v>
      </c>
      <c r="E772" s="216" t="s">
        <v>1240</v>
      </c>
      <c r="F772" s="217">
        <f>SUM(F773:F779)</f>
        <v>0</v>
      </c>
    </row>
    <row r="773" s="203" customFormat="1" ht="16.9" customHeight="1" spans="1:6">
      <c r="A773" s="213"/>
      <c r="B773" s="213"/>
      <c r="C773" s="227"/>
      <c r="D773" s="213">
        <v>2110301</v>
      </c>
      <c r="E773" s="213" t="s">
        <v>1241</v>
      </c>
      <c r="F773" s="217"/>
    </row>
    <row r="774" s="203" customFormat="1" ht="16.9" customHeight="1" spans="1:6">
      <c r="A774" s="213"/>
      <c r="B774" s="213"/>
      <c r="C774" s="227"/>
      <c r="D774" s="213">
        <v>2110302</v>
      </c>
      <c r="E774" s="213" t="s">
        <v>1242</v>
      </c>
      <c r="F774" s="217"/>
    </row>
    <row r="775" s="203" customFormat="1" ht="16.9" customHeight="1" spans="1:6">
      <c r="A775" s="213"/>
      <c r="B775" s="213"/>
      <c r="C775" s="227"/>
      <c r="D775" s="213">
        <v>2110303</v>
      </c>
      <c r="E775" s="213" t="s">
        <v>1243</v>
      </c>
      <c r="F775" s="217"/>
    </row>
    <row r="776" s="203" customFormat="1" ht="16.9" customHeight="1" spans="1:6">
      <c r="A776" s="213"/>
      <c r="B776" s="213"/>
      <c r="C776" s="227"/>
      <c r="D776" s="213">
        <v>2110304</v>
      </c>
      <c r="E776" s="213" t="s">
        <v>1244</v>
      </c>
      <c r="F776" s="217"/>
    </row>
    <row r="777" s="203" customFormat="1" ht="16.9" customHeight="1" spans="1:6">
      <c r="A777" s="213"/>
      <c r="B777" s="213"/>
      <c r="C777" s="227"/>
      <c r="D777" s="213">
        <v>2110305</v>
      </c>
      <c r="E777" s="213" t="s">
        <v>1245</v>
      </c>
      <c r="F777" s="217"/>
    </row>
    <row r="778" s="203" customFormat="1" ht="16.9" customHeight="1" spans="1:6">
      <c r="A778" s="213"/>
      <c r="B778" s="213"/>
      <c r="C778" s="227"/>
      <c r="D778" s="213">
        <v>2110306</v>
      </c>
      <c r="E778" s="213" t="s">
        <v>1246</v>
      </c>
      <c r="F778" s="217"/>
    </row>
    <row r="779" s="203" customFormat="1" ht="16.9" customHeight="1" spans="1:6">
      <c r="A779" s="213"/>
      <c r="B779" s="213"/>
      <c r="C779" s="227"/>
      <c r="D779" s="213">
        <v>2110399</v>
      </c>
      <c r="E779" s="213" t="s">
        <v>1247</v>
      </c>
      <c r="F779" s="217"/>
    </row>
    <row r="780" s="203" customFormat="1" ht="16.9" customHeight="1" spans="1:6">
      <c r="A780" s="213"/>
      <c r="B780" s="213"/>
      <c r="C780" s="227"/>
      <c r="D780" s="213">
        <v>21104</v>
      </c>
      <c r="E780" s="216" t="s">
        <v>1248</v>
      </c>
      <c r="F780" s="217">
        <f>SUM(F781:F784)</f>
        <v>0</v>
      </c>
    </row>
    <row r="781" s="203" customFormat="1" ht="16.9" customHeight="1" spans="1:6">
      <c r="A781" s="213"/>
      <c r="B781" s="213"/>
      <c r="C781" s="227"/>
      <c r="D781" s="213">
        <v>2110401</v>
      </c>
      <c r="E781" s="213" t="s">
        <v>1249</v>
      </c>
      <c r="F781" s="217"/>
    </row>
    <row r="782" s="203" customFormat="1" ht="16.9" customHeight="1" spans="1:6">
      <c r="A782" s="213"/>
      <c r="B782" s="213"/>
      <c r="C782" s="227"/>
      <c r="D782" s="213">
        <v>2110402</v>
      </c>
      <c r="E782" s="213" t="s">
        <v>1250</v>
      </c>
      <c r="F782" s="217"/>
    </row>
    <row r="783" s="203" customFormat="1" ht="16.9" customHeight="1" spans="1:6">
      <c r="A783" s="213"/>
      <c r="B783" s="213"/>
      <c r="C783" s="227"/>
      <c r="D783" s="213">
        <v>2110404</v>
      </c>
      <c r="E783" s="213" t="s">
        <v>1251</v>
      </c>
      <c r="F783" s="217"/>
    </row>
    <row r="784" s="203" customFormat="1" ht="16.9" customHeight="1" spans="1:6">
      <c r="A784" s="213"/>
      <c r="B784" s="213"/>
      <c r="C784" s="227"/>
      <c r="D784" s="213">
        <v>2110499</v>
      </c>
      <c r="E784" s="213" t="s">
        <v>1252</v>
      </c>
      <c r="F784" s="217"/>
    </row>
    <row r="785" s="203" customFormat="1" ht="16.9" customHeight="1" spans="1:6">
      <c r="A785" s="213"/>
      <c r="B785" s="213"/>
      <c r="C785" s="227"/>
      <c r="D785" s="213">
        <v>21105</v>
      </c>
      <c r="E785" s="216" t="s">
        <v>1253</v>
      </c>
      <c r="F785" s="217">
        <f>SUM(F786:F791)</f>
        <v>0</v>
      </c>
    </row>
    <row r="786" s="203" customFormat="1" ht="16.9" customHeight="1" spans="1:6">
      <c r="A786" s="213"/>
      <c r="B786" s="213"/>
      <c r="C786" s="227"/>
      <c r="D786" s="213">
        <v>2110501</v>
      </c>
      <c r="E786" s="213" t="s">
        <v>1254</v>
      </c>
      <c r="F786" s="217"/>
    </row>
    <row r="787" s="203" customFormat="1" ht="16.9" customHeight="1" spans="1:6">
      <c r="A787" s="213"/>
      <c r="B787" s="213"/>
      <c r="C787" s="227"/>
      <c r="D787" s="213">
        <v>2110502</v>
      </c>
      <c r="E787" s="213" t="s">
        <v>1255</v>
      </c>
      <c r="F787" s="217"/>
    </row>
    <row r="788" s="203" customFormat="1" ht="16.9" customHeight="1" spans="1:6">
      <c r="A788" s="213"/>
      <c r="B788" s="213"/>
      <c r="C788" s="227"/>
      <c r="D788" s="213">
        <v>2110503</v>
      </c>
      <c r="E788" s="213" t="s">
        <v>1256</v>
      </c>
      <c r="F788" s="217"/>
    </row>
    <row r="789" s="203" customFormat="1" ht="16.9" customHeight="1" spans="1:6">
      <c r="A789" s="213"/>
      <c r="B789" s="213"/>
      <c r="C789" s="227"/>
      <c r="D789" s="213">
        <v>2110506</v>
      </c>
      <c r="E789" s="213" t="s">
        <v>1257</v>
      </c>
      <c r="F789" s="217"/>
    </row>
    <row r="790" s="203" customFormat="1" ht="16.9" customHeight="1" spans="1:6">
      <c r="A790" s="213"/>
      <c r="B790" s="213"/>
      <c r="C790" s="227"/>
      <c r="D790" s="213">
        <v>2110507</v>
      </c>
      <c r="E790" s="213" t="s">
        <v>1258</v>
      </c>
      <c r="F790" s="217"/>
    </row>
    <row r="791" s="203" customFormat="1" ht="16.9" customHeight="1" spans="1:6">
      <c r="A791" s="213"/>
      <c r="B791" s="213"/>
      <c r="C791" s="227"/>
      <c r="D791" s="213">
        <v>2110599</v>
      </c>
      <c r="E791" s="213" t="s">
        <v>1259</v>
      </c>
      <c r="F791" s="217"/>
    </row>
    <row r="792" s="203" customFormat="1" ht="16.9" customHeight="1" spans="1:6">
      <c r="A792" s="213"/>
      <c r="B792" s="213"/>
      <c r="C792" s="227"/>
      <c r="D792" s="213">
        <v>21106</v>
      </c>
      <c r="E792" s="216" t="s">
        <v>1260</v>
      </c>
      <c r="F792" s="217">
        <f>SUM(F793:F797)</f>
        <v>0</v>
      </c>
    </row>
    <row r="793" s="203" customFormat="1" ht="16.9" customHeight="1" spans="1:6">
      <c r="A793" s="213"/>
      <c r="B793" s="213"/>
      <c r="C793" s="227"/>
      <c r="D793" s="213">
        <v>2110602</v>
      </c>
      <c r="E793" s="213" t="s">
        <v>1261</v>
      </c>
      <c r="F793" s="217"/>
    </row>
    <row r="794" s="203" customFormat="1" ht="16.9" customHeight="1" spans="1:6">
      <c r="A794" s="213"/>
      <c r="B794" s="213"/>
      <c r="C794" s="227"/>
      <c r="D794" s="213">
        <v>2110603</v>
      </c>
      <c r="E794" s="213" t="s">
        <v>1262</v>
      </c>
      <c r="F794" s="217"/>
    </row>
    <row r="795" s="203" customFormat="1" ht="16.9" customHeight="1" spans="1:6">
      <c r="A795" s="213"/>
      <c r="B795" s="213"/>
      <c r="C795" s="227"/>
      <c r="D795" s="213">
        <v>2110604</v>
      </c>
      <c r="E795" s="213" t="s">
        <v>1263</v>
      </c>
      <c r="F795" s="217"/>
    </row>
    <row r="796" s="203" customFormat="1" ht="16.9" customHeight="1" spans="1:6">
      <c r="A796" s="213"/>
      <c r="B796" s="213"/>
      <c r="C796" s="227"/>
      <c r="D796" s="213">
        <v>2110605</v>
      </c>
      <c r="E796" s="213" t="s">
        <v>1264</v>
      </c>
      <c r="F796" s="217"/>
    </row>
    <row r="797" s="203" customFormat="1" ht="16.9" customHeight="1" spans="1:6">
      <c r="A797" s="213"/>
      <c r="B797" s="213"/>
      <c r="C797" s="227"/>
      <c r="D797" s="213">
        <v>2110699</v>
      </c>
      <c r="E797" s="213" t="s">
        <v>1265</v>
      </c>
      <c r="F797" s="217"/>
    </row>
    <row r="798" s="203" customFormat="1" ht="16.9" customHeight="1" spans="1:6">
      <c r="A798" s="213"/>
      <c r="B798" s="213"/>
      <c r="C798" s="227"/>
      <c r="D798" s="213">
        <v>21107</v>
      </c>
      <c r="E798" s="216" t="s">
        <v>1266</v>
      </c>
      <c r="F798" s="217">
        <f>SUM(F799:F800)</f>
        <v>0</v>
      </c>
    </row>
    <row r="799" s="203" customFormat="1" ht="16.9" customHeight="1" spans="1:6">
      <c r="A799" s="213"/>
      <c r="B799" s="213"/>
      <c r="C799" s="227"/>
      <c r="D799" s="213">
        <v>2110704</v>
      </c>
      <c r="E799" s="213" t="s">
        <v>1267</v>
      </c>
      <c r="F799" s="217"/>
    </row>
    <row r="800" s="203" customFormat="1" ht="16.9" customHeight="1" spans="1:6">
      <c r="A800" s="213"/>
      <c r="B800" s="213"/>
      <c r="C800" s="227"/>
      <c r="D800" s="213">
        <v>2110799</v>
      </c>
      <c r="E800" s="213" t="s">
        <v>1268</v>
      </c>
      <c r="F800" s="217"/>
    </row>
    <row r="801" s="203" customFormat="1" ht="16.9" customHeight="1" spans="1:6">
      <c r="A801" s="213"/>
      <c r="B801" s="213"/>
      <c r="C801" s="227"/>
      <c r="D801" s="213">
        <v>21108</v>
      </c>
      <c r="E801" s="216" t="s">
        <v>1269</v>
      </c>
      <c r="F801" s="217">
        <f>SUM(F802:F803)</f>
        <v>0</v>
      </c>
    </row>
    <row r="802" s="203" customFormat="1" ht="16.9" customHeight="1" spans="1:6">
      <c r="A802" s="213"/>
      <c r="B802" s="213"/>
      <c r="C802" s="227"/>
      <c r="D802" s="213">
        <v>2110804</v>
      </c>
      <c r="E802" s="213" t="s">
        <v>1270</v>
      </c>
      <c r="F802" s="217"/>
    </row>
    <row r="803" s="203" customFormat="1" ht="16.9" customHeight="1" spans="1:6">
      <c r="A803" s="213"/>
      <c r="B803" s="213"/>
      <c r="C803" s="227"/>
      <c r="D803" s="213">
        <v>2110899</v>
      </c>
      <c r="E803" s="213" t="s">
        <v>1271</v>
      </c>
      <c r="F803" s="217"/>
    </row>
    <row r="804" s="203" customFormat="1" ht="16.9" customHeight="1" spans="1:6">
      <c r="A804" s="213"/>
      <c r="B804" s="213"/>
      <c r="C804" s="227"/>
      <c r="D804" s="213">
        <v>21109</v>
      </c>
      <c r="E804" s="216" t="s">
        <v>1272</v>
      </c>
      <c r="F804" s="217">
        <f>F805</f>
        <v>0</v>
      </c>
    </row>
    <row r="805" s="203" customFormat="1" ht="16.9" customHeight="1" spans="1:6">
      <c r="A805" s="213"/>
      <c r="B805" s="213"/>
      <c r="C805" s="227"/>
      <c r="D805" s="213">
        <v>2110901</v>
      </c>
      <c r="E805" s="213" t="s">
        <v>1273</v>
      </c>
      <c r="F805" s="217"/>
    </row>
    <row r="806" s="203" customFormat="1" ht="16.9" customHeight="1" spans="1:6">
      <c r="A806" s="213"/>
      <c r="B806" s="213"/>
      <c r="C806" s="227"/>
      <c r="D806" s="213">
        <v>21110</v>
      </c>
      <c r="E806" s="216" t="s">
        <v>1274</v>
      </c>
      <c r="F806" s="217">
        <f>F807</f>
        <v>0</v>
      </c>
    </row>
    <row r="807" s="203" customFormat="1" ht="16.9" customHeight="1" spans="1:6">
      <c r="A807" s="213"/>
      <c r="B807" s="213"/>
      <c r="C807" s="227"/>
      <c r="D807" s="213">
        <v>2111001</v>
      </c>
      <c r="E807" s="213" t="s">
        <v>1275</v>
      </c>
      <c r="F807" s="217"/>
    </row>
    <row r="808" s="203" customFormat="1" ht="16.9" customHeight="1" spans="1:6">
      <c r="A808" s="213"/>
      <c r="B808" s="213"/>
      <c r="C808" s="227"/>
      <c r="D808" s="213">
        <v>21111</v>
      </c>
      <c r="E808" s="216" t="s">
        <v>1276</v>
      </c>
      <c r="F808" s="217">
        <f>SUM(F809:F813)</f>
        <v>0</v>
      </c>
    </row>
    <row r="809" s="203" customFormat="1" ht="16.9" customHeight="1" spans="1:6">
      <c r="A809" s="213"/>
      <c r="B809" s="213"/>
      <c r="C809" s="227"/>
      <c r="D809" s="213">
        <v>2111101</v>
      </c>
      <c r="E809" s="213" t="s">
        <v>1277</v>
      </c>
      <c r="F809" s="217"/>
    </row>
    <row r="810" s="203" customFormat="1" ht="16.9" customHeight="1" spans="1:6">
      <c r="A810" s="213"/>
      <c r="B810" s="213"/>
      <c r="C810" s="227"/>
      <c r="D810" s="213">
        <v>2111102</v>
      </c>
      <c r="E810" s="213" t="s">
        <v>1278</v>
      </c>
      <c r="F810" s="217"/>
    </row>
    <row r="811" s="203" customFormat="1" ht="16.9" customHeight="1" spans="1:6">
      <c r="A811" s="213"/>
      <c r="B811" s="213"/>
      <c r="C811" s="227"/>
      <c r="D811" s="213">
        <v>2111103</v>
      </c>
      <c r="E811" s="213" t="s">
        <v>1279</v>
      </c>
      <c r="F811" s="217"/>
    </row>
    <row r="812" s="203" customFormat="1" ht="16.9" customHeight="1" spans="1:6">
      <c r="A812" s="213"/>
      <c r="B812" s="213"/>
      <c r="C812" s="227"/>
      <c r="D812" s="213">
        <v>2111104</v>
      </c>
      <c r="E812" s="213" t="s">
        <v>1280</v>
      </c>
      <c r="F812" s="217"/>
    </row>
    <row r="813" s="203" customFormat="1" ht="16.9" customHeight="1" spans="1:6">
      <c r="A813" s="213"/>
      <c r="B813" s="213"/>
      <c r="C813" s="227"/>
      <c r="D813" s="213">
        <v>2111199</v>
      </c>
      <c r="E813" s="213" t="s">
        <v>1281</v>
      </c>
      <c r="F813" s="217"/>
    </row>
    <row r="814" s="203" customFormat="1" ht="16.9" customHeight="1" spans="1:6">
      <c r="A814" s="213"/>
      <c r="B814" s="213"/>
      <c r="C814" s="227"/>
      <c r="D814" s="213">
        <v>21112</v>
      </c>
      <c r="E814" s="216" t="s">
        <v>1282</v>
      </c>
      <c r="F814" s="217">
        <f>F815</f>
        <v>0</v>
      </c>
    </row>
    <row r="815" s="203" customFormat="1" ht="16.9" customHeight="1" spans="1:6">
      <c r="A815" s="213"/>
      <c r="B815" s="213"/>
      <c r="C815" s="227"/>
      <c r="D815" s="213">
        <v>2111201</v>
      </c>
      <c r="E815" s="213" t="s">
        <v>1283</v>
      </c>
      <c r="F815" s="217"/>
    </row>
    <row r="816" s="203" customFormat="1" ht="16.9" customHeight="1" spans="1:6">
      <c r="A816" s="213"/>
      <c r="B816" s="213"/>
      <c r="C816" s="227"/>
      <c r="D816" s="213">
        <v>21113</v>
      </c>
      <c r="E816" s="216" t="s">
        <v>1284</v>
      </c>
      <c r="F816" s="217">
        <f>F817</f>
        <v>0</v>
      </c>
    </row>
    <row r="817" s="203" customFormat="1" ht="16.9" customHeight="1" spans="1:6">
      <c r="A817" s="213"/>
      <c r="B817" s="213"/>
      <c r="C817" s="227"/>
      <c r="D817" s="213">
        <v>2111301</v>
      </c>
      <c r="E817" s="213" t="s">
        <v>1285</v>
      </c>
      <c r="F817" s="217"/>
    </row>
    <row r="818" s="203" customFormat="1" ht="16.9" customHeight="1" spans="1:6">
      <c r="A818" s="213"/>
      <c r="B818" s="213"/>
      <c r="C818" s="227"/>
      <c r="D818" s="213">
        <v>21114</v>
      </c>
      <c r="E818" s="216" t="s">
        <v>1286</v>
      </c>
      <c r="F818" s="217">
        <f>SUM(F819:F832)</f>
        <v>0</v>
      </c>
    </row>
    <row r="819" s="203" customFormat="1" ht="16.9" customHeight="1" spans="1:6">
      <c r="A819" s="213"/>
      <c r="B819" s="213"/>
      <c r="C819" s="227"/>
      <c r="D819" s="213">
        <v>2111401</v>
      </c>
      <c r="E819" s="213" t="s">
        <v>136</v>
      </c>
      <c r="F819" s="217"/>
    </row>
    <row r="820" s="203" customFormat="1" ht="16.9" customHeight="1" spans="1:6">
      <c r="A820" s="213"/>
      <c r="B820" s="213"/>
      <c r="C820" s="227"/>
      <c r="D820" s="213">
        <v>2111402</v>
      </c>
      <c r="E820" s="213" t="s">
        <v>138</v>
      </c>
      <c r="F820" s="217"/>
    </row>
    <row r="821" s="203" customFormat="1" ht="16.9" customHeight="1" spans="1:6">
      <c r="A821" s="213"/>
      <c r="B821" s="213"/>
      <c r="C821" s="227"/>
      <c r="D821" s="213">
        <v>2111403</v>
      </c>
      <c r="E821" s="213" t="s">
        <v>140</v>
      </c>
      <c r="F821" s="217"/>
    </row>
    <row r="822" s="203" customFormat="1" ht="16.9" customHeight="1" spans="1:6">
      <c r="A822" s="213"/>
      <c r="B822" s="213"/>
      <c r="C822" s="227"/>
      <c r="D822" s="213">
        <v>2111404</v>
      </c>
      <c r="E822" s="213" t="s">
        <v>1287</v>
      </c>
      <c r="F822" s="217"/>
    </row>
    <row r="823" s="203" customFormat="1" ht="16.9" customHeight="1" spans="1:6">
      <c r="A823" s="213"/>
      <c r="B823" s="213"/>
      <c r="C823" s="227"/>
      <c r="D823" s="213">
        <v>2111405</v>
      </c>
      <c r="E823" s="213" t="s">
        <v>1288</v>
      </c>
      <c r="F823" s="217"/>
    </row>
    <row r="824" s="203" customFormat="1" ht="16.9" customHeight="1" spans="1:6">
      <c r="A824" s="213"/>
      <c r="B824" s="213"/>
      <c r="C824" s="227"/>
      <c r="D824" s="213">
        <v>2111406</v>
      </c>
      <c r="E824" s="213" t="s">
        <v>1289</v>
      </c>
      <c r="F824" s="217"/>
    </row>
    <row r="825" s="203" customFormat="1" ht="16.9" customHeight="1" spans="1:6">
      <c r="A825" s="213"/>
      <c r="B825" s="213"/>
      <c r="C825" s="227"/>
      <c r="D825" s="213">
        <v>2111407</v>
      </c>
      <c r="E825" s="213" t="s">
        <v>1290</v>
      </c>
      <c r="F825" s="217"/>
    </row>
    <row r="826" s="203" customFormat="1" ht="16.9" customHeight="1" spans="1:6">
      <c r="A826" s="213"/>
      <c r="B826" s="213"/>
      <c r="C826" s="234"/>
      <c r="D826" s="213">
        <v>2111408</v>
      </c>
      <c r="E826" s="213" t="s">
        <v>1291</v>
      </c>
      <c r="F826" s="217"/>
    </row>
    <row r="827" s="203" customFormat="1" ht="16.9" customHeight="1" spans="1:6">
      <c r="A827" s="213"/>
      <c r="B827" s="213"/>
      <c r="C827" s="234"/>
      <c r="D827" s="213">
        <v>2111409</v>
      </c>
      <c r="E827" s="213" t="s">
        <v>1292</v>
      </c>
      <c r="F827" s="217"/>
    </row>
    <row r="828" s="203" customFormat="1" ht="16.9" customHeight="1" spans="1:6">
      <c r="A828" s="213"/>
      <c r="B828" s="213"/>
      <c r="C828" s="234"/>
      <c r="D828" s="213">
        <v>2111410</v>
      </c>
      <c r="E828" s="213" t="s">
        <v>1293</v>
      </c>
      <c r="F828" s="217"/>
    </row>
    <row r="829" s="203" customFormat="1" ht="16.9" customHeight="1" spans="1:6">
      <c r="A829" s="213"/>
      <c r="B829" s="213"/>
      <c r="C829" s="234"/>
      <c r="D829" s="213">
        <v>2111411</v>
      </c>
      <c r="E829" s="213" t="s">
        <v>237</v>
      </c>
      <c r="F829" s="217"/>
    </row>
    <row r="830" s="203" customFormat="1" ht="16.9" customHeight="1" spans="1:6">
      <c r="A830" s="213"/>
      <c r="B830" s="213"/>
      <c r="C830" s="234"/>
      <c r="D830" s="213">
        <v>2111413</v>
      </c>
      <c r="E830" s="213" t="s">
        <v>1294</v>
      </c>
      <c r="F830" s="217"/>
    </row>
    <row r="831" s="203" customFormat="1" ht="16.9" customHeight="1" spans="1:6">
      <c r="A831" s="213"/>
      <c r="B831" s="213"/>
      <c r="C831" s="234"/>
      <c r="D831" s="213">
        <v>2111450</v>
      </c>
      <c r="E831" s="213" t="s">
        <v>154</v>
      </c>
      <c r="F831" s="217"/>
    </row>
    <row r="832" s="203" customFormat="1" ht="16.9" customHeight="1" spans="1:6">
      <c r="A832" s="213"/>
      <c r="B832" s="213"/>
      <c r="C832" s="234"/>
      <c r="D832" s="213">
        <v>2111499</v>
      </c>
      <c r="E832" s="213" t="s">
        <v>1295</v>
      </c>
      <c r="F832" s="217"/>
    </row>
    <row r="833" s="203" customFormat="1" ht="16.9" customHeight="1" spans="1:6">
      <c r="A833" s="213"/>
      <c r="B833" s="213"/>
      <c r="C833" s="234"/>
      <c r="D833" s="213">
        <v>21199</v>
      </c>
      <c r="E833" s="216" t="s">
        <v>1296</v>
      </c>
      <c r="F833" s="217">
        <f>F834</f>
        <v>0</v>
      </c>
    </row>
    <row r="834" s="203" customFormat="1" ht="16.9" customHeight="1" spans="1:6">
      <c r="A834" s="213"/>
      <c r="B834" s="213"/>
      <c r="C834" s="234"/>
      <c r="D834" s="213">
        <v>2119901</v>
      </c>
      <c r="E834" s="213" t="s">
        <v>1297</v>
      </c>
      <c r="F834" s="217"/>
    </row>
    <row r="835" s="203" customFormat="1" ht="16.9" customHeight="1" spans="1:6">
      <c r="A835" s="213"/>
      <c r="B835" s="213"/>
      <c r="C835" s="234"/>
      <c r="D835" s="213">
        <v>212</v>
      </c>
      <c r="E835" s="216" t="s">
        <v>1298</v>
      </c>
      <c r="F835" s="217">
        <f>F836+F847+F849+F852+F854+F856</f>
        <v>125</v>
      </c>
    </row>
    <row r="836" s="203" customFormat="1" ht="16.9" customHeight="1" spans="1:6">
      <c r="A836" s="213"/>
      <c r="B836" s="213"/>
      <c r="C836" s="234"/>
      <c r="D836" s="213">
        <v>21201</v>
      </c>
      <c r="E836" s="216" t="s">
        <v>1299</v>
      </c>
      <c r="F836" s="217">
        <f>SUM(F837:F846)</f>
        <v>0</v>
      </c>
    </row>
    <row r="837" s="203" customFormat="1" ht="16.9" customHeight="1" spans="1:6">
      <c r="A837" s="213"/>
      <c r="B837" s="213"/>
      <c r="C837" s="234"/>
      <c r="D837" s="213">
        <v>2120101</v>
      </c>
      <c r="E837" s="213" t="s">
        <v>136</v>
      </c>
      <c r="F837" s="217"/>
    </row>
    <row r="838" s="203" customFormat="1" ht="16.9" customHeight="1" spans="1:6">
      <c r="A838" s="213"/>
      <c r="B838" s="213"/>
      <c r="C838" s="234"/>
      <c r="D838" s="213">
        <v>2120102</v>
      </c>
      <c r="E838" s="213" t="s">
        <v>138</v>
      </c>
      <c r="F838" s="217"/>
    </row>
    <row r="839" s="203" customFormat="1" ht="16.9" customHeight="1" spans="1:6">
      <c r="A839" s="213"/>
      <c r="B839" s="213"/>
      <c r="C839" s="234"/>
      <c r="D839" s="213">
        <v>2120103</v>
      </c>
      <c r="E839" s="213" t="s">
        <v>140</v>
      </c>
      <c r="F839" s="217"/>
    </row>
    <row r="840" s="203" customFormat="1" ht="16.9" customHeight="1" spans="1:6">
      <c r="A840" s="213"/>
      <c r="B840" s="213"/>
      <c r="C840" s="234"/>
      <c r="D840" s="213">
        <v>2120104</v>
      </c>
      <c r="E840" s="213" t="s">
        <v>1300</v>
      </c>
      <c r="F840" s="217"/>
    </row>
    <row r="841" s="203" customFormat="1" ht="16.9" customHeight="1" spans="1:6">
      <c r="A841" s="213"/>
      <c r="B841" s="213"/>
      <c r="C841" s="234"/>
      <c r="D841" s="213">
        <v>2120105</v>
      </c>
      <c r="E841" s="213" t="s">
        <v>1301</v>
      </c>
      <c r="F841" s="217"/>
    </row>
    <row r="842" s="203" customFormat="1" ht="16.9" customHeight="1" spans="1:6">
      <c r="A842" s="213"/>
      <c r="B842" s="213"/>
      <c r="C842" s="234"/>
      <c r="D842" s="213">
        <v>2120106</v>
      </c>
      <c r="E842" s="213" t="s">
        <v>1302</v>
      </c>
      <c r="F842" s="217"/>
    </row>
    <row r="843" s="203" customFormat="1" ht="16.9" customHeight="1" spans="1:6">
      <c r="A843" s="213"/>
      <c r="B843" s="213"/>
      <c r="C843" s="234"/>
      <c r="D843" s="213">
        <v>2120107</v>
      </c>
      <c r="E843" s="213" t="s">
        <v>1303</v>
      </c>
      <c r="F843" s="217"/>
    </row>
    <row r="844" s="203" customFormat="1" ht="16.9" customHeight="1" spans="1:6">
      <c r="A844" s="213"/>
      <c r="B844" s="213"/>
      <c r="C844" s="227"/>
      <c r="D844" s="213">
        <v>2120109</v>
      </c>
      <c r="E844" s="213" t="s">
        <v>1304</v>
      </c>
      <c r="F844" s="217"/>
    </row>
    <row r="845" s="203" customFormat="1" ht="16.9" customHeight="1" spans="1:6">
      <c r="A845" s="213"/>
      <c r="B845" s="213"/>
      <c r="C845" s="227"/>
      <c r="D845" s="213">
        <v>2120110</v>
      </c>
      <c r="E845" s="213" t="s">
        <v>1305</v>
      </c>
      <c r="F845" s="217"/>
    </row>
    <row r="846" s="203" customFormat="1" ht="16.9" customHeight="1" spans="1:6">
      <c r="A846" s="213"/>
      <c r="B846" s="213"/>
      <c r="C846" s="227"/>
      <c r="D846" s="213">
        <v>2120199</v>
      </c>
      <c r="E846" s="213" t="s">
        <v>1306</v>
      </c>
      <c r="F846" s="217"/>
    </row>
    <row r="847" s="203" customFormat="1" ht="16.9" customHeight="1" spans="1:6">
      <c r="A847" s="213"/>
      <c r="B847" s="213"/>
      <c r="C847" s="227"/>
      <c r="D847" s="213">
        <v>21202</v>
      </c>
      <c r="E847" s="216" t="s">
        <v>1307</v>
      </c>
      <c r="F847" s="217">
        <f>F848</f>
        <v>0</v>
      </c>
    </row>
    <row r="848" s="203" customFormat="1" ht="16.9" customHeight="1" spans="1:6">
      <c r="A848" s="213"/>
      <c r="B848" s="213"/>
      <c r="C848" s="227"/>
      <c r="D848" s="213">
        <v>2120201</v>
      </c>
      <c r="E848" s="213" t="s">
        <v>1308</v>
      </c>
      <c r="F848" s="217"/>
    </row>
    <row r="849" s="203" customFormat="1" ht="16.9" customHeight="1" spans="1:6">
      <c r="A849" s="213"/>
      <c r="B849" s="213"/>
      <c r="C849" s="227"/>
      <c r="D849" s="213">
        <v>21203</v>
      </c>
      <c r="E849" s="216" t="s">
        <v>1309</v>
      </c>
      <c r="F849" s="217">
        <f>SUM(F850:F851)</f>
        <v>0</v>
      </c>
    </row>
    <row r="850" s="203" customFormat="1" ht="16.9" customHeight="1" spans="1:6">
      <c r="A850" s="213"/>
      <c r="B850" s="213"/>
      <c r="C850" s="227"/>
      <c r="D850" s="213">
        <v>2120303</v>
      </c>
      <c r="E850" s="213" t="s">
        <v>1310</v>
      </c>
      <c r="F850" s="217"/>
    </row>
    <row r="851" s="203" customFormat="1" ht="16.9" customHeight="1" spans="1:6">
      <c r="A851" s="213"/>
      <c r="B851" s="213"/>
      <c r="C851" s="227"/>
      <c r="D851" s="213">
        <v>2120399</v>
      </c>
      <c r="E851" s="213" t="s">
        <v>1311</v>
      </c>
      <c r="F851" s="217"/>
    </row>
    <row r="852" s="203" customFormat="1" ht="16.9" customHeight="1" spans="1:6">
      <c r="A852" s="213"/>
      <c r="B852" s="213"/>
      <c r="C852" s="227"/>
      <c r="D852" s="213">
        <v>21205</v>
      </c>
      <c r="E852" s="216" t="s">
        <v>1312</v>
      </c>
      <c r="F852" s="217">
        <f t="shared" ref="F852:F856" si="1">F853</f>
        <v>125</v>
      </c>
    </row>
    <row r="853" s="203" customFormat="1" ht="16.9" customHeight="1" spans="1:6">
      <c r="A853" s="213"/>
      <c r="B853" s="213"/>
      <c r="C853" s="227"/>
      <c r="D853" s="213">
        <v>2120501</v>
      </c>
      <c r="E853" s="213" t="s">
        <v>1313</v>
      </c>
      <c r="F853" s="217">
        <v>125</v>
      </c>
    </row>
    <row r="854" s="203" customFormat="1" ht="16.9" customHeight="1" spans="1:6">
      <c r="A854" s="213"/>
      <c r="B854" s="213"/>
      <c r="C854" s="227"/>
      <c r="D854" s="213">
        <v>21206</v>
      </c>
      <c r="E854" s="216" t="s">
        <v>1314</v>
      </c>
      <c r="F854" s="217">
        <f t="shared" si="1"/>
        <v>0</v>
      </c>
    </row>
    <row r="855" s="203" customFormat="1" ht="16.9" customHeight="1" spans="1:6">
      <c r="A855" s="213"/>
      <c r="B855" s="213"/>
      <c r="C855" s="227"/>
      <c r="D855" s="213">
        <v>2120601</v>
      </c>
      <c r="E855" s="213" t="s">
        <v>1315</v>
      </c>
      <c r="F855" s="217"/>
    </row>
    <row r="856" s="203" customFormat="1" ht="16.9" customHeight="1" spans="1:6">
      <c r="A856" s="213"/>
      <c r="B856" s="213"/>
      <c r="C856" s="227"/>
      <c r="D856" s="213">
        <v>21299</v>
      </c>
      <c r="E856" s="216" t="s">
        <v>1316</v>
      </c>
      <c r="F856" s="217">
        <f t="shared" si="1"/>
        <v>0</v>
      </c>
    </row>
    <row r="857" s="203" customFormat="1" ht="16.9" customHeight="1" spans="1:6">
      <c r="A857" s="213"/>
      <c r="B857" s="213"/>
      <c r="C857" s="227"/>
      <c r="D857" s="213">
        <v>2129901</v>
      </c>
      <c r="E857" s="213" t="s">
        <v>1317</v>
      </c>
      <c r="F857" s="217"/>
    </row>
    <row r="858" s="203" customFormat="1" ht="16.9" customHeight="1" spans="1:6">
      <c r="A858" s="213"/>
      <c r="B858" s="213"/>
      <c r="C858" s="227"/>
      <c r="D858" s="213">
        <v>213</v>
      </c>
      <c r="E858" s="216" t="s">
        <v>1318</v>
      </c>
      <c r="F858" s="217">
        <f>F859+F885+F910+F938+F949+F956+F963+F966</f>
        <v>1338.36</v>
      </c>
    </row>
    <row r="859" s="203" customFormat="1" ht="16.9" customHeight="1" spans="1:6">
      <c r="A859" s="213"/>
      <c r="B859" s="213"/>
      <c r="C859" s="227"/>
      <c r="D859" s="213">
        <v>21301</v>
      </c>
      <c r="E859" s="216" t="s">
        <v>1319</v>
      </c>
      <c r="F859" s="217">
        <f>SUM(F860:F884)</f>
        <v>231.63</v>
      </c>
    </row>
    <row r="860" s="203" customFormat="1" ht="16.9" customHeight="1" spans="1:6">
      <c r="A860" s="213"/>
      <c r="B860" s="213"/>
      <c r="C860" s="227"/>
      <c r="D860" s="213">
        <v>2130101</v>
      </c>
      <c r="E860" s="213" t="s">
        <v>136</v>
      </c>
      <c r="F860" s="217">
        <v>30</v>
      </c>
    </row>
    <row r="861" s="203" customFormat="1" ht="16.9" customHeight="1" spans="1:6">
      <c r="A861" s="213"/>
      <c r="B861" s="213"/>
      <c r="C861" s="227"/>
      <c r="D861" s="213">
        <v>2130102</v>
      </c>
      <c r="E861" s="213" t="s">
        <v>138</v>
      </c>
      <c r="F861" s="217"/>
    </row>
    <row r="862" s="203" customFormat="1" ht="16.9" customHeight="1" spans="1:6">
      <c r="A862" s="213"/>
      <c r="B862" s="213"/>
      <c r="C862" s="227"/>
      <c r="D862" s="213">
        <v>2130103</v>
      </c>
      <c r="E862" s="213" t="s">
        <v>140</v>
      </c>
      <c r="F862" s="217"/>
    </row>
    <row r="863" s="203" customFormat="1" ht="16.9" customHeight="1" spans="1:6">
      <c r="A863" s="213"/>
      <c r="B863" s="213"/>
      <c r="C863" s="227"/>
      <c r="D863" s="213">
        <v>2130104</v>
      </c>
      <c r="E863" s="213" t="s">
        <v>154</v>
      </c>
      <c r="F863" s="217"/>
    </row>
    <row r="864" s="203" customFormat="1" ht="16.9" customHeight="1" spans="1:6">
      <c r="A864" s="213"/>
      <c r="B864" s="213"/>
      <c r="C864" s="227"/>
      <c r="D864" s="213">
        <v>2130105</v>
      </c>
      <c r="E864" s="213" t="s">
        <v>1320</v>
      </c>
      <c r="F864" s="217"/>
    </row>
    <row r="865" s="203" customFormat="1" ht="16.9" customHeight="1" spans="1:6">
      <c r="A865" s="213"/>
      <c r="B865" s="213"/>
      <c r="C865" s="227"/>
      <c r="D865" s="213">
        <v>2130106</v>
      </c>
      <c r="E865" s="213" t="s">
        <v>1321</v>
      </c>
      <c r="F865" s="217"/>
    </row>
    <row r="866" s="203" customFormat="1" ht="16.9" customHeight="1" spans="1:6">
      <c r="A866" s="213"/>
      <c r="B866" s="213"/>
      <c r="C866" s="227"/>
      <c r="D866" s="213">
        <v>2130108</v>
      </c>
      <c r="E866" s="213" t="s">
        <v>1322</v>
      </c>
      <c r="F866" s="217">
        <v>30</v>
      </c>
    </row>
    <row r="867" s="203" customFormat="1" ht="16.9" customHeight="1" spans="1:6">
      <c r="A867" s="213"/>
      <c r="B867" s="213"/>
      <c r="C867" s="227"/>
      <c r="D867" s="213">
        <v>2130109</v>
      </c>
      <c r="E867" s="213" t="s">
        <v>1323</v>
      </c>
      <c r="F867" s="217"/>
    </row>
    <row r="868" s="203" customFormat="1" ht="16.9" customHeight="1" spans="1:6">
      <c r="A868" s="213"/>
      <c r="B868" s="213"/>
      <c r="C868" s="227"/>
      <c r="D868" s="213">
        <v>2130110</v>
      </c>
      <c r="E868" s="213" t="s">
        <v>1324</v>
      </c>
      <c r="F868" s="217"/>
    </row>
    <row r="869" s="203" customFormat="1" ht="16.9" customHeight="1" spans="1:6">
      <c r="A869" s="213"/>
      <c r="B869" s="213"/>
      <c r="C869" s="227"/>
      <c r="D869" s="213">
        <v>2130111</v>
      </c>
      <c r="E869" s="213" t="s">
        <v>1325</v>
      </c>
      <c r="F869" s="217">
        <v>10</v>
      </c>
    </row>
    <row r="870" s="203" customFormat="1" ht="16.9" customHeight="1" spans="1:6">
      <c r="A870" s="213"/>
      <c r="B870" s="213"/>
      <c r="C870" s="227"/>
      <c r="D870" s="213">
        <v>2130112</v>
      </c>
      <c r="E870" s="213" t="s">
        <v>1326</v>
      </c>
      <c r="F870" s="217"/>
    </row>
    <row r="871" s="203" customFormat="1" ht="16.9" customHeight="1" spans="1:6">
      <c r="A871" s="213"/>
      <c r="B871" s="213"/>
      <c r="C871" s="227"/>
      <c r="D871" s="213">
        <v>2130114</v>
      </c>
      <c r="E871" s="213" t="s">
        <v>1327</v>
      </c>
      <c r="F871" s="217"/>
    </row>
    <row r="872" s="203" customFormat="1" ht="16.9" customHeight="1" spans="1:6">
      <c r="A872" s="213"/>
      <c r="B872" s="213"/>
      <c r="C872" s="227"/>
      <c r="D872" s="213">
        <v>2130119</v>
      </c>
      <c r="E872" s="213" t="s">
        <v>1328</v>
      </c>
      <c r="F872" s="217">
        <v>30</v>
      </c>
    </row>
    <row r="873" s="203" customFormat="1" ht="16.9" customHeight="1" spans="1:6">
      <c r="A873" s="213"/>
      <c r="B873" s="213"/>
      <c r="C873" s="227"/>
      <c r="D873" s="213">
        <v>2130120</v>
      </c>
      <c r="E873" s="213" t="s">
        <v>1329</v>
      </c>
      <c r="F873" s="217"/>
    </row>
    <row r="874" s="203" customFormat="1" ht="16.9" customHeight="1" spans="1:6">
      <c r="A874" s="213"/>
      <c r="B874" s="213"/>
      <c r="C874" s="227"/>
      <c r="D874" s="213">
        <v>2130121</v>
      </c>
      <c r="E874" s="213" t="s">
        <v>1330</v>
      </c>
      <c r="F874" s="217"/>
    </row>
    <row r="875" s="203" customFormat="1" ht="16.9" customHeight="1" spans="1:6">
      <c r="A875" s="213"/>
      <c r="B875" s="213"/>
      <c r="C875" s="227"/>
      <c r="D875" s="213">
        <v>2130122</v>
      </c>
      <c r="E875" s="213" t="s">
        <v>1331</v>
      </c>
      <c r="F875" s="217">
        <v>30</v>
      </c>
    </row>
    <row r="876" s="203" customFormat="1" ht="16.9" customHeight="1" spans="1:6">
      <c r="A876" s="213"/>
      <c r="B876" s="213"/>
      <c r="C876" s="227"/>
      <c r="D876" s="213">
        <v>2130124</v>
      </c>
      <c r="E876" s="213" t="s">
        <v>1332</v>
      </c>
      <c r="F876" s="217"/>
    </row>
    <row r="877" s="203" customFormat="1" ht="16.9" customHeight="1" spans="1:6">
      <c r="A877" s="213"/>
      <c r="B877" s="213"/>
      <c r="C877" s="227"/>
      <c r="D877" s="213">
        <v>2130125</v>
      </c>
      <c r="E877" s="213" t="s">
        <v>1333</v>
      </c>
      <c r="F877" s="217"/>
    </row>
    <row r="878" s="203" customFormat="1" ht="16.9" customHeight="1" spans="1:6">
      <c r="A878" s="213"/>
      <c r="B878" s="213"/>
      <c r="C878" s="227"/>
      <c r="D878" s="213">
        <v>2130126</v>
      </c>
      <c r="E878" s="213" t="s">
        <v>1334</v>
      </c>
      <c r="F878" s="217"/>
    </row>
    <row r="879" s="203" customFormat="1" ht="16.9" customHeight="1" spans="1:6">
      <c r="A879" s="213"/>
      <c r="B879" s="213"/>
      <c r="C879" s="227"/>
      <c r="D879" s="213">
        <v>2130135</v>
      </c>
      <c r="E879" s="213" t="s">
        <v>1335</v>
      </c>
      <c r="F879" s="217"/>
    </row>
    <row r="880" s="203" customFormat="1" ht="16.9" customHeight="1" spans="1:6">
      <c r="A880" s="213"/>
      <c r="B880" s="213"/>
      <c r="C880" s="227"/>
      <c r="D880" s="213">
        <v>2130142</v>
      </c>
      <c r="E880" s="213" t="s">
        <v>1336</v>
      </c>
      <c r="F880" s="217">
        <v>50</v>
      </c>
    </row>
    <row r="881" s="203" customFormat="1" ht="16.9" customHeight="1" spans="1:6">
      <c r="A881" s="213"/>
      <c r="B881" s="213"/>
      <c r="C881" s="227"/>
      <c r="D881" s="213">
        <v>2130148</v>
      </c>
      <c r="E881" s="213" t="s">
        <v>1337</v>
      </c>
      <c r="F881" s="217"/>
    </row>
    <row r="882" s="203" customFormat="1" ht="16.9" customHeight="1" spans="1:6">
      <c r="A882" s="213"/>
      <c r="B882" s="213"/>
      <c r="C882" s="227"/>
      <c r="D882" s="213">
        <v>2130152</v>
      </c>
      <c r="E882" s="213" t="s">
        <v>1338</v>
      </c>
      <c r="F882" s="217"/>
    </row>
    <row r="883" s="203" customFormat="1" ht="16.9" customHeight="1" spans="1:6">
      <c r="A883" s="213"/>
      <c r="B883" s="213"/>
      <c r="C883" s="227"/>
      <c r="D883" s="213">
        <v>2130153</v>
      </c>
      <c r="E883" s="213" t="s">
        <v>1339</v>
      </c>
      <c r="F883" s="217">
        <v>50</v>
      </c>
    </row>
    <row r="884" s="203" customFormat="1" ht="16.9" customHeight="1" spans="1:6">
      <c r="A884" s="213"/>
      <c r="B884" s="213"/>
      <c r="C884" s="227"/>
      <c r="D884" s="213">
        <v>2130199</v>
      </c>
      <c r="E884" s="213" t="s">
        <v>1340</v>
      </c>
      <c r="F884" s="217">
        <v>1.63</v>
      </c>
    </row>
    <row r="885" s="203" customFormat="1" ht="16.9" customHeight="1" spans="1:6">
      <c r="A885" s="213"/>
      <c r="B885" s="213"/>
      <c r="C885" s="227"/>
      <c r="D885" s="213">
        <v>21302</v>
      </c>
      <c r="E885" s="216" t="s">
        <v>1341</v>
      </c>
      <c r="F885" s="217">
        <f>SUM(F886:F909)</f>
        <v>30</v>
      </c>
    </row>
    <row r="886" s="203" customFormat="1" ht="16.9" customHeight="1" spans="1:6">
      <c r="A886" s="213"/>
      <c r="B886" s="213"/>
      <c r="C886" s="227"/>
      <c r="D886" s="213">
        <v>2130201</v>
      </c>
      <c r="E886" s="213" t="s">
        <v>136</v>
      </c>
      <c r="F886" s="217">
        <v>3</v>
      </c>
    </row>
    <row r="887" s="203" customFormat="1" ht="16.9" customHeight="1" spans="1:6">
      <c r="A887" s="213"/>
      <c r="B887" s="213"/>
      <c r="C887" s="227"/>
      <c r="D887" s="213">
        <v>2130202</v>
      </c>
      <c r="E887" s="213" t="s">
        <v>138</v>
      </c>
      <c r="F887" s="217"/>
    </row>
    <row r="888" s="203" customFormat="1" ht="16.9" customHeight="1" spans="1:6">
      <c r="A888" s="213"/>
      <c r="B888" s="213"/>
      <c r="C888" s="227"/>
      <c r="D888" s="213">
        <v>2130203</v>
      </c>
      <c r="E888" s="213" t="s">
        <v>140</v>
      </c>
      <c r="F888" s="217"/>
    </row>
    <row r="889" s="203" customFormat="1" ht="16.9" customHeight="1" spans="1:6">
      <c r="A889" s="213"/>
      <c r="B889" s="213"/>
      <c r="C889" s="227"/>
      <c r="D889" s="213">
        <v>2130204</v>
      </c>
      <c r="E889" s="213" t="s">
        <v>1342</v>
      </c>
      <c r="F889" s="217"/>
    </row>
    <row r="890" s="203" customFormat="1" ht="16.9" customHeight="1" spans="1:6">
      <c r="A890" s="213"/>
      <c r="B890" s="213"/>
      <c r="C890" s="227"/>
      <c r="D890" s="213">
        <v>2130205</v>
      </c>
      <c r="E890" s="213" t="s">
        <v>1343</v>
      </c>
      <c r="F890" s="217"/>
    </row>
    <row r="891" s="203" customFormat="1" ht="16.9" customHeight="1" spans="1:6">
      <c r="A891" s="213"/>
      <c r="B891" s="213"/>
      <c r="C891" s="227"/>
      <c r="D891" s="213">
        <v>2130206</v>
      </c>
      <c r="E891" s="213" t="s">
        <v>1344</v>
      </c>
      <c r="F891" s="217"/>
    </row>
    <row r="892" s="203" customFormat="1" ht="16.9" customHeight="1" spans="1:6">
      <c r="A892" s="213"/>
      <c r="B892" s="213"/>
      <c r="C892" s="227"/>
      <c r="D892" s="213">
        <v>2130207</v>
      </c>
      <c r="E892" s="213" t="s">
        <v>1345</v>
      </c>
      <c r="F892" s="217"/>
    </row>
    <row r="893" s="203" customFormat="1" ht="16.9" customHeight="1" spans="1:6">
      <c r="A893" s="213"/>
      <c r="B893" s="213"/>
      <c r="C893" s="227"/>
      <c r="D893" s="213">
        <v>2130209</v>
      </c>
      <c r="E893" s="213" t="s">
        <v>1346</v>
      </c>
      <c r="F893" s="217"/>
    </row>
    <row r="894" s="203" customFormat="1" ht="16.9" customHeight="1" spans="1:6">
      <c r="A894" s="213"/>
      <c r="B894" s="213"/>
      <c r="C894" s="227"/>
      <c r="D894" s="213">
        <v>2130210</v>
      </c>
      <c r="E894" s="213" t="s">
        <v>1347</v>
      </c>
      <c r="F894" s="217"/>
    </row>
    <row r="895" s="203" customFormat="1" ht="16.9" customHeight="1" spans="1:6">
      <c r="A895" s="213"/>
      <c r="B895" s="213"/>
      <c r="C895" s="227"/>
      <c r="D895" s="213">
        <v>2130211</v>
      </c>
      <c r="E895" s="213" t="s">
        <v>1348</v>
      </c>
      <c r="F895" s="217"/>
    </row>
    <row r="896" s="203" customFormat="1" ht="16.9" customHeight="1" spans="1:6">
      <c r="A896" s="213"/>
      <c r="B896" s="213"/>
      <c r="C896" s="227"/>
      <c r="D896" s="213">
        <v>2130212</v>
      </c>
      <c r="E896" s="213" t="s">
        <v>1349</v>
      </c>
      <c r="F896" s="217"/>
    </row>
    <row r="897" s="203" customFormat="1" ht="16.9" customHeight="1" spans="1:6">
      <c r="A897" s="213"/>
      <c r="B897" s="213"/>
      <c r="C897" s="227"/>
      <c r="D897" s="213">
        <v>2130213</v>
      </c>
      <c r="E897" s="213" t="s">
        <v>1350</v>
      </c>
      <c r="F897" s="217"/>
    </row>
    <row r="898" s="203" customFormat="1" ht="16.9" customHeight="1" spans="1:6">
      <c r="A898" s="213"/>
      <c r="B898" s="213"/>
      <c r="C898" s="227"/>
      <c r="D898" s="213">
        <v>2130217</v>
      </c>
      <c r="E898" s="213" t="s">
        <v>1351</v>
      </c>
      <c r="F898" s="217"/>
    </row>
    <row r="899" s="203" customFormat="1" ht="16.9" customHeight="1" spans="1:6">
      <c r="A899" s="213"/>
      <c r="B899" s="213"/>
      <c r="C899" s="227"/>
      <c r="D899" s="213">
        <v>2130220</v>
      </c>
      <c r="E899" s="213" t="s">
        <v>1352</v>
      </c>
      <c r="F899" s="217"/>
    </row>
    <row r="900" s="203" customFormat="1" ht="16.9" customHeight="1" spans="1:6">
      <c r="A900" s="213"/>
      <c r="B900" s="213"/>
      <c r="C900" s="227"/>
      <c r="D900" s="213">
        <v>2130221</v>
      </c>
      <c r="E900" s="213" t="s">
        <v>1353</v>
      </c>
      <c r="F900" s="217"/>
    </row>
    <row r="901" s="203" customFormat="1" ht="16.9" customHeight="1" spans="1:6">
      <c r="A901" s="213"/>
      <c r="B901" s="213"/>
      <c r="C901" s="227"/>
      <c r="D901" s="213">
        <v>2130223</v>
      </c>
      <c r="E901" s="213" t="s">
        <v>1354</v>
      </c>
      <c r="F901" s="217"/>
    </row>
    <row r="902" s="203" customFormat="1" ht="16.9" customHeight="1" spans="1:6">
      <c r="A902" s="213"/>
      <c r="B902" s="213"/>
      <c r="C902" s="227"/>
      <c r="D902" s="213">
        <v>2130226</v>
      </c>
      <c r="E902" s="213" t="s">
        <v>1355</v>
      </c>
      <c r="F902" s="217"/>
    </row>
    <row r="903" s="203" customFormat="1" ht="16.9" customHeight="1" spans="1:6">
      <c r="A903" s="213"/>
      <c r="B903" s="213"/>
      <c r="C903" s="227"/>
      <c r="D903" s="213">
        <v>2130227</v>
      </c>
      <c r="E903" s="213" t="s">
        <v>1356</v>
      </c>
      <c r="F903" s="217"/>
    </row>
    <row r="904" s="203" customFormat="1" ht="16.9" customHeight="1" spans="1:6">
      <c r="A904" s="213"/>
      <c r="B904" s="213"/>
      <c r="C904" s="227"/>
      <c r="D904" s="213">
        <v>2130232</v>
      </c>
      <c r="E904" s="213" t="s">
        <v>1357</v>
      </c>
      <c r="F904" s="217"/>
    </row>
    <row r="905" s="203" customFormat="1" ht="16.9" customHeight="1" spans="1:6">
      <c r="A905" s="213"/>
      <c r="B905" s="213"/>
      <c r="C905" s="227"/>
      <c r="D905" s="213">
        <v>2130234</v>
      </c>
      <c r="E905" s="213" t="s">
        <v>1358</v>
      </c>
      <c r="F905" s="217">
        <v>27</v>
      </c>
    </row>
    <row r="906" s="203" customFormat="1" ht="16.9" customHeight="1" spans="1:6">
      <c r="A906" s="213"/>
      <c r="B906" s="213"/>
      <c r="C906" s="227"/>
      <c r="D906" s="213">
        <v>2130235</v>
      </c>
      <c r="E906" s="213" t="s">
        <v>1359</v>
      </c>
      <c r="F906" s="217"/>
    </row>
    <row r="907" s="203" customFormat="1" ht="16.9" customHeight="1" spans="1:6">
      <c r="A907" s="213"/>
      <c r="B907" s="213"/>
      <c r="C907" s="227"/>
      <c r="D907" s="213">
        <v>2130236</v>
      </c>
      <c r="E907" s="213" t="s">
        <v>1360</v>
      </c>
      <c r="F907" s="217"/>
    </row>
    <row r="908" s="203" customFormat="1" ht="16.9" customHeight="1" spans="1:6">
      <c r="A908" s="213"/>
      <c r="B908" s="213"/>
      <c r="C908" s="227"/>
      <c r="D908" s="213">
        <v>2130237</v>
      </c>
      <c r="E908" s="213" t="s">
        <v>1326</v>
      </c>
      <c r="F908" s="217"/>
    </row>
    <row r="909" s="203" customFormat="1" ht="16.9" customHeight="1" spans="1:6">
      <c r="A909" s="213"/>
      <c r="B909" s="213"/>
      <c r="C909" s="227"/>
      <c r="D909" s="213">
        <v>2130299</v>
      </c>
      <c r="E909" s="213" t="s">
        <v>1361</v>
      </c>
      <c r="F909" s="217"/>
    </row>
    <row r="910" s="203" customFormat="1" ht="16.9" customHeight="1" spans="1:6">
      <c r="A910" s="213"/>
      <c r="B910" s="213"/>
      <c r="C910" s="227"/>
      <c r="D910" s="213">
        <v>21303</v>
      </c>
      <c r="E910" s="216" t="s">
        <v>1362</v>
      </c>
      <c r="F910" s="217">
        <f>SUM(F911:F937)</f>
        <v>30</v>
      </c>
    </row>
    <row r="911" s="203" customFormat="1" ht="16.9" customHeight="1" spans="1:6">
      <c r="A911" s="213"/>
      <c r="B911" s="213"/>
      <c r="C911" s="227"/>
      <c r="D911" s="213">
        <v>2130301</v>
      </c>
      <c r="E911" s="213" t="s">
        <v>136</v>
      </c>
      <c r="F911" s="217"/>
    </row>
    <row r="912" s="203" customFormat="1" ht="16.9" customHeight="1" spans="1:6">
      <c r="A912" s="213"/>
      <c r="B912" s="213"/>
      <c r="C912" s="227"/>
      <c r="D912" s="213">
        <v>2130302</v>
      </c>
      <c r="E912" s="213" t="s">
        <v>138</v>
      </c>
      <c r="F912" s="217"/>
    </row>
    <row r="913" s="203" customFormat="1" ht="16.9" customHeight="1" spans="1:6">
      <c r="A913" s="213"/>
      <c r="B913" s="213"/>
      <c r="C913" s="227"/>
      <c r="D913" s="213">
        <v>2130303</v>
      </c>
      <c r="E913" s="213" t="s">
        <v>140</v>
      </c>
      <c r="F913" s="217"/>
    </row>
    <row r="914" s="203" customFormat="1" ht="16.9" customHeight="1" spans="1:6">
      <c r="A914" s="213"/>
      <c r="B914" s="213"/>
      <c r="C914" s="227"/>
      <c r="D914" s="213">
        <v>2130304</v>
      </c>
      <c r="E914" s="213" t="s">
        <v>1363</v>
      </c>
      <c r="F914" s="217"/>
    </row>
    <row r="915" s="203" customFormat="1" ht="16.9" customHeight="1" spans="1:6">
      <c r="A915" s="213"/>
      <c r="B915" s="213"/>
      <c r="C915" s="227"/>
      <c r="D915" s="213">
        <v>2130305</v>
      </c>
      <c r="E915" s="213" t="s">
        <v>1364</v>
      </c>
      <c r="F915" s="217"/>
    </row>
    <row r="916" s="203" customFormat="1" ht="16.9" customHeight="1" spans="1:6">
      <c r="A916" s="213"/>
      <c r="B916" s="213"/>
      <c r="C916" s="227"/>
      <c r="D916" s="213">
        <v>2130306</v>
      </c>
      <c r="E916" s="213" t="s">
        <v>1365</v>
      </c>
      <c r="F916" s="217"/>
    </row>
    <row r="917" s="203" customFormat="1" ht="16.9" customHeight="1" spans="1:6">
      <c r="A917" s="213"/>
      <c r="B917" s="213"/>
      <c r="C917" s="227"/>
      <c r="D917" s="213">
        <v>2130307</v>
      </c>
      <c r="E917" s="213" t="s">
        <v>1366</v>
      </c>
      <c r="F917" s="217"/>
    </row>
    <row r="918" s="203" customFormat="1" ht="16.9" customHeight="1" spans="1:6">
      <c r="A918" s="213"/>
      <c r="B918" s="213"/>
      <c r="C918" s="227"/>
      <c r="D918" s="213">
        <v>2130308</v>
      </c>
      <c r="E918" s="213" t="s">
        <v>1367</v>
      </c>
      <c r="F918" s="217"/>
    </row>
    <row r="919" s="203" customFormat="1" ht="16.9" customHeight="1" spans="1:6">
      <c r="A919" s="213"/>
      <c r="B919" s="213"/>
      <c r="C919" s="227"/>
      <c r="D919" s="213">
        <v>2130309</v>
      </c>
      <c r="E919" s="213" t="s">
        <v>1368</v>
      </c>
      <c r="F919" s="217"/>
    </row>
    <row r="920" s="203" customFormat="1" ht="16.9" customHeight="1" spans="1:6">
      <c r="A920" s="213"/>
      <c r="B920" s="213"/>
      <c r="C920" s="227"/>
      <c r="D920" s="213">
        <v>2130310</v>
      </c>
      <c r="E920" s="213" t="s">
        <v>1369</v>
      </c>
      <c r="F920" s="217"/>
    </row>
    <row r="921" s="203" customFormat="1" ht="16.9" customHeight="1" spans="1:6">
      <c r="A921" s="213"/>
      <c r="B921" s="213"/>
      <c r="C921" s="227"/>
      <c r="D921" s="213">
        <v>2130311</v>
      </c>
      <c r="E921" s="213" t="s">
        <v>1370</v>
      </c>
      <c r="F921" s="217"/>
    </row>
    <row r="922" s="203" customFormat="1" ht="16.9" customHeight="1" spans="1:6">
      <c r="A922" s="213"/>
      <c r="B922" s="213"/>
      <c r="C922" s="227"/>
      <c r="D922" s="213">
        <v>2130312</v>
      </c>
      <c r="E922" s="213" t="s">
        <v>1371</v>
      </c>
      <c r="F922" s="217"/>
    </row>
    <row r="923" s="203" customFormat="1" ht="16.9" customHeight="1" spans="1:6">
      <c r="A923" s="213"/>
      <c r="B923" s="213"/>
      <c r="C923" s="227"/>
      <c r="D923" s="213">
        <v>2130313</v>
      </c>
      <c r="E923" s="213" t="s">
        <v>1372</v>
      </c>
      <c r="F923" s="217"/>
    </row>
    <row r="924" s="203" customFormat="1" ht="16.9" customHeight="1" spans="1:6">
      <c r="A924" s="213"/>
      <c r="B924" s="213"/>
      <c r="C924" s="227"/>
      <c r="D924" s="213">
        <v>2130314</v>
      </c>
      <c r="E924" s="213" t="s">
        <v>1373</v>
      </c>
      <c r="F924" s="217">
        <v>10</v>
      </c>
    </row>
    <row r="925" s="203" customFormat="1" ht="16.9" customHeight="1" spans="1:6">
      <c r="A925" s="213"/>
      <c r="B925" s="213"/>
      <c r="C925" s="227"/>
      <c r="D925" s="213">
        <v>2130315</v>
      </c>
      <c r="E925" s="213" t="s">
        <v>1374</v>
      </c>
      <c r="F925" s="217">
        <v>10</v>
      </c>
    </row>
    <row r="926" s="203" customFormat="1" ht="16.9" customHeight="1" spans="1:6">
      <c r="A926" s="213"/>
      <c r="B926" s="213"/>
      <c r="C926" s="227"/>
      <c r="D926" s="213">
        <v>2130316</v>
      </c>
      <c r="E926" s="213" t="s">
        <v>1375</v>
      </c>
      <c r="F926" s="217">
        <v>10</v>
      </c>
    </row>
    <row r="927" s="203" customFormat="1" ht="16.9" customHeight="1" spans="1:6">
      <c r="A927" s="213"/>
      <c r="B927" s="213"/>
      <c r="C927" s="227"/>
      <c r="D927" s="213">
        <v>2130317</v>
      </c>
      <c r="E927" s="213" t="s">
        <v>1376</v>
      </c>
      <c r="F927" s="217"/>
    </row>
    <row r="928" s="203" customFormat="1" ht="16.9" customHeight="1" spans="1:6">
      <c r="A928" s="213"/>
      <c r="B928" s="213"/>
      <c r="C928" s="227"/>
      <c r="D928" s="213">
        <v>2130318</v>
      </c>
      <c r="E928" s="213" t="s">
        <v>1377</v>
      </c>
      <c r="F928" s="217"/>
    </row>
    <row r="929" s="203" customFormat="1" ht="16.9" customHeight="1" spans="1:6">
      <c r="A929" s="213"/>
      <c r="B929" s="213"/>
      <c r="C929" s="227"/>
      <c r="D929" s="213">
        <v>2130319</v>
      </c>
      <c r="E929" s="213" t="s">
        <v>1378</v>
      </c>
      <c r="F929" s="217"/>
    </row>
    <row r="930" s="203" customFormat="1" ht="16.9" customHeight="1" spans="1:6">
      <c r="A930" s="213"/>
      <c r="B930" s="213"/>
      <c r="C930" s="227"/>
      <c r="D930" s="213">
        <v>2130321</v>
      </c>
      <c r="E930" s="213" t="s">
        <v>1379</v>
      </c>
      <c r="F930" s="217"/>
    </row>
    <row r="931" s="203" customFormat="1" ht="16.9" customHeight="1" spans="1:6">
      <c r="A931" s="213"/>
      <c r="B931" s="213"/>
      <c r="C931" s="227"/>
      <c r="D931" s="213">
        <v>2130322</v>
      </c>
      <c r="E931" s="213" t="s">
        <v>1380</v>
      </c>
      <c r="F931" s="217"/>
    </row>
    <row r="932" s="203" customFormat="1" ht="16.9" customHeight="1" spans="1:6">
      <c r="A932" s="213"/>
      <c r="B932" s="213"/>
      <c r="C932" s="227"/>
      <c r="D932" s="213">
        <v>2130333</v>
      </c>
      <c r="E932" s="213" t="s">
        <v>1354</v>
      </c>
      <c r="F932" s="217"/>
    </row>
    <row r="933" s="203" customFormat="1" ht="16.9" customHeight="1" spans="1:6">
      <c r="A933" s="213"/>
      <c r="B933" s="213"/>
      <c r="C933" s="227"/>
      <c r="D933" s="213">
        <v>2130334</v>
      </c>
      <c r="E933" s="213" t="s">
        <v>1381</v>
      </c>
      <c r="F933" s="217"/>
    </row>
    <row r="934" s="203" customFormat="1" ht="16.9" customHeight="1" spans="1:6">
      <c r="A934" s="213"/>
      <c r="B934" s="213"/>
      <c r="C934" s="227"/>
      <c r="D934" s="213">
        <v>2130335</v>
      </c>
      <c r="E934" s="213" t="s">
        <v>1382</v>
      </c>
      <c r="F934" s="217"/>
    </row>
    <row r="935" s="203" customFormat="1" ht="16.9" customHeight="1" spans="1:6">
      <c r="A935" s="213"/>
      <c r="B935" s="213"/>
      <c r="C935" s="227"/>
      <c r="D935" s="213">
        <v>2130336</v>
      </c>
      <c r="E935" s="213" t="s">
        <v>1383</v>
      </c>
      <c r="F935" s="217"/>
    </row>
    <row r="936" s="203" customFormat="1" ht="16.9" customHeight="1" spans="1:6">
      <c r="A936" s="213"/>
      <c r="B936" s="213"/>
      <c r="C936" s="227"/>
      <c r="D936" s="213">
        <v>2130337</v>
      </c>
      <c r="E936" s="213" t="s">
        <v>1384</v>
      </c>
      <c r="F936" s="217"/>
    </row>
    <row r="937" s="203" customFormat="1" ht="16.9" customHeight="1" spans="1:6">
      <c r="A937" s="213"/>
      <c r="B937" s="213"/>
      <c r="C937" s="227"/>
      <c r="D937" s="213">
        <v>2130399</v>
      </c>
      <c r="E937" s="213" t="s">
        <v>1385</v>
      </c>
      <c r="F937" s="217"/>
    </row>
    <row r="938" s="203" customFormat="1" ht="16.9" customHeight="1" spans="1:6">
      <c r="A938" s="213"/>
      <c r="B938" s="213"/>
      <c r="C938" s="227"/>
      <c r="D938" s="213">
        <v>21305</v>
      </c>
      <c r="E938" s="216" t="s">
        <v>1386</v>
      </c>
      <c r="F938" s="217">
        <f>SUM(F939:F948)</f>
        <v>503.24</v>
      </c>
    </row>
    <row r="939" s="203" customFormat="1" ht="16.9" customHeight="1" spans="1:6">
      <c r="A939" s="213"/>
      <c r="B939" s="213"/>
      <c r="C939" s="227"/>
      <c r="D939" s="213">
        <v>2130501</v>
      </c>
      <c r="E939" s="213" t="s">
        <v>136</v>
      </c>
      <c r="F939" s="217"/>
    </row>
    <row r="940" s="203" customFormat="1" ht="16.9" customHeight="1" spans="1:6">
      <c r="A940" s="213"/>
      <c r="B940" s="213"/>
      <c r="C940" s="227"/>
      <c r="D940" s="213">
        <v>2130502</v>
      </c>
      <c r="E940" s="213" t="s">
        <v>138</v>
      </c>
      <c r="F940" s="217"/>
    </row>
    <row r="941" s="203" customFormat="1" ht="16.9" customHeight="1" spans="1:6">
      <c r="A941" s="213"/>
      <c r="B941" s="213"/>
      <c r="C941" s="227"/>
      <c r="D941" s="213">
        <v>2130503</v>
      </c>
      <c r="E941" s="213" t="s">
        <v>140</v>
      </c>
      <c r="F941" s="217"/>
    </row>
    <row r="942" s="203" customFormat="1" ht="16.9" customHeight="1" spans="1:6">
      <c r="A942" s="213"/>
      <c r="B942" s="213"/>
      <c r="C942" s="227"/>
      <c r="D942" s="213">
        <v>2130504</v>
      </c>
      <c r="E942" s="213" t="s">
        <v>1387</v>
      </c>
      <c r="F942" s="217">
        <v>503.24</v>
      </c>
    </row>
    <row r="943" s="203" customFormat="1" ht="16.9" customHeight="1" spans="1:6">
      <c r="A943" s="213"/>
      <c r="B943" s="213"/>
      <c r="C943" s="227"/>
      <c r="D943" s="213">
        <v>2130505</v>
      </c>
      <c r="E943" s="213" t="s">
        <v>1388</v>
      </c>
      <c r="F943" s="217"/>
    </row>
    <row r="944" s="203" customFormat="1" ht="16.9" customHeight="1" spans="1:6">
      <c r="A944" s="213"/>
      <c r="B944" s="213"/>
      <c r="C944" s="227"/>
      <c r="D944" s="213">
        <v>2130506</v>
      </c>
      <c r="E944" s="213" t="s">
        <v>1389</v>
      </c>
      <c r="F944" s="217"/>
    </row>
    <row r="945" s="203" customFormat="1" ht="16.9" customHeight="1" spans="1:6">
      <c r="A945" s="213"/>
      <c r="B945" s="213"/>
      <c r="C945" s="227"/>
      <c r="D945" s="213">
        <v>2130507</v>
      </c>
      <c r="E945" s="213" t="s">
        <v>1390</v>
      </c>
      <c r="F945" s="217"/>
    </row>
    <row r="946" s="203" customFormat="1" ht="16.9" customHeight="1" spans="1:6">
      <c r="A946" s="213"/>
      <c r="B946" s="213"/>
      <c r="C946" s="227"/>
      <c r="D946" s="213">
        <v>2130508</v>
      </c>
      <c r="E946" s="213" t="s">
        <v>1391</v>
      </c>
      <c r="F946" s="217"/>
    </row>
    <row r="947" s="203" customFormat="1" ht="16.9" customHeight="1" spans="1:6">
      <c r="A947" s="213"/>
      <c r="B947" s="213"/>
      <c r="C947" s="227"/>
      <c r="D947" s="213">
        <v>2130550</v>
      </c>
      <c r="E947" s="213" t="s">
        <v>154</v>
      </c>
      <c r="F947" s="217"/>
    </row>
    <row r="948" s="203" customFormat="1" ht="16.9" customHeight="1" spans="1:6">
      <c r="A948" s="213"/>
      <c r="B948" s="213"/>
      <c r="C948" s="227"/>
      <c r="D948" s="213">
        <v>2130599</v>
      </c>
      <c r="E948" s="213" t="s">
        <v>1392</v>
      </c>
      <c r="F948" s="217"/>
    </row>
    <row r="949" s="203" customFormat="1" ht="16.9" customHeight="1" spans="1:6">
      <c r="A949" s="213"/>
      <c r="B949" s="213"/>
      <c r="C949" s="227"/>
      <c r="D949" s="213">
        <v>21307</v>
      </c>
      <c r="E949" s="216" t="s">
        <v>1393</v>
      </c>
      <c r="F949" s="217">
        <f>SUM(F950:F955)</f>
        <v>543.49</v>
      </c>
    </row>
    <row r="950" s="203" customFormat="1" ht="16.9" customHeight="1" spans="1:6">
      <c r="A950" s="213"/>
      <c r="B950" s="213"/>
      <c r="C950" s="227"/>
      <c r="D950" s="213">
        <v>2130701</v>
      </c>
      <c r="E950" s="213" t="s">
        <v>1394</v>
      </c>
      <c r="F950" s="217"/>
    </row>
    <row r="951" s="203" customFormat="1" ht="16.9" customHeight="1" spans="1:6">
      <c r="A951" s="213"/>
      <c r="B951" s="213"/>
      <c r="C951" s="227"/>
      <c r="D951" s="213">
        <v>2130704</v>
      </c>
      <c r="E951" s="213" t="s">
        <v>1395</v>
      </c>
      <c r="F951" s="217"/>
    </row>
    <row r="952" s="203" customFormat="1" ht="16.9" customHeight="1" spans="1:6">
      <c r="A952" s="213"/>
      <c r="B952" s="213"/>
      <c r="C952" s="227"/>
      <c r="D952" s="213">
        <v>2130705</v>
      </c>
      <c r="E952" s="213" t="s">
        <v>1396</v>
      </c>
      <c r="F952" s="217">
        <v>543.49</v>
      </c>
    </row>
    <row r="953" s="203" customFormat="1" ht="16.9" customHeight="1" spans="1:6">
      <c r="A953" s="213"/>
      <c r="B953" s="213"/>
      <c r="C953" s="227"/>
      <c r="D953" s="213">
        <v>2130706</v>
      </c>
      <c r="E953" s="213" t="s">
        <v>1397</v>
      </c>
      <c r="F953" s="217"/>
    </row>
    <row r="954" s="203" customFormat="1" ht="16.9" customHeight="1" spans="1:6">
      <c r="A954" s="213"/>
      <c r="B954" s="213"/>
      <c r="C954" s="227"/>
      <c r="D954" s="213">
        <v>2130707</v>
      </c>
      <c r="E954" s="213" t="s">
        <v>1398</v>
      </c>
      <c r="F954" s="217"/>
    </row>
    <row r="955" s="203" customFormat="1" ht="16.9" customHeight="1" spans="1:6">
      <c r="A955" s="213"/>
      <c r="B955" s="213"/>
      <c r="C955" s="227"/>
      <c r="D955" s="213">
        <v>2130799</v>
      </c>
      <c r="E955" s="213" t="s">
        <v>1399</v>
      </c>
      <c r="F955" s="217"/>
    </row>
    <row r="956" s="203" customFormat="1" ht="16.9" customHeight="1" spans="1:6">
      <c r="A956" s="213"/>
      <c r="B956" s="213"/>
      <c r="C956" s="227"/>
      <c r="D956" s="213">
        <v>21308</v>
      </c>
      <c r="E956" s="216" t="s">
        <v>1400</v>
      </c>
      <c r="F956" s="217">
        <f>SUM(F957:F962)</f>
        <v>0</v>
      </c>
    </row>
    <row r="957" s="203" customFormat="1" ht="16.9" customHeight="1" spans="1:6">
      <c r="A957" s="213"/>
      <c r="B957" s="213"/>
      <c r="C957" s="227"/>
      <c r="D957" s="213">
        <v>2130801</v>
      </c>
      <c r="E957" s="213" t="s">
        <v>1401</v>
      </c>
      <c r="F957" s="217"/>
    </row>
    <row r="958" s="203" customFormat="1" ht="16.9" customHeight="1" spans="1:6">
      <c r="A958" s="213"/>
      <c r="B958" s="213"/>
      <c r="C958" s="227"/>
      <c r="D958" s="213">
        <v>2130802</v>
      </c>
      <c r="E958" s="213" t="s">
        <v>1402</v>
      </c>
      <c r="F958" s="217"/>
    </row>
    <row r="959" s="203" customFormat="1" ht="16.9" customHeight="1" spans="1:6">
      <c r="A959" s="213"/>
      <c r="B959" s="213"/>
      <c r="C959" s="227"/>
      <c r="D959" s="213">
        <v>2130803</v>
      </c>
      <c r="E959" s="213" t="s">
        <v>1403</v>
      </c>
      <c r="F959" s="217"/>
    </row>
    <row r="960" s="203" customFormat="1" ht="16.9" customHeight="1" spans="1:6">
      <c r="A960" s="213"/>
      <c r="B960" s="213"/>
      <c r="C960" s="227"/>
      <c r="D960" s="213">
        <v>2130804</v>
      </c>
      <c r="E960" s="213" t="s">
        <v>1404</v>
      </c>
      <c r="F960" s="217"/>
    </row>
    <row r="961" s="203" customFormat="1" ht="16.9" customHeight="1" spans="1:6">
      <c r="A961" s="213"/>
      <c r="B961" s="213"/>
      <c r="C961" s="227"/>
      <c r="D961" s="213">
        <v>2130805</v>
      </c>
      <c r="E961" s="213" t="s">
        <v>1405</v>
      </c>
      <c r="F961" s="217"/>
    </row>
    <row r="962" s="203" customFormat="1" ht="16.9" customHeight="1" spans="1:6">
      <c r="A962" s="213"/>
      <c r="B962" s="213"/>
      <c r="C962" s="227"/>
      <c r="D962" s="213">
        <v>2130899</v>
      </c>
      <c r="E962" s="213" t="s">
        <v>1406</v>
      </c>
      <c r="F962" s="217"/>
    </row>
    <row r="963" s="203" customFormat="1" ht="16.9" customHeight="1" spans="1:6">
      <c r="A963" s="213"/>
      <c r="B963" s="213"/>
      <c r="C963" s="227"/>
      <c r="D963" s="213">
        <v>21309</v>
      </c>
      <c r="E963" s="216" t="s">
        <v>1407</v>
      </c>
      <c r="F963" s="217">
        <f>SUM(F964:F965)</f>
        <v>0</v>
      </c>
    </row>
    <row r="964" s="203" customFormat="1" ht="16.9" customHeight="1" spans="1:6">
      <c r="A964" s="213"/>
      <c r="B964" s="213"/>
      <c r="C964" s="227"/>
      <c r="D964" s="213">
        <v>2130901</v>
      </c>
      <c r="E964" s="213" t="s">
        <v>1408</v>
      </c>
      <c r="F964" s="217"/>
    </row>
    <row r="965" s="203" customFormat="1" ht="16.9" customHeight="1" spans="1:6">
      <c r="A965" s="213"/>
      <c r="B965" s="213"/>
      <c r="C965" s="227"/>
      <c r="D965" s="213">
        <v>2130999</v>
      </c>
      <c r="E965" s="213" t="s">
        <v>1409</v>
      </c>
      <c r="F965" s="217"/>
    </row>
    <row r="966" s="203" customFormat="1" ht="16.9" customHeight="1" spans="1:6">
      <c r="A966" s="213"/>
      <c r="B966" s="213"/>
      <c r="C966" s="227"/>
      <c r="D966" s="213">
        <v>21399</v>
      </c>
      <c r="E966" s="216" t="s">
        <v>1410</v>
      </c>
      <c r="F966" s="217">
        <f>SUM(F967:F968)</f>
        <v>0</v>
      </c>
    </row>
    <row r="967" s="203" customFormat="1" ht="16.9" customHeight="1" spans="1:6">
      <c r="A967" s="213"/>
      <c r="B967" s="213"/>
      <c r="C967" s="227"/>
      <c r="D967" s="213">
        <v>2139901</v>
      </c>
      <c r="E967" s="213" t="s">
        <v>1411</v>
      </c>
      <c r="F967" s="217"/>
    </row>
    <row r="968" s="203" customFormat="1" ht="16.9" customHeight="1" spans="1:6">
      <c r="A968" s="213"/>
      <c r="B968" s="213"/>
      <c r="C968" s="227"/>
      <c r="D968" s="213">
        <v>2139999</v>
      </c>
      <c r="E968" s="213" t="s">
        <v>1412</v>
      </c>
      <c r="F968" s="217"/>
    </row>
    <row r="969" s="203" customFormat="1" ht="16.9" customHeight="1" spans="1:6">
      <c r="A969" s="213"/>
      <c r="B969" s="213"/>
      <c r="C969" s="227"/>
      <c r="D969" s="213">
        <v>214</v>
      </c>
      <c r="E969" s="216" t="s">
        <v>1413</v>
      </c>
      <c r="F969" s="217">
        <f>F970+F993+F1003+F1013+F1018+F1025+F1030</f>
        <v>0</v>
      </c>
    </row>
    <row r="970" s="203" customFormat="1" ht="16.9" customHeight="1" spans="1:6">
      <c r="A970" s="213"/>
      <c r="B970" s="213"/>
      <c r="C970" s="227"/>
      <c r="D970" s="213">
        <v>21401</v>
      </c>
      <c r="E970" s="216" t="s">
        <v>1414</v>
      </c>
      <c r="F970" s="217">
        <f>SUM(F971:F992)</f>
        <v>0</v>
      </c>
    </row>
    <row r="971" s="203" customFormat="1" ht="16.9" customHeight="1" spans="1:6">
      <c r="A971" s="213"/>
      <c r="B971" s="213"/>
      <c r="C971" s="227"/>
      <c r="D971" s="213">
        <v>2140101</v>
      </c>
      <c r="E971" s="213" t="s">
        <v>136</v>
      </c>
      <c r="F971" s="217"/>
    </row>
    <row r="972" s="203" customFormat="1" ht="16.9" customHeight="1" spans="1:6">
      <c r="A972" s="213"/>
      <c r="B972" s="213"/>
      <c r="C972" s="227"/>
      <c r="D972" s="213">
        <v>2140102</v>
      </c>
      <c r="E972" s="213" t="s">
        <v>138</v>
      </c>
      <c r="F972" s="217"/>
    </row>
    <row r="973" s="203" customFormat="1" ht="16.9" customHeight="1" spans="1:6">
      <c r="A973" s="213"/>
      <c r="B973" s="213"/>
      <c r="C973" s="227"/>
      <c r="D973" s="213">
        <v>2140103</v>
      </c>
      <c r="E973" s="213" t="s">
        <v>140</v>
      </c>
      <c r="F973" s="217"/>
    </row>
    <row r="974" s="203" customFormat="1" ht="16.9" customHeight="1" spans="1:6">
      <c r="A974" s="213"/>
      <c r="B974" s="213"/>
      <c r="C974" s="227"/>
      <c r="D974" s="213">
        <v>2140104</v>
      </c>
      <c r="E974" s="213" t="s">
        <v>1415</v>
      </c>
      <c r="F974" s="217"/>
    </row>
    <row r="975" s="203" customFormat="1" ht="16.9" customHeight="1" spans="1:6">
      <c r="A975" s="213"/>
      <c r="B975" s="213"/>
      <c r="C975" s="227"/>
      <c r="D975" s="213">
        <v>2140106</v>
      </c>
      <c r="E975" s="213" t="s">
        <v>1416</v>
      </c>
      <c r="F975" s="217"/>
    </row>
    <row r="976" s="203" customFormat="1" ht="16.9" customHeight="1" spans="1:6">
      <c r="A976" s="213"/>
      <c r="B976" s="213"/>
      <c r="C976" s="227"/>
      <c r="D976" s="213">
        <v>2140109</v>
      </c>
      <c r="E976" s="213" t="s">
        <v>1417</v>
      </c>
      <c r="F976" s="217"/>
    </row>
    <row r="977" s="203" customFormat="1" ht="16.9" customHeight="1" spans="1:6">
      <c r="A977" s="213"/>
      <c r="B977" s="213"/>
      <c r="C977" s="227"/>
      <c r="D977" s="213">
        <v>2140110</v>
      </c>
      <c r="E977" s="213" t="s">
        <v>1418</v>
      </c>
      <c r="F977" s="217"/>
    </row>
    <row r="978" s="203" customFormat="1" ht="16.9" customHeight="1" spans="1:6">
      <c r="A978" s="213"/>
      <c r="B978" s="213"/>
      <c r="C978" s="227"/>
      <c r="D978" s="213">
        <v>2140111</v>
      </c>
      <c r="E978" s="213" t="s">
        <v>1419</v>
      </c>
      <c r="F978" s="217"/>
    </row>
    <row r="979" s="203" customFormat="1" ht="16.9" customHeight="1" spans="1:6">
      <c r="A979" s="213"/>
      <c r="B979" s="213"/>
      <c r="C979" s="227"/>
      <c r="D979" s="213">
        <v>2140112</v>
      </c>
      <c r="E979" s="213" t="s">
        <v>1420</v>
      </c>
      <c r="F979" s="217"/>
    </row>
    <row r="980" s="203" customFormat="1" ht="16.9" customHeight="1" spans="1:6">
      <c r="A980" s="213"/>
      <c r="B980" s="213"/>
      <c r="C980" s="227"/>
      <c r="D980" s="213">
        <v>2140114</v>
      </c>
      <c r="E980" s="213" t="s">
        <v>1421</v>
      </c>
      <c r="F980" s="217"/>
    </row>
    <row r="981" s="203" customFormat="1" ht="16.9" customHeight="1" spans="1:6">
      <c r="A981" s="213"/>
      <c r="B981" s="213"/>
      <c r="C981" s="227"/>
      <c r="D981" s="213">
        <v>2140122</v>
      </c>
      <c r="E981" s="213" t="s">
        <v>1422</v>
      </c>
      <c r="F981" s="217"/>
    </row>
    <row r="982" s="203" customFormat="1" ht="16.9" customHeight="1" spans="1:6">
      <c r="A982" s="213"/>
      <c r="B982" s="213"/>
      <c r="C982" s="227"/>
      <c r="D982" s="213">
        <v>2140123</v>
      </c>
      <c r="E982" s="213" t="s">
        <v>1423</v>
      </c>
      <c r="F982" s="217"/>
    </row>
    <row r="983" s="203" customFormat="1" ht="16.9" customHeight="1" spans="1:6">
      <c r="A983" s="213"/>
      <c r="B983" s="213"/>
      <c r="C983" s="227"/>
      <c r="D983" s="213">
        <v>2140127</v>
      </c>
      <c r="E983" s="213" t="s">
        <v>1424</v>
      </c>
      <c r="F983" s="217"/>
    </row>
    <row r="984" s="203" customFormat="1" ht="16.9" customHeight="1" spans="1:6">
      <c r="A984" s="213"/>
      <c r="B984" s="213"/>
      <c r="C984" s="227"/>
      <c r="D984" s="213">
        <v>2140128</v>
      </c>
      <c r="E984" s="213" t="s">
        <v>1425</v>
      </c>
      <c r="F984" s="217"/>
    </row>
    <row r="985" s="203" customFormat="1" ht="16.9" customHeight="1" spans="1:6">
      <c r="A985" s="213"/>
      <c r="B985" s="213"/>
      <c r="C985" s="227"/>
      <c r="D985" s="213">
        <v>2140129</v>
      </c>
      <c r="E985" s="213" t="s">
        <v>1426</v>
      </c>
      <c r="F985" s="217"/>
    </row>
    <row r="986" s="203" customFormat="1" ht="16.9" customHeight="1" spans="1:6">
      <c r="A986" s="213"/>
      <c r="B986" s="213"/>
      <c r="C986" s="227"/>
      <c r="D986" s="213">
        <v>2140130</v>
      </c>
      <c r="E986" s="213" t="s">
        <v>1427</v>
      </c>
      <c r="F986" s="217"/>
    </row>
    <row r="987" s="203" customFormat="1" ht="16.9" customHeight="1" spans="1:6">
      <c r="A987" s="213"/>
      <c r="B987" s="213"/>
      <c r="C987" s="227"/>
      <c r="D987" s="213">
        <v>2140131</v>
      </c>
      <c r="E987" s="213" t="s">
        <v>1428</v>
      </c>
      <c r="F987" s="217"/>
    </row>
    <row r="988" s="203" customFormat="1" ht="16.9" customHeight="1" spans="1:6">
      <c r="A988" s="213"/>
      <c r="B988" s="213"/>
      <c r="C988" s="227"/>
      <c r="D988" s="213">
        <v>2140133</v>
      </c>
      <c r="E988" s="213" t="s">
        <v>1429</v>
      </c>
      <c r="F988" s="217"/>
    </row>
    <row r="989" s="203" customFormat="1" ht="16.9" customHeight="1" spans="1:6">
      <c r="A989" s="213"/>
      <c r="B989" s="213"/>
      <c r="C989" s="227"/>
      <c r="D989" s="213">
        <v>2140136</v>
      </c>
      <c r="E989" s="213" t="s">
        <v>1430</v>
      </c>
      <c r="F989" s="217"/>
    </row>
    <row r="990" s="203" customFormat="1" ht="16.9" customHeight="1" spans="1:6">
      <c r="A990" s="213"/>
      <c r="B990" s="213"/>
      <c r="C990" s="227"/>
      <c r="D990" s="213">
        <v>2140138</v>
      </c>
      <c r="E990" s="213" t="s">
        <v>1431</v>
      </c>
      <c r="F990" s="217"/>
    </row>
    <row r="991" s="203" customFormat="1" ht="16.9" customHeight="1" spans="1:6">
      <c r="A991" s="213"/>
      <c r="B991" s="213"/>
      <c r="C991" s="227"/>
      <c r="D991" s="213">
        <v>2140139</v>
      </c>
      <c r="E991" s="213" t="s">
        <v>1432</v>
      </c>
      <c r="F991" s="217"/>
    </row>
    <row r="992" s="203" customFormat="1" ht="16.9" customHeight="1" spans="1:6">
      <c r="A992" s="213"/>
      <c r="B992" s="213"/>
      <c r="C992" s="227"/>
      <c r="D992" s="213">
        <v>2140199</v>
      </c>
      <c r="E992" s="213" t="s">
        <v>1433</v>
      </c>
      <c r="F992" s="217"/>
    </row>
    <row r="993" s="203" customFormat="1" ht="16.9" customHeight="1" spans="1:6">
      <c r="A993" s="213"/>
      <c r="B993" s="213"/>
      <c r="C993" s="227"/>
      <c r="D993" s="213">
        <v>21402</v>
      </c>
      <c r="E993" s="216" t="s">
        <v>1434</v>
      </c>
      <c r="F993" s="217">
        <f>SUM(F994:F1002)</f>
        <v>0</v>
      </c>
    </row>
    <row r="994" s="203" customFormat="1" ht="16.9" customHeight="1" spans="1:6">
      <c r="A994" s="213"/>
      <c r="B994" s="213"/>
      <c r="C994" s="227"/>
      <c r="D994" s="213">
        <v>2140201</v>
      </c>
      <c r="E994" s="213" t="s">
        <v>136</v>
      </c>
      <c r="F994" s="217"/>
    </row>
    <row r="995" s="203" customFormat="1" ht="16.9" customHeight="1" spans="1:6">
      <c r="A995" s="213"/>
      <c r="B995" s="213"/>
      <c r="C995" s="227"/>
      <c r="D995" s="213">
        <v>2140202</v>
      </c>
      <c r="E995" s="213" t="s">
        <v>138</v>
      </c>
      <c r="F995" s="217"/>
    </row>
    <row r="996" s="203" customFormat="1" ht="16.9" customHeight="1" spans="1:6">
      <c r="A996" s="213"/>
      <c r="B996" s="213"/>
      <c r="C996" s="227"/>
      <c r="D996" s="213">
        <v>2140203</v>
      </c>
      <c r="E996" s="213" t="s">
        <v>140</v>
      </c>
      <c r="F996" s="217"/>
    </row>
    <row r="997" s="203" customFormat="1" ht="16.9" customHeight="1" spans="1:6">
      <c r="A997" s="213"/>
      <c r="B997" s="213"/>
      <c r="C997" s="227"/>
      <c r="D997" s="213">
        <v>2140204</v>
      </c>
      <c r="E997" s="213" t="s">
        <v>1435</v>
      </c>
      <c r="F997" s="217"/>
    </row>
    <row r="998" s="203" customFormat="1" ht="16.9" customHeight="1" spans="1:6">
      <c r="A998" s="213"/>
      <c r="B998" s="213"/>
      <c r="C998" s="227"/>
      <c r="D998" s="213">
        <v>2140205</v>
      </c>
      <c r="E998" s="213" t="s">
        <v>1436</v>
      </c>
      <c r="F998" s="217"/>
    </row>
    <row r="999" s="203" customFormat="1" ht="16.9" customHeight="1" spans="1:6">
      <c r="A999" s="213"/>
      <c r="B999" s="213"/>
      <c r="C999" s="227"/>
      <c r="D999" s="213">
        <v>2140206</v>
      </c>
      <c r="E999" s="213" t="s">
        <v>1437</v>
      </c>
      <c r="F999" s="217"/>
    </row>
    <row r="1000" s="203" customFormat="1" ht="16.9" customHeight="1" spans="1:6">
      <c r="A1000" s="213"/>
      <c r="B1000" s="213"/>
      <c r="C1000" s="227"/>
      <c r="D1000" s="213">
        <v>2140207</v>
      </c>
      <c r="E1000" s="213" t="s">
        <v>1438</v>
      </c>
      <c r="F1000" s="217"/>
    </row>
    <row r="1001" s="203" customFormat="1" ht="16.9" customHeight="1" spans="1:6">
      <c r="A1001" s="213"/>
      <c r="B1001" s="213"/>
      <c r="C1001" s="227"/>
      <c r="D1001" s="213">
        <v>2140208</v>
      </c>
      <c r="E1001" s="213" t="s">
        <v>1439</v>
      </c>
      <c r="F1001" s="217"/>
    </row>
    <row r="1002" s="203" customFormat="1" ht="16.9" customHeight="1" spans="1:6">
      <c r="A1002" s="213"/>
      <c r="B1002" s="213"/>
      <c r="C1002" s="227"/>
      <c r="D1002" s="213">
        <v>2140299</v>
      </c>
      <c r="E1002" s="213" t="s">
        <v>1440</v>
      </c>
      <c r="F1002" s="217"/>
    </row>
    <row r="1003" s="203" customFormat="1" ht="16.9" customHeight="1" spans="1:6">
      <c r="A1003" s="213"/>
      <c r="B1003" s="213"/>
      <c r="C1003" s="227"/>
      <c r="D1003" s="213">
        <v>21403</v>
      </c>
      <c r="E1003" s="216" t="s">
        <v>1441</v>
      </c>
      <c r="F1003" s="217">
        <f>SUM(F1004:F1012)</f>
        <v>0</v>
      </c>
    </row>
    <row r="1004" s="203" customFormat="1" ht="16.9" customHeight="1" spans="1:6">
      <c r="A1004" s="213"/>
      <c r="B1004" s="213"/>
      <c r="C1004" s="227"/>
      <c r="D1004" s="213">
        <v>2140301</v>
      </c>
      <c r="E1004" s="213" t="s">
        <v>136</v>
      </c>
      <c r="F1004" s="217"/>
    </row>
    <row r="1005" s="203" customFormat="1" ht="16.9" customHeight="1" spans="1:6">
      <c r="A1005" s="213"/>
      <c r="B1005" s="213"/>
      <c r="C1005" s="227"/>
      <c r="D1005" s="213">
        <v>2140302</v>
      </c>
      <c r="E1005" s="213" t="s">
        <v>138</v>
      </c>
      <c r="F1005" s="217"/>
    </row>
    <row r="1006" s="203" customFormat="1" ht="16.9" customHeight="1" spans="1:6">
      <c r="A1006" s="213"/>
      <c r="B1006" s="213"/>
      <c r="C1006" s="227"/>
      <c r="D1006" s="213">
        <v>2140303</v>
      </c>
      <c r="E1006" s="213" t="s">
        <v>140</v>
      </c>
      <c r="F1006" s="217"/>
    </row>
    <row r="1007" s="203" customFormat="1" ht="16.9" customHeight="1" spans="1:6">
      <c r="A1007" s="213"/>
      <c r="B1007" s="213"/>
      <c r="C1007" s="227"/>
      <c r="D1007" s="213">
        <v>2140304</v>
      </c>
      <c r="E1007" s="213" t="s">
        <v>1442</v>
      </c>
      <c r="F1007" s="217"/>
    </row>
    <row r="1008" s="203" customFormat="1" ht="16.9" customHeight="1" spans="1:6">
      <c r="A1008" s="213"/>
      <c r="B1008" s="213"/>
      <c r="C1008" s="227"/>
      <c r="D1008" s="213">
        <v>2140305</v>
      </c>
      <c r="E1008" s="213" t="s">
        <v>1443</v>
      </c>
      <c r="F1008" s="217"/>
    </row>
    <row r="1009" s="203" customFormat="1" ht="16.9" customHeight="1" spans="1:6">
      <c r="A1009" s="213"/>
      <c r="B1009" s="213"/>
      <c r="C1009" s="227"/>
      <c r="D1009" s="213">
        <v>2140306</v>
      </c>
      <c r="E1009" s="213" t="s">
        <v>1444</v>
      </c>
      <c r="F1009" s="217"/>
    </row>
    <row r="1010" s="203" customFormat="1" ht="16.9" customHeight="1" spans="1:6">
      <c r="A1010" s="213"/>
      <c r="B1010" s="213"/>
      <c r="C1010" s="227"/>
      <c r="D1010" s="213">
        <v>2140307</v>
      </c>
      <c r="E1010" s="213" t="s">
        <v>1445</v>
      </c>
      <c r="F1010" s="217"/>
    </row>
    <row r="1011" s="203" customFormat="1" ht="16.9" customHeight="1" spans="1:6">
      <c r="A1011" s="213"/>
      <c r="B1011" s="213"/>
      <c r="C1011" s="227"/>
      <c r="D1011" s="213">
        <v>2140308</v>
      </c>
      <c r="E1011" s="213" t="s">
        <v>1446</v>
      </c>
      <c r="F1011" s="217"/>
    </row>
    <row r="1012" s="203" customFormat="1" ht="16.9" customHeight="1" spans="1:6">
      <c r="A1012" s="213"/>
      <c r="B1012" s="213"/>
      <c r="C1012" s="227"/>
      <c r="D1012" s="213">
        <v>2140399</v>
      </c>
      <c r="E1012" s="213" t="s">
        <v>1447</v>
      </c>
      <c r="F1012" s="217"/>
    </row>
    <row r="1013" s="203" customFormat="1" ht="16.9" customHeight="1" spans="1:6">
      <c r="A1013" s="213"/>
      <c r="B1013" s="213"/>
      <c r="C1013" s="227"/>
      <c r="D1013" s="213">
        <v>21404</v>
      </c>
      <c r="E1013" s="216" t="s">
        <v>1448</v>
      </c>
      <c r="F1013" s="217">
        <f>SUM(F1014:F1017)</f>
        <v>0</v>
      </c>
    </row>
    <row r="1014" s="203" customFormat="1" ht="16.9" customHeight="1" spans="1:6">
      <c r="A1014" s="213"/>
      <c r="B1014" s="213"/>
      <c r="C1014" s="227"/>
      <c r="D1014" s="213">
        <v>2140401</v>
      </c>
      <c r="E1014" s="213" t="s">
        <v>1449</v>
      </c>
      <c r="F1014" s="217"/>
    </row>
    <row r="1015" s="203" customFormat="1" ht="16.9" customHeight="1" spans="1:6">
      <c r="A1015" s="213"/>
      <c r="B1015" s="213"/>
      <c r="C1015" s="227"/>
      <c r="D1015" s="213">
        <v>2140402</v>
      </c>
      <c r="E1015" s="213" t="s">
        <v>1450</v>
      </c>
      <c r="F1015" s="217"/>
    </row>
    <row r="1016" s="203" customFormat="1" ht="16.9" customHeight="1" spans="1:6">
      <c r="A1016" s="213"/>
      <c r="B1016" s="213"/>
      <c r="C1016" s="227"/>
      <c r="D1016" s="213">
        <v>2140403</v>
      </c>
      <c r="E1016" s="213" t="s">
        <v>1451</v>
      </c>
      <c r="F1016" s="217"/>
    </row>
    <row r="1017" s="203" customFormat="1" ht="16.9" customHeight="1" spans="1:6">
      <c r="A1017" s="213"/>
      <c r="B1017" s="213"/>
      <c r="C1017" s="227"/>
      <c r="D1017" s="213">
        <v>2140499</v>
      </c>
      <c r="E1017" s="213" t="s">
        <v>1452</v>
      </c>
      <c r="F1017" s="217"/>
    </row>
    <row r="1018" s="203" customFormat="1" ht="16.9" customHeight="1" spans="1:6">
      <c r="A1018" s="213"/>
      <c r="B1018" s="213"/>
      <c r="C1018" s="227"/>
      <c r="D1018" s="213">
        <v>21405</v>
      </c>
      <c r="E1018" s="216" t="s">
        <v>1453</v>
      </c>
      <c r="F1018" s="217">
        <f>SUM(F1019:F1024)</f>
        <v>0</v>
      </c>
    </row>
    <row r="1019" s="203" customFormat="1" ht="16.9" customHeight="1" spans="1:6">
      <c r="A1019" s="213"/>
      <c r="B1019" s="213"/>
      <c r="C1019" s="227"/>
      <c r="D1019" s="213">
        <v>2140501</v>
      </c>
      <c r="E1019" s="213" t="s">
        <v>136</v>
      </c>
      <c r="F1019" s="217"/>
    </row>
    <row r="1020" s="203" customFormat="1" ht="16.9" customHeight="1" spans="1:6">
      <c r="A1020" s="213"/>
      <c r="B1020" s="213"/>
      <c r="C1020" s="227"/>
      <c r="D1020" s="213">
        <v>2140502</v>
      </c>
      <c r="E1020" s="213" t="s">
        <v>138</v>
      </c>
      <c r="F1020" s="217"/>
    </row>
    <row r="1021" s="203" customFormat="1" ht="16.9" customHeight="1" spans="1:6">
      <c r="A1021" s="213"/>
      <c r="B1021" s="213"/>
      <c r="C1021" s="227"/>
      <c r="D1021" s="213">
        <v>2140503</v>
      </c>
      <c r="E1021" s="213" t="s">
        <v>140</v>
      </c>
      <c r="F1021" s="217"/>
    </row>
    <row r="1022" s="203" customFormat="1" ht="16.9" customHeight="1" spans="1:6">
      <c r="A1022" s="213"/>
      <c r="B1022" s="213"/>
      <c r="C1022" s="227"/>
      <c r="D1022" s="213">
        <v>2140504</v>
      </c>
      <c r="E1022" s="213" t="s">
        <v>1439</v>
      </c>
      <c r="F1022" s="217"/>
    </row>
    <row r="1023" s="203" customFormat="1" ht="16.9" customHeight="1" spans="1:6">
      <c r="A1023" s="213"/>
      <c r="B1023" s="213"/>
      <c r="C1023" s="227"/>
      <c r="D1023" s="213">
        <v>2140505</v>
      </c>
      <c r="E1023" s="213" t="s">
        <v>1454</v>
      </c>
      <c r="F1023" s="217"/>
    </row>
    <row r="1024" s="203" customFormat="1" ht="16.9" customHeight="1" spans="1:6">
      <c r="A1024" s="213"/>
      <c r="B1024" s="213"/>
      <c r="C1024" s="227"/>
      <c r="D1024" s="213">
        <v>2140599</v>
      </c>
      <c r="E1024" s="213" t="s">
        <v>1455</v>
      </c>
      <c r="F1024" s="217"/>
    </row>
    <row r="1025" s="203" customFormat="1" ht="16.9" customHeight="1" spans="1:6">
      <c r="A1025" s="213"/>
      <c r="B1025" s="213"/>
      <c r="C1025" s="227"/>
      <c r="D1025" s="213">
        <v>21406</v>
      </c>
      <c r="E1025" s="216" t="s">
        <v>1456</v>
      </c>
      <c r="F1025" s="217">
        <f>SUM(F1026:F1029)</f>
        <v>0</v>
      </c>
    </row>
    <row r="1026" s="203" customFormat="1" ht="16.9" customHeight="1" spans="1:6">
      <c r="A1026" s="213"/>
      <c r="B1026" s="213"/>
      <c r="C1026" s="227"/>
      <c r="D1026" s="213">
        <v>2140601</v>
      </c>
      <c r="E1026" s="213" t="s">
        <v>1457</v>
      </c>
      <c r="F1026" s="217"/>
    </row>
    <row r="1027" s="203" customFormat="1" ht="16.9" customHeight="1" spans="1:6">
      <c r="A1027" s="213"/>
      <c r="B1027" s="213"/>
      <c r="C1027" s="227"/>
      <c r="D1027" s="213">
        <v>2140602</v>
      </c>
      <c r="E1027" s="213" t="s">
        <v>1458</v>
      </c>
      <c r="F1027" s="217"/>
    </row>
    <row r="1028" s="203" customFormat="1" ht="16.9" customHeight="1" spans="1:6">
      <c r="A1028" s="213"/>
      <c r="B1028" s="213"/>
      <c r="C1028" s="227"/>
      <c r="D1028" s="213">
        <v>2140603</v>
      </c>
      <c r="E1028" s="213" t="s">
        <v>1459</v>
      </c>
      <c r="F1028" s="217"/>
    </row>
    <row r="1029" s="203" customFormat="1" ht="16.9" customHeight="1" spans="1:6">
      <c r="A1029" s="213"/>
      <c r="B1029" s="213"/>
      <c r="C1029" s="227"/>
      <c r="D1029" s="213">
        <v>2140699</v>
      </c>
      <c r="E1029" s="213" t="s">
        <v>1460</v>
      </c>
      <c r="F1029" s="217"/>
    </row>
    <row r="1030" s="203" customFormat="1" ht="16.9" customHeight="1" spans="1:6">
      <c r="A1030" s="213"/>
      <c r="B1030" s="213"/>
      <c r="C1030" s="227"/>
      <c r="D1030" s="213">
        <v>21499</v>
      </c>
      <c r="E1030" s="216" t="s">
        <v>1461</v>
      </c>
      <c r="F1030" s="217">
        <f>SUM(F1031:F1032)</f>
        <v>0</v>
      </c>
    </row>
    <row r="1031" s="203" customFormat="1" ht="16.9" customHeight="1" spans="1:6">
      <c r="A1031" s="213"/>
      <c r="B1031" s="213"/>
      <c r="C1031" s="227"/>
      <c r="D1031" s="213">
        <v>2149901</v>
      </c>
      <c r="E1031" s="213" t="s">
        <v>1462</v>
      </c>
      <c r="F1031" s="217"/>
    </row>
    <row r="1032" s="203" customFormat="1" ht="16.9" customHeight="1" spans="1:6">
      <c r="A1032" s="213"/>
      <c r="B1032" s="213"/>
      <c r="C1032" s="227"/>
      <c r="D1032" s="213">
        <v>2149999</v>
      </c>
      <c r="E1032" s="213" t="s">
        <v>1463</v>
      </c>
      <c r="F1032" s="217"/>
    </row>
    <row r="1033" s="203" customFormat="1" ht="16.9" customHeight="1" spans="1:6">
      <c r="A1033" s="213"/>
      <c r="B1033" s="213"/>
      <c r="C1033" s="227"/>
      <c r="D1033" s="213">
        <v>215</v>
      </c>
      <c r="E1033" s="216" t="s">
        <v>1464</v>
      </c>
      <c r="F1033" s="217">
        <f>F1034+F1044+F1060+F1065+F1079+F1086+F1093</f>
        <v>0</v>
      </c>
    </row>
    <row r="1034" s="203" customFormat="1" ht="16.9" customHeight="1" spans="1:6">
      <c r="A1034" s="213"/>
      <c r="B1034" s="213"/>
      <c r="C1034" s="227"/>
      <c r="D1034" s="213">
        <v>21501</v>
      </c>
      <c r="E1034" s="216" t="s">
        <v>1465</v>
      </c>
      <c r="F1034" s="217">
        <f>SUM(F1035:F1043)</f>
        <v>0</v>
      </c>
    </row>
    <row r="1035" s="203" customFormat="1" ht="16.9" customHeight="1" spans="1:6">
      <c r="A1035" s="213"/>
      <c r="B1035" s="213"/>
      <c r="C1035" s="227"/>
      <c r="D1035" s="213">
        <v>2150101</v>
      </c>
      <c r="E1035" s="213" t="s">
        <v>136</v>
      </c>
      <c r="F1035" s="217"/>
    </row>
    <row r="1036" s="203" customFormat="1" ht="16.9" customHeight="1" spans="1:6">
      <c r="A1036" s="213"/>
      <c r="B1036" s="213"/>
      <c r="C1036" s="227"/>
      <c r="D1036" s="213">
        <v>2150102</v>
      </c>
      <c r="E1036" s="213" t="s">
        <v>138</v>
      </c>
      <c r="F1036" s="217"/>
    </row>
    <row r="1037" s="203" customFormat="1" ht="16.9" customHeight="1" spans="1:6">
      <c r="A1037" s="213"/>
      <c r="B1037" s="213"/>
      <c r="C1037" s="227"/>
      <c r="D1037" s="213">
        <v>2150103</v>
      </c>
      <c r="E1037" s="213" t="s">
        <v>140</v>
      </c>
      <c r="F1037" s="217"/>
    </row>
    <row r="1038" s="203" customFormat="1" ht="16.9" customHeight="1" spans="1:6">
      <c r="A1038" s="213"/>
      <c r="B1038" s="213"/>
      <c r="C1038" s="227"/>
      <c r="D1038" s="213">
        <v>2150104</v>
      </c>
      <c r="E1038" s="213" t="s">
        <v>1466</v>
      </c>
      <c r="F1038" s="217"/>
    </row>
    <row r="1039" s="203" customFormat="1" ht="16.9" customHeight="1" spans="1:6">
      <c r="A1039" s="213"/>
      <c r="B1039" s="213"/>
      <c r="C1039" s="227"/>
      <c r="D1039" s="213">
        <v>2150105</v>
      </c>
      <c r="E1039" s="213" t="s">
        <v>1467</v>
      </c>
      <c r="F1039" s="217"/>
    </row>
    <row r="1040" s="203" customFormat="1" ht="16.9" customHeight="1" spans="1:6">
      <c r="A1040" s="213"/>
      <c r="B1040" s="213"/>
      <c r="C1040" s="227"/>
      <c r="D1040" s="213">
        <v>2150106</v>
      </c>
      <c r="E1040" s="213" t="s">
        <v>1468</v>
      </c>
      <c r="F1040" s="217"/>
    </row>
    <row r="1041" s="203" customFormat="1" ht="16.9" customHeight="1" spans="1:6">
      <c r="A1041" s="213"/>
      <c r="B1041" s="213"/>
      <c r="C1041" s="227"/>
      <c r="D1041" s="213">
        <v>2150107</v>
      </c>
      <c r="E1041" s="213" t="s">
        <v>1469</v>
      </c>
      <c r="F1041" s="217"/>
    </row>
    <row r="1042" s="203" customFormat="1" ht="16.9" customHeight="1" spans="1:6">
      <c r="A1042" s="213"/>
      <c r="B1042" s="213"/>
      <c r="C1042" s="227"/>
      <c r="D1042" s="213">
        <v>2150108</v>
      </c>
      <c r="E1042" s="213" t="s">
        <v>1470</v>
      </c>
      <c r="F1042" s="217"/>
    </row>
    <row r="1043" s="203" customFormat="1" ht="16.9" customHeight="1" spans="1:6">
      <c r="A1043" s="213"/>
      <c r="B1043" s="213"/>
      <c r="C1043" s="227"/>
      <c r="D1043" s="213">
        <v>2150199</v>
      </c>
      <c r="E1043" s="213" t="s">
        <v>1471</v>
      </c>
      <c r="F1043" s="217"/>
    </row>
    <row r="1044" s="203" customFormat="1" ht="16.9" customHeight="1" spans="1:6">
      <c r="A1044" s="213"/>
      <c r="B1044" s="213"/>
      <c r="C1044" s="227"/>
      <c r="D1044" s="213">
        <v>21502</v>
      </c>
      <c r="E1044" s="216" t="s">
        <v>1472</v>
      </c>
      <c r="F1044" s="217">
        <f>SUM(F1045:F1059)</f>
        <v>0</v>
      </c>
    </row>
    <row r="1045" s="203" customFormat="1" ht="16.9" customHeight="1" spans="1:6">
      <c r="A1045" s="213"/>
      <c r="B1045" s="213"/>
      <c r="C1045" s="227"/>
      <c r="D1045" s="213">
        <v>2150201</v>
      </c>
      <c r="E1045" s="213" t="s">
        <v>136</v>
      </c>
      <c r="F1045" s="217"/>
    </row>
    <row r="1046" s="203" customFormat="1" ht="16.9" customHeight="1" spans="1:6">
      <c r="A1046" s="213"/>
      <c r="B1046" s="213"/>
      <c r="C1046" s="227"/>
      <c r="D1046" s="213">
        <v>2150202</v>
      </c>
      <c r="E1046" s="213" t="s">
        <v>138</v>
      </c>
      <c r="F1046" s="217"/>
    </row>
    <row r="1047" s="203" customFormat="1" ht="16.9" customHeight="1" spans="1:6">
      <c r="A1047" s="213"/>
      <c r="B1047" s="213"/>
      <c r="C1047" s="227"/>
      <c r="D1047" s="213">
        <v>2150203</v>
      </c>
      <c r="E1047" s="213" t="s">
        <v>140</v>
      </c>
      <c r="F1047" s="217"/>
    </row>
    <row r="1048" s="203" customFormat="1" ht="16.9" customHeight="1" spans="1:6">
      <c r="A1048" s="213"/>
      <c r="B1048" s="213"/>
      <c r="C1048" s="227"/>
      <c r="D1048" s="213">
        <v>2150204</v>
      </c>
      <c r="E1048" s="213" t="s">
        <v>1473</v>
      </c>
      <c r="F1048" s="217"/>
    </row>
    <row r="1049" s="203" customFormat="1" ht="16.9" customHeight="1" spans="1:6">
      <c r="A1049" s="213"/>
      <c r="B1049" s="213"/>
      <c r="C1049" s="227"/>
      <c r="D1049" s="213">
        <v>2150205</v>
      </c>
      <c r="E1049" s="213" t="s">
        <v>1474</v>
      </c>
      <c r="F1049" s="217"/>
    </row>
    <row r="1050" s="203" customFormat="1" ht="16.9" customHeight="1" spans="1:6">
      <c r="A1050" s="213"/>
      <c r="B1050" s="213"/>
      <c r="C1050" s="227"/>
      <c r="D1050" s="213">
        <v>2150206</v>
      </c>
      <c r="E1050" s="213" t="s">
        <v>1475</v>
      </c>
      <c r="F1050" s="217"/>
    </row>
    <row r="1051" s="203" customFormat="1" ht="16.9" customHeight="1" spans="1:6">
      <c r="A1051" s="213"/>
      <c r="B1051" s="213"/>
      <c r="C1051" s="227"/>
      <c r="D1051" s="213">
        <v>2150207</v>
      </c>
      <c r="E1051" s="213" t="s">
        <v>1476</v>
      </c>
      <c r="F1051" s="217"/>
    </row>
    <row r="1052" s="203" customFormat="1" ht="16.9" customHeight="1" spans="1:6">
      <c r="A1052" s="213"/>
      <c r="B1052" s="213"/>
      <c r="C1052" s="227"/>
      <c r="D1052" s="213">
        <v>2150208</v>
      </c>
      <c r="E1052" s="213" t="s">
        <v>1477</v>
      </c>
      <c r="F1052" s="217"/>
    </row>
    <row r="1053" s="203" customFormat="1" ht="16.9" customHeight="1" spans="1:6">
      <c r="A1053" s="213"/>
      <c r="B1053" s="213"/>
      <c r="C1053" s="227"/>
      <c r="D1053" s="213">
        <v>2150209</v>
      </c>
      <c r="E1053" s="213" t="s">
        <v>1478</v>
      </c>
      <c r="F1053" s="217"/>
    </row>
    <row r="1054" s="203" customFormat="1" ht="16.9" customHeight="1" spans="1:6">
      <c r="A1054" s="213"/>
      <c r="B1054" s="213"/>
      <c r="C1054" s="227"/>
      <c r="D1054" s="213">
        <v>2150210</v>
      </c>
      <c r="E1054" s="213" t="s">
        <v>1479</v>
      </c>
      <c r="F1054" s="217"/>
    </row>
    <row r="1055" s="203" customFormat="1" ht="16.9" customHeight="1" spans="1:6">
      <c r="A1055" s="213"/>
      <c r="B1055" s="213"/>
      <c r="C1055" s="227"/>
      <c r="D1055" s="213">
        <v>2150212</v>
      </c>
      <c r="E1055" s="213" t="s">
        <v>1480</v>
      </c>
      <c r="F1055" s="217"/>
    </row>
    <row r="1056" s="203" customFormat="1" ht="16.9" customHeight="1" spans="1:6">
      <c r="A1056" s="213"/>
      <c r="B1056" s="213"/>
      <c r="C1056" s="227"/>
      <c r="D1056" s="213">
        <v>2150213</v>
      </c>
      <c r="E1056" s="213" t="s">
        <v>1481</v>
      </c>
      <c r="F1056" s="217"/>
    </row>
    <row r="1057" s="203" customFormat="1" ht="16.9" customHeight="1" spans="1:6">
      <c r="A1057" s="213"/>
      <c r="B1057" s="213"/>
      <c r="C1057" s="227"/>
      <c r="D1057" s="213">
        <v>2150214</v>
      </c>
      <c r="E1057" s="213" t="s">
        <v>1482</v>
      </c>
      <c r="F1057" s="217"/>
    </row>
    <row r="1058" s="203" customFormat="1" ht="16.9" customHeight="1" spans="1:6">
      <c r="A1058" s="213"/>
      <c r="B1058" s="213"/>
      <c r="C1058" s="227"/>
      <c r="D1058" s="213">
        <v>2150215</v>
      </c>
      <c r="E1058" s="213" t="s">
        <v>1483</v>
      </c>
      <c r="F1058" s="217"/>
    </row>
    <row r="1059" s="203" customFormat="1" ht="16.9" customHeight="1" spans="1:6">
      <c r="A1059" s="213"/>
      <c r="B1059" s="213"/>
      <c r="C1059" s="227"/>
      <c r="D1059" s="213">
        <v>2150299</v>
      </c>
      <c r="E1059" s="213" t="s">
        <v>1484</v>
      </c>
      <c r="F1059" s="217"/>
    </row>
    <row r="1060" s="203" customFormat="1" ht="16.9" customHeight="1" spans="1:6">
      <c r="A1060" s="213"/>
      <c r="B1060" s="213"/>
      <c r="C1060" s="227"/>
      <c r="D1060" s="213">
        <v>21503</v>
      </c>
      <c r="E1060" s="216" t="s">
        <v>1485</v>
      </c>
      <c r="F1060" s="217">
        <f>SUM(F1061:F1064)</f>
        <v>0</v>
      </c>
    </row>
    <row r="1061" s="203" customFormat="1" ht="16.9" customHeight="1" spans="1:6">
      <c r="A1061" s="213"/>
      <c r="B1061" s="213"/>
      <c r="C1061" s="227"/>
      <c r="D1061" s="213">
        <v>2150301</v>
      </c>
      <c r="E1061" s="213" t="s">
        <v>136</v>
      </c>
      <c r="F1061" s="217"/>
    </row>
    <row r="1062" s="203" customFormat="1" ht="16.9" customHeight="1" spans="1:6">
      <c r="A1062" s="213"/>
      <c r="B1062" s="213"/>
      <c r="C1062" s="227"/>
      <c r="D1062" s="213">
        <v>2150302</v>
      </c>
      <c r="E1062" s="213" t="s">
        <v>138</v>
      </c>
      <c r="F1062" s="217"/>
    </row>
    <row r="1063" s="203" customFormat="1" ht="16.9" customHeight="1" spans="1:6">
      <c r="A1063" s="213"/>
      <c r="B1063" s="213"/>
      <c r="C1063" s="227"/>
      <c r="D1063" s="213">
        <v>2150303</v>
      </c>
      <c r="E1063" s="213" t="s">
        <v>140</v>
      </c>
      <c r="F1063" s="217"/>
    </row>
    <row r="1064" s="203" customFormat="1" ht="16.9" customHeight="1" spans="1:6">
      <c r="A1064" s="213"/>
      <c r="B1064" s="213"/>
      <c r="C1064" s="227"/>
      <c r="D1064" s="213">
        <v>2150399</v>
      </c>
      <c r="E1064" s="213" t="s">
        <v>1486</v>
      </c>
      <c r="F1064" s="217"/>
    </row>
    <row r="1065" s="203" customFormat="1" ht="16.9" customHeight="1" spans="1:6">
      <c r="A1065" s="213"/>
      <c r="B1065" s="213"/>
      <c r="C1065" s="227"/>
      <c r="D1065" s="213">
        <v>21505</v>
      </c>
      <c r="E1065" s="216" t="s">
        <v>1487</v>
      </c>
      <c r="F1065" s="217">
        <f>SUM(F1066:F1078)</f>
        <v>0</v>
      </c>
    </row>
    <row r="1066" s="203" customFormat="1" ht="16.9" customHeight="1" spans="1:6">
      <c r="A1066" s="213"/>
      <c r="B1066" s="213"/>
      <c r="C1066" s="227"/>
      <c r="D1066" s="213">
        <v>2150501</v>
      </c>
      <c r="E1066" s="213" t="s">
        <v>136</v>
      </c>
      <c r="F1066" s="217"/>
    </row>
    <row r="1067" s="203" customFormat="1" ht="16.9" customHeight="1" spans="1:6">
      <c r="A1067" s="213"/>
      <c r="B1067" s="213"/>
      <c r="C1067" s="227"/>
      <c r="D1067" s="213">
        <v>2150502</v>
      </c>
      <c r="E1067" s="213" t="s">
        <v>138</v>
      </c>
      <c r="F1067" s="217"/>
    </row>
    <row r="1068" s="203" customFormat="1" ht="16.9" customHeight="1" spans="1:6">
      <c r="A1068" s="213"/>
      <c r="B1068" s="213"/>
      <c r="C1068" s="227"/>
      <c r="D1068" s="213">
        <v>2150503</v>
      </c>
      <c r="E1068" s="213" t="s">
        <v>140</v>
      </c>
      <c r="F1068" s="217"/>
    </row>
    <row r="1069" s="203" customFormat="1" ht="16.9" customHeight="1" spans="1:6">
      <c r="A1069" s="213"/>
      <c r="B1069" s="213"/>
      <c r="C1069" s="227"/>
      <c r="D1069" s="213">
        <v>2150505</v>
      </c>
      <c r="E1069" s="213" t="s">
        <v>1488</v>
      </c>
      <c r="F1069" s="217"/>
    </row>
    <row r="1070" s="203" customFormat="1" ht="16.9" customHeight="1" spans="1:6">
      <c r="A1070" s="213"/>
      <c r="B1070" s="213"/>
      <c r="C1070" s="227"/>
      <c r="D1070" s="213">
        <v>2150506</v>
      </c>
      <c r="E1070" s="213" t="s">
        <v>1489</v>
      </c>
      <c r="F1070" s="217"/>
    </row>
    <row r="1071" s="203" customFormat="1" ht="16.9" customHeight="1" spans="1:6">
      <c r="A1071" s="213"/>
      <c r="B1071" s="213"/>
      <c r="C1071" s="227"/>
      <c r="D1071" s="213">
        <v>2150507</v>
      </c>
      <c r="E1071" s="213" t="s">
        <v>1490</v>
      </c>
      <c r="F1071" s="217"/>
    </row>
    <row r="1072" s="203" customFormat="1" ht="16.9" customHeight="1" spans="1:6">
      <c r="A1072" s="213"/>
      <c r="B1072" s="213"/>
      <c r="C1072" s="227"/>
      <c r="D1072" s="213">
        <v>2150508</v>
      </c>
      <c r="E1072" s="213" t="s">
        <v>1491</v>
      </c>
      <c r="F1072" s="217"/>
    </row>
    <row r="1073" s="203" customFormat="1" ht="16.9" customHeight="1" spans="1:6">
      <c r="A1073" s="213"/>
      <c r="B1073" s="213"/>
      <c r="C1073" s="227"/>
      <c r="D1073" s="213">
        <v>2150509</v>
      </c>
      <c r="E1073" s="213" t="s">
        <v>1492</v>
      </c>
      <c r="F1073" s="217"/>
    </row>
    <row r="1074" s="203" customFormat="1" ht="16.9" customHeight="1" spans="1:6">
      <c r="A1074" s="213"/>
      <c r="B1074" s="213"/>
      <c r="C1074" s="227"/>
      <c r="D1074" s="213">
        <v>2150510</v>
      </c>
      <c r="E1074" s="213" t="s">
        <v>1493</v>
      </c>
      <c r="F1074" s="217"/>
    </row>
    <row r="1075" s="203" customFormat="1" ht="16.9" customHeight="1" spans="1:6">
      <c r="A1075" s="213"/>
      <c r="B1075" s="213"/>
      <c r="C1075" s="227"/>
      <c r="D1075" s="213">
        <v>2150511</v>
      </c>
      <c r="E1075" s="213" t="s">
        <v>1494</v>
      </c>
      <c r="F1075" s="217"/>
    </row>
    <row r="1076" s="203" customFormat="1" ht="16.9" customHeight="1" spans="1:6">
      <c r="A1076" s="213"/>
      <c r="B1076" s="213"/>
      <c r="C1076" s="227"/>
      <c r="D1076" s="213">
        <v>2150513</v>
      </c>
      <c r="E1076" s="213" t="s">
        <v>1439</v>
      </c>
      <c r="F1076" s="217"/>
    </row>
    <row r="1077" s="203" customFormat="1" ht="16.9" customHeight="1" spans="1:6">
      <c r="A1077" s="213"/>
      <c r="B1077" s="213"/>
      <c r="C1077" s="227"/>
      <c r="D1077" s="213">
        <v>2150515</v>
      </c>
      <c r="E1077" s="213" t="s">
        <v>1495</v>
      </c>
      <c r="F1077" s="217"/>
    </row>
    <row r="1078" s="203" customFormat="1" ht="16.9" customHeight="1" spans="1:6">
      <c r="A1078" s="213"/>
      <c r="B1078" s="213"/>
      <c r="C1078" s="227"/>
      <c r="D1078" s="213">
        <v>2150599</v>
      </c>
      <c r="E1078" s="213" t="s">
        <v>1496</v>
      </c>
      <c r="F1078" s="217"/>
    </row>
    <row r="1079" s="203" customFormat="1" ht="16.9" customHeight="1" spans="1:6">
      <c r="A1079" s="213"/>
      <c r="B1079" s="213"/>
      <c r="C1079" s="227"/>
      <c r="D1079" s="213">
        <v>21507</v>
      </c>
      <c r="E1079" s="216" t="s">
        <v>1497</v>
      </c>
      <c r="F1079" s="217">
        <f>SUM(F1080:F1085)</f>
        <v>0</v>
      </c>
    </row>
    <row r="1080" s="203" customFormat="1" ht="16.9" customHeight="1" spans="1:6">
      <c r="A1080" s="213"/>
      <c r="B1080" s="213"/>
      <c r="C1080" s="227"/>
      <c r="D1080" s="213">
        <v>2150701</v>
      </c>
      <c r="E1080" s="213" t="s">
        <v>136</v>
      </c>
      <c r="F1080" s="217"/>
    </row>
    <row r="1081" s="203" customFormat="1" ht="16.9" customHeight="1" spans="1:6">
      <c r="A1081" s="213"/>
      <c r="B1081" s="213"/>
      <c r="C1081" s="227"/>
      <c r="D1081" s="213">
        <v>2150702</v>
      </c>
      <c r="E1081" s="213" t="s">
        <v>138</v>
      </c>
      <c r="F1081" s="217"/>
    </row>
    <row r="1082" s="203" customFormat="1" ht="16.9" customHeight="1" spans="1:6">
      <c r="A1082" s="213"/>
      <c r="B1082" s="213"/>
      <c r="C1082" s="227"/>
      <c r="D1082" s="213">
        <v>2150703</v>
      </c>
      <c r="E1082" s="213" t="s">
        <v>140</v>
      </c>
      <c r="F1082" s="217"/>
    </row>
    <row r="1083" s="203" customFormat="1" ht="16.9" customHeight="1" spans="1:6">
      <c r="A1083" s="213"/>
      <c r="B1083" s="213"/>
      <c r="C1083" s="227"/>
      <c r="D1083" s="213">
        <v>2150704</v>
      </c>
      <c r="E1083" s="213" t="s">
        <v>1498</v>
      </c>
      <c r="F1083" s="217"/>
    </row>
    <row r="1084" s="203" customFormat="1" ht="16.9" customHeight="1" spans="1:6">
      <c r="A1084" s="213"/>
      <c r="B1084" s="213"/>
      <c r="C1084" s="227"/>
      <c r="D1084" s="213">
        <v>2150705</v>
      </c>
      <c r="E1084" s="213" t="s">
        <v>1499</v>
      </c>
      <c r="F1084" s="217"/>
    </row>
    <row r="1085" s="203" customFormat="1" ht="16.9" customHeight="1" spans="1:6">
      <c r="A1085" s="213"/>
      <c r="B1085" s="213"/>
      <c r="C1085" s="227"/>
      <c r="D1085" s="213">
        <v>2150799</v>
      </c>
      <c r="E1085" s="213" t="s">
        <v>1500</v>
      </c>
      <c r="F1085" s="217"/>
    </row>
    <row r="1086" s="203" customFormat="1" ht="16.9" customHeight="1" spans="1:6">
      <c r="A1086" s="213"/>
      <c r="B1086" s="213"/>
      <c r="C1086" s="227"/>
      <c r="D1086" s="213">
        <v>21508</v>
      </c>
      <c r="E1086" s="216" t="s">
        <v>1501</v>
      </c>
      <c r="F1086" s="217">
        <f>SUM(F1087:F1092)+C472</f>
        <v>0</v>
      </c>
    </row>
    <row r="1087" s="203" customFormat="1" ht="16.9" customHeight="1" spans="1:6">
      <c r="A1087" s="213"/>
      <c r="B1087" s="213"/>
      <c r="C1087" s="227"/>
      <c r="D1087" s="213">
        <v>2150801</v>
      </c>
      <c r="E1087" s="213" t="s">
        <v>136</v>
      </c>
      <c r="F1087" s="217"/>
    </row>
    <row r="1088" s="203" customFormat="1" ht="16.9" customHeight="1" spans="1:6">
      <c r="A1088" s="213"/>
      <c r="B1088" s="213"/>
      <c r="C1088" s="227"/>
      <c r="D1088" s="213">
        <v>2150802</v>
      </c>
      <c r="E1088" s="213" t="s">
        <v>138</v>
      </c>
      <c r="F1088" s="217"/>
    </row>
    <row r="1089" s="203" customFormat="1" ht="16.9" customHeight="1" spans="1:6">
      <c r="A1089" s="213"/>
      <c r="B1089" s="213"/>
      <c r="C1089" s="227"/>
      <c r="D1089" s="213">
        <v>2150803</v>
      </c>
      <c r="E1089" s="213" t="s">
        <v>140</v>
      </c>
      <c r="F1089" s="217"/>
    </row>
    <row r="1090" s="203" customFormat="1" ht="16.9" customHeight="1" spans="1:6">
      <c r="A1090" s="213"/>
      <c r="B1090" s="213"/>
      <c r="C1090" s="227"/>
      <c r="D1090" s="213">
        <v>2150804</v>
      </c>
      <c r="E1090" s="213" t="s">
        <v>1502</v>
      </c>
      <c r="F1090" s="217"/>
    </row>
    <row r="1091" s="203" customFormat="1" ht="16.9" customHeight="1" spans="1:6">
      <c r="A1091" s="213"/>
      <c r="B1091" s="213"/>
      <c r="C1091" s="227"/>
      <c r="D1091" s="213">
        <v>2150805</v>
      </c>
      <c r="E1091" s="213" t="s">
        <v>1503</v>
      </c>
      <c r="F1091" s="217"/>
    </row>
    <row r="1092" s="203" customFormat="1" ht="16.9" customHeight="1" spans="1:6">
      <c r="A1092" s="213"/>
      <c r="B1092" s="213"/>
      <c r="C1092" s="227"/>
      <c r="D1092" s="213">
        <v>2150899</v>
      </c>
      <c r="E1092" s="213" t="s">
        <v>1504</v>
      </c>
      <c r="F1092" s="217"/>
    </row>
    <row r="1093" s="203" customFormat="1" ht="16.9" customHeight="1" spans="1:6">
      <c r="A1093" s="213"/>
      <c r="B1093" s="213"/>
      <c r="C1093" s="227"/>
      <c r="D1093" s="213">
        <v>21599</v>
      </c>
      <c r="E1093" s="216" t="s">
        <v>1505</v>
      </c>
      <c r="F1093" s="217">
        <f>SUM(F1094:F1098)</f>
        <v>0</v>
      </c>
    </row>
    <row r="1094" s="203" customFormat="1" ht="16.9" customHeight="1" spans="1:6">
      <c r="A1094" s="213"/>
      <c r="B1094" s="213"/>
      <c r="C1094" s="227"/>
      <c r="D1094" s="213">
        <v>2159901</v>
      </c>
      <c r="E1094" s="213" t="s">
        <v>1506</v>
      </c>
      <c r="F1094" s="217"/>
    </row>
    <row r="1095" s="203" customFormat="1" ht="16.9" customHeight="1" spans="1:6">
      <c r="A1095" s="213"/>
      <c r="B1095" s="213"/>
      <c r="C1095" s="227"/>
      <c r="D1095" s="213">
        <v>2159904</v>
      </c>
      <c r="E1095" s="213" t="s">
        <v>1507</v>
      </c>
      <c r="F1095" s="217"/>
    </row>
    <row r="1096" s="203" customFormat="1" ht="16.9" customHeight="1" spans="1:6">
      <c r="A1096" s="213"/>
      <c r="B1096" s="213"/>
      <c r="C1096" s="227"/>
      <c r="D1096" s="213">
        <v>2159905</v>
      </c>
      <c r="E1096" s="213" t="s">
        <v>1508</v>
      </c>
      <c r="F1096" s="217"/>
    </row>
    <row r="1097" s="203" customFormat="1" ht="16.9" customHeight="1" spans="1:6">
      <c r="A1097" s="213"/>
      <c r="B1097" s="213"/>
      <c r="C1097" s="227"/>
      <c r="D1097" s="213">
        <v>2159906</v>
      </c>
      <c r="E1097" s="213" t="s">
        <v>1509</v>
      </c>
      <c r="F1097" s="217"/>
    </row>
    <row r="1098" s="203" customFormat="1" ht="16.9" customHeight="1" spans="1:6">
      <c r="A1098" s="213"/>
      <c r="B1098" s="213"/>
      <c r="C1098" s="227"/>
      <c r="D1098" s="213">
        <v>2159999</v>
      </c>
      <c r="E1098" s="213" t="s">
        <v>1510</v>
      </c>
      <c r="F1098" s="217"/>
    </row>
    <row r="1099" s="203" customFormat="1" ht="16.9" customHeight="1" spans="1:6">
      <c r="A1099" s="213"/>
      <c r="B1099" s="213"/>
      <c r="C1099" s="227"/>
      <c r="D1099" s="213">
        <v>216</v>
      </c>
      <c r="E1099" s="216" t="s">
        <v>1511</v>
      </c>
      <c r="F1099" s="217">
        <f>F1100+F1110+F1116</f>
        <v>0</v>
      </c>
    </row>
    <row r="1100" s="203" customFormat="1" ht="16.9" customHeight="1" spans="1:6">
      <c r="A1100" s="213"/>
      <c r="B1100" s="213"/>
      <c r="C1100" s="227"/>
      <c r="D1100" s="213">
        <v>21602</v>
      </c>
      <c r="E1100" s="216" t="s">
        <v>1512</v>
      </c>
      <c r="F1100" s="217">
        <f>SUM(F1101:F1109)</f>
        <v>0</v>
      </c>
    </row>
    <row r="1101" s="203" customFormat="1" ht="16.9" customHeight="1" spans="1:6">
      <c r="A1101" s="213"/>
      <c r="B1101" s="213"/>
      <c r="C1101" s="227"/>
      <c r="D1101" s="213">
        <v>2160201</v>
      </c>
      <c r="E1101" s="213" t="s">
        <v>136</v>
      </c>
      <c r="F1101" s="217"/>
    </row>
    <row r="1102" s="203" customFormat="1" ht="16.9" customHeight="1" spans="1:6">
      <c r="A1102" s="213"/>
      <c r="B1102" s="213"/>
      <c r="C1102" s="227"/>
      <c r="D1102" s="213">
        <v>2160202</v>
      </c>
      <c r="E1102" s="213" t="s">
        <v>138</v>
      </c>
      <c r="F1102" s="217"/>
    </row>
    <row r="1103" s="203" customFormat="1" ht="16.9" customHeight="1" spans="1:6">
      <c r="A1103" s="213"/>
      <c r="B1103" s="213"/>
      <c r="C1103" s="227"/>
      <c r="D1103" s="213">
        <v>2160203</v>
      </c>
      <c r="E1103" s="213" t="s">
        <v>140</v>
      </c>
      <c r="F1103" s="217"/>
    </row>
    <row r="1104" s="203" customFormat="1" ht="16.9" customHeight="1" spans="1:6">
      <c r="A1104" s="213"/>
      <c r="B1104" s="213"/>
      <c r="C1104" s="227"/>
      <c r="D1104" s="213">
        <v>2160216</v>
      </c>
      <c r="E1104" s="213" t="s">
        <v>1513</v>
      </c>
      <c r="F1104" s="217"/>
    </row>
    <row r="1105" s="203" customFormat="1" ht="16.9" customHeight="1" spans="1:6">
      <c r="A1105" s="213"/>
      <c r="B1105" s="213"/>
      <c r="C1105" s="227"/>
      <c r="D1105" s="213">
        <v>2160217</v>
      </c>
      <c r="E1105" s="213" t="s">
        <v>1514</v>
      </c>
      <c r="F1105" s="217"/>
    </row>
    <row r="1106" s="203" customFormat="1" ht="16.9" customHeight="1" spans="1:6">
      <c r="A1106" s="213"/>
      <c r="B1106" s="213"/>
      <c r="C1106" s="227"/>
      <c r="D1106" s="213">
        <v>2160218</v>
      </c>
      <c r="E1106" s="213" t="s">
        <v>1515</v>
      </c>
      <c r="F1106" s="217"/>
    </row>
    <row r="1107" s="203" customFormat="1" ht="16.9" customHeight="1" spans="1:6">
      <c r="A1107" s="213"/>
      <c r="B1107" s="213"/>
      <c r="C1107" s="227"/>
      <c r="D1107" s="213">
        <v>2160219</v>
      </c>
      <c r="E1107" s="213" t="s">
        <v>1516</v>
      </c>
      <c r="F1107" s="217"/>
    </row>
    <row r="1108" s="203" customFormat="1" ht="16.9" customHeight="1" spans="1:6">
      <c r="A1108" s="213"/>
      <c r="B1108" s="213"/>
      <c r="C1108" s="227"/>
      <c r="D1108" s="213">
        <v>2160250</v>
      </c>
      <c r="E1108" s="213" t="s">
        <v>154</v>
      </c>
      <c r="F1108" s="217"/>
    </row>
    <row r="1109" s="203" customFormat="1" ht="16.9" customHeight="1" spans="1:6">
      <c r="A1109" s="213"/>
      <c r="B1109" s="213"/>
      <c r="C1109" s="227"/>
      <c r="D1109" s="213">
        <v>2160299</v>
      </c>
      <c r="E1109" s="213" t="s">
        <v>1517</v>
      </c>
      <c r="F1109" s="217"/>
    </row>
    <row r="1110" s="203" customFormat="1" ht="16.9" customHeight="1" spans="1:6">
      <c r="A1110" s="213"/>
      <c r="B1110" s="213"/>
      <c r="C1110" s="227"/>
      <c r="D1110" s="213">
        <v>21606</v>
      </c>
      <c r="E1110" s="216" t="s">
        <v>1518</v>
      </c>
      <c r="F1110" s="217">
        <f>SUM(F1111:F1115)</f>
        <v>0</v>
      </c>
    </row>
    <row r="1111" s="203" customFormat="1" ht="16.9" customHeight="1" spans="1:6">
      <c r="A1111" s="213"/>
      <c r="B1111" s="213"/>
      <c r="C1111" s="227"/>
      <c r="D1111" s="213">
        <v>2160601</v>
      </c>
      <c r="E1111" s="213" t="s">
        <v>136</v>
      </c>
      <c r="F1111" s="217"/>
    </row>
    <row r="1112" s="203" customFormat="1" ht="16.9" customHeight="1" spans="1:6">
      <c r="A1112" s="213"/>
      <c r="B1112" s="213"/>
      <c r="C1112" s="227"/>
      <c r="D1112" s="213">
        <v>2160602</v>
      </c>
      <c r="E1112" s="213" t="s">
        <v>138</v>
      </c>
      <c r="F1112" s="217"/>
    </row>
    <row r="1113" s="203" customFormat="1" ht="16.9" customHeight="1" spans="1:6">
      <c r="A1113" s="213"/>
      <c r="B1113" s="213"/>
      <c r="C1113" s="227"/>
      <c r="D1113" s="213">
        <v>2160603</v>
      </c>
      <c r="E1113" s="213" t="s">
        <v>140</v>
      </c>
      <c r="F1113" s="217"/>
    </row>
    <row r="1114" s="203" customFormat="1" ht="16.9" customHeight="1" spans="1:6">
      <c r="A1114" s="213"/>
      <c r="B1114" s="213"/>
      <c r="C1114" s="227"/>
      <c r="D1114" s="213">
        <v>2160607</v>
      </c>
      <c r="E1114" s="213" t="s">
        <v>1519</v>
      </c>
      <c r="F1114" s="217"/>
    </row>
    <row r="1115" s="203" customFormat="1" ht="16.9" customHeight="1" spans="1:6">
      <c r="A1115" s="213"/>
      <c r="B1115" s="213"/>
      <c r="C1115" s="227"/>
      <c r="D1115" s="213">
        <v>2160699</v>
      </c>
      <c r="E1115" s="213" t="s">
        <v>1520</v>
      </c>
      <c r="F1115" s="217"/>
    </row>
    <row r="1116" s="203" customFormat="1" ht="16.9" customHeight="1" spans="1:6">
      <c r="A1116" s="213"/>
      <c r="B1116" s="213"/>
      <c r="C1116" s="227"/>
      <c r="D1116" s="213">
        <v>21699</v>
      </c>
      <c r="E1116" s="216" t="s">
        <v>1521</v>
      </c>
      <c r="F1116" s="217">
        <f>SUM(F1117:F1118)</f>
        <v>0</v>
      </c>
    </row>
    <row r="1117" s="203" customFormat="1" ht="16.9" customHeight="1" spans="1:6">
      <c r="A1117" s="213"/>
      <c r="B1117" s="213"/>
      <c r="C1117" s="227"/>
      <c r="D1117" s="213">
        <v>2169901</v>
      </c>
      <c r="E1117" s="213" t="s">
        <v>1522</v>
      </c>
      <c r="F1117" s="217"/>
    </row>
    <row r="1118" s="203" customFormat="1" ht="16.9" customHeight="1" spans="1:6">
      <c r="A1118" s="213"/>
      <c r="B1118" s="213"/>
      <c r="C1118" s="227"/>
      <c r="D1118" s="213">
        <v>2169999</v>
      </c>
      <c r="E1118" s="213" t="s">
        <v>1523</v>
      </c>
      <c r="F1118" s="217"/>
    </row>
    <row r="1119" s="203" customFormat="1" ht="16.9" customHeight="1" spans="1:6">
      <c r="A1119" s="213"/>
      <c r="B1119" s="213"/>
      <c r="C1119" s="227"/>
      <c r="D1119" s="213">
        <v>217</v>
      </c>
      <c r="E1119" s="216" t="s">
        <v>1524</v>
      </c>
      <c r="F1119" s="217">
        <f>F1120+F1127+F1137+F1143+F1146</f>
        <v>0</v>
      </c>
    </row>
    <row r="1120" s="203" customFormat="1" ht="16.9" customHeight="1" spans="1:6">
      <c r="A1120" s="213"/>
      <c r="B1120" s="213"/>
      <c r="C1120" s="227"/>
      <c r="D1120" s="213">
        <v>21701</v>
      </c>
      <c r="E1120" s="216" t="s">
        <v>1525</v>
      </c>
      <c r="F1120" s="217">
        <f>SUM(F1121:F1126)</f>
        <v>0</v>
      </c>
    </row>
    <row r="1121" s="203" customFormat="1" ht="16.9" customHeight="1" spans="1:6">
      <c r="A1121" s="213"/>
      <c r="B1121" s="213"/>
      <c r="C1121" s="227"/>
      <c r="D1121" s="213">
        <v>2170101</v>
      </c>
      <c r="E1121" s="213" t="s">
        <v>136</v>
      </c>
      <c r="F1121" s="217"/>
    </row>
    <row r="1122" s="203" customFormat="1" ht="16.9" customHeight="1" spans="1:6">
      <c r="A1122" s="213"/>
      <c r="B1122" s="213"/>
      <c r="C1122" s="227"/>
      <c r="D1122" s="213">
        <v>2170102</v>
      </c>
      <c r="E1122" s="213" t="s">
        <v>138</v>
      </c>
      <c r="F1122" s="217"/>
    </row>
    <row r="1123" s="203" customFormat="1" ht="16.9" customHeight="1" spans="1:6">
      <c r="A1123" s="213"/>
      <c r="B1123" s="213"/>
      <c r="C1123" s="227"/>
      <c r="D1123" s="213">
        <v>2170103</v>
      </c>
      <c r="E1123" s="213" t="s">
        <v>140</v>
      </c>
      <c r="F1123" s="217"/>
    </row>
    <row r="1124" s="203" customFormat="1" ht="16.9" customHeight="1" spans="1:6">
      <c r="A1124" s="213"/>
      <c r="B1124" s="213"/>
      <c r="C1124" s="227"/>
      <c r="D1124" s="213">
        <v>2170104</v>
      </c>
      <c r="E1124" s="213" t="s">
        <v>1526</v>
      </c>
      <c r="F1124" s="217"/>
    </row>
    <row r="1125" s="203" customFormat="1" ht="16.9" customHeight="1" spans="1:6">
      <c r="A1125" s="213"/>
      <c r="B1125" s="213"/>
      <c r="C1125" s="227"/>
      <c r="D1125" s="213">
        <v>2170150</v>
      </c>
      <c r="E1125" s="213" t="s">
        <v>154</v>
      </c>
      <c r="F1125" s="217"/>
    </row>
    <row r="1126" s="203" customFormat="1" ht="16.9" customHeight="1" spans="1:6">
      <c r="A1126" s="213"/>
      <c r="B1126" s="213"/>
      <c r="C1126" s="227"/>
      <c r="D1126" s="213">
        <v>2170199</v>
      </c>
      <c r="E1126" s="213" t="s">
        <v>1527</v>
      </c>
      <c r="F1126" s="217"/>
    </row>
    <row r="1127" s="203" customFormat="1" ht="16.9" customHeight="1" spans="1:6">
      <c r="A1127" s="213"/>
      <c r="B1127" s="213"/>
      <c r="C1127" s="227"/>
      <c r="D1127" s="213">
        <v>21702</v>
      </c>
      <c r="E1127" s="216" t="s">
        <v>1528</v>
      </c>
      <c r="F1127" s="217">
        <f>SUM(F1128:F1136)</f>
        <v>0</v>
      </c>
    </row>
    <row r="1128" s="203" customFormat="1" ht="16.9" customHeight="1" spans="1:6">
      <c r="A1128" s="213"/>
      <c r="B1128" s="213"/>
      <c r="C1128" s="227"/>
      <c r="D1128" s="213">
        <v>2170201</v>
      </c>
      <c r="E1128" s="213" t="s">
        <v>1529</v>
      </c>
      <c r="F1128" s="217"/>
    </row>
    <row r="1129" s="203" customFormat="1" ht="16.9" customHeight="1" spans="1:6">
      <c r="A1129" s="213"/>
      <c r="B1129" s="213"/>
      <c r="C1129" s="227"/>
      <c r="D1129" s="213">
        <v>2170202</v>
      </c>
      <c r="E1129" s="213" t="s">
        <v>1530</v>
      </c>
      <c r="F1129" s="217"/>
    </row>
    <row r="1130" s="203" customFormat="1" ht="16.9" customHeight="1" spans="1:6">
      <c r="A1130" s="213"/>
      <c r="B1130" s="213"/>
      <c r="C1130" s="227"/>
      <c r="D1130" s="213">
        <v>2170203</v>
      </c>
      <c r="E1130" s="213" t="s">
        <v>1531</v>
      </c>
      <c r="F1130" s="217"/>
    </row>
    <row r="1131" s="203" customFormat="1" ht="16.9" customHeight="1" spans="1:6">
      <c r="A1131" s="213"/>
      <c r="B1131" s="213"/>
      <c r="C1131" s="227"/>
      <c r="D1131" s="213">
        <v>2170204</v>
      </c>
      <c r="E1131" s="213" t="s">
        <v>1532</v>
      </c>
      <c r="F1131" s="217"/>
    </row>
    <row r="1132" s="203" customFormat="1" ht="16.9" customHeight="1" spans="1:6">
      <c r="A1132" s="213"/>
      <c r="B1132" s="213"/>
      <c r="C1132" s="227"/>
      <c r="D1132" s="213">
        <v>2170205</v>
      </c>
      <c r="E1132" s="213" t="s">
        <v>1533</v>
      </c>
      <c r="F1132" s="217"/>
    </row>
    <row r="1133" s="203" customFormat="1" ht="16.9" customHeight="1" spans="1:6">
      <c r="A1133" s="213"/>
      <c r="B1133" s="213"/>
      <c r="C1133" s="227"/>
      <c r="D1133" s="213">
        <v>2170206</v>
      </c>
      <c r="E1133" s="213" t="s">
        <v>1534</v>
      </c>
      <c r="F1133" s="217"/>
    </row>
    <row r="1134" s="203" customFormat="1" ht="16.9" customHeight="1" spans="1:6">
      <c r="A1134" s="213"/>
      <c r="B1134" s="213"/>
      <c r="C1134" s="227"/>
      <c r="D1134" s="213">
        <v>2170207</v>
      </c>
      <c r="E1134" s="213" t="s">
        <v>1535</v>
      </c>
      <c r="F1134" s="217"/>
    </row>
    <row r="1135" s="203" customFormat="1" ht="16.9" customHeight="1" spans="1:6">
      <c r="A1135" s="213"/>
      <c r="B1135" s="213"/>
      <c r="C1135" s="227"/>
      <c r="D1135" s="213">
        <v>2170208</v>
      </c>
      <c r="E1135" s="213" t="s">
        <v>1536</v>
      </c>
      <c r="F1135" s="217"/>
    </row>
    <row r="1136" s="203" customFormat="1" ht="16.9" customHeight="1" spans="1:6">
      <c r="A1136" s="213"/>
      <c r="B1136" s="213"/>
      <c r="C1136" s="227"/>
      <c r="D1136" s="213">
        <v>2170299</v>
      </c>
      <c r="E1136" s="213" t="s">
        <v>1537</v>
      </c>
      <c r="F1136" s="217"/>
    </row>
    <row r="1137" s="203" customFormat="1" ht="16.9" customHeight="1" spans="1:6">
      <c r="A1137" s="213"/>
      <c r="B1137" s="213"/>
      <c r="C1137" s="227"/>
      <c r="D1137" s="213">
        <v>21703</v>
      </c>
      <c r="E1137" s="216" t="s">
        <v>1538</v>
      </c>
      <c r="F1137" s="217">
        <f>SUM(F1138:F1142)</f>
        <v>0</v>
      </c>
    </row>
    <row r="1138" s="203" customFormat="1" ht="16.9" customHeight="1" spans="1:6">
      <c r="A1138" s="213"/>
      <c r="B1138" s="213"/>
      <c r="C1138" s="227"/>
      <c r="D1138" s="213">
        <v>2170301</v>
      </c>
      <c r="E1138" s="213" t="s">
        <v>1539</v>
      </c>
      <c r="F1138" s="217"/>
    </row>
    <row r="1139" s="203" customFormat="1" ht="16.9" customHeight="1" spans="1:6">
      <c r="A1139" s="213"/>
      <c r="B1139" s="213"/>
      <c r="C1139" s="227"/>
      <c r="D1139" s="213">
        <v>2170302</v>
      </c>
      <c r="E1139" s="213" t="s">
        <v>1540</v>
      </c>
      <c r="F1139" s="217"/>
    </row>
    <row r="1140" s="203" customFormat="1" ht="16.9" customHeight="1" spans="1:6">
      <c r="A1140" s="213"/>
      <c r="B1140" s="213"/>
      <c r="C1140" s="227"/>
      <c r="D1140" s="213">
        <v>2170303</v>
      </c>
      <c r="E1140" s="213" t="s">
        <v>1541</v>
      </c>
      <c r="F1140" s="217"/>
    </row>
    <row r="1141" s="203" customFormat="1" ht="16.9" customHeight="1" spans="1:6">
      <c r="A1141" s="213"/>
      <c r="B1141" s="213"/>
      <c r="C1141" s="227"/>
      <c r="D1141" s="213">
        <v>2170304</v>
      </c>
      <c r="E1141" s="213" t="s">
        <v>1542</v>
      </c>
      <c r="F1141" s="217"/>
    </row>
    <row r="1142" s="203" customFormat="1" ht="16.9" customHeight="1" spans="1:6">
      <c r="A1142" s="213"/>
      <c r="B1142" s="213"/>
      <c r="C1142" s="234"/>
      <c r="D1142" s="213">
        <v>2170399</v>
      </c>
      <c r="E1142" s="213" t="s">
        <v>1543</v>
      </c>
      <c r="F1142" s="217"/>
    </row>
    <row r="1143" s="203" customFormat="1" ht="16.9" customHeight="1" spans="1:6">
      <c r="A1143" s="213"/>
      <c r="B1143" s="213"/>
      <c r="C1143" s="227"/>
      <c r="D1143" s="213">
        <v>21704</v>
      </c>
      <c r="E1143" s="216" t="s">
        <v>1544</v>
      </c>
      <c r="F1143" s="217">
        <f>SUM(F1144:F1145)</f>
        <v>0</v>
      </c>
    </row>
    <row r="1144" s="203" customFormat="1" ht="16.9" customHeight="1" spans="1:6">
      <c r="A1144" s="213"/>
      <c r="B1144" s="213"/>
      <c r="C1144" s="227"/>
      <c r="D1144" s="213">
        <v>2170401</v>
      </c>
      <c r="E1144" s="213" t="s">
        <v>1545</v>
      </c>
      <c r="F1144" s="217"/>
    </row>
    <row r="1145" s="203" customFormat="1" ht="16.9" customHeight="1" spans="1:6">
      <c r="A1145" s="213"/>
      <c r="B1145" s="213"/>
      <c r="C1145" s="227"/>
      <c r="D1145" s="213">
        <v>2170499</v>
      </c>
      <c r="E1145" s="213" t="s">
        <v>1546</v>
      </c>
      <c r="F1145" s="217"/>
    </row>
    <row r="1146" s="203" customFormat="1" ht="16.9" customHeight="1" spans="1:6">
      <c r="A1146" s="213"/>
      <c r="B1146" s="213"/>
      <c r="C1146" s="227"/>
      <c r="D1146" s="213">
        <v>21799</v>
      </c>
      <c r="E1146" s="216" t="s">
        <v>1547</v>
      </c>
      <c r="F1146" s="217">
        <f>F1147</f>
        <v>0</v>
      </c>
    </row>
    <row r="1147" s="203" customFormat="1" ht="16.9" customHeight="1" spans="1:6">
      <c r="A1147" s="213"/>
      <c r="B1147" s="213"/>
      <c r="C1147" s="227"/>
      <c r="D1147" s="213">
        <v>2179901</v>
      </c>
      <c r="E1147" s="213" t="s">
        <v>1548</v>
      </c>
      <c r="F1147" s="217"/>
    </row>
    <row r="1148" s="203" customFormat="1" ht="16.9" customHeight="1" spans="1:6">
      <c r="A1148" s="213"/>
      <c r="B1148" s="213"/>
      <c r="C1148" s="227"/>
      <c r="D1148" s="213">
        <v>219</v>
      </c>
      <c r="E1148" s="216" t="s">
        <v>1549</v>
      </c>
      <c r="F1148" s="217">
        <f>SUM(F1149:F1157)</f>
        <v>0</v>
      </c>
    </row>
    <row r="1149" s="203" customFormat="1" ht="16.9" customHeight="1" spans="1:6">
      <c r="A1149" s="213"/>
      <c r="B1149" s="213"/>
      <c r="C1149" s="227"/>
      <c r="D1149" s="213">
        <v>21901</v>
      </c>
      <c r="E1149" s="216" t="s">
        <v>1550</v>
      </c>
      <c r="F1149" s="217"/>
    </row>
    <row r="1150" s="203" customFormat="1" ht="16.9" customHeight="1" spans="1:6">
      <c r="A1150" s="213"/>
      <c r="B1150" s="213"/>
      <c r="C1150" s="227"/>
      <c r="D1150" s="213">
        <v>21902</v>
      </c>
      <c r="E1150" s="216" t="s">
        <v>1551</v>
      </c>
      <c r="F1150" s="217"/>
    </row>
    <row r="1151" s="203" customFormat="1" ht="16.9" customHeight="1" spans="1:6">
      <c r="A1151" s="213"/>
      <c r="B1151" s="213"/>
      <c r="C1151" s="227"/>
      <c r="D1151" s="213">
        <v>21903</v>
      </c>
      <c r="E1151" s="216" t="s">
        <v>1552</v>
      </c>
      <c r="F1151" s="217"/>
    </row>
    <row r="1152" s="203" customFormat="1" ht="16.9" customHeight="1" spans="1:6">
      <c r="A1152" s="213"/>
      <c r="B1152" s="213"/>
      <c r="C1152" s="227"/>
      <c r="D1152" s="213">
        <v>21904</v>
      </c>
      <c r="E1152" s="216" t="s">
        <v>1553</v>
      </c>
      <c r="F1152" s="217"/>
    </row>
    <row r="1153" s="203" customFormat="1" ht="16.9" customHeight="1" spans="1:6">
      <c r="A1153" s="213"/>
      <c r="B1153" s="213"/>
      <c r="C1153" s="227"/>
      <c r="D1153" s="213">
        <v>21905</v>
      </c>
      <c r="E1153" s="216" t="s">
        <v>1554</v>
      </c>
      <c r="F1153" s="217"/>
    </row>
    <row r="1154" s="203" customFormat="1" ht="16.9" customHeight="1" spans="1:6">
      <c r="A1154" s="213"/>
      <c r="B1154" s="213"/>
      <c r="C1154" s="227"/>
      <c r="D1154" s="213">
        <v>21906</v>
      </c>
      <c r="E1154" s="216" t="s">
        <v>1555</v>
      </c>
      <c r="F1154" s="217"/>
    </row>
    <row r="1155" s="203" customFormat="1" ht="16.9" customHeight="1" spans="1:6">
      <c r="A1155" s="213"/>
      <c r="B1155" s="213"/>
      <c r="C1155" s="227"/>
      <c r="D1155" s="213">
        <v>21907</v>
      </c>
      <c r="E1155" s="216" t="s">
        <v>1556</v>
      </c>
      <c r="F1155" s="217"/>
    </row>
    <row r="1156" s="203" customFormat="1" ht="16.9" customHeight="1" spans="1:6">
      <c r="A1156" s="213"/>
      <c r="B1156" s="213"/>
      <c r="C1156" s="227"/>
      <c r="D1156" s="213">
        <v>21908</v>
      </c>
      <c r="E1156" s="216" t="s">
        <v>1557</v>
      </c>
      <c r="F1156" s="217"/>
    </row>
    <row r="1157" s="203" customFormat="1" ht="16.9" customHeight="1" spans="1:6">
      <c r="A1157" s="213"/>
      <c r="B1157" s="213"/>
      <c r="C1157" s="227"/>
      <c r="D1157" s="213">
        <v>21999</v>
      </c>
      <c r="E1157" s="216" t="s">
        <v>1558</v>
      </c>
      <c r="F1157" s="217"/>
    </row>
    <row r="1158" s="203" customFormat="1" ht="16.9" customHeight="1" spans="1:6">
      <c r="A1158" s="213"/>
      <c r="B1158" s="213"/>
      <c r="C1158" s="227"/>
      <c r="D1158" s="213">
        <v>220</v>
      </c>
      <c r="E1158" s="216" t="s">
        <v>1559</v>
      </c>
      <c r="F1158" s="217">
        <f>F1159+F1186+F1201</f>
        <v>4</v>
      </c>
    </row>
    <row r="1159" s="203" customFormat="1" ht="16.9" customHeight="1" spans="1:6">
      <c r="A1159" s="213"/>
      <c r="B1159" s="213"/>
      <c r="C1159" s="227"/>
      <c r="D1159" s="213">
        <v>22001</v>
      </c>
      <c r="E1159" s="216" t="s">
        <v>1560</v>
      </c>
      <c r="F1159" s="217">
        <f>SUM(F1160:F1185)</f>
        <v>4</v>
      </c>
    </row>
    <row r="1160" s="203" customFormat="1" ht="16.9" customHeight="1" spans="1:6">
      <c r="A1160" s="213"/>
      <c r="B1160" s="213"/>
      <c r="C1160" s="227"/>
      <c r="D1160" s="213">
        <v>2200101</v>
      </c>
      <c r="E1160" s="213" t="s">
        <v>136</v>
      </c>
      <c r="F1160" s="217">
        <v>4</v>
      </c>
    </row>
    <row r="1161" s="203" customFormat="1" ht="16.9" customHeight="1" spans="1:6">
      <c r="A1161" s="213"/>
      <c r="B1161" s="213"/>
      <c r="C1161" s="227"/>
      <c r="D1161" s="213">
        <v>2200102</v>
      </c>
      <c r="E1161" s="213" t="s">
        <v>138</v>
      </c>
      <c r="F1161" s="217"/>
    </row>
    <row r="1162" s="203" customFormat="1" ht="16.9" customHeight="1" spans="1:6">
      <c r="A1162" s="213"/>
      <c r="B1162" s="213"/>
      <c r="C1162" s="227"/>
      <c r="D1162" s="213">
        <v>2200103</v>
      </c>
      <c r="E1162" s="213" t="s">
        <v>140</v>
      </c>
      <c r="F1162" s="217"/>
    </row>
    <row r="1163" s="203" customFormat="1" ht="16.9" customHeight="1" spans="1:6">
      <c r="A1163" s="213"/>
      <c r="B1163" s="213"/>
      <c r="C1163" s="227"/>
      <c r="D1163" s="213">
        <v>2200104</v>
      </c>
      <c r="E1163" s="213" t="s">
        <v>1561</v>
      </c>
      <c r="F1163" s="217"/>
    </row>
    <row r="1164" s="203" customFormat="1" ht="16.9" customHeight="1" spans="1:6">
      <c r="A1164" s="213"/>
      <c r="B1164" s="213"/>
      <c r="C1164" s="227"/>
      <c r="D1164" s="213">
        <v>2200106</v>
      </c>
      <c r="E1164" s="213" t="s">
        <v>1562</v>
      </c>
      <c r="F1164" s="217"/>
    </row>
    <row r="1165" s="203" customFormat="1" ht="16.9" customHeight="1" spans="1:6">
      <c r="A1165" s="213"/>
      <c r="B1165" s="213"/>
      <c r="C1165" s="227"/>
      <c r="D1165" s="213">
        <v>2200107</v>
      </c>
      <c r="E1165" s="213" t="s">
        <v>1563</v>
      </c>
      <c r="F1165" s="217"/>
    </row>
    <row r="1166" s="203" customFormat="1" ht="16.9" customHeight="1" spans="1:6">
      <c r="A1166" s="213"/>
      <c r="B1166" s="213"/>
      <c r="C1166" s="227"/>
      <c r="D1166" s="213">
        <v>2200108</v>
      </c>
      <c r="E1166" s="213" t="s">
        <v>1564</v>
      </c>
      <c r="F1166" s="217"/>
    </row>
    <row r="1167" s="203" customFormat="1" ht="16.9" customHeight="1" spans="1:6">
      <c r="A1167" s="213"/>
      <c r="B1167" s="213"/>
      <c r="C1167" s="227"/>
      <c r="D1167" s="213">
        <v>2200109</v>
      </c>
      <c r="E1167" s="213" t="s">
        <v>1565</v>
      </c>
      <c r="F1167" s="217"/>
    </row>
    <row r="1168" s="203" customFormat="1" ht="16.9" customHeight="1" spans="1:6">
      <c r="A1168" s="213"/>
      <c r="B1168" s="213"/>
      <c r="C1168" s="227"/>
      <c r="D1168" s="213">
        <v>2200112</v>
      </c>
      <c r="E1168" s="213" t="s">
        <v>1566</v>
      </c>
      <c r="F1168" s="217"/>
    </row>
    <row r="1169" s="203" customFormat="1" ht="16.9" customHeight="1" spans="1:6">
      <c r="A1169" s="213"/>
      <c r="B1169" s="213"/>
      <c r="C1169" s="227"/>
      <c r="D1169" s="213">
        <v>2200113</v>
      </c>
      <c r="E1169" s="213" t="s">
        <v>1567</v>
      </c>
      <c r="F1169" s="217"/>
    </row>
    <row r="1170" s="203" customFormat="1" ht="16.9" customHeight="1" spans="1:6">
      <c r="A1170" s="213"/>
      <c r="B1170" s="213"/>
      <c r="C1170" s="227"/>
      <c r="D1170" s="213">
        <v>2200114</v>
      </c>
      <c r="E1170" s="213" t="s">
        <v>1568</v>
      </c>
      <c r="F1170" s="217"/>
    </row>
    <row r="1171" s="203" customFormat="1" ht="16.9" customHeight="1" spans="1:6">
      <c r="A1171" s="213"/>
      <c r="B1171" s="213"/>
      <c r="C1171" s="227"/>
      <c r="D1171" s="213">
        <v>2200115</v>
      </c>
      <c r="E1171" s="213" t="s">
        <v>1569</v>
      </c>
      <c r="F1171" s="217"/>
    </row>
    <row r="1172" s="203" customFormat="1" ht="16.9" customHeight="1" spans="1:6">
      <c r="A1172" s="213"/>
      <c r="B1172" s="213"/>
      <c r="C1172" s="227"/>
      <c r="D1172" s="213">
        <v>2200116</v>
      </c>
      <c r="E1172" s="213" t="s">
        <v>1570</v>
      </c>
      <c r="F1172" s="217"/>
    </row>
    <row r="1173" s="203" customFormat="1" ht="16.9" customHeight="1" spans="1:6">
      <c r="A1173" s="213"/>
      <c r="B1173" s="213"/>
      <c r="C1173" s="227"/>
      <c r="D1173" s="213">
        <v>2200119</v>
      </c>
      <c r="E1173" s="213" t="s">
        <v>1571</v>
      </c>
      <c r="F1173" s="217"/>
    </row>
    <row r="1174" s="203" customFormat="1" ht="16.9" customHeight="1" spans="1:6">
      <c r="A1174" s="213"/>
      <c r="B1174" s="213"/>
      <c r="C1174" s="227"/>
      <c r="D1174" s="213">
        <v>2200120</v>
      </c>
      <c r="E1174" s="213" t="s">
        <v>1572</v>
      </c>
      <c r="F1174" s="217"/>
    </row>
    <row r="1175" s="203" customFormat="1" ht="16.9" customHeight="1" spans="1:6">
      <c r="A1175" s="213"/>
      <c r="B1175" s="213"/>
      <c r="C1175" s="227"/>
      <c r="D1175" s="213">
        <v>2200121</v>
      </c>
      <c r="E1175" s="213" t="s">
        <v>1573</v>
      </c>
      <c r="F1175" s="217"/>
    </row>
    <row r="1176" s="203" customFormat="1" ht="16.9" customHeight="1" spans="1:6">
      <c r="A1176" s="213"/>
      <c r="B1176" s="213"/>
      <c r="C1176" s="227"/>
      <c r="D1176" s="213">
        <v>2200122</v>
      </c>
      <c r="E1176" s="213" t="s">
        <v>1574</v>
      </c>
      <c r="F1176" s="217"/>
    </row>
    <row r="1177" s="203" customFormat="1" ht="16.9" customHeight="1" spans="1:6">
      <c r="A1177" s="213"/>
      <c r="B1177" s="213"/>
      <c r="C1177" s="227"/>
      <c r="D1177" s="213">
        <v>2200123</v>
      </c>
      <c r="E1177" s="213" t="s">
        <v>1575</v>
      </c>
      <c r="F1177" s="217"/>
    </row>
    <row r="1178" s="203" customFormat="1" ht="16.9" customHeight="1" spans="1:6">
      <c r="A1178" s="213"/>
      <c r="B1178" s="213"/>
      <c r="C1178" s="227"/>
      <c r="D1178" s="213">
        <v>2200124</v>
      </c>
      <c r="E1178" s="213" t="s">
        <v>1576</v>
      </c>
      <c r="F1178" s="217"/>
    </row>
    <row r="1179" s="203" customFormat="1" ht="16.9" customHeight="1" spans="1:6">
      <c r="A1179" s="213"/>
      <c r="B1179" s="213"/>
      <c r="C1179" s="227"/>
      <c r="D1179" s="213">
        <v>2200125</v>
      </c>
      <c r="E1179" s="213" t="s">
        <v>1577</v>
      </c>
      <c r="F1179" s="217"/>
    </row>
    <row r="1180" s="203" customFormat="1" ht="16.9" customHeight="1" spans="1:6">
      <c r="A1180" s="213"/>
      <c r="B1180" s="213"/>
      <c r="C1180" s="227"/>
      <c r="D1180" s="213">
        <v>2200126</v>
      </c>
      <c r="E1180" s="213" t="s">
        <v>1578</v>
      </c>
      <c r="F1180" s="217"/>
    </row>
    <row r="1181" s="203" customFormat="1" ht="16.9" customHeight="1" spans="1:6">
      <c r="A1181" s="213"/>
      <c r="B1181" s="213"/>
      <c r="C1181" s="227"/>
      <c r="D1181" s="213">
        <v>2200127</v>
      </c>
      <c r="E1181" s="213" t="s">
        <v>1579</v>
      </c>
      <c r="F1181" s="217"/>
    </row>
    <row r="1182" s="203" customFormat="1" ht="16.9" customHeight="1" spans="1:6">
      <c r="A1182" s="213"/>
      <c r="B1182" s="213"/>
      <c r="C1182" s="227"/>
      <c r="D1182" s="213">
        <v>2200128</v>
      </c>
      <c r="E1182" s="213" t="s">
        <v>1580</v>
      </c>
      <c r="F1182" s="217"/>
    </row>
    <row r="1183" s="203" customFormat="1" ht="16.9" customHeight="1" spans="1:6">
      <c r="A1183" s="213"/>
      <c r="B1183" s="213"/>
      <c r="C1183" s="227"/>
      <c r="D1183" s="213">
        <v>2200129</v>
      </c>
      <c r="E1183" s="213" t="s">
        <v>1581</v>
      </c>
      <c r="F1183" s="217"/>
    </row>
    <row r="1184" s="203" customFormat="1" ht="16.9" customHeight="1" spans="1:6">
      <c r="A1184" s="213"/>
      <c r="B1184" s="213"/>
      <c r="C1184" s="227"/>
      <c r="D1184" s="213">
        <v>2200150</v>
      </c>
      <c r="E1184" s="213" t="s">
        <v>154</v>
      </c>
      <c r="F1184" s="217"/>
    </row>
    <row r="1185" s="203" customFormat="1" ht="16.9" customHeight="1" spans="1:6">
      <c r="A1185" s="213"/>
      <c r="B1185" s="213"/>
      <c r="C1185" s="227"/>
      <c r="D1185" s="213">
        <v>2200199</v>
      </c>
      <c r="E1185" s="213" t="s">
        <v>1582</v>
      </c>
      <c r="F1185" s="217"/>
    </row>
    <row r="1186" s="203" customFormat="1" ht="16.9" customHeight="1" spans="1:6">
      <c r="A1186" s="213"/>
      <c r="B1186" s="213"/>
      <c r="C1186" s="227"/>
      <c r="D1186" s="213">
        <v>22005</v>
      </c>
      <c r="E1186" s="216" t="s">
        <v>1583</v>
      </c>
      <c r="F1186" s="217">
        <f>SUM(F1187:F1200)</f>
        <v>0</v>
      </c>
    </row>
    <row r="1187" s="203" customFormat="1" ht="16.9" customHeight="1" spans="1:6">
      <c r="A1187" s="213"/>
      <c r="B1187" s="213"/>
      <c r="C1187" s="227"/>
      <c r="D1187" s="213">
        <v>2200501</v>
      </c>
      <c r="E1187" s="213" t="s">
        <v>136</v>
      </c>
      <c r="F1187" s="217"/>
    </row>
    <row r="1188" s="203" customFormat="1" ht="16.9" customHeight="1" spans="1:6">
      <c r="A1188" s="213"/>
      <c r="B1188" s="213"/>
      <c r="C1188" s="227"/>
      <c r="D1188" s="213">
        <v>2200502</v>
      </c>
      <c r="E1188" s="213" t="s">
        <v>138</v>
      </c>
      <c r="F1188" s="217"/>
    </row>
    <row r="1189" s="203" customFormat="1" ht="16.9" customHeight="1" spans="1:6">
      <c r="A1189" s="213"/>
      <c r="B1189" s="213"/>
      <c r="C1189" s="227"/>
      <c r="D1189" s="213">
        <v>2200503</v>
      </c>
      <c r="E1189" s="213" t="s">
        <v>140</v>
      </c>
      <c r="F1189" s="217"/>
    </row>
    <row r="1190" s="203" customFormat="1" ht="16.9" customHeight="1" spans="1:6">
      <c r="A1190" s="213"/>
      <c r="B1190" s="213"/>
      <c r="C1190" s="227"/>
      <c r="D1190" s="213">
        <v>2200504</v>
      </c>
      <c r="E1190" s="213" t="s">
        <v>1584</v>
      </c>
      <c r="F1190" s="217"/>
    </row>
    <row r="1191" s="203" customFormat="1" ht="16.9" customHeight="1" spans="1:6">
      <c r="A1191" s="213"/>
      <c r="B1191" s="213"/>
      <c r="C1191" s="227"/>
      <c r="D1191" s="213">
        <v>2200506</v>
      </c>
      <c r="E1191" s="213" t="s">
        <v>1585</v>
      </c>
      <c r="F1191" s="217"/>
    </row>
    <row r="1192" s="203" customFormat="1" ht="16.9" customHeight="1" spans="1:6">
      <c r="A1192" s="213"/>
      <c r="B1192" s="213"/>
      <c r="C1192" s="227"/>
      <c r="D1192" s="213">
        <v>2200507</v>
      </c>
      <c r="E1192" s="213" t="s">
        <v>1586</v>
      </c>
      <c r="F1192" s="217"/>
    </row>
    <row r="1193" s="203" customFormat="1" ht="16.9" customHeight="1" spans="1:6">
      <c r="A1193" s="213"/>
      <c r="B1193" s="213"/>
      <c r="C1193" s="227"/>
      <c r="D1193" s="213">
        <v>2200508</v>
      </c>
      <c r="E1193" s="213" t="s">
        <v>1587</v>
      </c>
      <c r="F1193" s="217"/>
    </row>
    <row r="1194" s="203" customFormat="1" ht="16.9" customHeight="1" spans="1:6">
      <c r="A1194" s="213"/>
      <c r="B1194" s="213"/>
      <c r="C1194" s="227"/>
      <c r="D1194" s="213">
        <v>2200509</v>
      </c>
      <c r="E1194" s="213" t="s">
        <v>1588</v>
      </c>
      <c r="F1194" s="217"/>
    </row>
    <row r="1195" s="203" customFormat="1" ht="16.9" customHeight="1" spans="1:6">
      <c r="A1195" s="213"/>
      <c r="B1195" s="213"/>
      <c r="C1195" s="227"/>
      <c r="D1195" s="213">
        <v>2200510</v>
      </c>
      <c r="E1195" s="213" t="s">
        <v>1589</v>
      </c>
      <c r="F1195" s="217"/>
    </row>
    <row r="1196" s="203" customFormat="1" ht="16.9" customHeight="1" spans="1:6">
      <c r="A1196" s="213"/>
      <c r="B1196" s="213"/>
      <c r="C1196" s="227"/>
      <c r="D1196" s="213">
        <v>2200511</v>
      </c>
      <c r="E1196" s="213" t="s">
        <v>1590</v>
      </c>
      <c r="F1196" s="217"/>
    </row>
    <row r="1197" s="203" customFormat="1" ht="16.9" customHeight="1" spans="1:6">
      <c r="A1197" s="213"/>
      <c r="B1197" s="213"/>
      <c r="C1197" s="227"/>
      <c r="D1197" s="213">
        <v>2200512</v>
      </c>
      <c r="E1197" s="213" t="s">
        <v>1591</v>
      </c>
      <c r="F1197" s="217"/>
    </row>
    <row r="1198" s="203" customFormat="1" ht="16.9" customHeight="1" spans="1:6">
      <c r="A1198" s="213"/>
      <c r="B1198" s="213"/>
      <c r="C1198" s="227"/>
      <c r="D1198" s="213">
        <v>2200513</v>
      </c>
      <c r="E1198" s="213" t="s">
        <v>1592</v>
      </c>
      <c r="F1198" s="217"/>
    </row>
    <row r="1199" s="203" customFormat="1" ht="16.9" customHeight="1" spans="1:6">
      <c r="A1199" s="213"/>
      <c r="B1199" s="213"/>
      <c r="C1199" s="227"/>
      <c r="D1199" s="213">
        <v>2200514</v>
      </c>
      <c r="E1199" s="213" t="s">
        <v>1593</v>
      </c>
      <c r="F1199" s="217"/>
    </row>
    <row r="1200" s="203" customFormat="1" ht="16.9" customHeight="1" spans="1:6">
      <c r="A1200" s="213"/>
      <c r="B1200" s="213"/>
      <c r="C1200" s="227"/>
      <c r="D1200" s="213">
        <v>2200599</v>
      </c>
      <c r="E1200" s="213" t="s">
        <v>1594</v>
      </c>
      <c r="F1200" s="217"/>
    </row>
    <row r="1201" s="203" customFormat="1" ht="16.9" customHeight="1" spans="1:6">
      <c r="A1201" s="213"/>
      <c r="B1201" s="213"/>
      <c r="C1201" s="227"/>
      <c r="D1201" s="213">
        <v>22099</v>
      </c>
      <c r="E1201" s="216" t="s">
        <v>1595</v>
      </c>
      <c r="F1201" s="217">
        <f>F1202</f>
        <v>0</v>
      </c>
    </row>
    <row r="1202" s="203" customFormat="1" ht="16.9" customHeight="1" spans="1:6">
      <c r="A1202" s="213"/>
      <c r="B1202" s="213"/>
      <c r="C1202" s="227"/>
      <c r="D1202" s="213">
        <v>2209901</v>
      </c>
      <c r="E1202" s="213" t="s">
        <v>1596</v>
      </c>
      <c r="F1202" s="217"/>
    </row>
    <row r="1203" s="203" customFormat="1" ht="16.9" customHeight="1" spans="1:6">
      <c r="A1203" s="213"/>
      <c r="B1203" s="213"/>
      <c r="C1203" s="227"/>
      <c r="D1203" s="213">
        <v>221</v>
      </c>
      <c r="E1203" s="216" t="s">
        <v>1597</v>
      </c>
      <c r="F1203" s="217">
        <f>SUM(F1204,F1215,F1219)</f>
        <v>0</v>
      </c>
    </row>
    <row r="1204" s="203" customFormat="1" ht="16.9" customHeight="1" spans="1:6">
      <c r="A1204" s="213"/>
      <c r="B1204" s="213"/>
      <c r="C1204" s="227"/>
      <c r="D1204" s="213">
        <v>22101</v>
      </c>
      <c r="E1204" s="216" t="s">
        <v>1598</v>
      </c>
      <c r="F1204" s="217">
        <f>SUM(F1205:F1214)</f>
        <v>0</v>
      </c>
    </row>
    <row r="1205" s="203" customFormat="1" ht="16.9" customHeight="1" spans="1:6">
      <c r="A1205" s="213"/>
      <c r="B1205" s="213"/>
      <c r="C1205" s="227"/>
      <c r="D1205" s="213">
        <v>2210101</v>
      </c>
      <c r="E1205" s="213" t="s">
        <v>1599</v>
      </c>
      <c r="F1205" s="217"/>
    </row>
    <row r="1206" s="203" customFormat="1" ht="16.9" customHeight="1" spans="1:6">
      <c r="A1206" s="213"/>
      <c r="B1206" s="213"/>
      <c r="C1206" s="227"/>
      <c r="D1206" s="213">
        <v>2210102</v>
      </c>
      <c r="E1206" s="213" t="s">
        <v>1600</v>
      </c>
      <c r="F1206" s="217"/>
    </row>
    <row r="1207" s="203" customFormat="1" ht="16.9" customHeight="1" spans="1:6">
      <c r="A1207" s="213"/>
      <c r="B1207" s="213"/>
      <c r="C1207" s="227"/>
      <c r="D1207" s="213">
        <v>2210103</v>
      </c>
      <c r="E1207" s="213" t="s">
        <v>1601</v>
      </c>
      <c r="F1207" s="217"/>
    </row>
    <row r="1208" s="203" customFormat="1" ht="16.9" customHeight="1" spans="1:6">
      <c r="A1208" s="213"/>
      <c r="B1208" s="213"/>
      <c r="C1208" s="227"/>
      <c r="D1208" s="213">
        <v>2210104</v>
      </c>
      <c r="E1208" s="213" t="s">
        <v>1602</v>
      </c>
      <c r="F1208" s="217"/>
    </row>
    <row r="1209" s="203" customFormat="1" ht="16.9" customHeight="1" spans="1:6">
      <c r="A1209" s="213"/>
      <c r="B1209" s="213"/>
      <c r="C1209" s="227"/>
      <c r="D1209" s="213">
        <v>2210105</v>
      </c>
      <c r="E1209" s="213" t="s">
        <v>1603</v>
      </c>
      <c r="F1209" s="217"/>
    </row>
    <row r="1210" s="203" customFormat="1" ht="16.9" customHeight="1" spans="1:6">
      <c r="A1210" s="213"/>
      <c r="B1210" s="213"/>
      <c r="C1210" s="227"/>
      <c r="D1210" s="213">
        <v>2210106</v>
      </c>
      <c r="E1210" s="213" t="s">
        <v>1604</v>
      </c>
      <c r="F1210" s="217"/>
    </row>
    <row r="1211" s="203" customFormat="1" ht="16.9" customHeight="1" spans="1:6">
      <c r="A1211" s="213"/>
      <c r="B1211" s="213"/>
      <c r="C1211" s="227"/>
      <c r="D1211" s="213">
        <v>2210107</v>
      </c>
      <c r="E1211" s="213" t="s">
        <v>1605</v>
      </c>
      <c r="F1211" s="217"/>
    </row>
    <row r="1212" s="203" customFormat="1" ht="16.9" customHeight="1" spans="1:6">
      <c r="A1212" s="213"/>
      <c r="B1212" s="213"/>
      <c r="C1212" s="227"/>
      <c r="D1212" s="213">
        <v>2210108</v>
      </c>
      <c r="E1212" s="213" t="s">
        <v>1606</v>
      </c>
      <c r="F1212" s="217"/>
    </row>
    <row r="1213" s="203" customFormat="1" ht="16.9" customHeight="1" spans="1:6">
      <c r="A1213" s="213"/>
      <c r="B1213" s="213"/>
      <c r="C1213" s="227"/>
      <c r="D1213" s="213">
        <v>2210109</v>
      </c>
      <c r="E1213" s="213" t="s">
        <v>1607</v>
      </c>
      <c r="F1213" s="217"/>
    </row>
    <row r="1214" s="203" customFormat="1" ht="16.9" customHeight="1" spans="1:6">
      <c r="A1214" s="213"/>
      <c r="B1214" s="213"/>
      <c r="C1214" s="227"/>
      <c r="D1214" s="213">
        <v>2210199</v>
      </c>
      <c r="E1214" s="213" t="s">
        <v>1608</v>
      </c>
      <c r="F1214" s="217"/>
    </row>
    <row r="1215" s="203" customFormat="1" ht="16.9" customHeight="1" spans="1:6">
      <c r="A1215" s="213"/>
      <c r="B1215" s="213"/>
      <c r="C1215" s="227"/>
      <c r="D1215" s="213">
        <v>22102</v>
      </c>
      <c r="E1215" s="216" t="s">
        <v>1609</v>
      </c>
      <c r="F1215" s="217"/>
    </row>
    <row r="1216" s="203" customFormat="1" ht="16.9" customHeight="1" spans="1:6">
      <c r="A1216" s="213"/>
      <c r="B1216" s="213"/>
      <c r="C1216" s="227"/>
      <c r="D1216" s="213">
        <v>2210201</v>
      </c>
      <c r="E1216" s="213" t="s">
        <v>1610</v>
      </c>
      <c r="F1216" s="217"/>
    </row>
    <row r="1217" s="203" customFormat="1" ht="16.9" customHeight="1" spans="1:6">
      <c r="A1217" s="213"/>
      <c r="B1217" s="213"/>
      <c r="C1217" s="227"/>
      <c r="D1217" s="213">
        <v>2210202</v>
      </c>
      <c r="E1217" s="213" t="s">
        <v>1611</v>
      </c>
      <c r="F1217" s="217"/>
    </row>
    <row r="1218" s="203" customFormat="1" ht="16.9" customHeight="1" spans="1:6">
      <c r="A1218" s="213"/>
      <c r="B1218" s="213"/>
      <c r="C1218" s="227"/>
      <c r="D1218" s="213">
        <v>2210203</v>
      </c>
      <c r="E1218" s="213" t="s">
        <v>1612</v>
      </c>
      <c r="F1218" s="217"/>
    </row>
    <row r="1219" s="203" customFormat="1" ht="16.9" customHeight="1" spans="1:6">
      <c r="A1219" s="213"/>
      <c r="B1219" s="213"/>
      <c r="C1219" s="227"/>
      <c r="D1219" s="213">
        <v>22103</v>
      </c>
      <c r="E1219" s="216" t="s">
        <v>1613</v>
      </c>
      <c r="F1219" s="217">
        <f>SUM(F1220:F1222)</f>
        <v>0</v>
      </c>
    </row>
    <row r="1220" s="203" customFormat="1" ht="16.9" customHeight="1" spans="1:6">
      <c r="A1220" s="213"/>
      <c r="B1220" s="213"/>
      <c r="C1220" s="227"/>
      <c r="D1220" s="213">
        <v>2210301</v>
      </c>
      <c r="E1220" s="213" t="s">
        <v>1614</v>
      </c>
      <c r="F1220" s="217"/>
    </row>
    <row r="1221" s="203" customFormat="1" ht="16.9" customHeight="1" spans="1:6">
      <c r="A1221" s="213"/>
      <c r="B1221" s="213"/>
      <c r="C1221" s="227"/>
      <c r="D1221" s="213">
        <v>2210302</v>
      </c>
      <c r="E1221" s="213" t="s">
        <v>1615</v>
      </c>
      <c r="F1221" s="217"/>
    </row>
    <row r="1222" s="203" customFormat="1" ht="16.9" customHeight="1" spans="1:6">
      <c r="A1222" s="213"/>
      <c r="B1222" s="213"/>
      <c r="C1222" s="227"/>
      <c r="D1222" s="213">
        <v>2210399</v>
      </c>
      <c r="E1222" s="213" t="s">
        <v>1616</v>
      </c>
      <c r="F1222" s="217"/>
    </row>
    <row r="1223" s="203" customFormat="1" ht="16.9" customHeight="1" spans="1:6">
      <c r="A1223" s="213"/>
      <c r="B1223" s="213"/>
      <c r="C1223" s="227"/>
      <c r="D1223" s="213">
        <v>222</v>
      </c>
      <c r="E1223" s="216" t="s">
        <v>1617</v>
      </c>
      <c r="F1223" s="217">
        <f>SUM(F1224,F1239,F1253,F1258,F1264)</f>
        <v>0</v>
      </c>
    </row>
    <row r="1224" s="203" customFormat="1" ht="16.9" customHeight="1" spans="1:6">
      <c r="A1224" s="213"/>
      <c r="B1224" s="213"/>
      <c r="C1224" s="227"/>
      <c r="D1224" s="213">
        <v>22201</v>
      </c>
      <c r="E1224" s="216" t="s">
        <v>1618</v>
      </c>
      <c r="F1224" s="217">
        <f>SUM(F1225:F1238)</f>
        <v>0</v>
      </c>
    </row>
    <row r="1225" s="203" customFormat="1" ht="16.9" customHeight="1" spans="1:6">
      <c r="A1225" s="213"/>
      <c r="B1225" s="213"/>
      <c r="C1225" s="227"/>
      <c r="D1225" s="213">
        <v>2220101</v>
      </c>
      <c r="E1225" s="213" t="s">
        <v>136</v>
      </c>
      <c r="F1225" s="217"/>
    </row>
    <row r="1226" s="203" customFormat="1" ht="16.9" customHeight="1" spans="1:6">
      <c r="A1226" s="213"/>
      <c r="B1226" s="213"/>
      <c r="C1226" s="227"/>
      <c r="D1226" s="213">
        <v>2220102</v>
      </c>
      <c r="E1226" s="213" t="s">
        <v>138</v>
      </c>
      <c r="F1226" s="217"/>
    </row>
    <row r="1227" s="203" customFormat="1" ht="16.9" customHeight="1" spans="1:6">
      <c r="A1227" s="213"/>
      <c r="B1227" s="213"/>
      <c r="C1227" s="227"/>
      <c r="D1227" s="213">
        <v>2220103</v>
      </c>
      <c r="E1227" s="213" t="s">
        <v>140</v>
      </c>
      <c r="F1227" s="217"/>
    </row>
    <row r="1228" s="203" customFormat="1" ht="16.9" customHeight="1" spans="1:6">
      <c r="A1228" s="213"/>
      <c r="B1228" s="213"/>
      <c r="C1228" s="227"/>
      <c r="D1228" s="213">
        <v>2220104</v>
      </c>
      <c r="E1228" s="213" t="s">
        <v>1619</v>
      </c>
      <c r="F1228" s="217"/>
    </row>
    <row r="1229" s="203" customFormat="1" ht="16.9" customHeight="1" spans="1:6">
      <c r="A1229" s="213"/>
      <c r="B1229" s="213"/>
      <c r="C1229" s="227"/>
      <c r="D1229" s="213">
        <v>2220105</v>
      </c>
      <c r="E1229" s="213" t="s">
        <v>1620</v>
      </c>
      <c r="F1229" s="217"/>
    </row>
    <row r="1230" s="203" customFormat="1" ht="16.9" customHeight="1" spans="1:6">
      <c r="A1230" s="213"/>
      <c r="B1230" s="213"/>
      <c r="C1230" s="227"/>
      <c r="D1230" s="213">
        <v>2220106</v>
      </c>
      <c r="E1230" s="213" t="s">
        <v>1621</v>
      </c>
      <c r="F1230" s="217"/>
    </row>
    <row r="1231" s="203" customFormat="1" ht="16.9" customHeight="1" spans="1:6">
      <c r="A1231" s="213"/>
      <c r="B1231" s="213"/>
      <c r="C1231" s="227"/>
      <c r="D1231" s="213">
        <v>2220107</v>
      </c>
      <c r="E1231" s="213" t="s">
        <v>1622</v>
      </c>
      <c r="F1231" s="217"/>
    </row>
    <row r="1232" s="203" customFormat="1" ht="16.9" customHeight="1" spans="1:6">
      <c r="A1232" s="213"/>
      <c r="B1232" s="213"/>
      <c r="C1232" s="227"/>
      <c r="D1232" s="213">
        <v>2220112</v>
      </c>
      <c r="E1232" s="213" t="s">
        <v>1623</v>
      </c>
      <c r="F1232" s="217"/>
    </row>
    <row r="1233" s="203" customFormat="1" ht="16.9" customHeight="1" spans="1:6">
      <c r="A1233" s="213"/>
      <c r="B1233" s="213"/>
      <c r="C1233" s="227"/>
      <c r="D1233" s="213">
        <v>2220113</v>
      </c>
      <c r="E1233" s="213" t="s">
        <v>1624</v>
      </c>
      <c r="F1233" s="217"/>
    </row>
    <row r="1234" s="203" customFormat="1" ht="16.9" customHeight="1" spans="1:6">
      <c r="A1234" s="213"/>
      <c r="B1234" s="213"/>
      <c r="C1234" s="227"/>
      <c r="D1234" s="213">
        <v>2220114</v>
      </c>
      <c r="E1234" s="213" t="s">
        <v>1625</v>
      </c>
      <c r="F1234" s="217"/>
    </row>
    <row r="1235" s="203" customFormat="1" ht="16.9" customHeight="1" spans="1:6">
      <c r="A1235" s="213"/>
      <c r="B1235" s="213"/>
      <c r="C1235" s="227"/>
      <c r="D1235" s="213">
        <v>2220115</v>
      </c>
      <c r="E1235" s="213" t="s">
        <v>1626</v>
      </c>
      <c r="F1235" s="217"/>
    </row>
    <row r="1236" s="203" customFormat="1" ht="16.9" customHeight="1" spans="1:6">
      <c r="A1236" s="213"/>
      <c r="B1236" s="213"/>
      <c r="C1236" s="227"/>
      <c r="D1236" s="213">
        <v>2220118</v>
      </c>
      <c r="E1236" s="213" t="s">
        <v>1627</v>
      </c>
      <c r="F1236" s="217"/>
    </row>
    <row r="1237" s="203" customFormat="1" ht="16.9" customHeight="1" spans="1:6">
      <c r="A1237" s="213"/>
      <c r="B1237" s="213"/>
      <c r="C1237" s="227"/>
      <c r="D1237" s="213">
        <v>2220150</v>
      </c>
      <c r="E1237" s="213" t="s">
        <v>154</v>
      </c>
      <c r="F1237" s="217"/>
    </row>
    <row r="1238" s="203" customFormat="1" ht="16.9" customHeight="1" spans="1:6">
      <c r="A1238" s="213"/>
      <c r="B1238" s="213"/>
      <c r="C1238" s="227"/>
      <c r="D1238" s="213">
        <v>2220199</v>
      </c>
      <c r="E1238" s="213" t="s">
        <v>1628</v>
      </c>
      <c r="F1238" s="217"/>
    </row>
    <row r="1239" s="203" customFormat="1" ht="16.9" customHeight="1" spans="1:6">
      <c r="A1239" s="213"/>
      <c r="B1239" s="213"/>
      <c r="C1239" s="227"/>
      <c r="D1239" s="213">
        <v>22202</v>
      </c>
      <c r="E1239" s="216" t="s">
        <v>1629</v>
      </c>
      <c r="F1239" s="217">
        <f>SUM(F1240:F1252)</f>
        <v>0</v>
      </c>
    </row>
    <row r="1240" s="203" customFormat="1" ht="16.9" customHeight="1" spans="1:6">
      <c r="A1240" s="213"/>
      <c r="B1240" s="213"/>
      <c r="C1240" s="227"/>
      <c r="D1240" s="213">
        <v>2220201</v>
      </c>
      <c r="E1240" s="213" t="s">
        <v>136</v>
      </c>
      <c r="F1240" s="217"/>
    </row>
    <row r="1241" s="203" customFormat="1" ht="16.9" customHeight="1" spans="1:6">
      <c r="A1241" s="213"/>
      <c r="B1241" s="213"/>
      <c r="C1241" s="227"/>
      <c r="D1241" s="213">
        <v>2220202</v>
      </c>
      <c r="E1241" s="213" t="s">
        <v>138</v>
      </c>
      <c r="F1241" s="217"/>
    </row>
    <row r="1242" s="203" customFormat="1" ht="16.9" customHeight="1" spans="1:6">
      <c r="A1242" s="213"/>
      <c r="B1242" s="213"/>
      <c r="C1242" s="227"/>
      <c r="D1242" s="213">
        <v>2220203</v>
      </c>
      <c r="E1242" s="213" t="s">
        <v>140</v>
      </c>
      <c r="F1242" s="217"/>
    </row>
    <row r="1243" s="203" customFormat="1" ht="16.9" customHeight="1" spans="1:6">
      <c r="A1243" s="213"/>
      <c r="B1243" s="213"/>
      <c r="C1243" s="227"/>
      <c r="D1243" s="213">
        <v>2220204</v>
      </c>
      <c r="E1243" s="213" t="s">
        <v>1630</v>
      </c>
      <c r="F1243" s="217"/>
    </row>
    <row r="1244" s="203" customFormat="1" ht="16.9" customHeight="1" spans="1:6">
      <c r="A1244" s="213"/>
      <c r="B1244" s="213"/>
      <c r="C1244" s="227"/>
      <c r="D1244" s="213">
        <v>2220205</v>
      </c>
      <c r="E1244" s="213" t="s">
        <v>1631</v>
      </c>
      <c r="F1244" s="217"/>
    </row>
    <row r="1245" s="203" customFormat="1" ht="16.9" customHeight="1" spans="1:6">
      <c r="A1245" s="213"/>
      <c r="B1245" s="213"/>
      <c r="C1245" s="227"/>
      <c r="D1245" s="213">
        <v>2220206</v>
      </c>
      <c r="E1245" s="213" t="s">
        <v>1632</v>
      </c>
      <c r="F1245" s="217"/>
    </row>
    <row r="1246" s="203" customFormat="1" ht="16.9" customHeight="1" spans="1:6">
      <c r="A1246" s="213"/>
      <c r="B1246" s="213"/>
      <c r="C1246" s="227"/>
      <c r="D1246" s="213">
        <v>2220207</v>
      </c>
      <c r="E1246" s="213" t="s">
        <v>1633</v>
      </c>
      <c r="F1246" s="217"/>
    </row>
    <row r="1247" s="203" customFormat="1" ht="16.9" customHeight="1" spans="1:6">
      <c r="A1247" s="213"/>
      <c r="B1247" s="213"/>
      <c r="C1247" s="227"/>
      <c r="D1247" s="213">
        <v>2220209</v>
      </c>
      <c r="E1247" s="213" t="s">
        <v>1634</v>
      </c>
      <c r="F1247" s="217"/>
    </row>
    <row r="1248" s="203" customFormat="1" ht="16.9" customHeight="1" spans="1:6">
      <c r="A1248" s="213"/>
      <c r="B1248" s="213"/>
      <c r="C1248" s="227"/>
      <c r="D1248" s="213">
        <v>2220210</v>
      </c>
      <c r="E1248" s="213" t="s">
        <v>1635</v>
      </c>
      <c r="F1248" s="217"/>
    </row>
    <row r="1249" s="203" customFormat="1" ht="16.9" customHeight="1" spans="1:6">
      <c r="A1249" s="213"/>
      <c r="B1249" s="213"/>
      <c r="C1249" s="227"/>
      <c r="D1249" s="213">
        <v>2220211</v>
      </c>
      <c r="E1249" s="213" t="s">
        <v>1636</v>
      </c>
      <c r="F1249" s="217"/>
    </row>
    <row r="1250" s="203" customFormat="1" ht="16.9" customHeight="1" spans="1:6">
      <c r="A1250" s="213"/>
      <c r="B1250" s="213"/>
      <c r="C1250" s="227"/>
      <c r="D1250" s="213">
        <v>2220212</v>
      </c>
      <c r="E1250" s="213" t="s">
        <v>1637</v>
      </c>
      <c r="F1250" s="217"/>
    </row>
    <row r="1251" s="203" customFormat="1" ht="16.9" customHeight="1" spans="1:6">
      <c r="A1251" s="213"/>
      <c r="B1251" s="213"/>
      <c r="C1251" s="227"/>
      <c r="D1251" s="213">
        <v>2220250</v>
      </c>
      <c r="E1251" s="213" t="s">
        <v>154</v>
      </c>
      <c r="F1251" s="217"/>
    </row>
    <row r="1252" s="203" customFormat="1" ht="16.9" customHeight="1" spans="1:6">
      <c r="A1252" s="213"/>
      <c r="B1252" s="213"/>
      <c r="C1252" s="227"/>
      <c r="D1252" s="213">
        <v>2220299</v>
      </c>
      <c r="E1252" s="213" t="s">
        <v>1638</v>
      </c>
      <c r="F1252" s="217"/>
    </row>
    <row r="1253" s="203" customFormat="1" ht="16.9" customHeight="1" spans="1:6">
      <c r="A1253" s="213"/>
      <c r="B1253" s="213"/>
      <c r="C1253" s="227"/>
      <c r="D1253" s="213">
        <v>22203</v>
      </c>
      <c r="E1253" s="216" t="s">
        <v>1639</v>
      </c>
      <c r="F1253" s="217">
        <f>SUM(F1254:F1257)</f>
        <v>0</v>
      </c>
    </row>
    <row r="1254" s="203" customFormat="1" ht="16.9" customHeight="1" spans="1:6">
      <c r="A1254" s="213"/>
      <c r="B1254" s="213"/>
      <c r="C1254" s="227"/>
      <c r="D1254" s="213">
        <v>2220301</v>
      </c>
      <c r="E1254" s="213" t="s">
        <v>1640</v>
      </c>
      <c r="F1254" s="217"/>
    </row>
    <row r="1255" s="203" customFormat="1" ht="16.9" customHeight="1" spans="1:6">
      <c r="A1255" s="213"/>
      <c r="B1255" s="213"/>
      <c r="C1255" s="227"/>
      <c r="D1255" s="213">
        <v>2220303</v>
      </c>
      <c r="E1255" s="213" t="s">
        <v>1641</v>
      </c>
      <c r="F1255" s="217"/>
    </row>
    <row r="1256" s="203" customFormat="1" ht="16.9" customHeight="1" spans="1:6">
      <c r="A1256" s="213"/>
      <c r="B1256" s="213"/>
      <c r="C1256" s="227"/>
      <c r="D1256" s="213">
        <v>2220304</v>
      </c>
      <c r="E1256" s="213" t="s">
        <v>1642</v>
      </c>
      <c r="F1256" s="217"/>
    </row>
    <row r="1257" s="203" customFormat="1" ht="16.9" customHeight="1" spans="1:6">
      <c r="A1257" s="213"/>
      <c r="B1257" s="213"/>
      <c r="C1257" s="227"/>
      <c r="D1257" s="213">
        <v>2220399</v>
      </c>
      <c r="E1257" s="213" t="s">
        <v>1643</v>
      </c>
      <c r="F1257" s="217"/>
    </row>
    <row r="1258" s="203" customFormat="1" ht="16.9" customHeight="1" spans="1:6">
      <c r="A1258" s="213"/>
      <c r="B1258" s="213"/>
      <c r="C1258" s="227"/>
      <c r="D1258" s="213">
        <v>22204</v>
      </c>
      <c r="E1258" s="216" t="s">
        <v>1644</v>
      </c>
      <c r="F1258" s="217">
        <f>SUM(F1259:F1263)</f>
        <v>0</v>
      </c>
    </row>
    <row r="1259" s="203" customFormat="1" ht="16.9" customHeight="1" spans="1:6">
      <c r="A1259" s="213"/>
      <c r="B1259" s="213"/>
      <c r="C1259" s="227"/>
      <c r="D1259" s="213">
        <v>2220401</v>
      </c>
      <c r="E1259" s="213" t="s">
        <v>1645</v>
      </c>
      <c r="F1259" s="217"/>
    </row>
    <row r="1260" s="203" customFormat="1" ht="16.9" customHeight="1" spans="1:6">
      <c r="A1260" s="213"/>
      <c r="B1260" s="213"/>
      <c r="C1260" s="227"/>
      <c r="D1260" s="213">
        <v>2220402</v>
      </c>
      <c r="E1260" s="213" t="s">
        <v>1646</v>
      </c>
      <c r="F1260" s="217"/>
    </row>
    <row r="1261" s="203" customFormat="1" ht="16.9" customHeight="1" spans="1:6">
      <c r="A1261" s="213"/>
      <c r="B1261" s="213"/>
      <c r="C1261" s="227"/>
      <c r="D1261" s="213">
        <v>2220403</v>
      </c>
      <c r="E1261" s="213" t="s">
        <v>1647</v>
      </c>
      <c r="F1261" s="217"/>
    </row>
    <row r="1262" s="203" customFormat="1" ht="16.9" customHeight="1" spans="1:6">
      <c r="A1262" s="213"/>
      <c r="B1262" s="213"/>
      <c r="C1262" s="227"/>
      <c r="D1262" s="213">
        <v>2220404</v>
      </c>
      <c r="E1262" s="213" t="s">
        <v>1648</v>
      </c>
      <c r="F1262" s="217"/>
    </row>
    <row r="1263" s="203" customFormat="1" ht="16.9" customHeight="1" spans="1:6">
      <c r="A1263" s="213"/>
      <c r="B1263" s="213"/>
      <c r="C1263" s="227"/>
      <c r="D1263" s="213">
        <v>2220499</v>
      </c>
      <c r="E1263" s="213" t="s">
        <v>1649</v>
      </c>
      <c r="F1263" s="217"/>
    </row>
    <row r="1264" s="203" customFormat="1" ht="16.9" customHeight="1" spans="1:6">
      <c r="A1264" s="213"/>
      <c r="B1264" s="213"/>
      <c r="C1264" s="227"/>
      <c r="D1264" s="213">
        <v>22205</v>
      </c>
      <c r="E1264" s="216" t="s">
        <v>1650</v>
      </c>
      <c r="F1264" s="217">
        <f>SUM(F1265:F1275)</f>
        <v>0</v>
      </c>
    </row>
    <row r="1265" s="203" customFormat="1" ht="16.9" customHeight="1" spans="1:6">
      <c r="A1265" s="213"/>
      <c r="B1265" s="213"/>
      <c r="C1265" s="227"/>
      <c r="D1265" s="213">
        <v>2220501</v>
      </c>
      <c r="E1265" s="213" t="s">
        <v>1651</v>
      </c>
      <c r="F1265" s="217"/>
    </row>
    <row r="1266" s="203" customFormat="1" ht="16.9" customHeight="1" spans="1:6">
      <c r="A1266" s="213"/>
      <c r="B1266" s="213"/>
      <c r="C1266" s="227"/>
      <c r="D1266" s="213">
        <v>2220502</v>
      </c>
      <c r="E1266" s="213" t="s">
        <v>1652</v>
      </c>
      <c r="F1266" s="217"/>
    </row>
    <row r="1267" s="203" customFormat="1" ht="16.9" customHeight="1" spans="1:6">
      <c r="A1267" s="213"/>
      <c r="B1267" s="213"/>
      <c r="C1267" s="227"/>
      <c r="D1267" s="213">
        <v>2220503</v>
      </c>
      <c r="E1267" s="213" t="s">
        <v>1653</v>
      </c>
      <c r="F1267" s="217"/>
    </row>
    <row r="1268" s="203" customFormat="1" ht="16.9" customHeight="1" spans="1:6">
      <c r="A1268" s="213"/>
      <c r="B1268" s="213"/>
      <c r="C1268" s="227"/>
      <c r="D1268" s="213">
        <v>2220504</v>
      </c>
      <c r="E1268" s="213" t="s">
        <v>1654</v>
      </c>
      <c r="F1268" s="217"/>
    </row>
    <row r="1269" s="203" customFormat="1" ht="16.9" customHeight="1" spans="1:6">
      <c r="A1269" s="213"/>
      <c r="B1269" s="213"/>
      <c r="C1269" s="227"/>
      <c r="D1269" s="213">
        <v>2220505</v>
      </c>
      <c r="E1269" s="213" t="s">
        <v>1655</v>
      </c>
      <c r="F1269" s="217"/>
    </row>
    <row r="1270" s="203" customFormat="1" ht="16.9" customHeight="1" spans="1:6">
      <c r="A1270" s="213"/>
      <c r="B1270" s="213"/>
      <c r="C1270" s="227"/>
      <c r="D1270" s="213">
        <v>2220506</v>
      </c>
      <c r="E1270" s="213" t="s">
        <v>1656</v>
      </c>
      <c r="F1270" s="217"/>
    </row>
    <row r="1271" s="203" customFormat="1" ht="16.9" customHeight="1" spans="1:6">
      <c r="A1271" s="213"/>
      <c r="B1271" s="213"/>
      <c r="C1271" s="227"/>
      <c r="D1271" s="213">
        <v>2220507</v>
      </c>
      <c r="E1271" s="213" t="s">
        <v>1657</v>
      </c>
      <c r="F1271" s="217"/>
    </row>
    <row r="1272" s="203" customFormat="1" ht="16.9" customHeight="1" spans="1:6">
      <c r="A1272" s="213"/>
      <c r="B1272" s="213"/>
      <c r="C1272" s="227"/>
      <c r="D1272" s="213">
        <v>2220508</v>
      </c>
      <c r="E1272" s="213" t="s">
        <v>1658</v>
      </c>
      <c r="F1272" s="217"/>
    </row>
    <row r="1273" s="203" customFormat="1" ht="16.9" customHeight="1" spans="1:6">
      <c r="A1273" s="213"/>
      <c r="B1273" s="213"/>
      <c r="C1273" s="227"/>
      <c r="D1273" s="213">
        <v>2220509</v>
      </c>
      <c r="E1273" s="213" t="s">
        <v>1659</v>
      </c>
      <c r="F1273" s="217"/>
    </row>
    <row r="1274" s="203" customFormat="1" ht="16.9" customHeight="1" spans="1:6">
      <c r="A1274" s="213"/>
      <c r="B1274" s="213"/>
      <c r="C1274" s="227"/>
      <c r="D1274" s="213">
        <v>2220510</v>
      </c>
      <c r="E1274" s="213" t="s">
        <v>1660</v>
      </c>
      <c r="F1274" s="217"/>
    </row>
    <row r="1275" s="203" customFormat="1" ht="16.9" customHeight="1" spans="1:6">
      <c r="A1275" s="213"/>
      <c r="B1275" s="213"/>
      <c r="C1275" s="227"/>
      <c r="D1275" s="213">
        <v>2220599</v>
      </c>
      <c r="E1275" s="213" t="s">
        <v>1661</v>
      </c>
      <c r="F1275" s="217"/>
    </row>
    <row r="1276" s="203" customFormat="1" ht="16.9" customHeight="1" spans="1:6">
      <c r="A1276" s="213"/>
      <c r="B1276" s="213"/>
      <c r="C1276" s="227"/>
      <c r="D1276" s="213">
        <v>224</v>
      </c>
      <c r="E1276" s="216" t="s">
        <v>1662</v>
      </c>
      <c r="F1276" s="217">
        <f>F1277+F1289+F1295+F1301+F1309+F1322+F1326+F1332</f>
        <v>20</v>
      </c>
    </row>
    <row r="1277" s="203" customFormat="1" ht="16.9" customHeight="1" spans="1:6">
      <c r="A1277" s="213"/>
      <c r="B1277" s="213"/>
      <c r="C1277" s="227"/>
      <c r="D1277" s="213">
        <v>22401</v>
      </c>
      <c r="E1277" s="216" t="s">
        <v>1663</v>
      </c>
      <c r="F1277" s="217">
        <f>SUM(F1278:F1288)</f>
        <v>20</v>
      </c>
    </row>
    <row r="1278" s="203" customFormat="1" ht="16.9" customHeight="1" spans="1:6">
      <c r="A1278" s="213"/>
      <c r="B1278" s="213"/>
      <c r="C1278" s="227"/>
      <c r="D1278" s="213">
        <v>2240101</v>
      </c>
      <c r="E1278" s="213" t="s">
        <v>136</v>
      </c>
      <c r="F1278" s="217">
        <v>5</v>
      </c>
    </row>
    <row r="1279" s="203" customFormat="1" ht="16.9" customHeight="1" spans="1:6">
      <c r="A1279" s="213"/>
      <c r="B1279" s="213"/>
      <c r="C1279" s="227"/>
      <c r="D1279" s="213">
        <v>2240102</v>
      </c>
      <c r="E1279" s="213" t="s">
        <v>138</v>
      </c>
      <c r="F1279" s="217"/>
    </row>
    <row r="1280" s="203" customFormat="1" ht="16.9" customHeight="1" spans="1:6">
      <c r="A1280" s="213"/>
      <c r="B1280" s="213"/>
      <c r="C1280" s="227"/>
      <c r="D1280" s="213">
        <v>2240103</v>
      </c>
      <c r="E1280" s="213" t="s">
        <v>140</v>
      </c>
      <c r="F1280" s="217"/>
    </row>
    <row r="1281" s="203" customFormat="1" ht="16.9" customHeight="1" spans="1:6">
      <c r="A1281" s="213"/>
      <c r="B1281" s="213"/>
      <c r="C1281" s="227"/>
      <c r="D1281" s="213">
        <v>2240104</v>
      </c>
      <c r="E1281" s="213" t="s">
        <v>1664</v>
      </c>
      <c r="F1281" s="217"/>
    </row>
    <row r="1282" s="203" customFormat="1" ht="16.9" customHeight="1" spans="1:6">
      <c r="A1282" s="213"/>
      <c r="B1282" s="213"/>
      <c r="C1282" s="227"/>
      <c r="D1282" s="213">
        <v>2240105</v>
      </c>
      <c r="E1282" s="213" t="s">
        <v>1665</v>
      </c>
      <c r="F1282" s="217"/>
    </row>
    <row r="1283" s="203" customFormat="1" ht="16.9" customHeight="1" spans="1:6">
      <c r="A1283" s="213"/>
      <c r="B1283" s="213"/>
      <c r="C1283" s="227"/>
      <c r="D1283" s="213">
        <v>2240106</v>
      </c>
      <c r="E1283" s="213" t="s">
        <v>1666</v>
      </c>
      <c r="F1283" s="217">
        <v>5</v>
      </c>
    </row>
    <row r="1284" s="203" customFormat="1" ht="16.9" customHeight="1" spans="1:6">
      <c r="A1284" s="213"/>
      <c r="B1284" s="213"/>
      <c r="C1284" s="227"/>
      <c r="D1284" s="213">
        <v>2240107</v>
      </c>
      <c r="E1284" s="213" t="s">
        <v>1667</v>
      </c>
      <c r="F1284" s="217"/>
    </row>
    <row r="1285" s="203" customFormat="1" ht="16.9" customHeight="1" spans="1:6">
      <c r="A1285" s="213"/>
      <c r="B1285" s="213"/>
      <c r="C1285" s="227"/>
      <c r="D1285" s="213">
        <v>2240108</v>
      </c>
      <c r="E1285" s="213" t="s">
        <v>1668</v>
      </c>
      <c r="F1285" s="217">
        <v>5</v>
      </c>
    </row>
    <row r="1286" s="203" customFormat="1" ht="16.9" customHeight="1" spans="1:6">
      <c r="A1286" s="213"/>
      <c r="B1286" s="213"/>
      <c r="C1286" s="227"/>
      <c r="D1286" s="213">
        <v>2240109</v>
      </c>
      <c r="E1286" s="213" t="s">
        <v>1669</v>
      </c>
      <c r="F1286" s="217">
        <v>5</v>
      </c>
    </row>
    <row r="1287" s="203" customFormat="1" ht="16.9" customHeight="1" spans="1:6">
      <c r="A1287" s="213"/>
      <c r="B1287" s="213"/>
      <c r="C1287" s="227"/>
      <c r="D1287" s="213">
        <v>2240150</v>
      </c>
      <c r="E1287" s="213" t="s">
        <v>154</v>
      </c>
      <c r="F1287" s="217"/>
    </row>
    <row r="1288" s="203" customFormat="1" ht="16.9" customHeight="1" spans="1:6">
      <c r="A1288" s="213"/>
      <c r="B1288" s="213"/>
      <c r="C1288" s="227"/>
      <c r="D1288" s="213">
        <v>2240199</v>
      </c>
      <c r="E1288" s="213" t="s">
        <v>1670</v>
      </c>
      <c r="F1288" s="217"/>
    </row>
    <row r="1289" s="203" customFormat="1" ht="16.9" customHeight="1" spans="1:6">
      <c r="A1289" s="213"/>
      <c r="B1289" s="213"/>
      <c r="C1289" s="227"/>
      <c r="D1289" s="213">
        <v>22402</v>
      </c>
      <c r="E1289" s="216" t="s">
        <v>1671</v>
      </c>
      <c r="F1289" s="217">
        <f>SUM(F1290:F1294)</f>
        <v>0</v>
      </c>
    </row>
    <row r="1290" s="203" customFormat="1" ht="16.9" customHeight="1" spans="1:6">
      <c r="A1290" s="213"/>
      <c r="B1290" s="213"/>
      <c r="C1290" s="227"/>
      <c r="D1290" s="213">
        <v>2240201</v>
      </c>
      <c r="E1290" s="213" t="s">
        <v>136</v>
      </c>
      <c r="F1290" s="217"/>
    </row>
    <row r="1291" s="203" customFormat="1" ht="16.9" customHeight="1" spans="1:6">
      <c r="A1291" s="213"/>
      <c r="B1291" s="213"/>
      <c r="C1291" s="227"/>
      <c r="D1291" s="213">
        <v>2240202</v>
      </c>
      <c r="E1291" s="213" t="s">
        <v>138</v>
      </c>
      <c r="F1291" s="217"/>
    </row>
    <row r="1292" s="203" customFormat="1" ht="16.9" customHeight="1" spans="1:6">
      <c r="A1292" s="213"/>
      <c r="B1292" s="213"/>
      <c r="C1292" s="227"/>
      <c r="D1292" s="213">
        <v>2240203</v>
      </c>
      <c r="E1292" s="213" t="s">
        <v>140</v>
      </c>
      <c r="F1292" s="217"/>
    </row>
    <row r="1293" s="203" customFormat="1" ht="16.9" customHeight="1" spans="1:6">
      <c r="A1293" s="213"/>
      <c r="B1293" s="213"/>
      <c r="C1293" s="227"/>
      <c r="D1293" s="213">
        <v>2240204</v>
      </c>
      <c r="E1293" s="213" t="s">
        <v>1672</v>
      </c>
      <c r="F1293" s="217"/>
    </row>
    <row r="1294" s="203" customFormat="1" ht="16.9" customHeight="1" spans="1:6">
      <c r="A1294" s="213"/>
      <c r="B1294" s="213"/>
      <c r="C1294" s="227"/>
      <c r="D1294" s="213">
        <v>2240299</v>
      </c>
      <c r="E1294" s="213" t="s">
        <v>1673</v>
      </c>
      <c r="F1294" s="217"/>
    </row>
    <row r="1295" s="203" customFormat="1" ht="16.9" customHeight="1" spans="1:6">
      <c r="A1295" s="213"/>
      <c r="B1295" s="213"/>
      <c r="C1295" s="227"/>
      <c r="D1295" s="213">
        <v>22403</v>
      </c>
      <c r="E1295" s="216" t="s">
        <v>1674</v>
      </c>
      <c r="F1295" s="217">
        <f>SUM(F1296:F1300)</f>
        <v>0</v>
      </c>
    </row>
    <row r="1296" s="203" customFormat="1" ht="16.9" customHeight="1" spans="1:6">
      <c r="A1296" s="213"/>
      <c r="B1296" s="213"/>
      <c r="C1296" s="227"/>
      <c r="D1296" s="213">
        <v>2240301</v>
      </c>
      <c r="E1296" s="213" t="s">
        <v>136</v>
      </c>
      <c r="F1296" s="217"/>
    </row>
    <row r="1297" s="203" customFormat="1" ht="16.9" customHeight="1" spans="1:6">
      <c r="A1297" s="213"/>
      <c r="B1297" s="213"/>
      <c r="C1297" s="227"/>
      <c r="D1297" s="213">
        <v>2240302</v>
      </c>
      <c r="E1297" s="213" t="s">
        <v>138</v>
      </c>
      <c r="F1297" s="217"/>
    </row>
    <row r="1298" s="203" customFormat="1" ht="16.9" customHeight="1" spans="1:6">
      <c r="A1298" s="213"/>
      <c r="B1298" s="213"/>
      <c r="C1298" s="227"/>
      <c r="D1298" s="213">
        <v>2240303</v>
      </c>
      <c r="E1298" s="213" t="s">
        <v>140</v>
      </c>
      <c r="F1298" s="217"/>
    </row>
    <row r="1299" s="203" customFormat="1" ht="16.9" customHeight="1" spans="1:6">
      <c r="A1299" s="213"/>
      <c r="B1299" s="213"/>
      <c r="C1299" s="227"/>
      <c r="D1299" s="213">
        <v>2240304</v>
      </c>
      <c r="E1299" s="213" t="s">
        <v>1675</v>
      </c>
      <c r="F1299" s="217"/>
    </row>
    <row r="1300" s="203" customFormat="1" ht="16.9" customHeight="1" spans="1:6">
      <c r="A1300" s="213"/>
      <c r="B1300" s="213"/>
      <c r="C1300" s="227"/>
      <c r="D1300" s="213">
        <v>2240399</v>
      </c>
      <c r="E1300" s="213" t="s">
        <v>1676</v>
      </c>
      <c r="F1300" s="217"/>
    </row>
    <row r="1301" s="203" customFormat="1" ht="16.9" customHeight="1" spans="1:6">
      <c r="A1301" s="213"/>
      <c r="B1301" s="213"/>
      <c r="C1301" s="227"/>
      <c r="D1301" s="213">
        <v>22404</v>
      </c>
      <c r="E1301" s="216" t="s">
        <v>1677</v>
      </c>
      <c r="F1301" s="217">
        <f>SUM(F1302:F1308)</f>
        <v>0</v>
      </c>
    </row>
    <row r="1302" s="203" customFormat="1" ht="16.9" customHeight="1" spans="1:6">
      <c r="A1302" s="213"/>
      <c r="B1302" s="213"/>
      <c r="C1302" s="227"/>
      <c r="D1302" s="213">
        <v>2240401</v>
      </c>
      <c r="E1302" s="213" t="s">
        <v>136</v>
      </c>
      <c r="F1302" s="217"/>
    </row>
    <row r="1303" s="203" customFormat="1" ht="16.9" customHeight="1" spans="1:6">
      <c r="A1303" s="213"/>
      <c r="B1303" s="213"/>
      <c r="C1303" s="227"/>
      <c r="D1303" s="213">
        <v>2240402</v>
      </c>
      <c r="E1303" s="213" t="s">
        <v>138</v>
      </c>
      <c r="F1303" s="217"/>
    </row>
    <row r="1304" s="203" customFormat="1" ht="16.9" customHeight="1" spans="1:6">
      <c r="A1304" s="213"/>
      <c r="B1304" s="213"/>
      <c r="C1304" s="227"/>
      <c r="D1304" s="213">
        <v>2240403</v>
      </c>
      <c r="E1304" s="213" t="s">
        <v>140</v>
      </c>
      <c r="F1304" s="217"/>
    </row>
    <row r="1305" s="203" customFormat="1" ht="16.9" customHeight="1" spans="1:6">
      <c r="A1305" s="213"/>
      <c r="B1305" s="213"/>
      <c r="C1305" s="227"/>
      <c r="D1305" s="213">
        <v>2240404</v>
      </c>
      <c r="E1305" s="213" t="s">
        <v>1678</v>
      </c>
      <c r="F1305" s="217"/>
    </row>
    <row r="1306" s="203" customFormat="1" ht="16.9" customHeight="1" spans="1:6">
      <c r="A1306" s="213"/>
      <c r="B1306" s="213"/>
      <c r="C1306" s="227"/>
      <c r="D1306" s="213">
        <v>2240405</v>
      </c>
      <c r="E1306" s="213" t="s">
        <v>1679</v>
      </c>
      <c r="F1306" s="217"/>
    </row>
    <row r="1307" s="203" customFormat="1" ht="16.9" customHeight="1" spans="1:6">
      <c r="A1307" s="213"/>
      <c r="B1307" s="213"/>
      <c r="C1307" s="227"/>
      <c r="D1307" s="213">
        <v>2240450</v>
      </c>
      <c r="E1307" s="213" t="s">
        <v>154</v>
      </c>
      <c r="F1307" s="217"/>
    </row>
    <row r="1308" s="203" customFormat="1" ht="16.9" customHeight="1" spans="1:6">
      <c r="A1308" s="213"/>
      <c r="B1308" s="213"/>
      <c r="C1308" s="227"/>
      <c r="D1308" s="213">
        <v>2240499</v>
      </c>
      <c r="E1308" s="213" t="s">
        <v>1680</v>
      </c>
      <c r="F1308" s="217"/>
    </row>
    <row r="1309" s="203" customFormat="1" ht="16.9" customHeight="1" spans="1:6">
      <c r="A1309" s="213"/>
      <c r="B1309" s="213"/>
      <c r="C1309" s="227"/>
      <c r="D1309" s="213">
        <v>22405</v>
      </c>
      <c r="E1309" s="216" t="s">
        <v>1681</v>
      </c>
      <c r="F1309" s="217">
        <f>SUM(F1310:F1321)</f>
        <v>0</v>
      </c>
    </row>
    <row r="1310" s="203" customFormat="1" ht="16.9" customHeight="1" spans="1:6">
      <c r="A1310" s="213"/>
      <c r="B1310" s="213"/>
      <c r="C1310" s="227"/>
      <c r="D1310" s="213">
        <v>2240501</v>
      </c>
      <c r="E1310" s="213" t="s">
        <v>136</v>
      </c>
      <c r="F1310" s="217"/>
    </row>
    <row r="1311" s="203" customFormat="1" ht="16.9" customHeight="1" spans="1:6">
      <c r="A1311" s="213"/>
      <c r="B1311" s="213"/>
      <c r="C1311" s="227"/>
      <c r="D1311" s="213">
        <v>2240502</v>
      </c>
      <c r="E1311" s="213" t="s">
        <v>138</v>
      </c>
      <c r="F1311" s="217"/>
    </row>
    <row r="1312" s="203" customFormat="1" ht="16.9" customHeight="1" spans="1:6">
      <c r="A1312" s="213"/>
      <c r="B1312" s="213"/>
      <c r="C1312" s="227"/>
      <c r="D1312" s="213">
        <v>2240503</v>
      </c>
      <c r="E1312" s="213" t="s">
        <v>140</v>
      </c>
      <c r="F1312" s="217"/>
    </row>
    <row r="1313" s="203" customFormat="1" ht="16.9" customHeight="1" spans="1:6">
      <c r="A1313" s="213"/>
      <c r="B1313" s="213"/>
      <c r="C1313" s="227"/>
      <c r="D1313" s="213">
        <v>2240504</v>
      </c>
      <c r="E1313" s="213" t="s">
        <v>1682</v>
      </c>
      <c r="F1313" s="217"/>
    </row>
    <row r="1314" s="203" customFormat="1" ht="16.9" customHeight="1" spans="1:6">
      <c r="A1314" s="213"/>
      <c r="B1314" s="213"/>
      <c r="C1314" s="227"/>
      <c r="D1314" s="213">
        <v>2240505</v>
      </c>
      <c r="E1314" s="213" t="s">
        <v>1683</v>
      </c>
      <c r="F1314" s="217"/>
    </row>
    <row r="1315" s="203" customFormat="1" ht="16.9" customHeight="1" spans="1:6">
      <c r="A1315" s="213"/>
      <c r="B1315" s="213"/>
      <c r="C1315" s="227"/>
      <c r="D1315" s="213">
        <v>2240506</v>
      </c>
      <c r="E1315" s="213" t="s">
        <v>1684</v>
      </c>
      <c r="F1315" s="217"/>
    </row>
    <row r="1316" s="203" customFormat="1" ht="16.9" customHeight="1" spans="1:6">
      <c r="A1316" s="213"/>
      <c r="B1316" s="213"/>
      <c r="C1316" s="227"/>
      <c r="D1316" s="213">
        <v>2240507</v>
      </c>
      <c r="E1316" s="213" t="s">
        <v>1685</v>
      </c>
      <c r="F1316" s="217"/>
    </row>
    <row r="1317" s="203" customFormat="1" ht="16.9" customHeight="1" spans="1:6">
      <c r="A1317" s="213"/>
      <c r="B1317" s="213"/>
      <c r="C1317" s="227"/>
      <c r="D1317" s="213">
        <v>2240508</v>
      </c>
      <c r="E1317" s="213" t="s">
        <v>1686</v>
      </c>
      <c r="F1317" s="217"/>
    </row>
    <row r="1318" s="203" customFormat="1" ht="16.9" customHeight="1" spans="1:6">
      <c r="A1318" s="213"/>
      <c r="B1318" s="213"/>
      <c r="C1318" s="227"/>
      <c r="D1318" s="213">
        <v>2240509</v>
      </c>
      <c r="E1318" s="213" t="s">
        <v>1687</v>
      </c>
      <c r="F1318" s="217"/>
    </row>
    <row r="1319" s="203" customFormat="1" ht="16.9" customHeight="1" spans="1:6">
      <c r="A1319" s="213"/>
      <c r="B1319" s="213"/>
      <c r="C1319" s="234"/>
      <c r="D1319" s="213">
        <v>2240510</v>
      </c>
      <c r="E1319" s="213" t="s">
        <v>1688</v>
      </c>
      <c r="F1319" s="217"/>
    </row>
    <row r="1320" s="203" customFormat="1" ht="16.9" customHeight="1" spans="1:6">
      <c r="A1320" s="213"/>
      <c r="B1320" s="213"/>
      <c r="C1320" s="227"/>
      <c r="D1320" s="213">
        <v>2240550</v>
      </c>
      <c r="E1320" s="213" t="s">
        <v>1689</v>
      </c>
      <c r="F1320" s="217"/>
    </row>
    <row r="1321" s="203" customFormat="1" ht="16.9" customHeight="1" spans="1:6">
      <c r="A1321" s="213"/>
      <c r="B1321" s="213"/>
      <c r="C1321" s="227"/>
      <c r="D1321" s="213">
        <v>2240599</v>
      </c>
      <c r="E1321" s="213" t="s">
        <v>1690</v>
      </c>
      <c r="F1321" s="217"/>
    </row>
    <row r="1322" s="203" customFormat="1" ht="16.9" customHeight="1" spans="1:6">
      <c r="A1322" s="213"/>
      <c r="B1322" s="213"/>
      <c r="C1322" s="227"/>
      <c r="D1322" s="213">
        <v>22406</v>
      </c>
      <c r="E1322" s="216" t="s">
        <v>1691</v>
      </c>
      <c r="F1322" s="217">
        <f>SUM(F1323:F1325)</f>
        <v>0</v>
      </c>
    </row>
    <row r="1323" s="203" customFormat="1" ht="16.9" customHeight="1" spans="1:6">
      <c r="A1323" s="213"/>
      <c r="B1323" s="213"/>
      <c r="C1323" s="227"/>
      <c r="D1323" s="213">
        <v>2240601</v>
      </c>
      <c r="E1323" s="213" t="s">
        <v>1692</v>
      </c>
      <c r="F1323" s="217"/>
    </row>
    <row r="1324" s="203" customFormat="1" ht="16.9" customHeight="1" spans="1:6">
      <c r="A1324" s="213"/>
      <c r="B1324" s="213"/>
      <c r="C1324" s="227"/>
      <c r="D1324" s="213">
        <v>2240602</v>
      </c>
      <c r="E1324" s="213" t="s">
        <v>1693</v>
      </c>
      <c r="F1324" s="217"/>
    </row>
    <row r="1325" s="203" customFormat="1" ht="16.9" customHeight="1" spans="1:6">
      <c r="A1325" s="213"/>
      <c r="B1325" s="213"/>
      <c r="C1325" s="227"/>
      <c r="D1325" s="213">
        <v>2240699</v>
      </c>
      <c r="E1325" s="213" t="s">
        <v>1694</v>
      </c>
      <c r="F1325" s="217"/>
    </row>
    <row r="1326" s="203" customFormat="1" ht="16.9" customHeight="1" spans="1:6">
      <c r="A1326" s="213"/>
      <c r="B1326" s="213"/>
      <c r="C1326" s="227"/>
      <c r="D1326" s="213">
        <v>22407</v>
      </c>
      <c r="E1326" s="216" t="s">
        <v>1695</v>
      </c>
      <c r="F1326" s="217">
        <f>SUM(F1327:F1331)</f>
        <v>0</v>
      </c>
    </row>
    <row r="1327" s="203" customFormat="1" ht="16.9" customHeight="1" spans="1:6">
      <c r="A1327" s="213"/>
      <c r="B1327" s="213"/>
      <c r="C1327" s="227"/>
      <c r="D1327" s="213">
        <v>2240701</v>
      </c>
      <c r="E1327" s="213" t="s">
        <v>1696</v>
      </c>
      <c r="F1327" s="217"/>
    </row>
    <row r="1328" s="203" customFormat="1" ht="16.9" customHeight="1" spans="1:6">
      <c r="A1328" s="213"/>
      <c r="B1328" s="213"/>
      <c r="C1328" s="227"/>
      <c r="D1328" s="213">
        <v>2240702</v>
      </c>
      <c r="E1328" s="213" t="s">
        <v>1697</v>
      </c>
      <c r="F1328" s="217"/>
    </row>
    <row r="1329" s="203" customFormat="1" ht="16.9" customHeight="1" spans="1:6">
      <c r="A1329" s="213"/>
      <c r="B1329" s="213"/>
      <c r="C1329" s="227"/>
      <c r="D1329" s="213">
        <v>2240703</v>
      </c>
      <c r="E1329" s="213" t="s">
        <v>1698</v>
      </c>
      <c r="F1329" s="217"/>
    </row>
    <row r="1330" s="203" customFormat="1" ht="16.9" customHeight="1" spans="1:6">
      <c r="A1330" s="213"/>
      <c r="B1330" s="213"/>
      <c r="C1330" s="236"/>
      <c r="D1330" s="213">
        <v>2240704</v>
      </c>
      <c r="E1330" s="213" t="s">
        <v>1699</v>
      </c>
      <c r="F1330" s="217"/>
    </row>
    <row r="1331" s="203" customFormat="1" ht="16.9" customHeight="1" spans="1:6">
      <c r="A1331" s="213"/>
      <c r="B1331" s="213"/>
      <c r="C1331" s="236"/>
      <c r="D1331" s="213">
        <v>2240799</v>
      </c>
      <c r="E1331" s="213" t="s">
        <v>1700</v>
      </c>
      <c r="F1331" s="217"/>
    </row>
    <row r="1332" s="203" customFormat="1" ht="16.9" customHeight="1" spans="1:6">
      <c r="A1332" s="213"/>
      <c r="B1332" s="213"/>
      <c r="C1332" s="236"/>
      <c r="D1332" s="213">
        <v>22499</v>
      </c>
      <c r="E1332" s="216" t="s">
        <v>1701</v>
      </c>
      <c r="F1332" s="217"/>
    </row>
    <row r="1333" s="203" customFormat="1" ht="16.9" customHeight="1" spans="1:6">
      <c r="A1333" s="213"/>
      <c r="B1333" s="213"/>
      <c r="C1333" s="236"/>
      <c r="D1333" s="213">
        <v>229</v>
      </c>
      <c r="E1333" s="216" t="s">
        <v>1702</v>
      </c>
      <c r="F1333" s="217">
        <f>F1334</f>
        <v>0</v>
      </c>
    </row>
    <row r="1334" s="203" customFormat="1" ht="16.9" customHeight="1" spans="1:6">
      <c r="A1334" s="213"/>
      <c r="B1334" s="213"/>
      <c r="C1334" s="236"/>
      <c r="D1334" s="213">
        <v>22999</v>
      </c>
      <c r="E1334" s="216" t="s">
        <v>1558</v>
      </c>
      <c r="F1334" s="217">
        <f>F1335</f>
        <v>0</v>
      </c>
    </row>
    <row r="1335" s="203" customFormat="1" ht="16.9" customHeight="1" spans="1:6">
      <c r="A1335" s="213"/>
      <c r="B1335" s="213"/>
      <c r="C1335" s="236"/>
      <c r="D1335" s="213">
        <v>2299901</v>
      </c>
      <c r="E1335" s="213" t="s">
        <v>574</v>
      </c>
      <c r="F1335" s="217"/>
    </row>
    <row r="1336" s="203" customFormat="1" ht="16.9" customHeight="1" spans="1:6">
      <c r="A1336" s="213"/>
      <c r="B1336" s="213"/>
      <c r="C1336" s="236"/>
      <c r="D1336" s="213">
        <v>232</v>
      </c>
      <c r="E1336" s="216" t="s">
        <v>1703</v>
      </c>
      <c r="F1336" s="217">
        <f>SUM(F1337:F1339)</f>
        <v>0</v>
      </c>
    </row>
    <row r="1337" s="203" customFormat="1" ht="16.9" customHeight="1" spans="1:6">
      <c r="A1337" s="213"/>
      <c r="B1337" s="213"/>
      <c r="C1337" s="236"/>
      <c r="D1337" s="213">
        <v>23201</v>
      </c>
      <c r="E1337" s="216" t="s">
        <v>1704</v>
      </c>
      <c r="F1337" s="217"/>
    </row>
    <row r="1338" s="203" customFormat="1" ht="16.9" customHeight="1" spans="1:6">
      <c r="A1338" s="213"/>
      <c r="B1338" s="213"/>
      <c r="C1338" s="236"/>
      <c r="D1338" s="213">
        <v>23202</v>
      </c>
      <c r="E1338" s="216" t="s">
        <v>1705</v>
      </c>
      <c r="F1338" s="217"/>
    </row>
    <row r="1339" s="203" customFormat="1" ht="16.9" customHeight="1" spans="1:6">
      <c r="A1339" s="213"/>
      <c r="B1339" s="213"/>
      <c r="C1339" s="236"/>
      <c r="D1339" s="213">
        <v>23203</v>
      </c>
      <c r="E1339" s="216" t="s">
        <v>1706</v>
      </c>
      <c r="F1339" s="217">
        <f>SUM(F1340:F1343)</f>
        <v>0</v>
      </c>
    </row>
    <row r="1340" s="203" customFormat="1" ht="16.9" customHeight="1" spans="1:6">
      <c r="A1340" s="213"/>
      <c r="B1340" s="213"/>
      <c r="C1340" s="236"/>
      <c r="D1340" s="213">
        <v>2320301</v>
      </c>
      <c r="E1340" s="213" t="s">
        <v>1707</v>
      </c>
      <c r="F1340" s="217"/>
    </row>
    <row r="1341" s="203" customFormat="1" ht="16.9" customHeight="1" spans="1:6">
      <c r="A1341" s="213"/>
      <c r="B1341" s="213"/>
      <c r="C1341" s="236"/>
      <c r="D1341" s="213">
        <v>2320302</v>
      </c>
      <c r="E1341" s="213" t="s">
        <v>1708</v>
      </c>
      <c r="F1341" s="217"/>
    </row>
    <row r="1342" s="203" customFormat="1" ht="16.9" customHeight="1" spans="1:6">
      <c r="A1342" s="213"/>
      <c r="B1342" s="213"/>
      <c r="C1342" s="236"/>
      <c r="D1342" s="213">
        <v>2320303</v>
      </c>
      <c r="E1342" s="213" t="s">
        <v>1709</v>
      </c>
      <c r="F1342" s="217"/>
    </row>
    <row r="1343" s="203" customFormat="1" ht="16.9" customHeight="1" spans="1:6">
      <c r="A1343" s="213"/>
      <c r="B1343" s="213"/>
      <c r="C1343" s="236"/>
      <c r="D1343" s="213">
        <v>2320304</v>
      </c>
      <c r="E1343" s="213" t="s">
        <v>1710</v>
      </c>
      <c r="F1343" s="217"/>
    </row>
    <row r="1344" s="203" customFormat="1" ht="16.9" customHeight="1" spans="1:6">
      <c r="A1344" s="213"/>
      <c r="B1344" s="213"/>
      <c r="C1344" s="236"/>
      <c r="D1344" s="213">
        <v>233</v>
      </c>
      <c r="E1344" s="216" t="s">
        <v>1711</v>
      </c>
      <c r="F1344" s="217">
        <f>SUM(F1345:F1347)</f>
        <v>0</v>
      </c>
    </row>
    <row r="1345" s="203" customFormat="1" ht="16.9" customHeight="1" spans="1:6">
      <c r="A1345" s="213"/>
      <c r="B1345" s="213"/>
      <c r="C1345" s="236"/>
      <c r="D1345" s="213">
        <v>23301</v>
      </c>
      <c r="E1345" s="216" t="s">
        <v>1712</v>
      </c>
      <c r="F1345" s="217"/>
    </row>
    <row r="1346" s="203" customFormat="1" ht="16.9" customHeight="1" spans="1:6">
      <c r="A1346" s="213"/>
      <c r="B1346" s="213"/>
      <c r="C1346" s="236"/>
      <c r="D1346" s="213">
        <v>23302</v>
      </c>
      <c r="E1346" s="216" t="s">
        <v>1713</v>
      </c>
      <c r="F1346" s="217"/>
    </row>
    <row r="1347" s="203" customFormat="1" ht="16.9" customHeight="1" spans="1:6">
      <c r="A1347" s="213"/>
      <c r="B1347" s="213"/>
      <c r="C1347" s="236"/>
      <c r="D1347" s="213">
        <v>23303</v>
      </c>
      <c r="E1347" s="216" t="s">
        <v>1714</v>
      </c>
      <c r="F1347" s="217"/>
    </row>
  </sheetData>
  <mergeCells count="2">
    <mergeCell ref="A1:F1"/>
    <mergeCell ref="A470:C470"/>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D25"/>
  <sheetViews>
    <sheetView zoomScaleSheetLayoutView="60" topLeftCell="A13" workbookViewId="0">
      <selection activeCell="F19" sqref="F19"/>
    </sheetView>
  </sheetViews>
  <sheetFormatPr defaultColWidth="9" defaultRowHeight="25.2" customHeight="1" outlineLevelCol="3"/>
  <cols>
    <col min="1" max="1" width="12.4" style="184" customWidth="1"/>
    <col min="2" max="2" width="40.5" style="184" customWidth="1"/>
    <col min="3" max="3" width="19.7" style="187" customWidth="1"/>
    <col min="4" max="32" width="9" style="184"/>
    <col min="33" max="224" width="8.79166666666667" style="184" customWidth="1"/>
    <col min="225" max="253" width="9" style="184"/>
    <col min="254" max="254" width="21" style="184" customWidth="1"/>
    <col min="255" max="16384" width="9" style="184"/>
  </cols>
  <sheetData>
    <row r="1" s="184" customFormat="1" ht="30.6" customHeight="1" spans="1:3">
      <c r="A1" s="188" t="s">
        <v>1715</v>
      </c>
      <c r="B1" s="188"/>
      <c r="C1" s="188"/>
    </row>
    <row r="2" s="185" customFormat="1" customHeight="1" spans="1:3">
      <c r="A2" s="189"/>
      <c r="B2" s="189"/>
      <c r="C2" s="190" t="s">
        <v>20</v>
      </c>
    </row>
    <row r="3" s="185" customFormat="1" customHeight="1" spans="1:3">
      <c r="A3" s="191" t="s">
        <v>1716</v>
      </c>
      <c r="B3" s="191"/>
      <c r="C3" s="191" t="s">
        <v>1717</v>
      </c>
    </row>
    <row r="4" s="185" customFormat="1" customHeight="1" spans="1:3">
      <c r="A4" s="192" t="s">
        <v>121</v>
      </c>
      <c r="B4" s="192"/>
      <c r="C4" s="191">
        <f>C5+C10+C20</f>
        <v>1526</v>
      </c>
    </row>
    <row r="5" s="185" customFormat="1" customHeight="1" spans="1:3">
      <c r="A5" s="193" t="s">
        <v>1718</v>
      </c>
      <c r="B5" s="193" t="s">
        <v>1719</v>
      </c>
      <c r="C5" s="192">
        <f>C6+C7+C8+C9</f>
        <v>1399</v>
      </c>
    </row>
    <row r="6" s="185" customFormat="1" customHeight="1" spans="1:3">
      <c r="A6" s="193" t="s">
        <v>1720</v>
      </c>
      <c r="B6" s="194" t="s">
        <v>1721</v>
      </c>
      <c r="C6" s="195">
        <v>1130</v>
      </c>
    </row>
    <row r="7" s="185" customFormat="1" customHeight="1" spans="1:3">
      <c r="A7" s="193" t="s">
        <v>1722</v>
      </c>
      <c r="B7" s="194" t="s">
        <v>1723</v>
      </c>
      <c r="C7" s="195">
        <v>185</v>
      </c>
    </row>
    <row r="8" s="185" customFormat="1" customHeight="1" spans="1:3">
      <c r="A8" s="193" t="s">
        <v>1724</v>
      </c>
      <c r="B8" s="194" t="s">
        <v>1725</v>
      </c>
      <c r="C8" s="195">
        <v>84</v>
      </c>
    </row>
    <row r="9" s="186" customFormat="1" customHeight="1" spans="1:3">
      <c r="A9" s="196" t="s">
        <v>1726</v>
      </c>
      <c r="B9" s="197" t="s">
        <v>1727</v>
      </c>
      <c r="C9" s="198"/>
    </row>
    <row r="10" s="185" customFormat="1" customHeight="1" spans="1:3">
      <c r="A10" s="193" t="s">
        <v>1728</v>
      </c>
      <c r="B10" s="193" t="s">
        <v>1729</v>
      </c>
      <c r="C10" s="192">
        <f>SUM(C11:C19)</f>
        <v>127</v>
      </c>
    </row>
    <row r="11" s="185" customFormat="1" customHeight="1" spans="1:3">
      <c r="A11" s="193" t="s">
        <v>1730</v>
      </c>
      <c r="B11" s="194" t="s">
        <v>1731</v>
      </c>
      <c r="C11" s="195">
        <v>78</v>
      </c>
    </row>
    <row r="12" s="185" customFormat="1" customHeight="1" spans="1:3">
      <c r="A12" s="193" t="s">
        <v>1732</v>
      </c>
      <c r="B12" s="194" t="s">
        <v>1733</v>
      </c>
      <c r="C12" s="195">
        <v>5</v>
      </c>
    </row>
    <row r="13" s="186" customFormat="1" customHeight="1" spans="1:3">
      <c r="A13" s="196" t="s">
        <v>1734</v>
      </c>
      <c r="B13" s="197" t="s">
        <v>1735</v>
      </c>
      <c r="C13" s="198"/>
    </row>
    <row r="14" s="186" customFormat="1" customHeight="1" spans="1:3">
      <c r="A14" s="196" t="s">
        <v>1736</v>
      </c>
      <c r="B14" s="197" t="s">
        <v>1737</v>
      </c>
      <c r="C14" s="198"/>
    </row>
    <row r="15" s="185" customFormat="1" customHeight="1" spans="1:3">
      <c r="A15" s="193" t="s">
        <v>1738</v>
      </c>
      <c r="B15" s="194" t="s">
        <v>1739</v>
      </c>
      <c r="C15" s="195">
        <v>5</v>
      </c>
    </row>
    <row r="16" s="186" customFormat="1" customHeight="1" spans="1:3">
      <c r="A16" s="196" t="s">
        <v>1740</v>
      </c>
      <c r="B16" s="197" t="s">
        <v>1741</v>
      </c>
      <c r="C16" s="198">
        <v>2</v>
      </c>
    </row>
    <row r="17" s="186" customFormat="1" customHeight="1" spans="1:3">
      <c r="A17" s="196" t="s">
        <v>1742</v>
      </c>
      <c r="B17" s="197" t="s">
        <v>1743</v>
      </c>
      <c r="C17" s="198">
        <v>2</v>
      </c>
    </row>
    <row r="18" s="186" customFormat="1" customHeight="1" spans="1:4">
      <c r="A18" s="196" t="s">
        <v>1744</v>
      </c>
      <c r="B18" s="197" t="s">
        <v>1745</v>
      </c>
      <c r="C18" s="199"/>
      <c r="D18" s="200"/>
    </row>
    <row r="19" s="185" customFormat="1" ht="46" customHeight="1" spans="1:4">
      <c r="A19" s="193" t="s">
        <v>1746</v>
      </c>
      <c r="B19" s="194" t="s">
        <v>1747</v>
      </c>
      <c r="C19" s="201">
        <v>35</v>
      </c>
      <c r="D19" s="190"/>
    </row>
    <row r="20" s="186" customFormat="1" customHeight="1" spans="1:3">
      <c r="A20" s="196" t="s">
        <v>1748</v>
      </c>
      <c r="B20" s="196" t="s">
        <v>1749</v>
      </c>
      <c r="C20" s="202"/>
    </row>
    <row r="21" s="186" customFormat="1" customHeight="1" spans="1:3">
      <c r="A21" s="196" t="s">
        <v>1750</v>
      </c>
      <c r="B21" s="197" t="s">
        <v>1751</v>
      </c>
      <c r="C21" s="198"/>
    </row>
    <row r="22" s="186" customFormat="1" customHeight="1" spans="1:3">
      <c r="A22" s="196" t="s">
        <v>1752</v>
      </c>
      <c r="B22" s="197" t="s">
        <v>1753</v>
      </c>
      <c r="C22" s="198"/>
    </row>
    <row r="23" s="186" customFormat="1" customHeight="1" spans="1:3">
      <c r="A23" s="196" t="s">
        <v>1754</v>
      </c>
      <c r="B23" s="197" t="s">
        <v>1755</v>
      </c>
      <c r="C23" s="198"/>
    </row>
    <row r="24" s="186" customFormat="1" customHeight="1" spans="1:3">
      <c r="A24" s="196" t="s">
        <v>1756</v>
      </c>
      <c r="B24" s="197" t="s">
        <v>1757</v>
      </c>
      <c r="C24" s="198"/>
    </row>
    <row r="25" s="186" customFormat="1" customHeight="1" spans="1:3">
      <c r="A25" s="196" t="s">
        <v>1758</v>
      </c>
      <c r="B25" s="197" t="s">
        <v>1759</v>
      </c>
      <c r="C25" s="198"/>
    </row>
  </sheetData>
  <mergeCells count="3">
    <mergeCell ref="A1:C1"/>
    <mergeCell ref="A3:B3"/>
    <mergeCell ref="A4:B4"/>
  </mergeCells>
  <pageMargins left="0.75" right="0.75" top="1" bottom="1" header="0.5" footer="0.5"/>
  <pageSetup paperSize="9" orientation="portrait"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B24"/>
  <sheetViews>
    <sheetView zoomScaleSheetLayoutView="60" workbookViewId="0">
      <selection activeCell="E6" sqref="E6"/>
    </sheetView>
  </sheetViews>
  <sheetFormatPr defaultColWidth="8.79166666666667" defaultRowHeight="20.1" customHeight="1" outlineLevelCol="1"/>
  <cols>
    <col min="1" max="1" width="57.4" style="171" customWidth="1"/>
    <col min="2" max="2" width="19.5" style="172" customWidth="1"/>
    <col min="3" max="11" width="9" style="170"/>
    <col min="12" max="16384" width="8.79166666666667" style="170"/>
  </cols>
  <sheetData>
    <row r="1" s="169" customFormat="1" ht="58" customHeight="1" spans="1:2">
      <c r="A1" s="173" t="s">
        <v>1760</v>
      </c>
      <c r="B1" s="174"/>
    </row>
    <row r="2" ht="29" customHeight="1" spans="1:2">
      <c r="A2" s="175"/>
      <c r="B2" s="172" t="s">
        <v>20</v>
      </c>
    </row>
    <row r="3" ht="29" customHeight="1" spans="1:2">
      <c r="A3" s="176" t="s">
        <v>1761</v>
      </c>
      <c r="B3" s="177">
        <v>251.5</v>
      </c>
    </row>
    <row r="4" ht="29" customHeight="1" spans="1:2">
      <c r="A4" s="176" t="s">
        <v>30</v>
      </c>
      <c r="B4" s="178">
        <f>B5+B9</f>
        <v>3033.5</v>
      </c>
    </row>
    <row r="5" ht="29" customHeight="1" spans="1:2">
      <c r="A5" s="179" t="s">
        <v>32</v>
      </c>
      <c r="B5" s="180">
        <f>B6+B7</f>
        <v>613.17</v>
      </c>
    </row>
    <row r="6" s="170" customFormat="1" ht="29" customHeight="1" spans="1:2">
      <c r="A6" s="179" t="s">
        <v>34</v>
      </c>
      <c r="B6" s="180">
        <v>521.17</v>
      </c>
    </row>
    <row r="7" ht="29" customHeight="1" spans="1:2">
      <c r="A7" s="179" t="s">
        <v>36</v>
      </c>
      <c r="B7" s="180">
        <v>92</v>
      </c>
    </row>
    <row r="8" ht="29" customHeight="1" spans="1:2">
      <c r="A8" s="179" t="s">
        <v>38</v>
      </c>
      <c r="B8" s="180">
        <v>0</v>
      </c>
    </row>
    <row r="9" ht="29" customHeight="1" spans="1:2">
      <c r="A9" s="179" t="s">
        <v>40</v>
      </c>
      <c r="B9" s="180">
        <f>SUM(B10:B24)</f>
        <v>2420.33</v>
      </c>
    </row>
    <row r="10" ht="29" customHeight="1" spans="1:2">
      <c r="A10" s="179" t="s">
        <v>42</v>
      </c>
      <c r="B10" s="180">
        <v>115.72</v>
      </c>
    </row>
    <row r="11" ht="29" customHeight="1" spans="1:2">
      <c r="A11" s="179" t="s">
        <v>44</v>
      </c>
      <c r="B11" s="180">
        <v>66.32</v>
      </c>
    </row>
    <row r="12" ht="29" customHeight="1" spans="1:2">
      <c r="A12" s="179" t="s">
        <v>46</v>
      </c>
      <c r="B12" s="177">
        <v>131.65</v>
      </c>
    </row>
    <row r="13" ht="29" customHeight="1" spans="1:2">
      <c r="A13" s="179" t="s">
        <v>48</v>
      </c>
      <c r="B13" s="180">
        <v>69.93</v>
      </c>
    </row>
    <row r="14" ht="29" customHeight="1" spans="1:2">
      <c r="A14" s="179" t="s">
        <v>50</v>
      </c>
      <c r="B14" s="181">
        <v>186.51</v>
      </c>
    </row>
    <row r="15" ht="29" customHeight="1" spans="1:2">
      <c r="A15" s="179" t="s">
        <v>52</v>
      </c>
      <c r="B15" s="180">
        <v>0</v>
      </c>
    </row>
    <row r="16" ht="29" customHeight="1" spans="1:2">
      <c r="A16" s="179" t="s">
        <v>54</v>
      </c>
      <c r="B16" s="181">
        <v>165.24</v>
      </c>
    </row>
    <row r="17" ht="29" customHeight="1" spans="1:2">
      <c r="A17" s="179" t="s">
        <v>56</v>
      </c>
      <c r="B17" s="180">
        <v>1484.44</v>
      </c>
    </row>
    <row r="18" ht="29" customHeight="1" spans="1:2">
      <c r="A18" s="179" t="s">
        <v>58</v>
      </c>
      <c r="B18" s="180">
        <v>0</v>
      </c>
    </row>
    <row r="19" ht="29" customHeight="1" spans="1:2">
      <c r="A19" s="179" t="s">
        <v>60</v>
      </c>
      <c r="B19" s="180">
        <v>3.9</v>
      </c>
    </row>
    <row r="20" ht="29" customHeight="1" spans="1:2">
      <c r="A20" s="179" t="s">
        <v>62</v>
      </c>
      <c r="B20" s="182">
        <v>22.32</v>
      </c>
    </row>
    <row r="21" ht="29" customHeight="1" spans="1:2">
      <c r="A21" s="183" t="s">
        <v>1762</v>
      </c>
      <c r="B21" s="182">
        <v>16.3</v>
      </c>
    </row>
    <row r="22" ht="29" customHeight="1" spans="1:2">
      <c r="A22" s="179" t="s">
        <v>1763</v>
      </c>
      <c r="B22" s="182">
        <v>100</v>
      </c>
    </row>
    <row r="23" ht="29" customHeight="1" spans="1:2">
      <c r="A23" s="183" t="s">
        <v>1764</v>
      </c>
      <c r="B23" s="182">
        <v>38</v>
      </c>
    </row>
    <row r="24" ht="29" customHeight="1" spans="1:2">
      <c r="A24" s="183" t="s">
        <v>1765</v>
      </c>
      <c r="B24" s="182">
        <v>20</v>
      </c>
    </row>
  </sheetData>
  <mergeCells count="1">
    <mergeCell ref="A1:B1"/>
  </mergeCells>
  <printOptions horizontalCentered="1"/>
  <pageMargins left="0.71" right="0.71" top="0.75" bottom="0.75" header="0.31" footer="0.31"/>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D20" sqref="D20"/>
    </sheetView>
  </sheetViews>
  <sheetFormatPr defaultColWidth="8.79166666666667" defaultRowHeight="21" customHeight="1" outlineLevelCol="7"/>
  <cols>
    <col min="1" max="2" width="21.8" style="159" customWidth="1"/>
    <col min="3" max="8" width="15.7" style="159" customWidth="1"/>
    <col min="9" max="16384" width="8.79166666666667" style="160"/>
  </cols>
  <sheetData>
    <row r="1" ht="56" customHeight="1" spans="1:8">
      <c r="A1" s="161" t="s">
        <v>1766</v>
      </c>
      <c r="B1" s="161"/>
      <c r="C1" s="161"/>
      <c r="D1" s="161"/>
      <c r="E1" s="161"/>
      <c r="F1" s="161"/>
      <c r="G1" s="161"/>
      <c r="H1" s="161"/>
    </row>
    <row r="2" ht="39" customHeight="1" spans="1:8">
      <c r="A2" s="162"/>
      <c r="B2" s="162"/>
      <c r="C2" s="162"/>
      <c r="D2" s="162"/>
      <c r="E2" s="162"/>
      <c r="F2" s="162"/>
      <c r="G2" s="163" t="s">
        <v>20</v>
      </c>
      <c r="H2" s="163"/>
    </row>
    <row r="3" customHeight="1" spans="1:8">
      <c r="A3" s="164" t="s">
        <v>1767</v>
      </c>
      <c r="B3" s="165" t="s">
        <v>1768</v>
      </c>
      <c r="C3" s="164" t="s">
        <v>1769</v>
      </c>
      <c r="D3" s="164"/>
      <c r="E3" s="164"/>
      <c r="F3" s="164"/>
      <c r="G3" s="164"/>
      <c r="H3" s="164"/>
    </row>
    <row r="4" customHeight="1" spans="1:8">
      <c r="A4" s="164"/>
      <c r="B4" s="166"/>
      <c r="C4" s="164" t="s">
        <v>1770</v>
      </c>
      <c r="D4" s="164" t="s">
        <v>1771</v>
      </c>
      <c r="E4" s="164" t="s">
        <v>1772</v>
      </c>
      <c r="F4" s="164" t="s">
        <v>1773</v>
      </c>
      <c r="G4" s="164" t="s">
        <v>1774</v>
      </c>
      <c r="H4" s="164" t="s">
        <v>1775</v>
      </c>
    </row>
    <row r="5" customHeight="1" spans="1:8">
      <c r="A5" s="167" t="s">
        <v>1776</v>
      </c>
      <c r="B5" s="167">
        <v>28</v>
      </c>
      <c r="C5" s="168"/>
      <c r="D5" s="167"/>
      <c r="E5" s="167"/>
      <c r="F5" s="167"/>
      <c r="G5" s="167"/>
      <c r="H5" s="167"/>
    </row>
    <row r="6" customHeight="1" spans="1:8">
      <c r="A6" s="167" t="s">
        <v>1777</v>
      </c>
      <c r="B6" s="167">
        <v>31</v>
      </c>
      <c r="C6" s="168"/>
      <c r="D6" s="167"/>
      <c r="E6" s="167"/>
      <c r="F6" s="167"/>
      <c r="G6" s="167"/>
      <c r="H6" s="167"/>
    </row>
    <row r="7" customHeight="1" spans="1:8">
      <c r="A7" s="167" t="s">
        <v>1778</v>
      </c>
      <c r="B7" s="167">
        <v>30</v>
      </c>
      <c r="C7" s="168"/>
      <c r="D7" s="167"/>
      <c r="E7" s="167"/>
      <c r="F7" s="167"/>
      <c r="G7" s="167"/>
      <c r="H7" s="167"/>
    </row>
    <row r="8" customHeight="1" spans="1:8">
      <c r="A8" s="167" t="s">
        <v>1779</v>
      </c>
      <c r="B8" s="167">
        <v>30</v>
      </c>
      <c r="C8" s="168"/>
      <c r="D8" s="167"/>
      <c r="E8" s="167"/>
      <c r="F8" s="167"/>
      <c r="G8" s="167"/>
      <c r="H8" s="167"/>
    </row>
    <row r="9" customHeight="1" spans="1:8">
      <c r="A9" s="167" t="s">
        <v>1780</v>
      </c>
      <c r="B9" s="167">
        <v>29</v>
      </c>
      <c r="C9" s="168"/>
      <c r="D9" s="167"/>
      <c r="E9" s="167"/>
      <c r="F9" s="167"/>
      <c r="G9" s="167"/>
      <c r="H9" s="167"/>
    </row>
    <row r="10" customHeight="1" spans="1:8">
      <c r="A10" s="167" t="s">
        <v>1781</v>
      </c>
      <c r="B10" s="167">
        <v>27</v>
      </c>
      <c r="C10" s="168"/>
      <c r="D10" s="167"/>
      <c r="E10" s="167"/>
      <c r="F10" s="167"/>
      <c r="G10" s="167"/>
      <c r="H10" s="167"/>
    </row>
    <row r="11" customHeight="1" spans="1:8">
      <c r="A11" s="167" t="s">
        <v>1782</v>
      </c>
      <c r="B11" s="167">
        <v>29</v>
      </c>
      <c r="C11" s="168"/>
      <c r="D11" s="167"/>
      <c r="E11" s="167"/>
      <c r="F11" s="167"/>
      <c r="G11" s="167"/>
      <c r="H11" s="167"/>
    </row>
    <row r="12" customHeight="1" spans="1:8">
      <c r="A12" s="167" t="s">
        <v>1783</v>
      </c>
      <c r="B12" s="167">
        <v>29</v>
      </c>
      <c r="C12" s="168"/>
      <c r="D12" s="167"/>
      <c r="E12" s="167"/>
      <c r="F12" s="167"/>
      <c r="G12" s="167"/>
      <c r="H12" s="167"/>
    </row>
    <row r="13" customHeight="1" spans="1:8">
      <c r="A13" s="167" t="s">
        <v>1784</v>
      </c>
      <c r="B13" s="167">
        <v>27</v>
      </c>
      <c r="C13" s="168"/>
      <c r="D13" s="167"/>
      <c r="E13" s="167"/>
      <c r="F13" s="167"/>
      <c r="G13" s="167"/>
      <c r="H13" s="167"/>
    </row>
    <row r="14" customHeight="1" spans="1:8">
      <c r="A14" s="167" t="s">
        <v>1785</v>
      </c>
      <c r="B14" s="167">
        <v>30</v>
      </c>
      <c r="C14" s="168"/>
      <c r="D14" s="167"/>
      <c r="E14" s="167"/>
      <c r="F14" s="167"/>
      <c r="G14" s="167"/>
      <c r="H14" s="167"/>
    </row>
    <row r="15" customHeight="1" spans="1:8">
      <c r="A15" s="167" t="s">
        <v>1786</v>
      </c>
      <c r="B15" s="167">
        <v>31</v>
      </c>
      <c r="C15" s="168"/>
      <c r="D15" s="167"/>
      <c r="E15" s="167"/>
      <c r="F15" s="167"/>
      <c r="G15" s="167"/>
      <c r="H15" s="167"/>
    </row>
    <row r="16" customHeight="1" spans="1:8">
      <c r="A16" s="167" t="s">
        <v>1787</v>
      </c>
      <c r="B16" s="167">
        <v>29</v>
      </c>
      <c r="C16" s="168"/>
      <c r="D16" s="167"/>
      <c r="E16" s="167"/>
      <c r="F16" s="167"/>
      <c r="G16" s="167"/>
      <c r="H16" s="167"/>
    </row>
    <row r="17" customHeight="1" spans="1:8">
      <c r="A17" s="167" t="s">
        <v>1788</v>
      </c>
      <c r="B17" s="167">
        <v>30</v>
      </c>
      <c r="C17" s="168"/>
      <c r="D17" s="167"/>
      <c r="E17" s="167"/>
      <c r="F17" s="167"/>
      <c r="G17" s="167"/>
      <c r="H17" s="167"/>
    </row>
    <row r="18" customHeight="1" spans="1:8">
      <c r="A18" s="167" t="s">
        <v>1789</v>
      </c>
      <c r="B18" s="167">
        <v>28</v>
      </c>
      <c r="C18" s="168"/>
      <c r="D18" s="167"/>
      <c r="E18" s="167"/>
      <c r="F18" s="167"/>
      <c r="G18" s="167"/>
      <c r="H18" s="167"/>
    </row>
    <row r="19" customHeight="1" spans="1:8">
      <c r="A19" s="167" t="s">
        <v>1790</v>
      </c>
      <c r="B19" s="167">
        <v>28</v>
      </c>
      <c r="C19" s="168"/>
      <c r="D19" s="167"/>
      <c r="E19" s="167"/>
      <c r="F19" s="167"/>
      <c r="G19" s="167"/>
      <c r="H19" s="167"/>
    </row>
    <row r="20" customHeight="1" spans="1:8">
      <c r="A20" s="167" t="s">
        <v>1791</v>
      </c>
      <c r="B20" s="167">
        <v>29.17</v>
      </c>
      <c r="C20" s="168"/>
      <c r="D20" s="167"/>
      <c r="E20" s="167"/>
      <c r="F20" s="167"/>
      <c r="G20" s="167"/>
      <c r="H20" s="167"/>
    </row>
    <row r="21" customHeight="1" spans="1:8">
      <c r="A21" s="167" t="s">
        <v>1792</v>
      </c>
      <c r="B21" s="167">
        <v>28</v>
      </c>
      <c r="C21" s="168"/>
      <c r="D21" s="167"/>
      <c r="E21" s="167"/>
      <c r="F21" s="167"/>
      <c r="G21" s="167"/>
      <c r="H21" s="167"/>
    </row>
    <row r="22" customHeight="1" spans="1:8">
      <c r="A22" s="167" t="s">
        <v>1793</v>
      </c>
      <c r="B22" s="167">
        <v>28</v>
      </c>
      <c r="C22" s="168"/>
      <c r="D22" s="167"/>
      <c r="E22" s="167"/>
      <c r="F22" s="167"/>
      <c r="G22" s="167"/>
      <c r="H22" s="167"/>
    </row>
    <row r="23" customHeight="1" spans="1:8">
      <c r="A23" s="167" t="s">
        <v>121</v>
      </c>
      <c r="B23" s="167">
        <f>SUM(B5:B22)</f>
        <v>521.17</v>
      </c>
      <c r="C23" s="167"/>
      <c r="D23" s="167"/>
      <c r="E23" s="167"/>
      <c r="F23" s="167"/>
      <c r="G23" s="167"/>
      <c r="H23" s="167"/>
    </row>
  </sheetData>
  <mergeCells count="5">
    <mergeCell ref="A1:H1"/>
    <mergeCell ref="G2:H2"/>
    <mergeCell ref="C3:H3"/>
    <mergeCell ref="A3:A4"/>
    <mergeCell ref="B3:B4"/>
  </mergeCells>
  <pageMargins left="0.75" right="0.75" top="1" bottom="1" header="0.51" footer="0.51"/>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zoomScaleSheetLayoutView="60" workbookViewId="0">
      <selection activeCell="H3" sqref="H3"/>
    </sheetView>
  </sheetViews>
  <sheetFormatPr defaultColWidth="8.19166666666667" defaultRowHeight="40.2" customHeight="1" outlineLevelRow="4" outlineLevelCol="2"/>
  <cols>
    <col min="1" max="1" width="26.8" style="94" customWidth="1"/>
    <col min="2" max="2" width="26.8" style="77" customWidth="1"/>
    <col min="3" max="3" width="26.8" style="94" customWidth="1"/>
    <col min="4" max="16384" width="8.19166666666667" style="94"/>
  </cols>
  <sheetData>
    <row r="1" ht="109" customHeight="1" spans="1:3">
      <c r="A1" s="155" t="s">
        <v>1794</v>
      </c>
      <c r="B1" s="156"/>
      <c r="C1" s="156"/>
    </row>
    <row r="2" customHeight="1" spans="1:3">
      <c r="A2" s="97"/>
      <c r="B2" s="97"/>
      <c r="C2" s="98" t="s">
        <v>20</v>
      </c>
    </row>
    <row r="3" ht="61" customHeight="1" spans="1:3">
      <c r="A3" s="99" t="s">
        <v>1795</v>
      </c>
      <c r="B3" s="100" t="s">
        <v>1796</v>
      </c>
      <c r="C3" s="100" t="s">
        <v>1797</v>
      </c>
    </row>
    <row r="4" s="93" customFormat="1" ht="61" customHeight="1" spans="1:3">
      <c r="A4" s="99"/>
      <c r="B4" s="157"/>
      <c r="C4" s="158"/>
    </row>
    <row r="5" ht="60" customHeight="1" spans="1:3">
      <c r="A5" s="77" t="s">
        <v>1798</v>
      </c>
      <c r="C5" s="77"/>
    </row>
  </sheetData>
  <mergeCells count="2">
    <mergeCell ref="A1:C1"/>
    <mergeCell ref="A5:C5"/>
  </mergeCells>
  <printOptions horizontalCentered="1"/>
  <pageMargins left="0.71" right="0.71" top="0.75" bottom="0.75" header="0.31" footer="0.31"/>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zoomScaleSheetLayoutView="60" workbookViewId="0">
      <selection activeCell="A1" sqref="A1:B1"/>
    </sheetView>
  </sheetViews>
  <sheetFormatPr defaultColWidth="8.79166666666667" defaultRowHeight="30" customHeight="1" outlineLevelCol="2"/>
  <cols>
    <col min="1" max="1" width="50.6" style="117" customWidth="1"/>
    <col min="2" max="2" width="28.1" style="136" customWidth="1"/>
    <col min="3" max="32" width="9" style="117"/>
    <col min="33" max="16384" width="8.79166666666667" style="117"/>
  </cols>
  <sheetData>
    <row r="1" ht="88" customHeight="1" spans="1:3">
      <c r="A1" s="137" t="s">
        <v>1799</v>
      </c>
      <c r="B1" s="137"/>
      <c r="C1" s="138"/>
    </row>
    <row r="2" s="116" customFormat="1" customHeight="1" spans="1:3">
      <c r="A2" s="139"/>
      <c r="B2" s="140" t="s">
        <v>20</v>
      </c>
      <c r="C2" s="138"/>
    </row>
    <row r="3" s="116" customFormat="1" ht="43" customHeight="1" spans="1:3">
      <c r="A3" s="141" t="s">
        <v>1800</v>
      </c>
      <c r="B3" s="142" t="s">
        <v>1801</v>
      </c>
      <c r="C3" s="143"/>
    </row>
    <row r="4" ht="43" customHeight="1" spans="1:3">
      <c r="A4" s="144" t="s">
        <v>1802</v>
      </c>
      <c r="B4" s="145">
        <v>0</v>
      </c>
      <c r="C4" s="138"/>
    </row>
    <row r="5" ht="43" customHeight="1" spans="1:3">
      <c r="A5" s="144" t="s">
        <v>1803</v>
      </c>
      <c r="B5" s="145"/>
      <c r="C5" s="138"/>
    </row>
    <row r="6" ht="43" customHeight="1" spans="1:3">
      <c r="A6" s="144" t="s">
        <v>1804</v>
      </c>
      <c r="B6" s="146"/>
      <c r="C6" s="138"/>
    </row>
    <row r="7" ht="43" customHeight="1" spans="1:3">
      <c r="A7" s="144" t="s">
        <v>1805</v>
      </c>
      <c r="B7" s="147"/>
      <c r="C7" s="138"/>
    </row>
    <row r="8" ht="43" customHeight="1" spans="1:3">
      <c r="A8" s="144" t="s">
        <v>1806</v>
      </c>
      <c r="B8" s="147"/>
      <c r="C8" s="138"/>
    </row>
    <row r="9" ht="43" customHeight="1" spans="1:3">
      <c r="A9" s="148"/>
      <c r="B9" s="147"/>
      <c r="C9" s="138"/>
    </row>
    <row r="10" ht="43" customHeight="1" spans="1:3">
      <c r="A10" s="148"/>
      <c r="B10" s="147"/>
      <c r="C10" s="138"/>
    </row>
    <row r="11" ht="43" customHeight="1" spans="1:3">
      <c r="A11" s="142" t="s">
        <v>1807</v>
      </c>
      <c r="B11" s="149">
        <v>0</v>
      </c>
      <c r="C11" s="150"/>
    </row>
    <row r="12" ht="43" customHeight="1" spans="1:3">
      <c r="A12" s="151" t="s">
        <v>1808</v>
      </c>
      <c r="B12" s="151"/>
      <c r="C12" s="152"/>
    </row>
    <row r="16" s="116" customFormat="1" customHeight="1" spans="1:2">
      <c r="A16" s="117"/>
      <c r="B16" s="136"/>
    </row>
    <row r="18" customHeight="1" spans="1:2">
      <c r="A18" s="153"/>
      <c r="B18" s="154"/>
    </row>
  </sheetData>
  <mergeCells count="2">
    <mergeCell ref="A1:B1"/>
    <mergeCell ref="A12:B12"/>
  </mergeCells>
  <pageMargins left="0.71" right="0.71" top="0.75" bottom="0.75" header="0.31" footer="0.31"/>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15、社会保险基金支出预算表</vt:lpstr>
      <vt:lpstr>16、三公经费1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乐果</cp:lastModifiedBy>
  <dcterms:created xsi:type="dcterms:W3CDTF">2013-03-26T01:24:00Z</dcterms:created>
  <cp:lastPrinted>2019-03-16T08:19:00Z</cp:lastPrinted>
  <dcterms:modified xsi:type="dcterms:W3CDTF">2023-05-30T09:11:21Z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222F3A02609E48EABDD194BB811C1495</vt:lpwstr>
  </property>
</Properties>
</file>