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892" firstSheet="14" activeTab="24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工资福利(政府预算)" sheetId="10" r:id="rId10"/>
    <sheet name="9工资福利" sheetId="11" r:id="rId11"/>
    <sheet name="10个人家庭(政府预算)" sheetId="12" r:id="rId12"/>
    <sheet name="11个人家庭" sheetId="13" r:id="rId13"/>
    <sheet name="12商品服务(政府预算)" sheetId="14" r:id="rId14"/>
    <sheet name="13商品服务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项目支出绩效目标表" sheetId="23" r:id="rId23"/>
    <sheet name="22整体支出绩效目标表" sheetId="24" r:id="rId24"/>
    <sheet name="23其他资金绩效目标表" sheetId="25" r:id="rId25"/>
  </sheets>
  <definedNames>
    <definedName name="_xlnm._FilterDatabase" localSheetId="22" hidden="1">'21项目支出绩效目标表'!$A$2:$M$36</definedName>
  </definedNames>
  <calcPr calcId="144525"/>
</workbook>
</file>

<file path=xl/sharedStrings.xml><?xml version="1.0" encoding="utf-8"?>
<sst xmlns="http://schemas.openxmlformats.org/spreadsheetml/2006/main" count="1132" uniqueCount="437">
  <si>
    <t>2023年部门预算公开表</t>
  </si>
  <si>
    <t>单位编码：</t>
  </si>
  <si>
    <t>单位名称：</t>
  </si>
  <si>
    <t>岳阳县广播电视台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</si>
  <si>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</si>
  <si>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</si>
  <si>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</si>
  <si>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</si>
  <si>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</si>
  <si>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</si>
  <si>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</si>
  <si>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</si>
  <si>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</si>
  <si>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</si>
  <si>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</si>
  <si>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</si>
  <si>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</si>
  <si>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</si>
  <si>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</si>
  <si>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</si>
  <si>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</si>
  <si>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</si>
  <si>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</si>
  <si>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</si>
  <si>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</si>
  <si>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</si>
  <si>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</si>
  <si>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部门整体支出绩效目标表</t>
  </si>
  <si>
    <t>其他资金绩效目标表</t>
  </si>
  <si>
    <t>注：以上部门预算报表中，空表表示本部门无相关收支情况。</t>
  </si>
  <si>
    <t>单位：411001-岳阳县融媒体中心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</si>
  <si>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</si>
  <si>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</si>
  <si>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</si>
  <si>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</si>
  <si>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</si>
  <si>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</si>
  <si>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</si>
  <si>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</si>
  <si>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</si>
  <si>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</si>
  <si>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</si>
  <si>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</si>
  <si>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</si>
  <si>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</si>
  <si>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</si>
  <si>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</si>
  <si>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</si>
  <si>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</si>
  <si>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</si>
  <si>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</si>
  <si>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</si>
  <si>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</si>
  <si>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</si>
  <si>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</si>
  <si>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</si>
  <si>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</si>
  <si>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</si>
  <si>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</si>
  <si>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</si>
  <si>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</si>
  <si>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</si>
  <si>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</si>
  <si>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</si>
  <si>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</si>
  <si>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</si>
  <si>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</si>
  <si>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</si>
  <si>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</si>
  <si>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</si>
  <si>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</si>
  <si>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</si>
  <si>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</si>
  <si>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</si>
  <si>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</si>
  <si>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</si>
  <si>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</si>
  <si>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</si>
  <si>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</si>
  <si>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</si>
  <si>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</si>
  <si>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</si>
  <si>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</si>
  <si>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</si>
  <si>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</si>
  <si>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</si>
  <si>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</si>
  <si>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</si>
  <si>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</si>
  <si>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</si>
  <si>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</si>
  <si>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</si>
  <si>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</si>
  <si>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</si>
  <si>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</si>
  <si>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</si>
  <si>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</si>
  <si>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</si>
  <si>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</si>
  <si>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</si>
  <si>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</si>
  <si>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</si>
  <si>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</si>
  <si>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</si>
  <si>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</si>
  <si>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</si>
  <si>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</si>
  <si>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</si>
  <si>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</si>
  <si>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</si>
  <si>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</si>
  <si>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</si>
  <si>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</si>
  <si>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</si>
  <si>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</si>
  <si>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</si>
  <si>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</si>
  <si>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</si>
  <si>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</si>
  <si>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</si>
  <si>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</si>
  <si>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</si>
  <si>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</si>
  <si>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</si>
  <si>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</si>
  <si>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</si>
  <si>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</si>
  <si>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</si>
  <si>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</si>
  <si>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</si>
  <si>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</si>
  <si>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</si>
  <si>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单位：岳阳县广播电视台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</si>
  <si>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</si>
  <si>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</si>
  <si>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</si>
  <si>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</si>
  <si>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</si>
  <si>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</si>
  <si>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</si>
  <si>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</si>
  <si>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</si>
  <si>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</si>
  <si>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</si>
  <si>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</si>
  <si>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</si>
  <si>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</si>
  <si>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</si>
  <si>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</si>
  <si>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</si>
  <si>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</si>
  <si>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</si>
  <si>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</si>
  <si>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</si>
  <si>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</si>
  <si>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</si>
  <si>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</si>
  <si>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</si>
  <si>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</si>
  <si>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</si>
  <si>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</si>
  <si>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</si>
  <si>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</si>
  <si>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</si>
  <si>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207</t>
  </si>
  <si>
    <t>08</t>
  </si>
  <si>
    <t>01</t>
  </si>
  <si>
    <t xml:space="preserve">    2070801</t>
  </si>
  <si>
    <t xml:space="preserve">    行政运行</t>
  </si>
  <si>
    <t>99</t>
  </si>
  <si>
    <t xml:space="preserve">    2070899</t>
  </si>
  <si>
    <t xml:space="preserve">    其他广播电视支出</t>
  </si>
  <si>
    <t>208</t>
  </si>
  <si>
    <t>05</t>
  </si>
  <si>
    <t xml:space="preserve">    2080505</t>
  </si>
  <si>
    <t xml:space="preserve">    机关事业单位基本养老保险缴费支出</t>
  </si>
  <si>
    <t xml:space="preserve">    2089999</t>
  </si>
  <si>
    <t xml:space="preserve">    其他社会保障和就业支出</t>
  </si>
  <si>
    <t>210</t>
  </si>
  <si>
    <t>11</t>
  </si>
  <si>
    <t>02</t>
  </si>
  <si>
    <t xml:space="preserve">    2101102</t>
  </si>
  <si>
    <t xml:space="preserve">    事业单位医疗</t>
  </si>
  <si>
    <t>221</t>
  </si>
  <si>
    <t xml:space="preserve">    2210201</t>
  </si>
  <si>
    <t xml:space="preserve">    住房公积金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</si>
  <si>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</si>
  <si>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</si>
  <si>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</si>
  <si>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</si>
  <si>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</si>
  <si>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</si>
  <si>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</si>
  <si>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</si>
  <si>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</si>
  <si>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</si>
  <si>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</si>
  <si>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</si>
  <si>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</si>
  <si>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</si>
  <si>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</si>
  <si>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</si>
  <si>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</si>
  <si>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411001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</si>
  <si>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</si>
  <si>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</si>
  <si>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</si>
  <si>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</si>
  <si>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</si>
  <si>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</si>
  <si>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</si>
  <si>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</si>
  <si>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</si>
  <si>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</si>
  <si>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</si>
  <si>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</si>
  <si>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</si>
  <si>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</si>
  <si>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</si>
  <si>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</si>
  <si>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</si>
  <si>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</si>
  <si>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</si>
  <si>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</si>
  <si>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人员经费</t>
  </si>
  <si>
    <t>公用经费</t>
  </si>
  <si>
    <t>商品和服务支出</t>
  </si>
  <si>
    <t xml:space="preserve">     2070801</t>
  </si>
  <si>
    <t xml:space="preserve">     2070899</t>
  </si>
  <si>
    <t xml:space="preserve">     2080505</t>
  </si>
  <si>
    <t xml:space="preserve">     2089999</t>
  </si>
  <si>
    <t xml:space="preserve">     2101102</t>
  </si>
  <si>
    <t xml:space="preserve">     2210201</t>
  </si>
  <si>
    <t>工资奖金津补贴</t>
  </si>
  <si>
    <t>社会保障缴费</t>
  </si>
  <si>
    <t>住房公积金</t>
  </si>
  <si>
    <t>其他工资福利支出</t>
  </si>
  <si>
    <t>其他对事业单位补助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</si>
  <si>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</si>
  <si>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</si>
  <si>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</si>
  <si>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</si>
  <si>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</si>
  <si>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</si>
  <si>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</si>
  <si>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</si>
  <si>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</si>
  <si>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</si>
  <si>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</si>
  <si>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</si>
  <si>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</si>
  <si>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</si>
  <si>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</si>
  <si>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</si>
  <si>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</si>
  <si>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</si>
  <si>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</si>
  <si>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</si>
  <si>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本单位无对个人和家庭的补助支出预算的安排，故以空表列示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</si>
  <si>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</si>
  <si>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</si>
  <si>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</si>
  <si>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</si>
  <si>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</si>
  <si>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</si>
  <si>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</si>
  <si>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</si>
  <si>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</si>
  <si>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</si>
  <si>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</si>
  <si>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</si>
  <si>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</si>
  <si>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</si>
  <si>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</si>
  <si>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</si>
  <si>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</si>
  <si>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</si>
  <si>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</si>
  <si>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行政运行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</si>
  <si>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</si>
  <si>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</si>
  <si>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</si>
  <si>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</si>
  <si>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</si>
  <si>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</si>
  <si>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</si>
  <si>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</si>
  <si>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</si>
  <si>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</si>
  <si>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</si>
  <si>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</si>
  <si>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</si>
  <si>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</si>
  <si>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</si>
  <si>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</si>
  <si>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</si>
  <si>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</si>
  <si>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</si>
  <si>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</si>
  <si>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</si>
  <si>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</si>
  <si>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</si>
  <si>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</si>
  <si>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</si>
  <si>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</si>
  <si>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</si>
  <si>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</si>
  <si>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411</t>
  </si>
  <si>
    <t xml:space="preserve">  411001</t>
  </si>
  <si>
    <t xml:space="preserve">  岳阳县广播电视台</t>
  </si>
  <si>
    <t>本年政府性基金预算支出</t>
  </si>
  <si>
    <t>本单位无对政府性基金预算支出的安排，故以空表列示</t>
  </si>
  <si>
    <t>国有资本经营预算支出表</t>
  </si>
  <si>
    <t>本年国有资本经营预算支出</t>
  </si>
  <si>
    <t>本单位无国有资本经营支出预算的安排，故以空表列示</t>
  </si>
  <si>
    <t>本年财政专户管理资金预算支出</t>
  </si>
  <si>
    <t>本单位无财政专户管路资金预算支出的安排，故以空表列示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</si>
  <si>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</si>
  <si>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</si>
  <si>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</si>
  <si>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</si>
  <si>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</si>
  <si>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</si>
  <si>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</si>
  <si>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</si>
  <si>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</si>
  <si>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</si>
  <si>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</si>
  <si>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</si>
  <si>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</si>
  <si>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电视广告及新闻宣传支出</t>
  </si>
  <si>
    <t>融媒体中心运行费</t>
  </si>
  <si>
    <t>新湖南省级技术平台运维服务费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</si>
  <si>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</si>
  <si>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</si>
  <si>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</si>
  <si>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</si>
  <si>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</si>
  <si>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</si>
  <si>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</si>
  <si>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</si>
  <si>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</si>
  <si>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</si>
  <si>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</si>
  <si>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</si>
  <si>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</si>
  <si>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扩大广告业务，加强新闻宣传</t>
  </si>
  <si>
    <t>成本指标</t>
  </si>
  <si>
    <t>社会成本指标</t>
  </si>
  <si>
    <t>无</t>
  </si>
  <si>
    <t>未达指标值酌情扣分</t>
  </si>
  <si>
    <t>定量</t>
  </si>
  <si>
    <t>生态环境指标</t>
  </si>
  <si>
    <t>经济成本指标</t>
  </si>
  <si>
    <t>预算控制数</t>
  </si>
  <si>
    <t>≤1070000元</t>
  </si>
  <si>
    <t>元</t>
  </si>
  <si>
    <t>≤</t>
  </si>
  <si>
    <t>产出指标</t>
  </si>
  <si>
    <t>数量指标</t>
  </si>
  <si>
    <t>文化交流次数</t>
  </si>
  <si>
    <t>≥20次</t>
  </si>
  <si>
    <t>新闻宣传文化交流至少20次</t>
  </si>
  <si>
    <t>次</t>
  </si>
  <si>
    <t>≥</t>
  </si>
  <si>
    <t>质量指标</t>
  </si>
  <si>
    <t>年度培训完成率</t>
  </si>
  <si>
    <t>≥80%</t>
  </si>
  <si>
    <t>%</t>
  </si>
  <si>
    <t>时效指标</t>
  </si>
  <si>
    <t>任务完成时间</t>
  </si>
  <si>
    <t>效益指标</t>
  </si>
  <si>
    <t>经济效益指标</t>
  </si>
  <si>
    <t>社会效益指标</t>
  </si>
  <si>
    <t>受益人口达标率</t>
  </si>
  <si>
    <t>≥60%</t>
  </si>
  <si>
    <t>个</t>
  </si>
  <si>
    <t>生态效益指标</t>
  </si>
  <si>
    <t>满意度指标</t>
  </si>
  <si>
    <t>服务对象满意度指标</t>
  </si>
  <si>
    <t>受对象满意度</t>
  </si>
  <si>
    <t>≥90%</t>
  </si>
  <si>
    <t>保障融媒体中心运转</t>
  </si>
  <si>
    <t>定性</t>
  </si>
  <si>
    <t>提升政府影响力</t>
  </si>
  <si>
    <t>良好</t>
  </si>
  <si>
    <t>反响良好</t>
  </si>
  <si>
    <t>社会公众满意度</t>
  </si>
  <si>
    <t>≥95%</t>
  </si>
  <si>
    <t>发布新闻条数</t>
  </si>
  <si>
    <t>1000条</t>
  </si>
  <si>
    <t>条</t>
  </si>
  <si>
    <t>上稿率</t>
  </si>
  <si>
    <t>2023年12月底完成</t>
  </si>
  <si>
    <t>≤700000元</t>
  </si>
  <si>
    <t>加强技术平台维护</t>
  </si>
  <si>
    <t>≤490000元</t>
  </si>
  <si>
    <t>出错率低于10%</t>
  </si>
  <si>
    <t>≤10%</t>
  </si>
  <si>
    <t>信号良好，正常推送</t>
  </si>
  <si>
    <t>按时按量推送</t>
  </si>
  <si>
    <t>≥100条</t>
  </si>
  <si>
    <t>受众满意度</t>
  </si>
  <si>
    <t>通过无间断宣传提升影响力</t>
  </si>
  <si>
    <t>整体支出绩效目标表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</si>
  <si>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</si>
  <si>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</si>
  <si>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</si>
  <si>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</si>
  <si>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</si>
  <si>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</si>
  <si>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</si>
  <si>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</si>
  <si>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</si>
  <si>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t>目标1：发布新闻
目标2：新闻网日常运营维护
目标3：扩大影响力</t>
  </si>
  <si>
    <t>重点工作任务完成</t>
  </si>
  <si>
    <t xml:space="preserve"> 发布新闻条数</t>
  </si>
  <si>
    <t>-</t>
  </si>
  <si>
    <t xml:space="preserve">	 反映本部门负责的重点工作任务进展情况。分项具体列示本部门重点工作任务推进情况，相关情况应予以细化、量化表述。</t>
  </si>
  <si>
    <t>履职目标实现</t>
  </si>
  <si>
    <t>新闻网更新、推送新闻条数</t>
  </si>
  <si>
    <t>履职效益</t>
  </si>
  <si>
    <t xml:space="preserve">  投入资金到位率</t>
  </si>
  <si>
    <t>反映部门履职对经济社会发展等所带来的直接或间接影响。可根据部门实际情况有选择的进行设置，并将三级指标细化为相应的个性化指标。</t>
  </si>
  <si>
    <t>社会效益</t>
  </si>
  <si>
    <t>发展新巴陵粉丝数量</t>
  </si>
  <si>
    <t>满意度</t>
  </si>
  <si>
    <t xml:space="preserve"> 服务对象满意度</t>
  </si>
  <si>
    <t>反映社会公众或服务对象在部门履职效果、解决民众关心的热点问题等方面的满意程度。可根据部门实际情况有选择的进行设置，并将三级指标细化为相应的个性化指标</t>
  </si>
  <si>
    <t>单位：万元</t>
  </si>
  <si>
    <t>资金投向</t>
  </si>
  <si>
    <t>年度绩效目标</t>
  </si>
  <si>
    <t>省级支出</t>
  </si>
  <si>
    <t>对市县专项转移支付</t>
  </si>
  <si>
    <t>可持续影响指标</t>
  </si>
  <si>
    <t>社会公益或服务对象满意度指标</t>
  </si>
  <si>
    <t>本单位无其他资金绩效目标的安排，故以空表列示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</si>
</sst>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45">
    <font>
      <sz val="11"/>
      <color indexed="8"/>
      <name val="宋体"/>
      <charset val="1"/>
      <scheme val="minor"/>
    </font>
    <font>
      <sz val="11"/>
      <color indexed="8"/>
      <name val="Calibri"/>
      <charset val="134"/>
    </font>
    <font>
      <sz val="10"/>
      <name val="Arial"/>
      <charset val="134"/>
    </font>
    <font>
      <b/>
      <sz val="20"/>
      <color indexed="8"/>
      <name val="宋体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sz val="9"/>
      <color rgb="FF000000"/>
      <name val="宋体"/>
      <charset val="134"/>
    </font>
    <font>
      <sz val="10"/>
      <color rgb="FF000000"/>
      <name val="宋体"/>
      <charset val="134"/>
    </font>
    <font>
      <sz val="11"/>
      <color rgb="FF000000"/>
      <name val="宋体"/>
      <charset val="134"/>
    </font>
    <font>
      <sz val="10"/>
      <name val="宋体"/>
      <charset val="134"/>
    </font>
    <font>
      <b/>
      <sz val="17"/>
      <name val="SimSun"/>
      <charset val="134"/>
    </font>
    <font>
      <b/>
      <sz val="9"/>
      <name val="SimSun"/>
      <charset val="134"/>
    </font>
    <font>
      <b/>
      <sz val="8"/>
      <name val="SimSun"/>
      <charset val="134"/>
    </font>
    <font>
      <sz val="7"/>
      <name val="SimSun"/>
      <charset val="134"/>
    </font>
    <font>
      <b/>
      <sz val="7"/>
      <name val="SimSun"/>
      <charset val="134"/>
    </font>
    <font>
      <sz val="10"/>
      <name val="宋体"/>
      <charset val="134"/>
      <scheme val="minor"/>
    </font>
    <font>
      <sz val="9"/>
      <name val="SimSun"/>
      <charset val="134"/>
    </font>
    <font>
      <b/>
      <sz val="19"/>
      <name val="SimSun"/>
      <charset val="134"/>
    </font>
    <font>
      <b/>
      <sz val="11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宋体"/>
      <charset val="134"/>
      <scheme val="minor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24" fillId="0" borderId="0" applyFont="0" applyFill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6" fillId="4" borderId="15" applyNumberFormat="0" applyAlignment="0" applyProtection="0">
      <alignment vertical="center"/>
    </xf>
    <xf numFmtId="44" fontId="24" fillId="0" borderId="0" applyFont="0" applyFill="0" applyBorder="0" applyAlignment="0" applyProtection="0">
      <alignment vertical="center"/>
    </xf>
    <xf numFmtId="41" fontId="24" fillId="0" borderId="0" applyFont="0" applyFill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4" fillId="8" borderId="16" applyNumberFormat="0" applyFont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37" fillId="12" borderId="19" applyNumberFormat="0" applyAlignment="0" applyProtection="0">
      <alignment vertical="center"/>
    </xf>
    <xf numFmtId="0" fontId="38" fillId="12" borderId="15" applyNumberFormat="0" applyAlignment="0" applyProtection="0">
      <alignment vertical="center"/>
    </xf>
    <xf numFmtId="0" fontId="39" fillId="13" borderId="20" applyNumberFormat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40" fillId="0" borderId="21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44" fillId="0" borderId="0"/>
  </cellStyleXfs>
  <cellXfs count="93">
    <xf numFmtId="0" fontId="0" fillId="0" borderId="0" xfId="0" applyFont="1">
      <alignment vertical="center"/>
    </xf>
    <xf numFmtId="0" fontId="1" fillId="0" borderId="0" xfId="0" applyFont="1" applyFill="1" applyBorder="1" applyAlignment="1" applyProtection="1"/>
    <xf numFmtId="0" fontId="2" fillId="0" borderId="0" xfId="0" applyFont="1" applyFill="1" applyBorder="1" applyAlignment="1"/>
    <xf numFmtId="0" fontId="3" fillId="0" borderId="0" xfId="0" applyFont="1" applyFill="1" applyBorder="1" applyAlignment="1" applyProtection="1">
      <alignment horizontal="center"/>
    </xf>
    <xf numFmtId="0" fontId="4" fillId="0" borderId="0" xfId="0" applyFont="1" applyFill="1" applyBorder="1" applyAlignment="1" applyProtection="1">
      <alignment horizontal="left" vertical="center"/>
    </xf>
    <xf numFmtId="0" fontId="5" fillId="0" borderId="1" xfId="0" applyFont="1" applyFill="1" applyBorder="1" applyAlignment="1" applyProtection="1">
      <alignment vertical="center"/>
    </xf>
    <xf numFmtId="0" fontId="5" fillId="0" borderId="2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/>
    </xf>
    <xf numFmtId="176" fontId="5" fillId="0" borderId="2" xfId="0" applyNumberFormat="1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vertical="center"/>
    </xf>
    <xf numFmtId="0" fontId="6" fillId="0" borderId="3" xfId="0" applyFont="1" applyFill="1" applyBorder="1" applyAlignment="1">
      <alignment horizontal="center" vertical="center" wrapText="1"/>
    </xf>
    <xf numFmtId="4" fontId="5" fillId="0" borderId="4" xfId="0" applyNumberFormat="1" applyFont="1" applyFill="1" applyBorder="1" applyAlignment="1" applyProtection="1">
      <alignment horizontal="right" vertical="center"/>
    </xf>
    <xf numFmtId="4" fontId="5" fillId="0" borderId="3" xfId="0" applyNumberFormat="1" applyFont="1" applyFill="1" applyBorder="1" applyAlignment="1" applyProtection="1">
      <alignment horizontal="right" vertical="center"/>
    </xf>
    <xf numFmtId="0" fontId="5" fillId="0" borderId="3" xfId="0" applyFont="1" applyFill="1" applyBorder="1" applyAlignment="1" applyProtection="1">
      <alignment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 applyProtection="1"/>
    <xf numFmtId="0" fontId="5" fillId="0" borderId="0" xfId="0" applyFont="1" applyFill="1" applyBorder="1" applyAlignment="1" applyProtection="1">
      <alignment horizontal="right" vertical="center"/>
    </xf>
    <xf numFmtId="0" fontId="9" fillId="0" borderId="3" xfId="0" applyFont="1" applyFill="1" applyBorder="1" applyAlignment="1" applyProtection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4" fontId="13" fillId="0" borderId="3" xfId="0" applyNumberFormat="1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right" vertical="center" wrapText="1"/>
    </xf>
    <xf numFmtId="0" fontId="15" fillId="0" borderId="11" xfId="49" applyFont="1" applyBorder="1" applyAlignment="1">
      <alignment horizontal="center" vertical="center" wrapText="1"/>
    </xf>
    <xf numFmtId="0" fontId="15" fillId="0" borderId="12" xfId="49" applyFont="1" applyBorder="1" applyAlignment="1">
      <alignment horizontal="center" vertical="center" wrapText="1"/>
    </xf>
    <xf numFmtId="0" fontId="16" fillId="0" borderId="0" xfId="0" applyFont="1" applyBorder="1" applyAlignment="1">
      <alignment vertical="center" wrapText="1"/>
    </xf>
    <xf numFmtId="0" fontId="17" fillId="0" borderId="0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left" vertical="center" wrapText="1"/>
    </xf>
    <xf numFmtId="4" fontId="14" fillId="0" borderId="5" xfId="0" applyNumberFormat="1" applyFont="1" applyBorder="1" applyAlignment="1">
      <alignment vertical="center" wrapText="1"/>
    </xf>
    <xf numFmtId="0" fontId="14" fillId="0" borderId="5" xfId="0" applyFont="1" applyBorder="1" applyAlignment="1">
      <alignment vertical="center" wrapText="1"/>
    </xf>
    <xf numFmtId="0" fontId="13" fillId="0" borderId="5" xfId="0" applyFont="1" applyBorder="1" applyAlignment="1">
      <alignment vertical="center" wrapText="1"/>
    </xf>
    <xf numFmtId="4" fontId="13" fillId="0" borderId="5" xfId="0" applyNumberFormat="1" applyFont="1" applyBorder="1" applyAlignment="1">
      <alignment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31" fontId="13" fillId="0" borderId="5" xfId="0" applyNumberFormat="1" applyFont="1" applyBorder="1" applyAlignment="1">
      <alignment horizontal="left" vertical="center" wrapText="1"/>
    </xf>
    <xf numFmtId="0" fontId="14" fillId="0" borderId="5" xfId="0" applyFont="1" applyBorder="1" applyAlignment="1">
      <alignment horizontal="center" vertical="center" wrapText="1"/>
    </xf>
    <xf numFmtId="9" fontId="13" fillId="0" borderId="5" xfId="0" applyNumberFormat="1" applyFont="1" applyBorder="1" applyAlignment="1">
      <alignment vertical="center" wrapText="1"/>
    </xf>
    <xf numFmtId="9" fontId="13" fillId="0" borderId="5" xfId="0" applyNumberFormat="1" applyFont="1" applyBorder="1" applyAlignment="1">
      <alignment horizontal="left" vertical="center" wrapText="1"/>
    </xf>
    <xf numFmtId="0" fontId="18" fillId="0" borderId="0" xfId="0" applyFont="1" applyBorder="1" applyAlignment="1">
      <alignment vertical="center" wrapText="1"/>
    </xf>
    <xf numFmtId="0" fontId="19" fillId="0" borderId="0" xfId="0" applyFont="1" applyBorder="1" applyAlignment="1">
      <alignment vertical="center" wrapText="1"/>
    </xf>
    <xf numFmtId="0" fontId="13" fillId="0" borderId="0" xfId="0" applyFont="1" applyBorder="1" applyAlignment="1">
      <alignment vertical="center" wrapText="1"/>
    </xf>
    <xf numFmtId="0" fontId="13" fillId="2" borderId="5" xfId="0" applyFont="1" applyFill="1" applyBorder="1" applyAlignment="1">
      <alignment horizontal="left" vertical="center" wrapText="1"/>
    </xf>
    <xf numFmtId="0" fontId="14" fillId="2" borderId="5" xfId="0" applyFont="1" applyFill="1" applyBorder="1" applyAlignment="1">
      <alignment horizontal="left" vertical="center" wrapText="1"/>
    </xf>
    <xf numFmtId="4" fontId="13" fillId="0" borderId="5" xfId="0" applyNumberFormat="1" applyFont="1" applyBorder="1" applyAlignment="1">
      <alignment horizontal="right" vertical="center" wrapText="1"/>
    </xf>
    <xf numFmtId="0" fontId="14" fillId="2" borderId="5" xfId="0" applyFont="1" applyFill="1" applyBorder="1" applyAlignment="1">
      <alignment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vertical="center" wrapText="1"/>
    </xf>
    <xf numFmtId="4" fontId="13" fillId="2" borderId="5" xfId="0" applyNumberFormat="1" applyFont="1" applyFill="1" applyBorder="1" applyAlignment="1">
      <alignment vertical="center" wrapText="1"/>
    </xf>
    <xf numFmtId="4" fontId="14" fillId="0" borderId="5" xfId="0" applyNumberFormat="1" applyFont="1" applyBorder="1" applyAlignment="1">
      <alignment horizontal="right" vertical="center" wrapText="1"/>
    </xf>
    <xf numFmtId="49" fontId="13" fillId="0" borderId="5" xfId="0" applyNumberFormat="1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176" fontId="12" fillId="0" borderId="5" xfId="0" applyNumberFormat="1" applyFont="1" applyBorder="1" applyAlignment="1">
      <alignment horizontal="center" vertical="center" wrapText="1"/>
    </xf>
    <xf numFmtId="4" fontId="14" fillId="0" borderId="5" xfId="0" applyNumberFormat="1" applyFont="1" applyBorder="1" applyAlignment="1">
      <alignment horizontal="center" vertical="center" wrapText="1"/>
    </xf>
    <xf numFmtId="4" fontId="13" fillId="0" borderId="5" xfId="0" applyNumberFormat="1" applyFont="1" applyBorder="1" applyAlignment="1">
      <alignment horizontal="center" vertical="center" wrapText="1"/>
    </xf>
    <xf numFmtId="4" fontId="12" fillId="0" borderId="5" xfId="0" applyNumberFormat="1" applyFont="1" applyBorder="1" applyAlignment="1">
      <alignment horizontal="center" vertical="center" wrapText="1"/>
    </xf>
    <xf numFmtId="0" fontId="14" fillId="0" borderId="0" xfId="0" applyFont="1" applyBorder="1" applyAlignment="1">
      <alignment vertical="center" wrapText="1"/>
    </xf>
    <xf numFmtId="0" fontId="13" fillId="2" borderId="5" xfId="0" applyFont="1" applyFill="1" applyBorder="1" applyAlignment="1">
      <alignment horizontal="center" vertical="top" wrapText="1"/>
    </xf>
    <xf numFmtId="4" fontId="14" fillId="2" borderId="5" xfId="0" applyNumberFormat="1" applyFont="1" applyFill="1" applyBorder="1" applyAlignment="1">
      <alignment vertical="center" wrapText="1"/>
    </xf>
    <xf numFmtId="0" fontId="16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16" fillId="0" borderId="5" xfId="0" applyFont="1" applyBorder="1" applyAlignment="1">
      <alignment vertical="center" wrapText="1"/>
    </xf>
    <xf numFmtId="4" fontId="12" fillId="0" borderId="5" xfId="0" applyNumberFormat="1" applyFont="1" applyBorder="1" applyAlignment="1">
      <alignment vertical="center" wrapText="1"/>
    </xf>
    <xf numFmtId="0" fontId="19" fillId="0" borderId="5" xfId="0" applyFont="1" applyBorder="1" applyAlignment="1">
      <alignment vertical="center" wrapText="1"/>
    </xf>
    <xf numFmtId="0" fontId="19" fillId="2" borderId="5" xfId="0" applyFont="1" applyFill="1" applyBorder="1" applyAlignment="1">
      <alignment horizontal="center" vertical="center" wrapText="1"/>
    </xf>
    <xf numFmtId="0" fontId="19" fillId="2" borderId="5" xfId="0" applyFont="1" applyFill="1" applyBorder="1" applyAlignment="1">
      <alignment horizontal="left" vertical="center" wrapText="1"/>
    </xf>
    <xf numFmtId="0" fontId="19" fillId="2" borderId="5" xfId="0" applyFont="1" applyFill="1" applyBorder="1" applyAlignment="1">
      <alignment vertical="center" wrapText="1"/>
    </xf>
    <xf numFmtId="4" fontId="12" fillId="2" borderId="5" xfId="0" applyNumberFormat="1" applyFont="1" applyFill="1" applyBorder="1" applyAlignment="1">
      <alignment vertical="center" wrapText="1"/>
    </xf>
    <xf numFmtId="0" fontId="12" fillId="2" borderId="5" xfId="0" applyFont="1" applyFill="1" applyBorder="1" applyAlignment="1">
      <alignment vertical="center" wrapText="1"/>
    </xf>
    <xf numFmtId="0" fontId="16" fillId="0" borderId="0" xfId="0" applyFont="1" applyBorder="1" applyAlignment="1">
      <alignment horizontal="right" vertical="center" wrapText="1"/>
    </xf>
    <xf numFmtId="0" fontId="20" fillId="0" borderId="0" xfId="0" applyFont="1" applyBorder="1" applyAlignment="1">
      <alignment horizontal="center" vertical="center" wrapText="1"/>
    </xf>
    <xf numFmtId="0" fontId="21" fillId="0" borderId="0" xfId="0" applyFont="1" applyFill="1">
      <alignment vertical="center"/>
    </xf>
    <xf numFmtId="0" fontId="16" fillId="0" borderId="0" xfId="0" applyFont="1" applyFill="1" applyBorder="1" applyAlignment="1">
      <alignment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left" vertical="center" wrapText="1"/>
    </xf>
    <xf numFmtId="0" fontId="22" fillId="0" borderId="5" xfId="0" applyFont="1" applyFill="1" applyBorder="1" applyAlignment="1">
      <alignment horizontal="center" vertical="center" wrapText="1"/>
    </xf>
    <xf numFmtId="0" fontId="22" fillId="0" borderId="5" xfId="0" applyFont="1" applyFill="1" applyBorder="1" applyAlignment="1">
      <alignment horizontal="left" vertical="center" wrapText="1"/>
    </xf>
    <xf numFmtId="0" fontId="21" fillId="0" borderId="0" xfId="0" applyNumberFormat="1" applyFont="1" applyFill="1">
      <alignment vertical="center"/>
    </xf>
    <xf numFmtId="0" fontId="22" fillId="0" borderId="6" xfId="0" applyFont="1" applyFill="1" applyBorder="1" applyAlignment="1">
      <alignment horizontal="center" vertical="center" wrapText="1"/>
    </xf>
    <xf numFmtId="0" fontId="22" fillId="0" borderId="6" xfId="0" applyFont="1" applyFill="1" applyBorder="1" applyAlignment="1">
      <alignment horizontal="left" vertical="center" wrapText="1"/>
    </xf>
    <xf numFmtId="0" fontId="22" fillId="0" borderId="3" xfId="0" applyFont="1" applyFill="1" applyBorder="1" applyAlignment="1">
      <alignment horizontal="center" vertical="center" wrapText="1"/>
    </xf>
    <xf numFmtId="0" fontId="21" fillId="0" borderId="3" xfId="0" applyFont="1" applyFill="1" applyBorder="1">
      <alignment vertical="center"/>
    </xf>
    <xf numFmtId="0" fontId="23" fillId="0" borderId="0" xfId="0" applyFont="1" applyBorder="1" applyAlignment="1">
      <alignment horizontal="center" vertical="center" wrapText="1"/>
    </xf>
    <xf numFmtId="0" fontId="20" fillId="0" borderId="0" xfId="0" applyFont="1" applyBorder="1" applyAlignment="1">
      <alignment vertical="center" wrapText="1"/>
    </xf>
    <xf numFmtId="0" fontId="20" fillId="0" borderId="0" xfId="0" applyFont="1" applyBorder="1" applyAlignment="1">
      <alignment horizontal="left" vertical="center" wrapText="1"/>
    </xf>
    <xf numFmtId="49" fontId="13" fillId="0" borderId="5" xfId="0" applyNumberFormat="1" applyFont="1" applyBorder="1" applyAlignment="1" quotePrefix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zoomScale="115" zoomScaleNormal="115" workbookViewId="0">
      <selection activeCell="F19" sqref="F19"/>
    </sheetView>
  </sheetViews>
  <sheetFormatPr defaultColWidth="10" defaultRowHeight="13.5" outlineLevelRow="4"/>
  <cols>
    <col min="1" max="1" width="3.625" customWidth="1"/>
    <col min="2" max="2" width="3.75" customWidth="1"/>
    <col min="3" max="3" width="4.625" customWidth="1"/>
    <col min="4" max="4" width="19.25" customWidth="1"/>
    <col min="5" max="10" width="9.75" customWidth="1"/>
  </cols>
  <sheetData>
    <row r="1" ht="73.35" customHeight="1" spans="1:9">
      <c r="A1" s="90" t="s">
        <v>0</v>
      </c>
      <c r="B1" s="90"/>
      <c r="C1" s="90"/>
      <c r="D1" s="90"/>
      <c r="E1" s="90"/>
      <c r="F1" s="90"/>
      <c r="G1" s="90"/>
      <c r="H1" s="90"/>
      <c r="I1" s="90"/>
    </row>
    <row r="2" ht="23.25" customHeight="1" spans="1:9">
      <c r="A2" s="19"/>
      <c r="B2" s="19"/>
      <c r="C2" s="19"/>
      <c r="D2" s="19"/>
      <c r="E2" s="19"/>
      <c r="F2" s="19"/>
      <c r="G2" s="19"/>
      <c r="H2" s="19"/>
      <c r="I2" s="19"/>
    </row>
    <row r="3" ht="21.6" customHeight="1" spans="1:9">
      <c r="A3" s="19"/>
      <c r="B3" s="19"/>
      <c r="C3" s="19"/>
      <c r="D3" s="19"/>
      <c r="E3" s="19"/>
      <c r="F3" s="19"/>
      <c r="G3" s="19"/>
      <c r="H3" s="19"/>
      <c r="I3" s="19"/>
    </row>
    <row r="4" ht="39.6" customHeight="1" spans="1:9">
      <c r="A4" s="91"/>
      <c r="B4" s="92"/>
      <c r="C4" s="33"/>
      <c r="D4" s="91" t="s">
        <v>1</v>
      </c>
      <c r="E4" s="92">
        <v>411011</v>
      </c>
      <c r="F4" s="92"/>
      <c r="G4" s="92"/>
      <c r="H4" s="92"/>
      <c r="I4" s="33"/>
    </row>
    <row r="5" ht="54.4" customHeight="1" spans="1:9">
      <c r="A5" s="91"/>
      <c r="B5" s="92"/>
      <c r="C5" s="33"/>
      <c r="D5" s="91" t="s">
        <v>2</v>
      </c>
      <c r="E5" s="92" t="s">
        <v>3</v>
      </c>
      <c r="F5" s="92"/>
      <c r="G5" s="92"/>
      <c r="H5" s="92"/>
      <c r="I5" s="33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zoomScale="130" zoomScaleNormal="130" workbookViewId="0">
      <selection activeCell="A3" sqref="A3:L3"/>
    </sheetView>
  </sheetViews>
  <sheetFormatPr defaultColWidth="10" defaultRowHeight="13.5"/>
  <cols>
    <col min="1" max="1" width="4.375" customWidth="1"/>
    <col min="2" max="2" width="4.75" customWidth="1"/>
    <col min="3" max="3" width="5.375" customWidth="1"/>
    <col min="4" max="4" width="9.625" customWidth="1"/>
    <col min="5" max="5" width="21.25" customWidth="1"/>
    <col min="6" max="6" width="13.375" customWidth="1"/>
    <col min="7" max="7" width="12.5" customWidth="1"/>
    <col min="8" max="9" width="10.25" customWidth="1"/>
    <col min="10" max="10" width="9.125" customWidth="1"/>
    <col min="11" max="11" width="10.25" customWidth="1"/>
    <col min="12" max="12" width="12.5" customWidth="1"/>
    <col min="13" max="13" width="9.625" customWidth="1"/>
    <col min="14" max="14" width="9.875" customWidth="1"/>
    <col min="15" max="16" width="9.75" customWidth="1"/>
  </cols>
  <sheetData>
    <row r="1" ht="16.35" customHeight="1" spans="1:1">
      <c r="A1" s="33"/>
    </row>
    <row r="2" ht="44.85" customHeight="1" spans="1:14">
      <c r="A2" s="18" t="s">
        <v>13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</row>
    <row r="3" ht="22.35" customHeight="1" spans="1:14">
      <c r="A3" s="19" t="s">
        <v>132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30" t="s">
        <v>31</v>
      </c>
      <c r="N3" s="30"/>
    </row>
    <row r="4" ht="42.2" customHeight="1" spans="1:14">
      <c r="A4" s="20" t="s">
        <v>153</v>
      </c>
      <c r="B4" s="20"/>
      <c r="C4" s="20"/>
      <c r="D4" s="20" t="s">
        <v>186</v>
      </c>
      <c r="E4" s="20" t="s">
        <v>187</v>
      </c>
      <c r="F4" s="20" t="s">
        <v>204</v>
      </c>
      <c r="G4" s="20" t="s">
        <v>189</v>
      </c>
      <c r="H4" s="20"/>
      <c r="I4" s="20"/>
      <c r="J4" s="20"/>
      <c r="K4" s="20"/>
      <c r="L4" s="20" t="s">
        <v>193</v>
      </c>
      <c r="M4" s="20"/>
      <c r="N4" s="20"/>
    </row>
    <row r="5" ht="39.6" customHeight="1" spans="1:14">
      <c r="A5" s="20" t="s">
        <v>161</v>
      </c>
      <c r="B5" s="20" t="s">
        <v>162</v>
      </c>
      <c r="C5" s="20" t="s">
        <v>163</v>
      </c>
      <c r="D5" s="20"/>
      <c r="E5" s="20"/>
      <c r="F5" s="20"/>
      <c r="G5" s="20" t="s">
        <v>135</v>
      </c>
      <c r="H5" s="20" t="s">
        <v>233</v>
      </c>
      <c r="I5" s="20" t="s">
        <v>234</v>
      </c>
      <c r="J5" s="20" t="s">
        <v>235</v>
      </c>
      <c r="K5" s="20" t="s">
        <v>236</v>
      </c>
      <c r="L5" s="20" t="s">
        <v>135</v>
      </c>
      <c r="M5" s="20" t="s">
        <v>205</v>
      </c>
      <c r="N5" s="20" t="s">
        <v>237</v>
      </c>
    </row>
    <row r="6" ht="22.9" customHeight="1" spans="1:14">
      <c r="A6" s="37"/>
      <c r="B6" s="37"/>
      <c r="C6" s="37"/>
      <c r="D6" s="59"/>
      <c r="E6" s="59" t="s">
        <v>135</v>
      </c>
      <c r="F6" s="57">
        <f>'7一般公共预算支出表'!H7</f>
        <v>928.54</v>
      </c>
      <c r="G6" s="57"/>
      <c r="H6" s="57"/>
      <c r="I6" s="57"/>
      <c r="J6" s="57"/>
      <c r="K6" s="57"/>
      <c r="L6" s="57">
        <f>M6</f>
        <v>928.54</v>
      </c>
      <c r="M6" s="57">
        <f>F6</f>
        <v>928.54</v>
      </c>
      <c r="N6" s="57"/>
    </row>
    <row r="7" ht="22.9" customHeight="1" spans="1:14">
      <c r="A7" s="37"/>
      <c r="B7" s="37"/>
      <c r="C7" s="37"/>
      <c r="D7" s="35">
        <v>411</v>
      </c>
      <c r="E7" s="35" t="s">
        <v>3</v>
      </c>
      <c r="F7" s="57">
        <f>'7一般公共预算支出表'!H8</f>
        <v>928.54</v>
      </c>
      <c r="G7" s="57"/>
      <c r="H7" s="57"/>
      <c r="I7" s="57"/>
      <c r="J7" s="57"/>
      <c r="K7" s="57"/>
      <c r="L7" s="57">
        <f t="shared" ref="L7:L13" si="0">M7</f>
        <v>928.54</v>
      </c>
      <c r="M7" s="57">
        <f t="shared" ref="M7:M8" si="1">F7</f>
        <v>928.54</v>
      </c>
      <c r="N7" s="57"/>
    </row>
    <row r="8" ht="22.9" customHeight="1" spans="1:14">
      <c r="A8" s="53"/>
      <c r="B8" s="53"/>
      <c r="C8" s="53"/>
      <c r="D8" s="44">
        <v>411011</v>
      </c>
      <c r="E8" s="44" t="s">
        <v>3</v>
      </c>
      <c r="F8" s="57">
        <f>'7一般公共预算支出表'!H9</f>
        <v>928.54</v>
      </c>
      <c r="G8" s="57"/>
      <c r="H8" s="57"/>
      <c r="I8" s="57"/>
      <c r="J8" s="57"/>
      <c r="K8" s="57"/>
      <c r="L8" s="57">
        <f t="shared" si="0"/>
        <v>928.54</v>
      </c>
      <c r="M8" s="57">
        <f t="shared" si="1"/>
        <v>928.54</v>
      </c>
      <c r="N8" s="57"/>
    </row>
    <row r="9" ht="22.9" customHeight="1" spans="1:14">
      <c r="A9" s="54" t="s">
        <v>164</v>
      </c>
      <c r="B9" s="54" t="s">
        <v>165</v>
      </c>
      <c r="C9" s="54" t="s">
        <v>166</v>
      </c>
      <c r="D9" s="50" t="s">
        <v>203</v>
      </c>
      <c r="E9" s="38" t="s">
        <v>168</v>
      </c>
      <c r="F9" s="52">
        <f>F8-F10-F11-F12-F13</f>
        <v>729.77</v>
      </c>
      <c r="G9" s="52"/>
      <c r="H9" s="52"/>
      <c r="I9" s="52"/>
      <c r="J9" s="52"/>
      <c r="K9" s="52"/>
      <c r="L9" s="52">
        <f t="shared" si="0"/>
        <v>729.77</v>
      </c>
      <c r="M9" s="52">
        <v>729.77</v>
      </c>
      <c r="N9" s="52"/>
    </row>
    <row r="10" ht="22.9" customHeight="1" spans="1:14">
      <c r="A10" s="54" t="s">
        <v>172</v>
      </c>
      <c r="B10" s="54" t="s">
        <v>173</v>
      </c>
      <c r="C10" s="54" t="s">
        <v>173</v>
      </c>
      <c r="D10" s="50" t="s">
        <v>203</v>
      </c>
      <c r="E10" s="38" t="s">
        <v>175</v>
      </c>
      <c r="F10" s="52">
        <v>82.61</v>
      </c>
      <c r="G10" s="52"/>
      <c r="H10" s="52"/>
      <c r="I10" s="52"/>
      <c r="J10" s="52"/>
      <c r="K10" s="52"/>
      <c r="L10" s="52">
        <f t="shared" si="0"/>
        <v>82.61</v>
      </c>
      <c r="M10" s="52">
        <v>82.61</v>
      </c>
      <c r="N10" s="52"/>
    </row>
    <row r="11" ht="22.9" customHeight="1" spans="1:14">
      <c r="A11" s="54" t="s">
        <v>172</v>
      </c>
      <c r="B11" s="54" t="s">
        <v>169</v>
      </c>
      <c r="C11" s="54" t="s">
        <v>169</v>
      </c>
      <c r="D11" s="50" t="s">
        <v>203</v>
      </c>
      <c r="E11" s="38" t="s">
        <v>177</v>
      </c>
      <c r="F11" s="52">
        <v>5.16</v>
      </c>
      <c r="G11" s="52"/>
      <c r="H11" s="52"/>
      <c r="I11" s="52"/>
      <c r="J11" s="52"/>
      <c r="K11" s="52"/>
      <c r="L11" s="52">
        <f t="shared" si="0"/>
        <v>5.16</v>
      </c>
      <c r="M11" s="52">
        <v>5.16</v>
      </c>
      <c r="N11" s="52"/>
    </row>
    <row r="12" ht="22.9" customHeight="1" spans="1:14">
      <c r="A12" s="54" t="s">
        <v>178</v>
      </c>
      <c r="B12" s="54" t="s">
        <v>179</v>
      </c>
      <c r="C12" s="54" t="s">
        <v>180</v>
      </c>
      <c r="D12" s="50" t="s">
        <v>203</v>
      </c>
      <c r="E12" s="38" t="s">
        <v>182</v>
      </c>
      <c r="F12" s="52">
        <v>49.05</v>
      </c>
      <c r="G12" s="52"/>
      <c r="H12" s="52"/>
      <c r="I12" s="52"/>
      <c r="J12" s="52"/>
      <c r="K12" s="52"/>
      <c r="L12" s="52">
        <f t="shared" si="0"/>
        <v>49.05</v>
      </c>
      <c r="M12" s="52">
        <v>49.05</v>
      </c>
      <c r="N12" s="52"/>
    </row>
    <row r="13" ht="22.9" customHeight="1" spans="1:14">
      <c r="A13" s="54" t="s">
        <v>183</v>
      </c>
      <c r="B13" s="54" t="s">
        <v>180</v>
      </c>
      <c r="C13" s="54" t="s">
        <v>166</v>
      </c>
      <c r="D13" s="50" t="s">
        <v>203</v>
      </c>
      <c r="E13" s="38" t="s">
        <v>185</v>
      </c>
      <c r="F13" s="52">
        <v>61.95</v>
      </c>
      <c r="G13" s="52"/>
      <c r="H13" s="52"/>
      <c r="I13" s="52"/>
      <c r="J13" s="52"/>
      <c r="K13" s="52"/>
      <c r="L13" s="52">
        <f t="shared" si="0"/>
        <v>61.95</v>
      </c>
      <c r="M13" s="52">
        <v>61.95</v>
      </c>
      <c r="N13" s="52"/>
    </row>
  </sheetData>
  <mergeCells count="9"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3"/>
  <sheetViews>
    <sheetView zoomScale="115" zoomScaleNormal="115" workbookViewId="0">
      <selection activeCell="A3" sqref="A3:T3"/>
    </sheetView>
  </sheetViews>
  <sheetFormatPr defaultColWidth="10" defaultRowHeight="13.5"/>
  <cols>
    <col min="1" max="1" width="5" customWidth="1"/>
    <col min="2" max="2" width="5.125" customWidth="1"/>
    <col min="3" max="3" width="5.75" customWidth="1"/>
    <col min="4" max="4" width="8" customWidth="1"/>
    <col min="5" max="5" width="20.125" customWidth="1"/>
    <col min="6" max="6" width="14" customWidth="1"/>
    <col min="7" max="22" width="7.75" customWidth="1"/>
    <col min="23" max="24" width="9.75" customWidth="1"/>
  </cols>
  <sheetData>
    <row r="1" ht="16.35" customHeight="1" spans="1:1">
      <c r="A1" s="33"/>
    </row>
    <row r="2" ht="50.1" customHeight="1" spans="1:22">
      <c r="A2" s="34" t="s">
        <v>14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</row>
    <row r="3" ht="24.2" customHeight="1" spans="1:22">
      <c r="A3" s="47" t="s">
        <v>132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30" t="s">
        <v>31</v>
      </c>
      <c r="V3" s="30"/>
    </row>
    <row r="4" ht="26.65" customHeight="1" spans="1:22">
      <c r="A4" s="20" t="s">
        <v>153</v>
      </c>
      <c r="B4" s="20"/>
      <c r="C4" s="20"/>
      <c r="D4" s="20" t="s">
        <v>186</v>
      </c>
      <c r="E4" s="20" t="s">
        <v>187</v>
      </c>
      <c r="F4" s="20" t="s">
        <v>204</v>
      </c>
      <c r="G4" s="20" t="s">
        <v>238</v>
      </c>
      <c r="H4" s="20"/>
      <c r="I4" s="20"/>
      <c r="J4" s="20"/>
      <c r="K4" s="20"/>
      <c r="L4" s="20" t="s">
        <v>239</v>
      </c>
      <c r="M4" s="20"/>
      <c r="N4" s="20"/>
      <c r="O4" s="20"/>
      <c r="P4" s="20"/>
      <c r="Q4" s="20"/>
      <c r="R4" s="20" t="s">
        <v>235</v>
      </c>
      <c r="S4" s="20" t="s">
        <v>240</v>
      </c>
      <c r="T4" s="20"/>
      <c r="U4" s="20"/>
      <c r="V4" s="20"/>
    </row>
    <row r="5" ht="56.1" customHeight="1" spans="1:22">
      <c r="A5" s="20" t="s">
        <v>161</v>
      </c>
      <c r="B5" s="20" t="s">
        <v>162</v>
      </c>
      <c r="C5" s="20" t="s">
        <v>163</v>
      </c>
      <c r="D5" s="20"/>
      <c r="E5" s="20"/>
      <c r="F5" s="20"/>
      <c r="G5" s="20" t="s">
        <v>135</v>
      </c>
      <c r="H5" s="20" t="s">
        <v>241</v>
      </c>
      <c r="I5" s="20" t="s">
        <v>242</v>
      </c>
      <c r="J5" s="20" t="s">
        <v>243</v>
      </c>
      <c r="K5" s="20" t="s">
        <v>244</v>
      </c>
      <c r="L5" s="20" t="s">
        <v>135</v>
      </c>
      <c r="M5" s="20" t="s">
        <v>245</v>
      </c>
      <c r="N5" s="20" t="s">
        <v>246</v>
      </c>
      <c r="O5" s="20" t="s">
        <v>247</v>
      </c>
      <c r="P5" s="20" t="s">
        <v>248</v>
      </c>
      <c r="Q5" s="20" t="s">
        <v>249</v>
      </c>
      <c r="R5" s="20"/>
      <c r="S5" s="20" t="s">
        <v>135</v>
      </c>
      <c r="T5" s="20" t="s">
        <v>250</v>
      </c>
      <c r="U5" s="20" t="s">
        <v>251</v>
      </c>
      <c r="V5" s="20" t="s">
        <v>236</v>
      </c>
    </row>
    <row r="6" ht="22.9" customHeight="1" spans="1:22">
      <c r="A6" s="37"/>
      <c r="B6" s="37"/>
      <c r="C6" s="37"/>
      <c r="D6" s="59"/>
      <c r="E6" s="59" t="s">
        <v>135</v>
      </c>
      <c r="F6" s="36">
        <f>G6+L6+R6</f>
        <v>928.54</v>
      </c>
      <c r="G6" s="36">
        <f>H6+I6+K6</f>
        <v>729.77</v>
      </c>
      <c r="H6" s="36">
        <v>348.46</v>
      </c>
      <c r="I6" s="36">
        <f>136.49+47.5+53.68</f>
        <v>237.67</v>
      </c>
      <c r="J6" s="36"/>
      <c r="K6" s="36">
        <v>143.64</v>
      </c>
      <c r="L6" s="36">
        <f>M6+O6+P6+Q6</f>
        <v>136.82</v>
      </c>
      <c r="M6" s="36">
        <v>82.61</v>
      </c>
      <c r="N6" s="36"/>
      <c r="O6" s="36">
        <f>49.05-5.16</f>
        <v>43.89</v>
      </c>
      <c r="P6" s="36">
        <v>5.16</v>
      </c>
      <c r="Q6" s="36">
        <v>5.16</v>
      </c>
      <c r="R6" s="36">
        <v>61.95</v>
      </c>
      <c r="S6" s="36"/>
      <c r="T6" s="36"/>
      <c r="U6" s="36"/>
      <c r="V6" s="36"/>
    </row>
    <row r="7" ht="22.9" customHeight="1" spans="1:22">
      <c r="A7" s="37"/>
      <c r="B7" s="37"/>
      <c r="C7" s="37"/>
      <c r="D7" s="35">
        <v>411</v>
      </c>
      <c r="E7" s="37" t="s">
        <v>3</v>
      </c>
      <c r="F7" s="36">
        <f>G7+L7+R7</f>
        <v>928.54</v>
      </c>
      <c r="G7" s="36">
        <f t="shared" ref="G7:G9" si="0">H7+I7+K7</f>
        <v>729.77</v>
      </c>
      <c r="H7" s="36">
        <v>348.46</v>
      </c>
      <c r="I7" s="36">
        <f>136.49+47.5+53.68</f>
        <v>237.67</v>
      </c>
      <c r="J7" s="36"/>
      <c r="K7" s="36">
        <v>143.64</v>
      </c>
      <c r="L7" s="36">
        <f t="shared" ref="L7:L9" si="1">M7+O7+P7+Q7</f>
        <v>136.82</v>
      </c>
      <c r="M7" s="36">
        <v>82.61</v>
      </c>
      <c r="N7" s="36"/>
      <c r="O7" s="36">
        <f>49.05-5.16</f>
        <v>43.89</v>
      </c>
      <c r="P7" s="36">
        <v>5.16</v>
      </c>
      <c r="Q7" s="36">
        <v>5.16</v>
      </c>
      <c r="R7" s="36">
        <v>61.95</v>
      </c>
      <c r="S7" s="36"/>
      <c r="T7" s="36"/>
      <c r="U7" s="36"/>
      <c r="V7" s="36"/>
    </row>
    <row r="8" ht="22.9" customHeight="1" spans="1:22">
      <c r="A8" s="53"/>
      <c r="B8" s="53"/>
      <c r="C8" s="53"/>
      <c r="D8" s="44">
        <v>411011</v>
      </c>
      <c r="E8" s="44" t="s">
        <v>3</v>
      </c>
      <c r="F8" s="36">
        <f>G8+L8+R8</f>
        <v>928.54</v>
      </c>
      <c r="G8" s="36">
        <f t="shared" si="0"/>
        <v>729.77</v>
      </c>
      <c r="H8" s="36">
        <v>348.46</v>
      </c>
      <c r="I8" s="36">
        <f>136.49+47.5+53.68</f>
        <v>237.67</v>
      </c>
      <c r="J8" s="36"/>
      <c r="K8" s="36">
        <v>143.64</v>
      </c>
      <c r="L8" s="36">
        <f t="shared" si="1"/>
        <v>136.82</v>
      </c>
      <c r="M8" s="36">
        <v>82.61</v>
      </c>
      <c r="N8" s="36"/>
      <c r="O8" s="36">
        <f>49.05-5.16</f>
        <v>43.89</v>
      </c>
      <c r="P8" s="36">
        <v>5.16</v>
      </c>
      <c r="Q8" s="36">
        <v>5.16</v>
      </c>
      <c r="R8" s="36">
        <v>61.95</v>
      </c>
      <c r="S8" s="36"/>
      <c r="T8" s="36"/>
      <c r="U8" s="36"/>
      <c r="V8" s="36"/>
    </row>
    <row r="9" ht="22.9" customHeight="1" spans="1:22">
      <c r="A9" s="54" t="s">
        <v>164</v>
      </c>
      <c r="B9" s="54" t="s">
        <v>165</v>
      </c>
      <c r="C9" s="54" t="s">
        <v>166</v>
      </c>
      <c r="D9" s="50" t="s">
        <v>203</v>
      </c>
      <c r="E9" s="38" t="s">
        <v>168</v>
      </c>
      <c r="F9" s="39">
        <f>G9+L9</f>
        <v>729.77</v>
      </c>
      <c r="G9" s="39">
        <f t="shared" si="0"/>
        <v>729.77</v>
      </c>
      <c r="H9" s="39">
        <v>348.46</v>
      </c>
      <c r="I9" s="39">
        <f>136.49+47.5+53.68</f>
        <v>237.67</v>
      </c>
      <c r="J9" s="39"/>
      <c r="K9" s="39">
        <v>143.64</v>
      </c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</row>
    <row r="10" ht="22.9" customHeight="1" spans="1:22">
      <c r="A10" s="54" t="s">
        <v>172</v>
      </c>
      <c r="B10" s="54" t="s">
        <v>173</v>
      </c>
      <c r="C10" s="54" t="s">
        <v>173</v>
      </c>
      <c r="D10" s="50" t="s">
        <v>203</v>
      </c>
      <c r="E10" s="38" t="s">
        <v>175</v>
      </c>
      <c r="F10" s="39">
        <f>L10</f>
        <v>82.61</v>
      </c>
      <c r="G10" s="39"/>
      <c r="H10" s="39"/>
      <c r="I10" s="39"/>
      <c r="J10" s="39"/>
      <c r="K10" s="39"/>
      <c r="L10" s="39">
        <f>M10</f>
        <v>82.61</v>
      </c>
      <c r="M10" s="39">
        <v>82.61</v>
      </c>
      <c r="N10" s="39"/>
      <c r="O10" s="39"/>
      <c r="P10" s="39"/>
      <c r="Q10" s="39"/>
      <c r="R10" s="39"/>
      <c r="S10" s="39"/>
      <c r="T10" s="39"/>
      <c r="U10" s="39"/>
      <c r="V10" s="39"/>
    </row>
    <row r="11" ht="22.9" customHeight="1" spans="1:22">
      <c r="A11" s="54" t="s">
        <v>172</v>
      </c>
      <c r="B11" s="54" t="s">
        <v>169</v>
      </c>
      <c r="C11" s="54" t="s">
        <v>169</v>
      </c>
      <c r="D11" s="50" t="s">
        <v>203</v>
      </c>
      <c r="E11" s="38" t="s">
        <v>177</v>
      </c>
      <c r="F11" s="39">
        <f>L11</f>
        <v>5.16</v>
      </c>
      <c r="G11" s="39"/>
      <c r="H11" s="39"/>
      <c r="I11" s="39"/>
      <c r="J11" s="39"/>
      <c r="K11" s="39"/>
      <c r="L11" s="39">
        <f>Q11</f>
        <v>5.16</v>
      </c>
      <c r="M11" s="39"/>
      <c r="N11" s="39"/>
      <c r="O11" s="39"/>
      <c r="P11" s="39"/>
      <c r="Q11" s="39">
        <v>5.16</v>
      </c>
      <c r="R11" s="39"/>
      <c r="S11" s="39"/>
      <c r="T11" s="39"/>
      <c r="U11" s="39"/>
      <c r="V11" s="39"/>
    </row>
    <row r="12" ht="22.9" customHeight="1" spans="1:22">
      <c r="A12" s="54" t="s">
        <v>178</v>
      </c>
      <c r="B12" s="54" t="s">
        <v>179</v>
      </c>
      <c r="C12" s="54" t="s">
        <v>180</v>
      </c>
      <c r="D12" s="50" t="s">
        <v>203</v>
      </c>
      <c r="E12" s="38" t="s">
        <v>182</v>
      </c>
      <c r="F12" s="39">
        <f>L12</f>
        <v>49.05</v>
      </c>
      <c r="G12" s="39"/>
      <c r="H12" s="39"/>
      <c r="I12" s="39"/>
      <c r="J12" s="39"/>
      <c r="K12" s="39"/>
      <c r="L12" s="39">
        <f>O12+P12</f>
        <v>49.05</v>
      </c>
      <c r="M12" s="39"/>
      <c r="N12" s="39"/>
      <c r="O12" s="39">
        <v>43.89</v>
      </c>
      <c r="P12" s="39">
        <v>5.16</v>
      </c>
      <c r="Q12" s="39"/>
      <c r="R12" s="39"/>
      <c r="S12" s="39"/>
      <c r="T12" s="39"/>
      <c r="U12" s="39"/>
      <c r="V12" s="39"/>
    </row>
    <row r="13" ht="22.9" customHeight="1" spans="1:22">
      <c r="A13" s="54" t="s">
        <v>183</v>
      </c>
      <c r="B13" s="54" t="s">
        <v>180</v>
      </c>
      <c r="C13" s="54" t="s">
        <v>166</v>
      </c>
      <c r="D13" s="50" t="s">
        <v>203</v>
      </c>
      <c r="E13" s="38" t="s">
        <v>185</v>
      </c>
      <c r="F13" s="39">
        <v>61.95</v>
      </c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>
        <v>61.95</v>
      </c>
      <c r="S13" s="39"/>
      <c r="T13" s="39"/>
      <c r="U13" s="39"/>
      <c r="V13" s="39"/>
    </row>
  </sheetData>
  <mergeCells count="11"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zoomScale="115" zoomScaleNormal="115" workbookViewId="0">
      <selection activeCell="A3" sqref="A3:I3"/>
    </sheetView>
  </sheetViews>
  <sheetFormatPr defaultColWidth="10" defaultRowHeight="13.5"/>
  <cols>
    <col min="1" max="1" width="4.75" customWidth="1"/>
    <col min="2" max="2" width="5.875" customWidth="1"/>
    <col min="3" max="3" width="7.625" customWidth="1"/>
    <col min="4" max="4" width="12.5" customWidth="1"/>
    <col min="5" max="5" width="29.875" customWidth="1"/>
    <col min="6" max="6" width="16.375" customWidth="1"/>
    <col min="7" max="7" width="13.375" customWidth="1"/>
    <col min="8" max="8" width="11.125" customWidth="1"/>
    <col min="9" max="9" width="12.125" customWidth="1"/>
    <col min="10" max="10" width="12" customWidth="1"/>
    <col min="11" max="11" width="11.5" customWidth="1"/>
    <col min="12" max="13" width="9.75" customWidth="1"/>
  </cols>
  <sheetData>
    <row r="1" ht="16.35" customHeight="1" spans="1:1">
      <c r="A1" s="33"/>
    </row>
    <row r="2" ht="46.5" customHeight="1" spans="1:11">
      <c r="A2" s="18" t="s">
        <v>15</v>
      </c>
      <c r="B2" s="18"/>
      <c r="C2" s="18"/>
      <c r="D2" s="18"/>
      <c r="E2" s="18"/>
      <c r="F2" s="18"/>
      <c r="G2" s="18"/>
      <c r="H2" s="18"/>
      <c r="I2" s="18"/>
      <c r="J2" s="18"/>
      <c r="K2" s="18"/>
    </row>
    <row r="3" ht="24.2" customHeight="1" spans="1:11">
      <c r="A3" s="47" t="s">
        <v>132</v>
      </c>
      <c r="B3" s="47"/>
      <c r="C3" s="47"/>
      <c r="D3" s="47"/>
      <c r="E3" s="47"/>
      <c r="F3" s="47"/>
      <c r="G3" s="47"/>
      <c r="H3" s="47"/>
      <c r="I3" s="47"/>
      <c r="J3" s="30" t="s">
        <v>31</v>
      </c>
      <c r="K3" s="30"/>
    </row>
    <row r="4" ht="23.25" customHeight="1" spans="1:11">
      <c r="A4" s="20" t="s">
        <v>153</v>
      </c>
      <c r="B4" s="20"/>
      <c r="C4" s="20"/>
      <c r="D4" s="20" t="s">
        <v>186</v>
      </c>
      <c r="E4" s="20" t="s">
        <v>187</v>
      </c>
      <c r="F4" s="20" t="s">
        <v>252</v>
      </c>
      <c r="G4" s="20" t="s">
        <v>253</v>
      </c>
      <c r="H4" s="20" t="s">
        <v>254</v>
      </c>
      <c r="I4" s="20" t="s">
        <v>255</v>
      </c>
      <c r="J4" s="20" t="s">
        <v>256</v>
      </c>
      <c r="K4" s="20" t="s">
        <v>257</v>
      </c>
    </row>
    <row r="5" ht="23.25" customHeight="1" spans="1:11">
      <c r="A5" s="20" t="s">
        <v>161</v>
      </c>
      <c r="B5" s="20" t="s">
        <v>162</v>
      </c>
      <c r="C5" s="20" t="s">
        <v>163</v>
      </c>
      <c r="D5" s="20"/>
      <c r="E5" s="20"/>
      <c r="F5" s="20"/>
      <c r="G5" s="20"/>
      <c r="H5" s="20"/>
      <c r="I5" s="20"/>
      <c r="J5" s="20"/>
      <c r="K5" s="20"/>
    </row>
    <row r="6" ht="22.9" customHeight="1" spans="1:11">
      <c r="A6" s="37"/>
      <c r="B6" s="37"/>
      <c r="C6" s="37"/>
      <c r="D6" s="37"/>
      <c r="E6" s="37" t="s">
        <v>135</v>
      </c>
      <c r="F6" s="36">
        <v>0</v>
      </c>
      <c r="G6" s="36"/>
      <c r="H6" s="36"/>
      <c r="I6" s="36"/>
      <c r="J6" s="36"/>
      <c r="K6" s="36"/>
    </row>
    <row r="7" ht="22.9" customHeight="1" spans="1:11">
      <c r="A7" s="37"/>
      <c r="B7" s="37"/>
      <c r="C7" s="37"/>
      <c r="D7" s="35"/>
      <c r="E7" s="35"/>
      <c r="F7" s="36"/>
      <c r="G7" s="36"/>
      <c r="H7" s="36"/>
      <c r="I7" s="36"/>
      <c r="J7" s="36"/>
      <c r="K7" s="36"/>
    </row>
    <row r="8" ht="22.9" customHeight="1" spans="1:11">
      <c r="A8" s="37"/>
      <c r="B8" s="37"/>
      <c r="C8" s="37"/>
      <c r="D8" s="51"/>
      <c r="E8" s="51"/>
      <c r="F8" s="36"/>
      <c r="G8" s="36"/>
      <c r="H8" s="36"/>
      <c r="I8" s="36"/>
      <c r="J8" s="36"/>
      <c r="K8" s="36"/>
    </row>
    <row r="9" ht="22.9" customHeight="1" spans="1:11">
      <c r="A9" s="54"/>
      <c r="B9" s="54"/>
      <c r="C9" s="54"/>
      <c r="D9" s="50"/>
      <c r="E9" s="38"/>
      <c r="F9" s="39"/>
      <c r="G9" s="52"/>
      <c r="H9" s="52"/>
      <c r="I9" s="52"/>
      <c r="J9" s="52"/>
      <c r="K9" s="52"/>
    </row>
    <row r="11" spans="1:1">
      <c r="A11" t="s">
        <v>258</v>
      </c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1"/>
  <sheetViews>
    <sheetView zoomScale="115" zoomScaleNormal="115" workbookViewId="0">
      <selection activeCell="A3" sqref="A3:P3"/>
    </sheetView>
  </sheetViews>
  <sheetFormatPr defaultColWidth="10" defaultRowHeight="13.5"/>
  <cols>
    <col min="1" max="1" width="4.75" customWidth="1"/>
    <col min="2" max="2" width="5.375" customWidth="1"/>
    <col min="3" max="3" width="6" customWidth="1"/>
    <col min="4" max="4" width="9.75" customWidth="1"/>
    <col min="5" max="5" width="20.125" customWidth="1"/>
    <col min="6" max="18" width="7.75" customWidth="1"/>
    <col min="19" max="20" width="9.75" customWidth="1"/>
  </cols>
  <sheetData>
    <row r="1" ht="16.35" customHeight="1" spans="1:1">
      <c r="A1" s="33"/>
    </row>
    <row r="2" ht="40.5" customHeight="1" spans="1:18">
      <c r="A2" s="18" t="s">
        <v>16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</row>
    <row r="3" ht="24.2" customHeight="1" spans="1:18">
      <c r="A3" s="19" t="s">
        <v>132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30" t="s">
        <v>31</v>
      </c>
      <c r="R3" s="30"/>
    </row>
    <row r="4" ht="24.2" customHeight="1" spans="1:18">
      <c r="A4" s="20" t="s">
        <v>153</v>
      </c>
      <c r="B4" s="20"/>
      <c r="C4" s="20"/>
      <c r="D4" s="20" t="s">
        <v>186</v>
      </c>
      <c r="E4" s="20" t="s">
        <v>187</v>
      </c>
      <c r="F4" s="20" t="s">
        <v>252</v>
      </c>
      <c r="G4" s="20" t="s">
        <v>259</v>
      </c>
      <c r="H4" s="20" t="s">
        <v>260</v>
      </c>
      <c r="I4" s="20" t="s">
        <v>261</v>
      </c>
      <c r="J4" s="20" t="s">
        <v>262</v>
      </c>
      <c r="K4" s="20" t="s">
        <v>263</v>
      </c>
      <c r="L4" s="20" t="s">
        <v>264</v>
      </c>
      <c r="M4" s="20" t="s">
        <v>265</v>
      </c>
      <c r="N4" s="20" t="s">
        <v>254</v>
      </c>
      <c r="O4" s="20" t="s">
        <v>266</v>
      </c>
      <c r="P4" s="20" t="s">
        <v>267</v>
      </c>
      <c r="Q4" s="20" t="s">
        <v>255</v>
      </c>
      <c r="R4" s="20" t="s">
        <v>257</v>
      </c>
    </row>
    <row r="5" ht="21.6" customHeight="1" spans="1:18">
      <c r="A5" s="20" t="s">
        <v>161</v>
      </c>
      <c r="B5" s="20" t="s">
        <v>162</v>
      </c>
      <c r="C5" s="20" t="s">
        <v>163</v>
      </c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</row>
    <row r="6" ht="22.9" customHeight="1" spans="1:18">
      <c r="A6" s="37"/>
      <c r="B6" s="37"/>
      <c r="C6" s="37"/>
      <c r="D6" s="37"/>
      <c r="E6" s="37" t="s">
        <v>135</v>
      </c>
      <c r="F6" s="36">
        <v>0</v>
      </c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</row>
    <row r="7" ht="22.9" customHeight="1" spans="1:18">
      <c r="A7" s="37"/>
      <c r="B7" s="37"/>
      <c r="C7" s="37"/>
      <c r="D7" s="35"/>
      <c r="E7" s="35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</row>
    <row r="8" ht="22.9" customHeight="1" spans="1:18">
      <c r="A8" s="37"/>
      <c r="B8" s="37"/>
      <c r="C8" s="37"/>
      <c r="D8" s="51"/>
      <c r="E8" s="51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</row>
    <row r="9" ht="22.9" customHeight="1" spans="1:18">
      <c r="A9" s="54"/>
      <c r="B9" s="54"/>
      <c r="C9" s="54"/>
      <c r="D9" s="50"/>
      <c r="E9" s="38"/>
      <c r="F9" s="39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</row>
    <row r="11" spans="1:1">
      <c r="A11" t="s">
        <v>258</v>
      </c>
    </row>
  </sheetData>
  <mergeCells count="19"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zoomScale="145" zoomScaleNormal="145" workbookViewId="0">
      <selection activeCell="E8" sqref="E8"/>
    </sheetView>
  </sheetViews>
  <sheetFormatPr defaultColWidth="10" defaultRowHeight="13.5"/>
  <cols>
    <col min="1" max="1" width="3.625" customWidth="1"/>
    <col min="2" max="2" width="4.625" customWidth="1"/>
    <col min="3" max="3" width="5.25" customWidth="1"/>
    <col min="4" max="4" width="7" customWidth="1"/>
    <col min="5" max="5" width="15.875" customWidth="1"/>
    <col min="6" max="6" width="9.625" customWidth="1"/>
    <col min="7" max="7" width="8.375" customWidth="1"/>
    <col min="8" max="17" width="7.125" customWidth="1"/>
    <col min="18" max="18" width="8.5" customWidth="1"/>
    <col min="19" max="20" width="7.125" customWidth="1"/>
    <col min="21" max="22" width="9.75" customWidth="1"/>
  </cols>
  <sheetData>
    <row r="1" ht="16.35" customHeight="1" spans="1:1">
      <c r="A1" s="33"/>
    </row>
    <row r="2" ht="36.2" customHeight="1" spans="1:20">
      <c r="A2" s="18" t="s">
        <v>17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</row>
    <row r="3" ht="24.2" customHeight="1" spans="1:20">
      <c r="A3" s="19" t="s">
        <v>132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30" t="s">
        <v>31</v>
      </c>
      <c r="T3" s="30"/>
    </row>
    <row r="4" ht="28.5" customHeight="1" spans="1:20">
      <c r="A4" s="20" t="s">
        <v>153</v>
      </c>
      <c r="B4" s="20"/>
      <c r="C4" s="20"/>
      <c r="D4" s="20" t="s">
        <v>186</v>
      </c>
      <c r="E4" s="20" t="s">
        <v>187</v>
      </c>
      <c r="F4" s="20" t="s">
        <v>252</v>
      </c>
      <c r="G4" s="20" t="s">
        <v>190</v>
      </c>
      <c r="H4" s="20"/>
      <c r="I4" s="20"/>
      <c r="J4" s="20"/>
      <c r="K4" s="20"/>
      <c r="L4" s="20"/>
      <c r="M4" s="20"/>
      <c r="N4" s="20"/>
      <c r="O4" s="20"/>
      <c r="P4" s="20"/>
      <c r="Q4" s="20"/>
      <c r="R4" s="20" t="s">
        <v>193</v>
      </c>
      <c r="S4" s="20"/>
      <c r="T4" s="20"/>
    </row>
    <row r="5" ht="36.2" customHeight="1" spans="1:20">
      <c r="A5" s="20" t="s">
        <v>161</v>
      </c>
      <c r="B5" s="20" t="s">
        <v>162</v>
      </c>
      <c r="C5" s="20" t="s">
        <v>163</v>
      </c>
      <c r="D5" s="20"/>
      <c r="E5" s="20"/>
      <c r="F5" s="20"/>
      <c r="G5" s="20" t="s">
        <v>135</v>
      </c>
      <c r="H5" s="20" t="s">
        <v>268</v>
      </c>
      <c r="I5" s="20" t="s">
        <v>269</v>
      </c>
      <c r="J5" s="20" t="s">
        <v>270</v>
      </c>
      <c r="K5" s="20" t="s">
        <v>271</v>
      </c>
      <c r="L5" s="20" t="s">
        <v>272</v>
      </c>
      <c r="M5" s="20" t="s">
        <v>273</v>
      </c>
      <c r="N5" s="20" t="s">
        <v>274</v>
      </c>
      <c r="O5" s="20" t="s">
        <v>275</v>
      </c>
      <c r="P5" s="20" t="s">
        <v>276</v>
      </c>
      <c r="Q5" s="20" t="s">
        <v>277</v>
      </c>
      <c r="R5" s="20" t="s">
        <v>135</v>
      </c>
      <c r="S5" s="20" t="s">
        <v>226</v>
      </c>
      <c r="T5" s="20" t="s">
        <v>237</v>
      </c>
    </row>
    <row r="6" ht="22.9" customHeight="1" spans="1:20">
      <c r="A6" s="20"/>
      <c r="B6" s="20"/>
      <c r="C6" s="20"/>
      <c r="D6" s="20"/>
      <c r="E6" s="20" t="s">
        <v>135</v>
      </c>
      <c r="F6" s="57">
        <f>H6+I6+K6+M6+P6+Q6</f>
        <v>47.16</v>
      </c>
      <c r="G6" s="57"/>
      <c r="H6" s="57">
        <f>'13商品服务'!G6</f>
        <v>5</v>
      </c>
      <c r="I6" s="57">
        <f>'13商品服务'!T6</f>
        <v>1</v>
      </c>
      <c r="J6" s="57"/>
      <c r="K6" s="57">
        <f>'13商品服务'!W6</f>
        <v>4</v>
      </c>
      <c r="L6" s="57"/>
      <c r="M6" s="57">
        <f>'13商品服务'!V6</f>
        <v>5</v>
      </c>
      <c r="N6" s="57"/>
      <c r="O6" s="57"/>
      <c r="P6" s="57">
        <f>'13商品服务'!R6</f>
        <v>5</v>
      </c>
      <c r="Q6" s="57">
        <f t="shared" ref="Q6:Q9" si="0">47.16-H6-I6-K6-M6-P6</f>
        <v>27.16</v>
      </c>
      <c r="R6" s="57"/>
      <c r="S6" s="57"/>
      <c r="T6" s="57"/>
    </row>
    <row r="7" ht="22.9" customHeight="1" spans="1:20">
      <c r="A7" s="27"/>
      <c r="B7" s="27"/>
      <c r="C7" s="27"/>
      <c r="D7" s="35">
        <v>411</v>
      </c>
      <c r="E7" s="35" t="s">
        <v>3</v>
      </c>
      <c r="F7" s="57">
        <f>H7+I7+K7+M7+P7+Q7</f>
        <v>47.16</v>
      </c>
      <c r="G7" s="57"/>
      <c r="H7" s="57">
        <f>'13商品服务'!G7</f>
        <v>5</v>
      </c>
      <c r="I7" s="57">
        <f>'13商品服务'!T7</f>
        <v>1</v>
      </c>
      <c r="J7" s="57"/>
      <c r="K7" s="57">
        <f>'13商品服务'!W7</f>
        <v>4</v>
      </c>
      <c r="L7" s="57"/>
      <c r="M7" s="57">
        <f>'13商品服务'!V7</f>
        <v>5</v>
      </c>
      <c r="N7" s="57"/>
      <c r="O7" s="57"/>
      <c r="P7" s="57">
        <f>'13商品服务'!R7</f>
        <v>5</v>
      </c>
      <c r="Q7" s="57">
        <f t="shared" si="0"/>
        <v>27.16</v>
      </c>
      <c r="R7" s="57"/>
      <c r="S7" s="57"/>
      <c r="T7" s="57"/>
    </row>
    <row r="8" ht="22.9" customHeight="1" spans="1:20">
      <c r="A8" s="27"/>
      <c r="B8" s="27"/>
      <c r="C8" s="27"/>
      <c r="D8" s="44">
        <v>411011</v>
      </c>
      <c r="E8" s="44" t="s">
        <v>3</v>
      </c>
      <c r="F8" s="57">
        <f>H8+I8+K8+M8+P8+Q8</f>
        <v>47.16</v>
      </c>
      <c r="G8" s="57"/>
      <c r="H8" s="57">
        <f>'13商品服务'!G8</f>
        <v>5</v>
      </c>
      <c r="I8" s="57">
        <f>'13商品服务'!T8</f>
        <v>1</v>
      </c>
      <c r="J8" s="57"/>
      <c r="K8" s="57">
        <f>'13商品服务'!W8</f>
        <v>4</v>
      </c>
      <c r="L8" s="57"/>
      <c r="M8" s="57">
        <f>'13商品服务'!V8</f>
        <v>5</v>
      </c>
      <c r="N8" s="57"/>
      <c r="O8" s="57"/>
      <c r="P8" s="57">
        <f>'13商品服务'!R8</f>
        <v>5</v>
      </c>
      <c r="Q8" s="57">
        <f t="shared" si="0"/>
        <v>27.16</v>
      </c>
      <c r="R8" s="57"/>
      <c r="S8" s="57"/>
      <c r="T8" s="57"/>
    </row>
    <row r="9" ht="22.9" customHeight="1" spans="1:20">
      <c r="A9" s="27">
        <v>207</v>
      </c>
      <c r="B9" s="93" t="s">
        <v>165</v>
      </c>
      <c r="C9" s="58" t="s">
        <v>166</v>
      </c>
      <c r="D9" s="54">
        <v>411011</v>
      </c>
      <c r="E9" s="54" t="s">
        <v>278</v>
      </c>
      <c r="F9" s="52">
        <f>H9+I9+K9+M9+P9+Q9</f>
        <v>47.16</v>
      </c>
      <c r="G9" s="52"/>
      <c r="H9" s="52">
        <f>'13商品服务'!G9</f>
        <v>5</v>
      </c>
      <c r="I9" s="52">
        <f>'13商品服务'!T9</f>
        <v>1</v>
      </c>
      <c r="J9" s="52"/>
      <c r="K9" s="52">
        <f>'13商品服务'!W9</f>
        <v>4</v>
      </c>
      <c r="L9" s="52"/>
      <c r="M9" s="52">
        <f>'13商品服务'!V9</f>
        <v>5</v>
      </c>
      <c r="N9" s="52"/>
      <c r="O9" s="52"/>
      <c r="P9" s="52">
        <f>'13商品服务'!R9</f>
        <v>5</v>
      </c>
      <c r="Q9" s="52">
        <f t="shared" si="0"/>
        <v>27.16</v>
      </c>
      <c r="R9" s="52"/>
      <c r="S9" s="52"/>
      <c r="T9" s="52"/>
    </row>
  </sheetData>
  <mergeCells count="9"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9"/>
  <sheetViews>
    <sheetView zoomScale="145" zoomScaleNormal="145" workbookViewId="0">
      <selection activeCell="E8" sqref="E8"/>
    </sheetView>
  </sheetViews>
  <sheetFormatPr defaultColWidth="10" defaultRowHeight="13.5"/>
  <cols>
    <col min="1" max="1" width="5.25" customWidth="1"/>
    <col min="2" max="2" width="5.625" customWidth="1"/>
    <col min="3" max="3" width="5.875" customWidth="1"/>
    <col min="4" max="4" width="10.125" customWidth="1"/>
    <col min="5" max="5" width="18.125" customWidth="1"/>
    <col min="6" max="6" width="10.75" customWidth="1"/>
    <col min="7" max="33" width="7.125" customWidth="1"/>
    <col min="34" max="35" width="9.75" customWidth="1"/>
  </cols>
  <sheetData>
    <row r="1" ht="16.35" customHeight="1" spans="1:1">
      <c r="A1" s="33"/>
    </row>
    <row r="2" ht="43.9" customHeight="1" spans="1:33">
      <c r="A2" s="18" t="s">
        <v>18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</row>
    <row r="3" ht="24.2" customHeight="1" spans="1:33">
      <c r="A3" s="19" t="s">
        <v>132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30" t="s">
        <v>31</v>
      </c>
      <c r="AG3" s="30"/>
    </row>
    <row r="4" ht="24.95" customHeight="1" spans="1:33">
      <c r="A4" s="20" t="s">
        <v>153</v>
      </c>
      <c r="B4" s="20"/>
      <c r="C4" s="20"/>
      <c r="D4" s="20" t="s">
        <v>186</v>
      </c>
      <c r="E4" s="20" t="s">
        <v>187</v>
      </c>
      <c r="F4" s="20" t="s">
        <v>279</v>
      </c>
      <c r="G4" s="20" t="s">
        <v>280</v>
      </c>
      <c r="H4" s="20" t="s">
        <v>281</v>
      </c>
      <c r="I4" s="20" t="s">
        <v>282</v>
      </c>
      <c r="J4" s="20" t="s">
        <v>283</v>
      </c>
      <c r="K4" s="20" t="s">
        <v>284</v>
      </c>
      <c r="L4" s="20" t="s">
        <v>285</v>
      </c>
      <c r="M4" s="20" t="s">
        <v>286</v>
      </c>
      <c r="N4" s="20" t="s">
        <v>287</v>
      </c>
      <c r="O4" s="20" t="s">
        <v>288</v>
      </c>
      <c r="P4" s="20" t="s">
        <v>289</v>
      </c>
      <c r="Q4" s="20" t="s">
        <v>274</v>
      </c>
      <c r="R4" s="20" t="s">
        <v>276</v>
      </c>
      <c r="S4" s="20" t="s">
        <v>290</v>
      </c>
      <c r="T4" s="20" t="s">
        <v>269</v>
      </c>
      <c r="U4" s="20" t="s">
        <v>270</v>
      </c>
      <c r="V4" s="20" t="s">
        <v>273</v>
      </c>
      <c r="W4" s="20" t="s">
        <v>291</v>
      </c>
      <c r="X4" s="20" t="s">
        <v>292</v>
      </c>
      <c r="Y4" s="20" t="s">
        <v>293</v>
      </c>
      <c r="Z4" s="20" t="s">
        <v>294</v>
      </c>
      <c r="AA4" s="20" t="s">
        <v>272</v>
      </c>
      <c r="AB4" s="20" t="s">
        <v>295</v>
      </c>
      <c r="AC4" s="20" t="s">
        <v>296</v>
      </c>
      <c r="AD4" s="20" t="s">
        <v>275</v>
      </c>
      <c r="AE4" s="20" t="s">
        <v>297</v>
      </c>
      <c r="AF4" s="20" t="s">
        <v>298</v>
      </c>
      <c r="AG4" s="20" t="s">
        <v>277</v>
      </c>
    </row>
    <row r="5" ht="21.6" customHeight="1" spans="1:33">
      <c r="A5" s="20" t="s">
        <v>161</v>
      </c>
      <c r="B5" s="20" t="s">
        <v>162</v>
      </c>
      <c r="C5" s="20" t="s">
        <v>163</v>
      </c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</row>
    <row r="6" ht="22.9" customHeight="1" spans="1:33">
      <c r="A6" s="20"/>
      <c r="B6" s="20"/>
      <c r="C6" s="20"/>
      <c r="D6" s="20"/>
      <c r="E6" s="20" t="s">
        <v>135</v>
      </c>
      <c r="F6" s="57">
        <f>G6+H6+K6+L6+O6+P6+R6+T6+W6+Z6+AE6+V6</f>
        <v>47.16</v>
      </c>
      <c r="G6" s="57">
        <v>5</v>
      </c>
      <c r="H6" s="57">
        <v>1</v>
      </c>
      <c r="I6" s="57"/>
      <c r="J6" s="57"/>
      <c r="K6" s="57">
        <v>1</v>
      </c>
      <c r="L6" s="57">
        <v>1</v>
      </c>
      <c r="M6" s="57"/>
      <c r="N6" s="57"/>
      <c r="O6" s="57">
        <f>O7</f>
        <v>7</v>
      </c>
      <c r="P6" s="57">
        <v>5</v>
      </c>
      <c r="Q6" s="57"/>
      <c r="R6" s="57">
        <v>5</v>
      </c>
      <c r="S6" s="57"/>
      <c r="T6" s="57">
        <v>1</v>
      </c>
      <c r="U6" s="57"/>
      <c r="V6" s="57">
        <f>V7</f>
        <v>5</v>
      </c>
      <c r="W6" s="57">
        <v>4</v>
      </c>
      <c r="X6" s="57"/>
      <c r="Y6" s="57"/>
      <c r="Z6" s="57">
        <f>Z7</f>
        <v>7.66</v>
      </c>
      <c r="AA6" s="57"/>
      <c r="AB6" s="57"/>
      <c r="AC6" s="57"/>
      <c r="AD6" s="57"/>
      <c r="AE6" s="57">
        <v>4.5</v>
      </c>
      <c r="AF6" s="57"/>
      <c r="AG6" s="57"/>
    </row>
    <row r="7" ht="22.9" customHeight="1" spans="1:33">
      <c r="A7" s="27"/>
      <c r="B7" s="27"/>
      <c r="C7" s="27"/>
      <c r="D7" s="35">
        <v>411</v>
      </c>
      <c r="E7" s="35" t="s">
        <v>3</v>
      </c>
      <c r="F7" s="57">
        <f>G7+H7+K7+L7+O7+P7+R7+T7+W7+Z7+AE7+V7</f>
        <v>47.16</v>
      </c>
      <c r="G7" s="57">
        <v>5</v>
      </c>
      <c r="H7" s="57">
        <v>1</v>
      </c>
      <c r="I7" s="57"/>
      <c r="J7" s="57"/>
      <c r="K7" s="57">
        <v>1</v>
      </c>
      <c r="L7" s="57">
        <v>1</v>
      </c>
      <c r="M7" s="57"/>
      <c r="N7" s="57"/>
      <c r="O7" s="57">
        <f>O8</f>
        <v>7</v>
      </c>
      <c r="P7" s="57">
        <v>5</v>
      </c>
      <c r="Q7" s="57"/>
      <c r="R7" s="57">
        <v>5</v>
      </c>
      <c r="S7" s="57"/>
      <c r="T7" s="57">
        <v>1</v>
      </c>
      <c r="U7" s="57"/>
      <c r="V7" s="57">
        <f>V8</f>
        <v>5</v>
      </c>
      <c r="W7" s="57">
        <v>4</v>
      </c>
      <c r="X7" s="57"/>
      <c r="Y7" s="57"/>
      <c r="Z7" s="57">
        <f>Z8</f>
        <v>7.66</v>
      </c>
      <c r="AA7" s="57"/>
      <c r="AB7" s="57"/>
      <c r="AC7" s="57"/>
      <c r="AD7" s="57"/>
      <c r="AE7" s="57">
        <v>4.5</v>
      </c>
      <c r="AF7" s="57"/>
      <c r="AG7" s="57"/>
    </row>
    <row r="8" ht="22.9" customHeight="1" spans="1:33">
      <c r="A8" s="27"/>
      <c r="B8" s="27"/>
      <c r="C8" s="27"/>
      <c r="D8" s="44">
        <v>411011</v>
      </c>
      <c r="E8" s="44" t="s">
        <v>3</v>
      </c>
      <c r="F8" s="57">
        <f>G8+H8+K8+L8+O8+P8+R8+T8+W8+Z8+AE8+V8</f>
        <v>47.16</v>
      </c>
      <c r="G8" s="57">
        <v>5</v>
      </c>
      <c r="H8" s="57">
        <v>1</v>
      </c>
      <c r="I8" s="57"/>
      <c r="J8" s="57"/>
      <c r="K8" s="57">
        <v>1</v>
      </c>
      <c r="L8" s="57">
        <v>1</v>
      </c>
      <c r="M8" s="57"/>
      <c r="N8" s="57"/>
      <c r="O8" s="57">
        <f>O9</f>
        <v>7</v>
      </c>
      <c r="P8" s="57">
        <v>5</v>
      </c>
      <c r="Q8" s="57"/>
      <c r="R8" s="57">
        <v>5</v>
      </c>
      <c r="S8" s="57"/>
      <c r="T8" s="57">
        <v>1</v>
      </c>
      <c r="U8" s="57"/>
      <c r="V8" s="57">
        <f>V9</f>
        <v>5</v>
      </c>
      <c r="W8" s="57">
        <v>4</v>
      </c>
      <c r="X8" s="57"/>
      <c r="Y8" s="57"/>
      <c r="Z8" s="57">
        <f>Z9</f>
        <v>7.66</v>
      </c>
      <c r="AA8" s="57"/>
      <c r="AB8" s="57"/>
      <c r="AC8" s="57"/>
      <c r="AD8" s="57"/>
      <c r="AE8" s="57">
        <v>4.5</v>
      </c>
      <c r="AF8" s="57"/>
      <c r="AG8" s="57"/>
    </row>
    <row r="9" ht="22.9" customHeight="1" spans="1:33">
      <c r="A9" s="27">
        <v>207</v>
      </c>
      <c r="B9" s="93" t="s">
        <v>165</v>
      </c>
      <c r="C9" s="58" t="s">
        <v>166</v>
      </c>
      <c r="D9" s="54">
        <v>411011</v>
      </c>
      <c r="E9" s="54" t="s">
        <v>278</v>
      </c>
      <c r="F9" s="52">
        <f>G9+H9+K9+L9+O9+P9+R9+T9+W9+Z9+AE9+V9</f>
        <v>47.16</v>
      </c>
      <c r="G9" s="52">
        <v>5</v>
      </c>
      <c r="H9" s="52">
        <v>1</v>
      </c>
      <c r="I9" s="52"/>
      <c r="J9" s="52"/>
      <c r="K9" s="52">
        <v>1</v>
      </c>
      <c r="L9" s="52">
        <v>1</v>
      </c>
      <c r="M9" s="52"/>
      <c r="N9" s="52"/>
      <c r="O9" s="52">
        <v>7</v>
      </c>
      <c r="P9" s="52">
        <v>5</v>
      </c>
      <c r="Q9" s="52"/>
      <c r="R9" s="52">
        <v>5</v>
      </c>
      <c r="S9" s="52"/>
      <c r="T9" s="52">
        <v>1</v>
      </c>
      <c r="U9" s="52"/>
      <c r="V9" s="52">
        <v>5</v>
      </c>
      <c r="W9" s="52">
        <v>4</v>
      </c>
      <c r="X9" s="52"/>
      <c r="Y9" s="52"/>
      <c r="Z9" s="52">
        <v>7.66</v>
      </c>
      <c r="AA9" s="52"/>
      <c r="AB9" s="52"/>
      <c r="AC9" s="52"/>
      <c r="AD9" s="52"/>
      <c r="AE9" s="52">
        <v>4.5</v>
      </c>
      <c r="AF9" s="52"/>
      <c r="AG9" s="52"/>
    </row>
  </sheetData>
  <mergeCells count="34"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zoomScale="130" zoomScaleNormal="130" workbookViewId="0">
      <selection activeCell="A3" sqref="A3:F3"/>
    </sheetView>
  </sheetViews>
  <sheetFormatPr defaultColWidth="10" defaultRowHeight="13.5" outlineLevelRow="7" outlineLevelCol="7"/>
  <cols>
    <col min="1" max="1" width="12.875" customWidth="1"/>
    <col min="2" max="2" width="29.75" customWidth="1"/>
    <col min="3" max="3" width="20.75" customWidth="1"/>
    <col min="4" max="4" width="12.375" customWidth="1"/>
    <col min="5" max="5" width="10.375" customWidth="1"/>
    <col min="6" max="6" width="14.125" customWidth="1"/>
    <col min="7" max="7" width="13.75" customWidth="1"/>
    <col min="8" max="8" width="12.375" customWidth="1"/>
    <col min="9" max="9" width="9.75" customWidth="1"/>
  </cols>
  <sheetData>
    <row r="1" ht="16.35" customHeight="1" spans="1:1">
      <c r="A1" s="33"/>
    </row>
    <row r="2" ht="33.6" customHeight="1" spans="1:8">
      <c r="A2" s="18" t="s">
        <v>19</v>
      </c>
      <c r="B2" s="18"/>
      <c r="C2" s="18"/>
      <c r="D2" s="18"/>
      <c r="E2" s="18"/>
      <c r="F2" s="18"/>
      <c r="G2" s="18"/>
      <c r="H2" s="18"/>
    </row>
    <row r="3" ht="24.2" customHeight="1" spans="1:8">
      <c r="A3" s="19" t="s">
        <v>132</v>
      </c>
      <c r="B3" s="19"/>
      <c r="C3" s="19"/>
      <c r="D3" s="19"/>
      <c r="E3" s="19"/>
      <c r="F3" s="19"/>
      <c r="G3" s="30" t="s">
        <v>31</v>
      </c>
      <c r="H3" s="30"/>
    </row>
    <row r="4" ht="23.25" customHeight="1" spans="1:8">
      <c r="A4" s="20" t="s">
        <v>299</v>
      </c>
      <c r="B4" s="20" t="s">
        <v>300</v>
      </c>
      <c r="C4" s="20" t="s">
        <v>301</v>
      </c>
      <c r="D4" s="20" t="s">
        <v>302</v>
      </c>
      <c r="E4" s="20" t="s">
        <v>303</v>
      </c>
      <c r="F4" s="20"/>
      <c r="G4" s="20"/>
      <c r="H4" s="20" t="s">
        <v>304</v>
      </c>
    </row>
    <row r="5" ht="25.9" customHeight="1" spans="1:8">
      <c r="A5" s="20"/>
      <c r="B5" s="20"/>
      <c r="C5" s="20"/>
      <c r="D5" s="20"/>
      <c r="E5" s="20" t="s">
        <v>137</v>
      </c>
      <c r="F5" s="20" t="s">
        <v>305</v>
      </c>
      <c r="G5" s="20" t="s">
        <v>306</v>
      </c>
      <c r="H5" s="20"/>
    </row>
    <row r="6" ht="22.9" customHeight="1" spans="1:8">
      <c r="A6" s="20"/>
      <c r="B6" s="20" t="s">
        <v>135</v>
      </c>
      <c r="C6" s="36">
        <v>5</v>
      </c>
      <c r="D6" s="36"/>
      <c r="E6" s="36"/>
      <c r="F6" s="36"/>
      <c r="G6" s="36"/>
      <c r="H6" s="36">
        <v>5</v>
      </c>
    </row>
    <row r="7" ht="22.9" customHeight="1" spans="1:8">
      <c r="A7" s="35" t="s">
        <v>307</v>
      </c>
      <c r="B7" s="35" t="s">
        <v>3</v>
      </c>
      <c r="C7" s="36">
        <v>5</v>
      </c>
      <c r="D7" s="36"/>
      <c r="E7" s="36"/>
      <c r="F7" s="36"/>
      <c r="G7" s="36"/>
      <c r="H7" s="36">
        <v>5</v>
      </c>
    </row>
    <row r="8" ht="22.9" customHeight="1" spans="1:8">
      <c r="A8" s="50" t="s">
        <v>308</v>
      </c>
      <c r="B8" s="50" t="s">
        <v>309</v>
      </c>
      <c r="C8" s="52">
        <v>5</v>
      </c>
      <c r="D8" s="52"/>
      <c r="E8" s="39"/>
      <c r="F8" s="52"/>
      <c r="G8" s="52"/>
      <c r="H8" s="52">
        <v>5</v>
      </c>
    </row>
  </sheetData>
  <mergeCells count="9">
    <mergeCell ref="A2:H2"/>
    <mergeCell ref="A3:F3"/>
    <mergeCell ref="G3:H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zoomScale="115" zoomScaleNormal="115" workbookViewId="0">
      <selection activeCell="A3" sqref="A3:F3"/>
    </sheetView>
  </sheetViews>
  <sheetFormatPr defaultColWidth="10" defaultRowHeight="13.5" outlineLevelCol="7"/>
  <cols>
    <col min="1" max="1" width="11.375" customWidth="1"/>
    <col min="2" max="2" width="24.875" customWidth="1"/>
    <col min="3" max="3" width="16.125" customWidth="1"/>
    <col min="4" max="4" width="12.875" customWidth="1"/>
    <col min="5" max="5" width="12.75" customWidth="1"/>
    <col min="6" max="6" width="13.875" customWidth="1"/>
    <col min="7" max="7" width="14.125" customWidth="1"/>
    <col min="8" max="8" width="16.75" customWidth="1"/>
    <col min="9" max="9" width="9.75" customWidth="1"/>
  </cols>
  <sheetData>
    <row r="1" ht="16.35" customHeight="1" spans="1:1">
      <c r="A1" s="33"/>
    </row>
    <row r="2" ht="38.85" customHeight="1" spans="1:8">
      <c r="A2" s="18" t="s">
        <v>20</v>
      </c>
      <c r="B2" s="18"/>
      <c r="C2" s="18"/>
      <c r="D2" s="18"/>
      <c r="E2" s="18"/>
      <c r="F2" s="18"/>
      <c r="G2" s="18"/>
      <c r="H2" s="18"/>
    </row>
    <row r="3" ht="24.2" customHeight="1" spans="1:8">
      <c r="A3" s="19" t="s">
        <v>132</v>
      </c>
      <c r="B3" s="19"/>
      <c r="C3" s="19"/>
      <c r="D3" s="19"/>
      <c r="E3" s="19"/>
      <c r="F3" s="19"/>
      <c r="G3" s="30" t="s">
        <v>31</v>
      </c>
      <c r="H3" s="30"/>
    </row>
    <row r="4" ht="23.25" customHeight="1" spans="1:8">
      <c r="A4" s="20" t="s">
        <v>154</v>
      </c>
      <c r="B4" s="20" t="s">
        <v>155</v>
      </c>
      <c r="C4" s="20" t="s">
        <v>135</v>
      </c>
      <c r="D4" s="20" t="s">
        <v>310</v>
      </c>
      <c r="E4" s="20"/>
      <c r="F4" s="20"/>
      <c r="G4" s="20"/>
      <c r="H4" s="20" t="s">
        <v>157</v>
      </c>
    </row>
    <row r="5" ht="19.9" customHeight="1" spans="1:8">
      <c r="A5" s="20"/>
      <c r="B5" s="20"/>
      <c r="C5" s="20"/>
      <c r="D5" s="20" t="s">
        <v>137</v>
      </c>
      <c r="E5" s="20" t="s">
        <v>224</v>
      </c>
      <c r="F5" s="20"/>
      <c r="G5" s="20" t="s">
        <v>225</v>
      </c>
      <c r="H5" s="20"/>
    </row>
    <row r="6" ht="27.6" customHeight="1" spans="1:8">
      <c r="A6" s="20"/>
      <c r="B6" s="20"/>
      <c r="C6" s="20"/>
      <c r="D6" s="20"/>
      <c r="E6" s="20" t="s">
        <v>205</v>
      </c>
      <c r="F6" s="20" t="s">
        <v>197</v>
      </c>
      <c r="G6" s="20"/>
      <c r="H6" s="20"/>
    </row>
    <row r="7" ht="22.9" customHeight="1" spans="1:8">
      <c r="A7" s="37"/>
      <c r="B7" s="44" t="s">
        <v>135</v>
      </c>
      <c r="C7" s="36">
        <v>0</v>
      </c>
      <c r="D7" s="36"/>
      <c r="E7" s="36"/>
      <c r="F7" s="36"/>
      <c r="G7" s="36"/>
      <c r="H7" s="36"/>
    </row>
    <row r="8" ht="22.9" customHeight="1" spans="1:8">
      <c r="A8" s="35"/>
      <c r="B8" s="35"/>
      <c r="C8" s="36"/>
      <c r="D8" s="36"/>
      <c r="E8" s="36"/>
      <c r="F8" s="36"/>
      <c r="G8" s="36"/>
      <c r="H8" s="36"/>
    </row>
    <row r="9" ht="22.9" customHeight="1" spans="1:8">
      <c r="A9" s="51"/>
      <c r="B9" s="51"/>
      <c r="C9" s="36"/>
      <c r="D9" s="36"/>
      <c r="E9" s="36"/>
      <c r="F9" s="36"/>
      <c r="G9" s="36"/>
      <c r="H9" s="36"/>
    </row>
    <row r="10" ht="22.9" customHeight="1" spans="1:8">
      <c r="A10" s="51"/>
      <c r="B10" s="51"/>
      <c r="C10" s="36"/>
      <c r="D10" s="36"/>
      <c r="E10" s="36"/>
      <c r="F10" s="36"/>
      <c r="G10" s="36"/>
      <c r="H10" s="36"/>
    </row>
    <row r="11" ht="22.9" customHeight="1" spans="1:8">
      <c r="A11" s="51"/>
      <c r="B11" s="51"/>
      <c r="C11" s="36"/>
      <c r="D11" s="36"/>
      <c r="E11" s="36"/>
      <c r="F11" s="36"/>
      <c r="G11" s="36"/>
      <c r="H11" s="36"/>
    </row>
    <row r="12" ht="22.9" customHeight="1" spans="1:8">
      <c r="A12" s="50"/>
      <c r="B12" s="50"/>
      <c r="C12" s="39"/>
      <c r="D12" s="39"/>
      <c r="E12" s="52"/>
      <c r="F12" s="52"/>
      <c r="G12" s="52"/>
      <c r="H12" s="52"/>
    </row>
    <row r="14" spans="1:1">
      <c r="A14" t="s">
        <v>311</v>
      </c>
    </row>
  </sheetData>
  <mergeCells count="11">
    <mergeCell ref="A2:H2"/>
    <mergeCell ref="A3:F3"/>
    <mergeCell ref="G3:H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zoomScale="115" zoomScaleNormal="115" workbookViewId="0">
      <selection activeCell="A3" sqref="A3:R3"/>
    </sheetView>
  </sheetViews>
  <sheetFormatPr defaultColWidth="10" defaultRowHeight="13.5"/>
  <cols>
    <col min="1" max="1" width="4.5" customWidth="1"/>
    <col min="2" max="2" width="4.75" customWidth="1"/>
    <col min="3" max="3" width="5" customWidth="1"/>
    <col min="4" max="4" width="6.625" customWidth="1"/>
    <col min="5" max="5" width="16.375" customWidth="1"/>
    <col min="6" max="6" width="11.75" customWidth="1"/>
    <col min="7" max="20" width="7.125" customWidth="1"/>
    <col min="21" max="22" width="9.75" customWidth="1"/>
  </cols>
  <sheetData>
    <row r="1" ht="16.35" customHeight="1" spans="1:1">
      <c r="A1" s="33"/>
    </row>
    <row r="2" ht="47.45" customHeight="1" spans="1:17">
      <c r="A2" s="18" t="s">
        <v>21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</row>
    <row r="3" ht="24.2" customHeight="1" spans="1:20">
      <c r="A3" s="19" t="s">
        <v>132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30" t="s">
        <v>31</v>
      </c>
      <c r="T3" s="30"/>
    </row>
    <row r="4" ht="27.6" customHeight="1" spans="1:20">
      <c r="A4" s="20" t="s">
        <v>153</v>
      </c>
      <c r="B4" s="20"/>
      <c r="C4" s="20"/>
      <c r="D4" s="20" t="s">
        <v>186</v>
      </c>
      <c r="E4" s="20" t="s">
        <v>187</v>
      </c>
      <c r="F4" s="20" t="s">
        <v>188</v>
      </c>
      <c r="G4" s="20" t="s">
        <v>189</v>
      </c>
      <c r="H4" s="20" t="s">
        <v>190</v>
      </c>
      <c r="I4" s="20" t="s">
        <v>191</v>
      </c>
      <c r="J4" s="20" t="s">
        <v>192</v>
      </c>
      <c r="K4" s="20" t="s">
        <v>193</v>
      </c>
      <c r="L4" s="20" t="s">
        <v>194</v>
      </c>
      <c r="M4" s="20" t="s">
        <v>195</v>
      </c>
      <c r="N4" s="20" t="s">
        <v>196</v>
      </c>
      <c r="O4" s="20" t="s">
        <v>197</v>
      </c>
      <c r="P4" s="20" t="s">
        <v>198</v>
      </c>
      <c r="Q4" s="20" t="s">
        <v>199</v>
      </c>
      <c r="R4" s="20" t="s">
        <v>200</v>
      </c>
      <c r="S4" s="20" t="s">
        <v>201</v>
      </c>
      <c r="T4" s="20" t="s">
        <v>202</v>
      </c>
    </row>
    <row r="5" ht="19.9" customHeight="1" spans="1:20">
      <c r="A5" s="20" t="s">
        <v>161</v>
      </c>
      <c r="B5" s="20" t="s">
        <v>162</v>
      </c>
      <c r="C5" s="20" t="s">
        <v>163</v>
      </c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</row>
    <row r="6" ht="22.9" customHeight="1" spans="1:20">
      <c r="A6" s="37"/>
      <c r="B6" s="37"/>
      <c r="C6" s="37"/>
      <c r="D6" s="37"/>
      <c r="E6" s="37" t="s">
        <v>135</v>
      </c>
      <c r="F6" s="36">
        <v>0</v>
      </c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</row>
    <row r="7" ht="22.9" customHeight="1" spans="1:20">
      <c r="A7" s="37"/>
      <c r="B7" s="37"/>
      <c r="C7" s="37"/>
      <c r="D7" s="35"/>
      <c r="E7" s="35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</row>
    <row r="8" ht="22.9" customHeight="1" spans="1:20">
      <c r="A8" s="53"/>
      <c r="B8" s="53"/>
      <c r="C8" s="53"/>
      <c r="D8" s="51"/>
      <c r="E8" s="51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</row>
    <row r="9" ht="22.9" customHeight="1" spans="1:20">
      <c r="A9" s="54"/>
      <c r="B9" s="54"/>
      <c r="C9" s="54"/>
      <c r="D9" s="50"/>
      <c r="E9" s="55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</row>
    <row r="11" spans="1:1">
      <c r="A11" t="s">
        <v>311</v>
      </c>
    </row>
  </sheetData>
  <mergeCells count="21"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zoomScale="115" zoomScaleNormal="115" workbookViewId="0">
      <selection activeCell="A3" sqref="A3:O3"/>
    </sheetView>
  </sheetViews>
  <sheetFormatPr defaultColWidth="10" defaultRowHeight="13.5"/>
  <cols>
    <col min="1" max="1" width="3.75" customWidth="1"/>
    <col min="2" max="3" width="3.875" customWidth="1"/>
    <col min="4" max="4" width="6.75" customWidth="1"/>
    <col min="5" max="5" width="15.875" customWidth="1"/>
    <col min="6" max="6" width="9.25" customWidth="1"/>
    <col min="7" max="20" width="7.125" customWidth="1"/>
    <col min="21" max="22" width="9.75" customWidth="1"/>
  </cols>
  <sheetData>
    <row r="1" ht="16.35" customHeight="1" spans="1:1">
      <c r="A1" s="33"/>
    </row>
    <row r="2" ht="47.45" customHeight="1" spans="1:20">
      <c r="A2" s="18" t="s">
        <v>22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</row>
    <row r="3" ht="33.6" customHeight="1" spans="1:20">
      <c r="A3" s="19" t="s">
        <v>132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30" t="s">
        <v>31</v>
      </c>
      <c r="Q3" s="30"/>
      <c r="R3" s="30"/>
      <c r="S3" s="30"/>
      <c r="T3" s="30"/>
    </row>
    <row r="4" ht="29.25" customHeight="1" spans="1:20">
      <c r="A4" s="20" t="s">
        <v>153</v>
      </c>
      <c r="B4" s="20"/>
      <c r="C4" s="20"/>
      <c r="D4" s="20" t="s">
        <v>186</v>
      </c>
      <c r="E4" s="20" t="s">
        <v>187</v>
      </c>
      <c r="F4" s="20" t="s">
        <v>204</v>
      </c>
      <c r="G4" s="20" t="s">
        <v>156</v>
      </c>
      <c r="H4" s="20"/>
      <c r="I4" s="20"/>
      <c r="J4" s="20"/>
      <c r="K4" s="20" t="s">
        <v>157</v>
      </c>
      <c r="L4" s="20"/>
      <c r="M4" s="20"/>
      <c r="N4" s="20"/>
      <c r="O4" s="20"/>
      <c r="P4" s="20"/>
      <c r="Q4" s="20"/>
      <c r="R4" s="20"/>
      <c r="S4" s="20"/>
      <c r="T4" s="20"/>
    </row>
    <row r="5" ht="50.1" customHeight="1" spans="1:20">
      <c r="A5" s="20" t="s">
        <v>161</v>
      </c>
      <c r="B5" s="20" t="s">
        <v>162</v>
      </c>
      <c r="C5" s="20" t="s">
        <v>163</v>
      </c>
      <c r="D5" s="20"/>
      <c r="E5" s="20"/>
      <c r="F5" s="20"/>
      <c r="G5" s="20" t="s">
        <v>135</v>
      </c>
      <c r="H5" s="20" t="s">
        <v>205</v>
      </c>
      <c r="I5" s="20" t="s">
        <v>206</v>
      </c>
      <c r="J5" s="20" t="s">
        <v>197</v>
      </c>
      <c r="K5" s="20" t="s">
        <v>135</v>
      </c>
      <c r="L5" s="20" t="s">
        <v>208</v>
      </c>
      <c r="M5" s="20" t="s">
        <v>209</v>
      </c>
      <c r="N5" s="20" t="s">
        <v>199</v>
      </c>
      <c r="O5" s="20" t="s">
        <v>210</v>
      </c>
      <c r="P5" s="20" t="s">
        <v>211</v>
      </c>
      <c r="Q5" s="20" t="s">
        <v>212</v>
      </c>
      <c r="R5" s="20" t="s">
        <v>195</v>
      </c>
      <c r="S5" s="20" t="s">
        <v>198</v>
      </c>
      <c r="T5" s="20" t="s">
        <v>202</v>
      </c>
    </row>
    <row r="6" ht="22.9" customHeight="1" spans="1:20">
      <c r="A6" s="37"/>
      <c r="B6" s="37"/>
      <c r="C6" s="37"/>
      <c r="D6" s="37"/>
      <c r="E6" s="37" t="s">
        <v>135</v>
      </c>
      <c r="F6" s="36">
        <v>0</v>
      </c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</row>
    <row r="7" ht="22.9" customHeight="1" spans="1:20">
      <c r="A7" s="37"/>
      <c r="B7" s="37"/>
      <c r="C7" s="37"/>
      <c r="D7" s="35"/>
      <c r="E7" s="35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</row>
    <row r="8" ht="22.9" customHeight="1" spans="1:20">
      <c r="A8" s="53"/>
      <c r="B8" s="53"/>
      <c r="C8" s="53"/>
      <c r="D8" s="51"/>
      <c r="E8" s="51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</row>
    <row r="9" ht="22.9" customHeight="1" spans="1:20">
      <c r="A9" s="54"/>
      <c r="B9" s="54"/>
      <c r="C9" s="54"/>
      <c r="D9" s="50"/>
      <c r="E9" s="55"/>
      <c r="F9" s="52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</row>
    <row r="11" spans="1:1">
      <c r="A11" t="s">
        <v>311</v>
      </c>
    </row>
  </sheetData>
  <mergeCells count="9">
    <mergeCell ref="A2:T2"/>
    <mergeCell ref="A3:O3"/>
    <mergeCell ref="P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D27"/>
  <sheetViews>
    <sheetView workbookViewId="0">
      <pane xSplit="2" ySplit="3" topLeftCell="C4" activePane="bottomRight" state="frozen"/>
      <selection/>
      <selection pane="topRight"/>
      <selection pane="bottomLeft"/>
      <selection pane="bottomRight" activeCell="D70" sqref="D70"/>
    </sheetView>
  </sheetViews>
  <sheetFormatPr defaultColWidth="10" defaultRowHeight="13.5" outlineLevelCol="3"/>
  <cols>
    <col min="1" max="1" width="6.375" style="79" customWidth="1"/>
    <col min="2" max="2" width="9.875" style="79" customWidth="1"/>
    <col min="3" max="3" width="52.375" style="79" customWidth="1"/>
    <col min="4" max="4" width="53.75" style="79" customWidth="1"/>
    <col min="5" max="16384" width="10" style="79"/>
  </cols>
  <sheetData>
    <row r="1" ht="32.85" customHeight="1" spans="1:3">
      <c r="A1" s="80"/>
      <c r="B1" s="81" t="s">
        <v>4</v>
      </c>
      <c r="C1" s="81"/>
    </row>
    <row r="2" ht="24.95" customHeight="1" spans="2:3">
      <c r="B2" s="81"/>
      <c r="C2" s="81"/>
    </row>
    <row r="3" ht="31.15" customHeight="1" spans="2:3">
      <c r="B3" s="82" t="s">
        <v>5</v>
      </c>
      <c r="C3" s="82"/>
    </row>
    <row r="4" ht="32.65" customHeight="1" spans="2:4">
      <c r="B4" s="83">
        <v>1</v>
      </c>
      <c r="C4" s="84" t="s">
        <v>6</v>
      </c>
      <c r="D4" s="85"/>
    </row>
    <row r="5" ht="32.65" customHeight="1" spans="2:4">
      <c r="B5" s="83">
        <v>2</v>
      </c>
      <c r="C5" s="84" t="s">
        <v>7</v>
      </c>
      <c r="D5" s="85"/>
    </row>
    <row r="6" ht="32.65" customHeight="1" spans="2:4">
      <c r="B6" s="83">
        <v>3</v>
      </c>
      <c r="C6" s="84" t="s">
        <v>8</v>
      </c>
      <c r="D6" s="85"/>
    </row>
    <row r="7" ht="32.65" customHeight="1" spans="2:4">
      <c r="B7" s="83">
        <v>4</v>
      </c>
      <c r="C7" s="84" t="s">
        <v>9</v>
      </c>
      <c r="D7" s="85"/>
    </row>
    <row r="8" ht="32.65" customHeight="1" spans="2:4">
      <c r="B8" s="83">
        <v>5</v>
      </c>
      <c r="C8" s="84" t="s">
        <v>10</v>
      </c>
      <c r="D8" s="85"/>
    </row>
    <row r="9" ht="32.65" customHeight="1" spans="2:4">
      <c r="B9" s="83">
        <v>6</v>
      </c>
      <c r="C9" s="84" t="s">
        <v>11</v>
      </c>
      <c r="D9" s="85"/>
    </row>
    <row r="10" ht="32.65" customHeight="1" spans="2:4">
      <c r="B10" s="83">
        <v>7</v>
      </c>
      <c r="C10" s="84" t="s">
        <v>12</v>
      </c>
      <c r="D10" s="85"/>
    </row>
    <row r="11" ht="32.65" customHeight="1" spans="2:4">
      <c r="B11" s="83">
        <v>8</v>
      </c>
      <c r="C11" s="84" t="s">
        <v>13</v>
      </c>
      <c r="D11" s="85"/>
    </row>
    <row r="12" ht="32.65" customHeight="1" spans="2:4">
      <c r="B12" s="83">
        <v>9</v>
      </c>
      <c r="C12" s="84" t="s">
        <v>14</v>
      </c>
      <c r="D12" s="85"/>
    </row>
    <row r="13" ht="32.65" customHeight="1" spans="2:4">
      <c r="B13" s="83">
        <v>10</v>
      </c>
      <c r="C13" s="84" t="s">
        <v>15</v>
      </c>
      <c r="D13" s="85"/>
    </row>
    <row r="14" ht="32.65" customHeight="1" spans="2:4">
      <c r="B14" s="83">
        <v>11</v>
      </c>
      <c r="C14" s="84" t="s">
        <v>16</v>
      </c>
      <c r="D14" s="85"/>
    </row>
    <row r="15" ht="32.65" customHeight="1" spans="2:4">
      <c r="B15" s="83">
        <v>12</v>
      </c>
      <c r="C15" s="84" t="s">
        <v>17</v>
      </c>
      <c r="D15" s="85"/>
    </row>
    <row r="16" ht="32.65" customHeight="1" spans="2:3">
      <c r="B16" s="83">
        <v>13</v>
      </c>
      <c r="C16" s="84" t="s">
        <v>18</v>
      </c>
    </row>
    <row r="17" ht="32.65" customHeight="1" spans="2:3">
      <c r="B17" s="83">
        <v>14</v>
      </c>
      <c r="C17" s="84" t="s">
        <v>19</v>
      </c>
    </row>
    <row r="18" ht="32.65" customHeight="1" spans="2:3">
      <c r="B18" s="83">
        <v>15</v>
      </c>
      <c r="C18" s="84" t="s">
        <v>20</v>
      </c>
    </row>
    <row r="19" ht="32.65" customHeight="1" spans="2:3">
      <c r="B19" s="83">
        <v>16</v>
      </c>
      <c r="C19" s="84" t="s">
        <v>21</v>
      </c>
    </row>
    <row r="20" ht="32.65" customHeight="1" spans="2:3">
      <c r="B20" s="83">
        <v>17</v>
      </c>
      <c r="C20" s="84" t="s">
        <v>22</v>
      </c>
    </row>
    <row r="21" ht="32.65" customHeight="1" spans="2:3">
      <c r="B21" s="83">
        <v>18</v>
      </c>
      <c r="C21" s="84" t="s">
        <v>23</v>
      </c>
    </row>
    <row r="22" ht="32.65" customHeight="1" spans="2:3">
      <c r="B22" s="83">
        <v>19</v>
      </c>
      <c r="C22" s="84" t="s">
        <v>24</v>
      </c>
    </row>
    <row r="23" ht="32.65" customHeight="1" spans="2:3">
      <c r="B23" s="83">
        <v>20</v>
      </c>
      <c r="C23" s="84" t="s">
        <v>25</v>
      </c>
    </row>
    <row r="24" ht="32.65" customHeight="1" spans="2:3">
      <c r="B24" s="83">
        <v>21</v>
      </c>
      <c r="C24" s="84" t="s">
        <v>26</v>
      </c>
    </row>
    <row r="25" ht="32.65" customHeight="1" spans="2:3">
      <c r="B25" s="86">
        <v>22</v>
      </c>
      <c r="C25" s="87" t="s">
        <v>27</v>
      </c>
    </row>
    <row r="26" ht="27" customHeight="1" spans="2:3">
      <c r="B26" s="88">
        <v>23</v>
      </c>
      <c r="C26" s="89" t="s">
        <v>28</v>
      </c>
    </row>
    <row r="27" ht="30" customHeight="1" spans="2:2">
      <c r="B27" s="79" t="s">
        <v>29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zoomScale="130" zoomScaleNormal="130" workbookViewId="0">
      <selection activeCell="A3" sqref="A3:G3"/>
    </sheetView>
  </sheetViews>
  <sheetFormatPr defaultColWidth="10" defaultRowHeight="13.5" outlineLevelCol="7"/>
  <cols>
    <col min="1" max="1" width="11.125" customWidth="1"/>
    <col min="2" max="2" width="25.375" customWidth="1"/>
    <col min="3" max="3" width="15.375" customWidth="1"/>
    <col min="4" max="4" width="12.75" customWidth="1"/>
    <col min="5" max="5" width="16.375" customWidth="1"/>
    <col min="6" max="6" width="14.125" customWidth="1"/>
    <col min="7" max="7" width="15.375" customWidth="1"/>
    <col min="8" max="8" width="17.625" customWidth="1"/>
    <col min="9" max="9" width="9.75" customWidth="1"/>
  </cols>
  <sheetData>
    <row r="1" ht="16.35" customHeight="1" spans="1:1">
      <c r="A1" s="33"/>
    </row>
    <row r="2" ht="38.85" customHeight="1" spans="1:8">
      <c r="A2" s="18" t="s">
        <v>312</v>
      </c>
      <c r="B2" s="18"/>
      <c r="C2" s="18"/>
      <c r="D2" s="18"/>
      <c r="E2" s="18"/>
      <c r="F2" s="18"/>
      <c r="G2" s="18"/>
      <c r="H2" s="18"/>
    </row>
    <row r="3" ht="24.2" customHeight="1" spans="1:8">
      <c r="A3" s="19" t="s">
        <v>132</v>
      </c>
      <c r="B3" s="19"/>
      <c r="C3" s="19"/>
      <c r="D3" s="19"/>
      <c r="E3" s="19"/>
      <c r="F3" s="19"/>
      <c r="G3" s="19"/>
      <c r="H3" s="30" t="s">
        <v>31</v>
      </c>
    </row>
    <row r="4" ht="19.9" customHeight="1" spans="1:8">
      <c r="A4" s="20" t="s">
        <v>154</v>
      </c>
      <c r="B4" s="20" t="s">
        <v>155</v>
      </c>
      <c r="C4" s="20" t="s">
        <v>135</v>
      </c>
      <c r="D4" s="20" t="s">
        <v>313</v>
      </c>
      <c r="E4" s="20"/>
      <c r="F4" s="20"/>
      <c r="G4" s="20"/>
      <c r="H4" s="20" t="s">
        <v>157</v>
      </c>
    </row>
    <row r="5" ht="23.25" customHeight="1" spans="1:8">
      <c r="A5" s="20"/>
      <c r="B5" s="20"/>
      <c r="C5" s="20"/>
      <c r="D5" s="20" t="s">
        <v>137</v>
      </c>
      <c r="E5" s="20" t="s">
        <v>224</v>
      </c>
      <c r="F5" s="20"/>
      <c r="G5" s="20" t="s">
        <v>225</v>
      </c>
      <c r="H5" s="20"/>
    </row>
    <row r="6" ht="23.25" customHeight="1" spans="1:8">
      <c r="A6" s="20"/>
      <c r="B6" s="20"/>
      <c r="C6" s="20"/>
      <c r="D6" s="20"/>
      <c r="E6" s="20" t="s">
        <v>205</v>
      </c>
      <c r="F6" s="20" t="s">
        <v>197</v>
      </c>
      <c r="G6" s="20"/>
      <c r="H6" s="20"/>
    </row>
    <row r="7" ht="22.9" customHeight="1" spans="1:8">
      <c r="A7" s="37"/>
      <c r="B7" s="44" t="s">
        <v>135</v>
      </c>
      <c r="C7" s="36">
        <v>0</v>
      </c>
      <c r="D7" s="36"/>
      <c r="E7" s="36"/>
      <c r="F7" s="36"/>
      <c r="G7" s="36"/>
      <c r="H7" s="36"/>
    </row>
    <row r="8" ht="22.9" customHeight="1" spans="1:8">
      <c r="A8" s="35"/>
      <c r="B8" s="35"/>
      <c r="C8" s="36"/>
      <c r="D8" s="36"/>
      <c r="E8" s="36"/>
      <c r="F8" s="36"/>
      <c r="G8" s="36"/>
      <c r="H8" s="36"/>
    </row>
    <row r="9" ht="22.9" customHeight="1" spans="1:8">
      <c r="A9" s="51"/>
      <c r="B9" s="51"/>
      <c r="C9" s="36"/>
      <c r="D9" s="36"/>
      <c r="E9" s="36"/>
      <c r="F9" s="36"/>
      <c r="G9" s="36"/>
      <c r="H9" s="36"/>
    </row>
    <row r="10" ht="22.9" customHeight="1" spans="1:8">
      <c r="A10" s="51"/>
      <c r="B10" s="51"/>
      <c r="C10" s="36"/>
      <c r="D10" s="36"/>
      <c r="E10" s="36"/>
      <c r="F10" s="36"/>
      <c r="G10" s="36"/>
      <c r="H10" s="36"/>
    </row>
    <row r="11" ht="22.9" customHeight="1" spans="1:8">
      <c r="A11" s="51"/>
      <c r="B11" s="51"/>
      <c r="C11" s="36"/>
      <c r="D11" s="36"/>
      <c r="E11" s="36"/>
      <c r="F11" s="36"/>
      <c r="G11" s="36"/>
      <c r="H11" s="36"/>
    </row>
    <row r="12" ht="22.9" customHeight="1" spans="1:8">
      <c r="A12" s="50"/>
      <c r="B12" s="50"/>
      <c r="C12" s="39"/>
      <c r="D12" s="39"/>
      <c r="E12" s="52"/>
      <c r="F12" s="52"/>
      <c r="G12" s="52"/>
      <c r="H12" s="52"/>
    </row>
    <row r="14" spans="1:1">
      <c r="A14" t="s">
        <v>314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zoomScale="115" zoomScaleNormal="115" workbookViewId="0">
      <selection activeCell="A3" sqref="A3:G3"/>
    </sheetView>
  </sheetViews>
  <sheetFormatPr defaultColWidth="10" defaultRowHeight="13.5" outlineLevelCol="7"/>
  <cols>
    <col min="1" max="1" width="10.75" customWidth="1"/>
    <col min="2" max="2" width="22.75" customWidth="1"/>
    <col min="3" max="3" width="19.25" customWidth="1"/>
    <col min="4" max="4" width="16.75" customWidth="1"/>
    <col min="5" max="6" width="16.375" customWidth="1"/>
    <col min="7" max="8" width="17.625" customWidth="1"/>
    <col min="9" max="9" width="9.75" customWidth="1"/>
  </cols>
  <sheetData>
    <row r="1" ht="16.35" customHeight="1" spans="1:1">
      <c r="A1" s="33"/>
    </row>
    <row r="2" ht="38.85" customHeight="1" spans="1:8">
      <c r="A2" s="18" t="s">
        <v>24</v>
      </c>
      <c r="B2" s="18"/>
      <c r="C2" s="18"/>
      <c r="D2" s="18"/>
      <c r="E2" s="18"/>
      <c r="F2" s="18"/>
      <c r="G2" s="18"/>
      <c r="H2" s="18"/>
    </row>
    <row r="3" ht="24.2" customHeight="1" spans="1:8">
      <c r="A3" s="19" t="s">
        <v>132</v>
      </c>
      <c r="B3" s="19"/>
      <c r="C3" s="19"/>
      <c r="D3" s="19"/>
      <c r="E3" s="19"/>
      <c r="F3" s="19"/>
      <c r="G3" s="19"/>
      <c r="H3" s="30" t="s">
        <v>31</v>
      </c>
    </row>
    <row r="4" ht="24.95" customHeight="1" spans="1:8">
      <c r="A4" s="20" t="s">
        <v>154</v>
      </c>
      <c r="B4" s="20" t="s">
        <v>155</v>
      </c>
      <c r="C4" s="20" t="s">
        <v>135</v>
      </c>
      <c r="D4" s="20" t="s">
        <v>315</v>
      </c>
      <c r="E4" s="20"/>
      <c r="F4" s="20"/>
      <c r="G4" s="20"/>
      <c r="H4" s="20" t="s">
        <v>157</v>
      </c>
    </row>
    <row r="5" ht="25.9" customHeight="1" spans="1:8">
      <c r="A5" s="20"/>
      <c r="B5" s="20"/>
      <c r="C5" s="20"/>
      <c r="D5" s="20" t="s">
        <v>137</v>
      </c>
      <c r="E5" s="20" t="s">
        <v>224</v>
      </c>
      <c r="F5" s="20"/>
      <c r="G5" s="20" t="s">
        <v>225</v>
      </c>
      <c r="H5" s="20"/>
    </row>
    <row r="6" ht="35.45" customHeight="1" spans="1:8">
      <c r="A6" s="20"/>
      <c r="B6" s="20"/>
      <c r="C6" s="20"/>
      <c r="D6" s="20"/>
      <c r="E6" s="20" t="s">
        <v>205</v>
      </c>
      <c r="F6" s="20" t="s">
        <v>197</v>
      </c>
      <c r="G6" s="20"/>
      <c r="H6" s="20"/>
    </row>
    <row r="7" ht="22.9" customHeight="1" spans="1:8">
      <c r="A7" s="37"/>
      <c r="B7" s="44" t="s">
        <v>135</v>
      </c>
      <c r="C7" s="36">
        <v>0</v>
      </c>
      <c r="D7" s="36"/>
      <c r="E7" s="36"/>
      <c r="F7" s="36"/>
      <c r="G7" s="36"/>
      <c r="H7" s="36"/>
    </row>
    <row r="8" ht="22.9" customHeight="1" spans="1:8">
      <c r="A8" s="35"/>
      <c r="B8" s="35"/>
      <c r="C8" s="36"/>
      <c r="D8" s="36"/>
      <c r="E8" s="36"/>
      <c r="F8" s="36"/>
      <c r="G8" s="36"/>
      <c r="H8" s="36"/>
    </row>
    <row r="9" ht="22.9" customHeight="1" spans="1:8">
      <c r="A9" s="51"/>
      <c r="B9" s="51"/>
      <c r="C9" s="36"/>
      <c r="D9" s="36"/>
      <c r="E9" s="36"/>
      <c r="F9" s="36"/>
      <c r="G9" s="36"/>
      <c r="H9" s="36"/>
    </row>
    <row r="10" ht="22.9" customHeight="1" spans="1:8">
      <c r="A10" s="51"/>
      <c r="B10" s="51"/>
      <c r="C10" s="36"/>
      <c r="D10" s="36"/>
      <c r="E10" s="36"/>
      <c r="F10" s="36"/>
      <c r="G10" s="36"/>
      <c r="H10" s="36"/>
    </row>
    <row r="11" ht="22.9" customHeight="1" spans="1:8">
      <c r="A11" s="51"/>
      <c r="B11" s="51"/>
      <c r="C11" s="36"/>
      <c r="D11" s="36"/>
      <c r="E11" s="36"/>
      <c r="F11" s="36"/>
      <c r="G11" s="36"/>
      <c r="H11" s="36"/>
    </row>
    <row r="12" ht="22.9" customHeight="1" spans="1:8">
      <c r="A12" s="50"/>
      <c r="B12" s="50"/>
      <c r="C12" s="39"/>
      <c r="D12" s="39"/>
      <c r="E12" s="52"/>
      <c r="F12" s="52"/>
      <c r="G12" s="52"/>
      <c r="H12" s="52"/>
    </row>
    <row r="14" spans="1:1">
      <c r="A14" t="s">
        <v>316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9"/>
  <sheetViews>
    <sheetView zoomScale="145" zoomScaleNormal="145" workbookViewId="0">
      <selection activeCell="C8" sqref="C8"/>
    </sheetView>
  </sheetViews>
  <sheetFormatPr defaultColWidth="10" defaultRowHeight="13.5"/>
  <cols>
    <col min="1" max="1" width="10.5" customWidth="1"/>
    <col min="2" max="2" width="0.125" customWidth="1"/>
    <col min="3" max="3" width="24" customWidth="1"/>
    <col min="4" max="4" width="13.25" customWidth="1"/>
    <col min="5" max="15" width="7.75" customWidth="1"/>
    <col min="16" max="18" width="9.75" customWidth="1"/>
  </cols>
  <sheetData>
    <row r="1" ht="16.35" customHeight="1" spans="1:1">
      <c r="A1" s="33"/>
    </row>
    <row r="2" ht="45.75" customHeight="1" spans="1:15">
      <c r="A2" s="18" t="s">
        <v>25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</row>
    <row r="3" ht="24.2" customHeight="1" spans="1:15">
      <c r="A3" s="47" t="s">
        <v>132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30" t="s">
        <v>31</v>
      </c>
      <c r="O3" s="30"/>
    </row>
    <row r="4" ht="26.1" customHeight="1" spans="1:15">
      <c r="A4" s="20" t="s">
        <v>186</v>
      </c>
      <c r="B4" s="48"/>
      <c r="C4" s="20" t="s">
        <v>317</v>
      </c>
      <c r="D4" s="20" t="s">
        <v>318</v>
      </c>
      <c r="E4" s="20"/>
      <c r="F4" s="20"/>
      <c r="G4" s="20"/>
      <c r="H4" s="20"/>
      <c r="I4" s="20"/>
      <c r="J4" s="20"/>
      <c r="K4" s="20"/>
      <c r="L4" s="20"/>
      <c r="M4" s="20"/>
      <c r="N4" s="20" t="s">
        <v>319</v>
      </c>
      <c r="O4" s="20"/>
    </row>
    <row r="5" ht="31.9" customHeight="1" spans="1:15">
      <c r="A5" s="20"/>
      <c r="B5" s="48"/>
      <c r="C5" s="20"/>
      <c r="D5" s="20" t="s">
        <v>320</v>
      </c>
      <c r="E5" s="20" t="s">
        <v>138</v>
      </c>
      <c r="F5" s="20"/>
      <c r="G5" s="20"/>
      <c r="H5" s="20"/>
      <c r="I5" s="20"/>
      <c r="J5" s="20"/>
      <c r="K5" s="20" t="s">
        <v>321</v>
      </c>
      <c r="L5" s="20" t="s">
        <v>140</v>
      </c>
      <c r="M5" s="20" t="s">
        <v>141</v>
      </c>
      <c r="N5" s="20" t="s">
        <v>322</v>
      </c>
      <c r="O5" s="20" t="s">
        <v>323</v>
      </c>
    </row>
    <row r="6" ht="44.85" customHeight="1" spans="1:15">
      <c r="A6" s="20"/>
      <c r="B6" s="48"/>
      <c r="C6" s="20"/>
      <c r="D6" s="20"/>
      <c r="E6" s="20" t="s">
        <v>324</v>
      </c>
      <c r="F6" s="20" t="s">
        <v>325</v>
      </c>
      <c r="G6" s="20" t="s">
        <v>326</v>
      </c>
      <c r="H6" s="20" t="s">
        <v>327</v>
      </c>
      <c r="I6" s="20" t="s">
        <v>328</v>
      </c>
      <c r="J6" s="20" t="s">
        <v>329</v>
      </c>
      <c r="K6" s="20"/>
      <c r="L6" s="20"/>
      <c r="M6" s="20"/>
      <c r="N6" s="20"/>
      <c r="O6" s="20"/>
    </row>
    <row r="7" ht="22.9" customHeight="1" spans="1:15">
      <c r="A7" s="37"/>
      <c r="B7" s="49"/>
      <c r="C7" s="44" t="s">
        <v>135</v>
      </c>
      <c r="D7" s="36">
        <v>226</v>
      </c>
      <c r="E7" s="36">
        <v>226</v>
      </c>
      <c r="F7" s="36">
        <v>226</v>
      </c>
      <c r="G7" s="36"/>
      <c r="H7" s="36"/>
      <c r="I7" s="36"/>
      <c r="J7" s="36"/>
      <c r="K7" s="36"/>
      <c r="L7" s="36"/>
      <c r="M7" s="36"/>
      <c r="N7" s="36">
        <v>226</v>
      </c>
      <c r="O7" s="37"/>
    </row>
    <row r="8" ht="22.9" customHeight="1" spans="1:15">
      <c r="A8" s="35">
        <v>411</v>
      </c>
      <c r="B8" s="49"/>
      <c r="C8" s="35" t="s">
        <v>3</v>
      </c>
      <c r="D8" s="36">
        <f>D9+D10+D11</f>
        <v>226</v>
      </c>
      <c r="E8" s="36">
        <f>E9+E10+E11</f>
        <v>226</v>
      </c>
      <c r="F8" s="36">
        <f>F9+F10+F11</f>
        <v>226</v>
      </c>
      <c r="G8" s="36"/>
      <c r="H8" s="36"/>
      <c r="I8" s="36"/>
      <c r="J8" s="36"/>
      <c r="K8" s="36"/>
      <c r="L8" s="36"/>
      <c r="M8" s="36"/>
      <c r="N8" s="36">
        <f>N9+N10+N11</f>
        <v>226</v>
      </c>
      <c r="O8" s="37"/>
    </row>
    <row r="9" ht="22.9" customHeight="1" spans="1:15">
      <c r="A9" s="50">
        <v>411001</v>
      </c>
      <c r="B9" s="49"/>
      <c r="C9" s="50" t="s">
        <v>330</v>
      </c>
      <c r="D9" s="39">
        <v>107</v>
      </c>
      <c r="E9" s="39">
        <v>107</v>
      </c>
      <c r="F9" s="39">
        <v>107</v>
      </c>
      <c r="G9" s="39"/>
      <c r="H9" s="39"/>
      <c r="I9" s="39"/>
      <c r="J9" s="39"/>
      <c r="K9" s="39"/>
      <c r="L9" s="39"/>
      <c r="M9" s="39"/>
      <c r="N9" s="39">
        <v>107</v>
      </c>
      <c r="O9" s="38"/>
    </row>
    <row r="10" ht="22.9" customHeight="1" spans="1:15">
      <c r="A10" s="50">
        <v>411001</v>
      </c>
      <c r="B10" s="49"/>
      <c r="C10" s="50" t="s">
        <v>331</v>
      </c>
      <c r="D10" s="39">
        <v>70</v>
      </c>
      <c r="E10" s="39">
        <v>70</v>
      </c>
      <c r="F10" s="39">
        <v>70</v>
      </c>
      <c r="G10" s="39"/>
      <c r="H10" s="39"/>
      <c r="I10" s="39"/>
      <c r="J10" s="39"/>
      <c r="K10" s="39"/>
      <c r="L10" s="39"/>
      <c r="M10" s="39"/>
      <c r="N10" s="39">
        <v>70</v>
      </c>
      <c r="O10" s="38"/>
    </row>
    <row r="11" ht="22.9" customHeight="1" spans="1:15">
      <c r="A11" s="50">
        <v>411001</v>
      </c>
      <c r="B11" s="49"/>
      <c r="C11" s="50" t="s">
        <v>332</v>
      </c>
      <c r="D11" s="39">
        <v>49</v>
      </c>
      <c r="E11" s="39">
        <v>49</v>
      </c>
      <c r="F11" s="39">
        <v>49</v>
      </c>
      <c r="G11" s="39"/>
      <c r="H11" s="39"/>
      <c r="I11" s="39"/>
      <c r="J11" s="39"/>
      <c r="K11" s="39"/>
      <c r="L11" s="39"/>
      <c r="M11" s="39"/>
      <c r="N11" s="39">
        <v>49</v>
      </c>
      <c r="O11" s="38"/>
    </row>
    <row r="12" ht="22.9" customHeight="1"/>
    <row r="13" ht="22.9" customHeight="1"/>
    <row r="14" ht="22.9" customHeight="1"/>
    <row r="15" ht="22.9" customHeight="1"/>
    <row r="16" ht="22.9" customHeight="1"/>
    <row r="17" ht="22.9" customHeight="1"/>
    <row r="18" ht="22.9" customHeight="1"/>
    <row r="19" ht="22.9" customHeight="1"/>
  </sheetData>
  <mergeCells count="14">
    <mergeCell ref="A2:O2"/>
    <mergeCell ref="A3:M3"/>
    <mergeCell ref="N3:O3"/>
    <mergeCell ref="D4:M4"/>
    <mergeCell ref="N4:O4"/>
    <mergeCell ref="E5:J5"/>
    <mergeCell ref="A4:A6"/>
    <mergeCell ref="C4:C6"/>
    <mergeCell ref="D5:D6"/>
    <mergeCell ref="K5:K6"/>
    <mergeCell ref="L5:L6"/>
    <mergeCell ref="M5:M6"/>
    <mergeCell ref="N5:N6"/>
    <mergeCell ref="O5:O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6"/>
  <sheetViews>
    <sheetView zoomScale="115" zoomScaleNormal="115" workbookViewId="0">
      <selection activeCell="B6" sqref="B6"/>
    </sheetView>
  </sheetViews>
  <sheetFormatPr defaultColWidth="10" defaultRowHeight="13.5"/>
  <cols>
    <col min="1" max="1" width="6.75" customWidth="1"/>
    <col min="2" max="2" width="15.125" customWidth="1"/>
    <col min="3" max="3" width="8.5" customWidth="1"/>
    <col min="4" max="4" width="12.25" customWidth="1"/>
    <col min="5" max="5" width="8.375" customWidth="1"/>
    <col min="6" max="6" width="12.625" customWidth="1"/>
    <col min="7" max="7" width="16.5" customWidth="1"/>
    <col min="8" max="8" width="11.25" customWidth="1"/>
    <col min="9" max="9" width="18.625" customWidth="1"/>
    <col min="10" max="10" width="11.5" customWidth="1"/>
    <col min="11" max="11" width="6.125" customWidth="1"/>
    <col min="12" max="12" width="7" customWidth="1"/>
    <col min="13" max="13" width="19.125" customWidth="1"/>
    <col min="14" max="18" width="9.75" customWidth="1"/>
  </cols>
  <sheetData>
    <row r="1" ht="16.35" customHeight="1" spans="1:13">
      <c r="A1" s="33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</row>
    <row r="2" ht="37.9" customHeight="1" spans="1:13">
      <c r="A2" s="33"/>
      <c r="B2" s="33"/>
      <c r="C2" s="34" t="s">
        <v>26</v>
      </c>
      <c r="D2" s="34"/>
      <c r="E2" s="34"/>
      <c r="F2" s="34"/>
      <c r="G2" s="34"/>
      <c r="H2" s="34"/>
      <c r="I2" s="34"/>
      <c r="J2" s="34"/>
      <c r="K2" s="34"/>
      <c r="L2" s="34"/>
      <c r="M2" s="34"/>
    </row>
    <row r="3" ht="24.2" customHeight="1" spans="1:13">
      <c r="A3" s="19" t="s">
        <v>132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30" t="s">
        <v>31</v>
      </c>
      <c r="M3" s="30"/>
    </row>
    <row r="4" ht="33.6" customHeight="1" spans="1:13">
      <c r="A4" s="20" t="s">
        <v>186</v>
      </c>
      <c r="B4" s="20" t="s">
        <v>333</v>
      </c>
      <c r="C4" s="20" t="s">
        <v>334</v>
      </c>
      <c r="D4" s="20" t="s">
        <v>335</v>
      </c>
      <c r="E4" s="20" t="s">
        <v>336</v>
      </c>
      <c r="F4" s="20"/>
      <c r="G4" s="20"/>
      <c r="H4" s="20"/>
      <c r="I4" s="20"/>
      <c r="J4" s="20"/>
      <c r="K4" s="20"/>
      <c r="L4" s="20"/>
      <c r="M4" s="20"/>
    </row>
    <row r="5" ht="36.2" customHeight="1" spans="1:13">
      <c r="A5" s="20"/>
      <c r="B5" s="20"/>
      <c r="C5" s="20"/>
      <c r="D5" s="20"/>
      <c r="E5" s="20" t="s">
        <v>337</v>
      </c>
      <c r="F5" s="20" t="s">
        <v>338</v>
      </c>
      <c r="G5" s="20" t="s">
        <v>339</v>
      </c>
      <c r="H5" s="20" t="s">
        <v>340</v>
      </c>
      <c r="I5" s="20" t="s">
        <v>341</v>
      </c>
      <c r="J5" s="20" t="s">
        <v>342</v>
      </c>
      <c r="K5" s="20" t="s">
        <v>343</v>
      </c>
      <c r="L5" s="20" t="s">
        <v>344</v>
      </c>
      <c r="M5" s="20" t="s">
        <v>345</v>
      </c>
    </row>
    <row r="6" ht="15.95" customHeight="1" spans="1:13">
      <c r="A6" s="35">
        <v>411001</v>
      </c>
      <c r="B6" s="35" t="s">
        <v>3</v>
      </c>
      <c r="C6" s="36">
        <v>226</v>
      </c>
      <c r="D6" s="37"/>
      <c r="E6" s="37"/>
      <c r="F6" s="37"/>
      <c r="G6" s="37"/>
      <c r="H6" s="37"/>
      <c r="I6" s="37"/>
      <c r="J6" s="37"/>
      <c r="K6" s="37"/>
      <c r="L6" s="37"/>
      <c r="M6" s="37"/>
    </row>
    <row r="7" ht="15.95" customHeight="1" spans="1:13">
      <c r="A7" s="38">
        <v>411001</v>
      </c>
      <c r="B7" s="38" t="s">
        <v>330</v>
      </c>
      <c r="C7" s="39">
        <v>107</v>
      </c>
      <c r="D7" s="38" t="s">
        <v>346</v>
      </c>
      <c r="E7" s="40" t="s">
        <v>347</v>
      </c>
      <c r="F7" s="38" t="s">
        <v>348</v>
      </c>
      <c r="G7" s="38" t="s">
        <v>349</v>
      </c>
      <c r="H7" s="38" t="s">
        <v>349</v>
      </c>
      <c r="I7" s="38" t="s">
        <v>349</v>
      </c>
      <c r="J7" s="38" t="s">
        <v>350</v>
      </c>
      <c r="K7" s="38" t="s">
        <v>349</v>
      </c>
      <c r="L7" s="38" t="s">
        <v>351</v>
      </c>
      <c r="M7" s="38"/>
    </row>
    <row r="8" ht="15.95" customHeight="1" spans="1:13">
      <c r="A8" s="38"/>
      <c r="B8" s="38"/>
      <c r="C8" s="39"/>
      <c r="D8" s="38"/>
      <c r="E8" s="41"/>
      <c r="F8" s="38" t="s">
        <v>352</v>
      </c>
      <c r="G8" s="38" t="s">
        <v>349</v>
      </c>
      <c r="H8" s="38" t="s">
        <v>349</v>
      </c>
      <c r="I8" s="38" t="s">
        <v>349</v>
      </c>
      <c r="J8" s="38" t="s">
        <v>350</v>
      </c>
      <c r="K8" s="38" t="s">
        <v>349</v>
      </c>
      <c r="L8" s="38" t="s">
        <v>351</v>
      </c>
      <c r="M8" s="38"/>
    </row>
    <row r="9" ht="15.95" customHeight="1" spans="1:13">
      <c r="A9" s="38"/>
      <c r="B9" s="38"/>
      <c r="C9" s="39"/>
      <c r="D9" s="38"/>
      <c r="E9" s="42"/>
      <c r="F9" s="38" t="s">
        <v>353</v>
      </c>
      <c r="G9" s="38" t="s">
        <v>354</v>
      </c>
      <c r="H9" s="38" t="s">
        <v>355</v>
      </c>
      <c r="I9" s="38" t="s">
        <v>330</v>
      </c>
      <c r="J9" s="38" t="s">
        <v>350</v>
      </c>
      <c r="K9" s="38" t="s">
        <v>356</v>
      </c>
      <c r="L9" s="38" t="s">
        <v>357</v>
      </c>
      <c r="M9" s="38"/>
    </row>
    <row r="10" ht="15.95" customHeight="1" spans="1:13">
      <c r="A10" s="38"/>
      <c r="B10" s="38"/>
      <c r="C10" s="39"/>
      <c r="D10" s="38"/>
      <c r="E10" s="40" t="s">
        <v>358</v>
      </c>
      <c r="F10" s="38" t="s">
        <v>359</v>
      </c>
      <c r="G10" s="38" t="s">
        <v>360</v>
      </c>
      <c r="H10" s="38" t="s">
        <v>361</v>
      </c>
      <c r="I10" s="38" t="s">
        <v>362</v>
      </c>
      <c r="J10" s="38" t="s">
        <v>350</v>
      </c>
      <c r="K10" s="38" t="s">
        <v>363</v>
      </c>
      <c r="L10" s="38" t="s">
        <v>364</v>
      </c>
      <c r="M10" s="38"/>
    </row>
    <row r="11" ht="15.95" customHeight="1" spans="1:13">
      <c r="A11" s="38"/>
      <c r="B11" s="38"/>
      <c r="C11" s="39"/>
      <c r="D11" s="38"/>
      <c r="E11" s="41"/>
      <c r="F11" s="38" t="s">
        <v>365</v>
      </c>
      <c r="G11" s="38" t="s">
        <v>366</v>
      </c>
      <c r="H11" s="38" t="s">
        <v>367</v>
      </c>
      <c r="I11" s="38" t="s">
        <v>366</v>
      </c>
      <c r="J11" s="38" t="s">
        <v>350</v>
      </c>
      <c r="K11" s="38" t="s">
        <v>368</v>
      </c>
      <c r="L11" s="38" t="s">
        <v>364</v>
      </c>
      <c r="M11" s="38"/>
    </row>
    <row r="12" ht="15.95" customHeight="1" spans="1:13">
      <c r="A12" s="38"/>
      <c r="B12" s="38"/>
      <c r="C12" s="39"/>
      <c r="D12" s="38"/>
      <c r="E12" s="42"/>
      <c r="F12" s="38" t="s">
        <v>369</v>
      </c>
      <c r="G12" s="38" t="s">
        <v>370</v>
      </c>
      <c r="H12" s="43">
        <v>45291</v>
      </c>
      <c r="I12" s="38" t="s">
        <v>370</v>
      </c>
      <c r="J12" s="38" t="s">
        <v>350</v>
      </c>
      <c r="K12" s="38" t="s">
        <v>363</v>
      </c>
      <c r="L12" s="38" t="s">
        <v>351</v>
      </c>
      <c r="M12" s="38"/>
    </row>
    <row r="13" ht="15.95" customHeight="1" spans="1:13">
      <c r="A13" s="38"/>
      <c r="B13" s="38"/>
      <c r="C13" s="39"/>
      <c r="D13" s="38"/>
      <c r="E13" s="40" t="s">
        <v>371</v>
      </c>
      <c r="F13" s="38" t="s">
        <v>372</v>
      </c>
      <c r="G13" s="38" t="s">
        <v>349</v>
      </c>
      <c r="H13" s="38" t="s">
        <v>349</v>
      </c>
      <c r="I13" s="38" t="s">
        <v>349</v>
      </c>
      <c r="J13" s="38" t="s">
        <v>350</v>
      </c>
      <c r="K13" s="38" t="s">
        <v>349</v>
      </c>
      <c r="L13" s="38" t="s">
        <v>351</v>
      </c>
      <c r="M13" s="38"/>
    </row>
    <row r="14" ht="15.95" customHeight="1" spans="1:13">
      <c r="A14" s="38"/>
      <c r="B14" s="38"/>
      <c r="C14" s="39"/>
      <c r="D14" s="38"/>
      <c r="E14" s="41"/>
      <c r="F14" s="38" t="s">
        <v>373</v>
      </c>
      <c r="G14" s="38" t="s">
        <v>374</v>
      </c>
      <c r="H14" s="38" t="s">
        <v>375</v>
      </c>
      <c r="I14" s="38" t="s">
        <v>370</v>
      </c>
      <c r="J14" s="38" t="s">
        <v>350</v>
      </c>
      <c r="K14" s="38" t="s">
        <v>376</v>
      </c>
      <c r="L14" s="38" t="s">
        <v>351</v>
      </c>
      <c r="M14" s="38"/>
    </row>
    <row r="15" ht="15.95" customHeight="1" spans="1:13">
      <c r="A15" s="38"/>
      <c r="B15" s="38"/>
      <c r="C15" s="39"/>
      <c r="D15" s="38"/>
      <c r="E15" s="42"/>
      <c r="F15" s="38" t="s">
        <v>377</v>
      </c>
      <c r="G15" s="38" t="s">
        <v>349</v>
      </c>
      <c r="H15" s="38" t="s">
        <v>349</v>
      </c>
      <c r="I15" s="38" t="s">
        <v>349</v>
      </c>
      <c r="J15" s="38" t="s">
        <v>350</v>
      </c>
      <c r="K15" s="38" t="s">
        <v>349</v>
      </c>
      <c r="L15" s="38" t="s">
        <v>351</v>
      </c>
      <c r="M15" s="38"/>
    </row>
    <row r="16" ht="15.95" customHeight="1" spans="1:13">
      <c r="A16" s="38"/>
      <c r="B16" s="38"/>
      <c r="C16" s="39"/>
      <c r="D16" s="38"/>
      <c r="E16" s="44" t="s">
        <v>378</v>
      </c>
      <c r="F16" s="38" t="s">
        <v>379</v>
      </c>
      <c r="G16" s="38" t="s">
        <v>380</v>
      </c>
      <c r="H16" s="45" t="s">
        <v>381</v>
      </c>
      <c r="I16" s="38" t="s">
        <v>380</v>
      </c>
      <c r="J16" s="38" t="s">
        <v>350</v>
      </c>
      <c r="K16" s="38" t="s">
        <v>368</v>
      </c>
      <c r="L16" s="38" t="s">
        <v>364</v>
      </c>
      <c r="M16" s="38"/>
    </row>
    <row r="17" ht="15.95" customHeight="1" spans="1:13">
      <c r="A17" s="38">
        <v>411001</v>
      </c>
      <c r="B17" s="38" t="s">
        <v>331</v>
      </c>
      <c r="C17" s="39">
        <v>70</v>
      </c>
      <c r="D17" s="38" t="s">
        <v>382</v>
      </c>
      <c r="E17" s="40" t="s">
        <v>371</v>
      </c>
      <c r="F17" s="38" t="s">
        <v>372</v>
      </c>
      <c r="G17" s="38" t="s">
        <v>349</v>
      </c>
      <c r="H17" s="38" t="s">
        <v>349</v>
      </c>
      <c r="I17" s="38" t="s">
        <v>349</v>
      </c>
      <c r="J17" s="38" t="s">
        <v>350</v>
      </c>
      <c r="K17" s="38" t="s">
        <v>349</v>
      </c>
      <c r="L17" s="38" t="s">
        <v>383</v>
      </c>
      <c r="M17" s="38"/>
    </row>
    <row r="18" ht="15.95" customHeight="1" spans="1:13">
      <c r="A18" s="38"/>
      <c r="B18" s="38"/>
      <c r="C18" s="39"/>
      <c r="D18" s="38"/>
      <c r="E18" s="41"/>
      <c r="F18" s="38" t="s">
        <v>373</v>
      </c>
      <c r="G18" s="38" t="s">
        <v>384</v>
      </c>
      <c r="H18" s="38" t="s">
        <v>385</v>
      </c>
      <c r="I18" s="38" t="s">
        <v>386</v>
      </c>
      <c r="J18" s="38" t="s">
        <v>350</v>
      </c>
      <c r="K18" s="38" t="s">
        <v>349</v>
      </c>
      <c r="L18" s="38" t="s">
        <v>383</v>
      </c>
      <c r="M18" s="38"/>
    </row>
    <row r="19" ht="15.95" customHeight="1" spans="1:13">
      <c r="A19" s="38"/>
      <c r="B19" s="38"/>
      <c r="C19" s="39"/>
      <c r="D19" s="38"/>
      <c r="E19" s="42"/>
      <c r="F19" s="38" t="s">
        <v>377</v>
      </c>
      <c r="G19" s="38" t="s">
        <v>349</v>
      </c>
      <c r="H19" s="38" t="s">
        <v>349</v>
      </c>
      <c r="I19" s="38" t="s">
        <v>349</v>
      </c>
      <c r="J19" s="38" t="s">
        <v>350</v>
      </c>
      <c r="K19" s="38" t="s">
        <v>349</v>
      </c>
      <c r="L19" s="38" t="s">
        <v>383</v>
      </c>
      <c r="M19" s="38"/>
    </row>
    <row r="20" ht="15.95" customHeight="1" spans="1:13">
      <c r="A20" s="38"/>
      <c r="B20" s="38"/>
      <c r="C20" s="39"/>
      <c r="D20" s="38"/>
      <c r="E20" s="44" t="s">
        <v>378</v>
      </c>
      <c r="F20" s="38" t="s">
        <v>379</v>
      </c>
      <c r="G20" s="38" t="s">
        <v>387</v>
      </c>
      <c r="H20" s="38" t="s">
        <v>388</v>
      </c>
      <c r="I20" s="38" t="s">
        <v>387</v>
      </c>
      <c r="J20" s="38" t="s">
        <v>350</v>
      </c>
      <c r="K20" s="38" t="s">
        <v>368</v>
      </c>
      <c r="L20" s="38" t="s">
        <v>364</v>
      </c>
      <c r="M20" s="38"/>
    </row>
    <row r="21" ht="15.95" customHeight="1" spans="1:13">
      <c r="A21" s="38"/>
      <c r="B21" s="38"/>
      <c r="C21" s="39"/>
      <c r="D21" s="38"/>
      <c r="E21" s="40" t="s">
        <v>358</v>
      </c>
      <c r="F21" s="38" t="s">
        <v>359</v>
      </c>
      <c r="G21" s="38" t="s">
        <v>389</v>
      </c>
      <c r="H21" s="38" t="s">
        <v>390</v>
      </c>
      <c r="I21" s="38" t="s">
        <v>390</v>
      </c>
      <c r="J21" s="38" t="s">
        <v>350</v>
      </c>
      <c r="K21" s="38" t="s">
        <v>391</v>
      </c>
      <c r="L21" s="38" t="s">
        <v>351</v>
      </c>
      <c r="M21" s="38"/>
    </row>
    <row r="22" ht="15.95" customHeight="1" spans="1:13">
      <c r="A22" s="38"/>
      <c r="B22" s="38"/>
      <c r="C22" s="39"/>
      <c r="D22" s="38"/>
      <c r="E22" s="41"/>
      <c r="F22" s="38" t="s">
        <v>365</v>
      </c>
      <c r="G22" s="38" t="s">
        <v>392</v>
      </c>
      <c r="H22" s="46">
        <v>0.8</v>
      </c>
      <c r="I22" s="38" t="s">
        <v>392</v>
      </c>
      <c r="J22" s="38" t="s">
        <v>350</v>
      </c>
      <c r="K22" s="38" t="s">
        <v>391</v>
      </c>
      <c r="L22" s="38" t="s">
        <v>351</v>
      </c>
      <c r="M22" s="38"/>
    </row>
    <row r="23" ht="15.95" customHeight="1" spans="1:13">
      <c r="A23" s="38"/>
      <c r="B23" s="38"/>
      <c r="C23" s="39"/>
      <c r="D23" s="38"/>
      <c r="E23" s="42"/>
      <c r="F23" s="38" t="s">
        <v>369</v>
      </c>
      <c r="G23" s="38" t="s">
        <v>393</v>
      </c>
      <c r="H23" s="46">
        <v>1</v>
      </c>
      <c r="I23" s="38" t="s">
        <v>393</v>
      </c>
      <c r="J23" s="38" t="s">
        <v>350</v>
      </c>
      <c r="K23" s="38" t="s">
        <v>363</v>
      </c>
      <c r="L23" s="38" t="s">
        <v>351</v>
      </c>
      <c r="M23" s="38"/>
    </row>
    <row r="24" ht="15.95" customHeight="1" spans="1:13">
      <c r="A24" s="38"/>
      <c r="B24" s="38"/>
      <c r="C24" s="39"/>
      <c r="D24" s="38"/>
      <c r="E24" s="40" t="s">
        <v>347</v>
      </c>
      <c r="F24" s="38" t="s">
        <v>348</v>
      </c>
      <c r="G24" s="38" t="s">
        <v>349</v>
      </c>
      <c r="H24" s="38" t="s">
        <v>349</v>
      </c>
      <c r="I24" s="38" t="s">
        <v>349</v>
      </c>
      <c r="J24" s="38" t="s">
        <v>350</v>
      </c>
      <c r="K24" s="38" t="s">
        <v>349</v>
      </c>
      <c r="L24" s="38" t="s">
        <v>351</v>
      </c>
      <c r="M24" s="38"/>
    </row>
    <row r="25" ht="15.95" customHeight="1" spans="1:13">
      <c r="A25" s="38"/>
      <c r="B25" s="38"/>
      <c r="C25" s="39"/>
      <c r="D25" s="38"/>
      <c r="E25" s="41"/>
      <c r="F25" s="38" t="s">
        <v>352</v>
      </c>
      <c r="G25" s="38" t="s">
        <v>349</v>
      </c>
      <c r="H25" s="38" t="s">
        <v>349</v>
      </c>
      <c r="I25" s="38" t="s">
        <v>349</v>
      </c>
      <c r="J25" s="38" t="s">
        <v>350</v>
      </c>
      <c r="K25" s="38" t="s">
        <v>349</v>
      </c>
      <c r="L25" s="38" t="s">
        <v>351</v>
      </c>
      <c r="M25" s="38"/>
    </row>
    <row r="26" ht="15.95" customHeight="1" spans="1:13">
      <c r="A26" s="38"/>
      <c r="B26" s="38"/>
      <c r="C26" s="39"/>
      <c r="D26" s="38"/>
      <c r="E26" s="42"/>
      <c r="F26" s="38" t="s">
        <v>353</v>
      </c>
      <c r="G26" s="38" t="s">
        <v>354</v>
      </c>
      <c r="H26" s="38" t="s">
        <v>394</v>
      </c>
      <c r="I26" s="38" t="s">
        <v>331</v>
      </c>
      <c r="J26" s="38" t="s">
        <v>350</v>
      </c>
      <c r="K26" s="38" t="s">
        <v>356</v>
      </c>
      <c r="L26" s="38" t="s">
        <v>357</v>
      </c>
      <c r="M26" s="38"/>
    </row>
    <row r="27" ht="15.95" customHeight="1" spans="1:13">
      <c r="A27" s="38">
        <v>411001</v>
      </c>
      <c r="B27" s="38" t="s">
        <v>332</v>
      </c>
      <c r="C27" s="39">
        <v>49</v>
      </c>
      <c r="D27" s="38" t="s">
        <v>395</v>
      </c>
      <c r="E27" s="40" t="s">
        <v>347</v>
      </c>
      <c r="F27" s="38" t="s">
        <v>348</v>
      </c>
      <c r="G27" s="38" t="s">
        <v>349</v>
      </c>
      <c r="H27" s="38" t="s">
        <v>349</v>
      </c>
      <c r="I27" s="38" t="s">
        <v>349</v>
      </c>
      <c r="J27" s="38" t="s">
        <v>350</v>
      </c>
      <c r="K27" s="38" t="s">
        <v>349</v>
      </c>
      <c r="L27" s="38" t="s">
        <v>383</v>
      </c>
      <c r="M27" s="38"/>
    </row>
    <row r="28" ht="15.95" customHeight="1" spans="1:13">
      <c r="A28" s="38"/>
      <c r="B28" s="38"/>
      <c r="C28" s="39"/>
      <c r="D28" s="38"/>
      <c r="E28" s="41"/>
      <c r="F28" s="38" t="s">
        <v>352</v>
      </c>
      <c r="G28" s="38" t="s">
        <v>349</v>
      </c>
      <c r="H28" s="38" t="s">
        <v>349</v>
      </c>
      <c r="I28" s="38" t="s">
        <v>349</v>
      </c>
      <c r="J28" s="38" t="s">
        <v>350</v>
      </c>
      <c r="K28" s="38" t="s">
        <v>349</v>
      </c>
      <c r="L28" s="38" t="s">
        <v>383</v>
      </c>
      <c r="M28" s="38"/>
    </row>
    <row r="29" ht="15.95" customHeight="1" spans="1:13">
      <c r="A29" s="38"/>
      <c r="B29" s="38"/>
      <c r="C29" s="39"/>
      <c r="D29" s="38"/>
      <c r="E29" s="42"/>
      <c r="F29" s="38" t="s">
        <v>353</v>
      </c>
      <c r="G29" s="38" t="s">
        <v>354</v>
      </c>
      <c r="H29" s="38" t="s">
        <v>396</v>
      </c>
      <c r="I29" s="38" t="s">
        <v>332</v>
      </c>
      <c r="J29" s="38" t="s">
        <v>350</v>
      </c>
      <c r="K29" s="38" t="s">
        <v>356</v>
      </c>
      <c r="L29" s="38" t="s">
        <v>357</v>
      </c>
      <c r="M29" s="38"/>
    </row>
    <row r="30" ht="15.95" customHeight="1" spans="1:13">
      <c r="A30" s="38"/>
      <c r="B30" s="38"/>
      <c r="C30" s="39"/>
      <c r="D30" s="38"/>
      <c r="E30" s="40" t="s">
        <v>358</v>
      </c>
      <c r="F30" s="38" t="s">
        <v>359</v>
      </c>
      <c r="G30" s="38" t="s">
        <v>397</v>
      </c>
      <c r="H30" s="38" t="s">
        <v>398</v>
      </c>
      <c r="I30" s="38" t="s">
        <v>397</v>
      </c>
      <c r="J30" s="38" t="s">
        <v>350</v>
      </c>
      <c r="K30" s="38" t="s">
        <v>368</v>
      </c>
      <c r="L30" s="38" t="s">
        <v>357</v>
      </c>
      <c r="M30" s="38"/>
    </row>
    <row r="31" ht="15.95" customHeight="1" spans="1:13">
      <c r="A31" s="38"/>
      <c r="B31" s="38"/>
      <c r="C31" s="39"/>
      <c r="D31" s="38"/>
      <c r="E31" s="41"/>
      <c r="F31" s="38" t="s">
        <v>365</v>
      </c>
      <c r="G31" s="38" t="s">
        <v>399</v>
      </c>
      <c r="H31" s="38" t="s">
        <v>381</v>
      </c>
      <c r="I31" s="38" t="s">
        <v>399</v>
      </c>
      <c r="J31" s="38" t="s">
        <v>350</v>
      </c>
      <c r="K31" s="38" t="s">
        <v>368</v>
      </c>
      <c r="L31" s="38" t="s">
        <v>351</v>
      </c>
      <c r="M31" s="38"/>
    </row>
    <row r="32" ht="15.95" customHeight="1" spans="1:13">
      <c r="A32" s="38"/>
      <c r="B32" s="38"/>
      <c r="C32" s="39"/>
      <c r="D32" s="38"/>
      <c r="E32" s="42"/>
      <c r="F32" s="38" t="s">
        <v>369</v>
      </c>
      <c r="G32" s="38" t="s">
        <v>400</v>
      </c>
      <c r="H32" s="38" t="s">
        <v>401</v>
      </c>
      <c r="I32" s="38" t="s">
        <v>400</v>
      </c>
      <c r="J32" s="38" t="s">
        <v>350</v>
      </c>
      <c r="K32" s="38" t="s">
        <v>391</v>
      </c>
      <c r="L32" s="38" t="s">
        <v>351</v>
      </c>
      <c r="M32" s="38"/>
    </row>
    <row r="33" ht="15.95" customHeight="1" spans="1:13">
      <c r="A33" s="38"/>
      <c r="B33" s="38"/>
      <c r="C33" s="39"/>
      <c r="D33" s="38"/>
      <c r="E33" s="44" t="s">
        <v>378</v>
      </c>
      <c r="F33" s="38" t="s">
        <v>379</v>
      </c>
      <c r="G33" s="38" t="s">
        <v>402</v>
      </c>
      <c r="H33" s="38" t="s">
        <v>388</v>
      </c>
      <c r="I33" s="38" t="s">
        <v>402</v>
      </c>
      <c r="J33" s="38" t="s">
        <v>350</v>
      </c>
      <c r="K33" s="38" t="s">
        <v>368</v>
      </c>
      <c r="L33" s="38" t="s">
        <v>351</v>
      </c>
      <c r="M33" s="38"/>
    </row>
    <row r="34" ht="15.95" customHeight="1" spans="1:13">
      <c r="A34" s="38"/>
      <c r="B34" s="38"/>
      <c r="C34" s="39"/>
      <c r="D34" s="38"/>
      <c r="E34" s="40" t="s">
        <v>371</v>
      </c>
      <c r="F34" s="38" t="s">
        <v>372</v>
      </c>
      <c r="G34" s="38" t="s">
        <v>349</v>
      </c>
      <c r="H34" s="38" t="s">
        <v>349</v>
      </c>
      <c r="I34" s="38" t="s">
        <v>349</v>
      </c>
      <c r="J34" s="38" t="s">
        <v>350</v>
      </c>
      <c r="K34" s="38" t="s">
        <v>349</v>
      </c>
      <c r="L34" s="38" t="s">
        <v>383</v>
      </c>
      <c r="M34" s="38"/>
    </row>
    <row r="35" ht="15.95" customHeight="1" spans="1:13">
      <c r="A35" s="38"/>
      <c r="B35" s="38"/>
      <c r="C35" s="39"/>
      <c r="D35" s="38"/>
      <c r="E35" s="41"/>
      <c r="F35" s="38" t="s">
        <v>373</v>
      </c>
      <c r="G35" s="38" t="s">
        <v>403</v>
      </c>
      <c r="H35" s="38" t="s">
        <v>381</v>
      </c>
      <c r="I35" s="38" t="s">
        <v>403</v>
      </c>
      <c r="J35" s="38" t="s">
        <v>350</v>
      </c>
      <c r="K35" s="38" t="s">
        <v>368</v>
      </c>
      <c r="L35" s="38" t="s">
        <v>351</v>
      </c>
      <c r="M35" s="38"/>
    </row>
    <row r="36" ht="15.95" customHeight="1" spans="1:13">
      <c r="A36" s="38"/>
      <c r="B36" s="38"/>
      <c r="C36" s="39"/>
      <c r="D36" s="38"/>
      <c r="E36" s="42"/>
      <c r="F36" s="38" t="s">
        <v>377</v>
      </c>
      <c r="G36" s="38" t="s">
        <v>349</v>
      </c>
      <c r="H36" s="38" t="s">
        <v>349</v>
      </c>
      <c r="I36" s="38" t="s">
        <v>349</v>
      </c>
      <c r="J36" s="38" t="s">
        <v>350</v>
      </c>
      <c r="K36" s="38" t="s">
        <v>349</v>
      </c>
      <c r="L36" s="38" t="s">
        <v>383</v>
      </c>
      <c r="M36" s="38"/>
    </row>
  </sheetData>
  <autoFilter ref="A2:M36">
    <extLst/>
  </autoFilter>
  <mergeCells count="29">
    <mergeCell ref="C2:M2"/>
    <mergeCell ref="A3:K3"/>
    <mergeCell ref="L3:M3"/>
    <mergeCell ref="E4:M4"/>
    <mergeCell ref="A4:A5"/>
    <mergeCell ref="A7:A16"/>
    <mergeCell ref="A17:A26"/>
    <mergeCell ref="A27:A36"/>
    <mergeCell ref="B4:B5"/>
    <mergeCell ref="B7:B16"/>
    <mergeCell ref="B17:B26"/>
    <mergeCell ref="B27:B36"/>
    <mergeCell ref="C4:C5"/>
    <mergeCell ref="C7:C16"/>
    <mergeCell ref="C17:C26"/>
    <mergeCell ref="C27:C36"/>
    <mergeCell ref="D4:D5"/>
    <mergeCell ref="D7:D16"/>
    <mergeCell ref="D17:D26"/>
    <mergeCell ref="D27:D36"/>
    <mergeCell ref="E7:E9"/>
    <mergeCell ref="E10:E12"/>
    <mergeCell ref="E13:E15"/>
    <mergeCell ref="E17:E19"/>
    <mergeCell ref="E21:E23"/>
    <mergeCell ref="E24:E26"/>
    <mergeCell ref="E27:E29"/>
    <mergeCell ref="E30:E32"/>
    <mergeCell ref="E34:E3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1"/>
  <sheetViews>
    <sheetView zoomScale="115" zoomScaleNormal="115" workbookViewId="0">
      <selection activeCell="A2" sqref="A2:P2"/>
    </sheetView>
  </sheetViews>
  <sheetFormatPr defaultColWidth="10" defaultRowHeight="13.5"/>
  <cols>
    <col min="1" max="1" width="6.25" customWidth="1"/>
    <col min="2" max="2" width="13.375" customWidth="1"/>
    <col min="3" max="3" width="8.375" customWidth="1"/>
    <col min="4" max="4" width="10.5" customWidth="1"/>
    <col min="5" max="6" width="9.75" customWidth="1"/>
    <col min="7" max="7" width="9.875" customWidth="1"/>
    <col min="8" max="9" width="8.25" customWidth="1"/>
    <col min="10" max="10" width="33.625" customWidth="1"/>
    <col min="11" max="11" width="8.875" customWidth="1"/>
    <col min="12" max="12" width="13.125" customWidth="1"/>
    <col min="13" max="16" width="9.75" customWidth="1"/>
    <col min="17" max="17" width="24.375" customWidth="1"/>
    <col min="18" max="18" width="15.75" customWidth="1"/>
    <col min="19" max="19" width="9.75" customWidth="1"/>
  </cols>
  <sheetData>
    <row r="1" ht="42.2" customHeight="1" spans="1:18">
      <c r="A1" s="18" t="s">
        <v>404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</row>
    <row r="2" ht="23.25" customHeight="1" spans="1:18">
      <c r="A2" s="19" t="s">
        <v>132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30" t="s">
        <v>31</v>
      </c>
      <c r="R2" s="30"/>
    </row>
    <row r="3" ht="21.6" customHeight="1" spans="1:18">
      <c r="A3" s="20" t="s">
        <v>299</v>
      </c>
      <c r="B3" s="20" t="s">
        <v>300</v>
      </c>
      <c r="C3" s="20" t="s">
        <v>405</v>
      </c>
      <c r="D3" s="20"/>
      <c r="E3" s="20"/>
      <c r="F3" s="20"/>
      <c r="G3" s="20"/>
      <c r="H3" s="20"/>
      <c r="I3" s="20"/>
      <c r="J3" s="20" t="s">
        <v>406</v>
      </c>
      <c r="K3" s="20" t="s">
        <v>407</v>
      </c>
      <c r="L3" s="20"/>
      <c r="M3" s="20"/>
      <c r="N3" s="20"/>
      <c r="O3" s="20"/>
      <c r="P3" s="20"/>
      <c r="Q3" s="20"/>
      <c r="R3" s="20"/>
    </row>
    <row r="4" ht="23.25" customHeight="1" spans="1:18">
      <c r="A4" s="20"/>
      <c r="B4" s="20"/>
      <c r="C4" s="20" t="s">
        <v>334</v>
      </c>
      <c r="D4" s="20" t="s">
        <v>408</v>
      </c>
      <c r="E4" s="20"/>
      <c r="F4" s="20"/>
      <c r="G4" s="20"/>
      <c r="H4" s="20" t="s">
        <v>409</v>
      </c>
      <c r="I4" s="20"/>
      <c r="J4" s="20"/>
      <c r="K4" s="20"/>
      <c r="L4" s="20"/>
      <c r="M4" s="20"/>
      <c r="N4" s="20"/>
      <c r="O4" s="20"/>
      <c r="P4" s="20"/>
      <c r="Q4" s="20"/>
      <c r="R4" s="20"/>
    </row>
    <row r="5" ht="31.15" customHeight="1" spans="1:18">
      <c r="A5" s="20"/>
      <c r="B5" s="20"/>
      <c r="C5" s="21"/>
      <c r="D5" s="21" t="s">
        <v>138</v>
      </c>
      <c r="E5" s="21" t="s">
        <v>410</v>
      </c>
      <c r="F5" s="21" t="s">
        <v>142</v>
      </c>
      <c r="G5" s="21" t="s">
        <v>411</v>
      </c>
      <c r="H5" s="21" t="s">
        <v>156</v>
      </c>
      <c r="I5" s="21" t="s">
        <v>157</v>
      </c>
      <c r="J5" s="21"/>
      <c r="K5" s="20" t="s">
        <v>337</v>
      </c>
      <c r="L5" s="20" t="s">
        <v>338</v>
      </c>
      <c r="M5" s="20" t="s">
        <v>339</v>
      </c>
      <c r="N5" s="20" t="s">
        <v>344</v>
      </c>
      <c r="O5" s="20" t="s">
        <v>340</v>
      </c>
      <c r="P5" s="20" t="s">
        <v>412</v>
      </c>
      <c r="Q5" s="20" t="s">
        <v>413</v>
      </c>
      <c r="R5" s="20" t="s">
        <v>345</v>
      </c>
    </row>
    <row r="6" ht="45" customHeight="1" spans="1:18">
      <c r="A6" s="22">
        <v>411001</v>
      </c>
      <c r="B6" s="22" t="s">
        <v>3</v>
      </c>
      <c r="C6" s="23">
        <v>1201.7</v>
      </c>
      <c r="D6" s="23"/>
      <c r="E6" s="23"/>
      <c r="F6" s="23"/>
      <c r="G6" s="23"/>
      <c r="H6" s="23">
        <f>C6-I6</f>
        <v>975.7</v>
      </c>
      <c r="I6" s="23">
        <v>226</v>
      </c>
      <c r="J6" s="25" t="s">
        <v>414</v>
      </c>
      <c r="K6" s="26" t="s">
        <v>358</v>
      </c>
      <c r="L6" s="27" t="s">
        <v>415</v>
      </c>
      <c r="M6" s="27" t="s">
        <v>416</v>
      </c>
      <c r="N6" s="27" t="s">
        <v>364</v>
      </c>
      <c r="O6" s="27">
        <v>80</v>
      </c>
      <c r="P6" s="27" t="s">
        <v>417</v>
      </c>
      <c r="Q6" s="27" t="s">
        <v>418</v>
      </c>
      <c r="R6" s="27"/>
    </row>
    <row r="7" ht="45" customHeight="1" spans="1:18">
      <c r="A7" s="24"/>
      <c r="B7" s="24"/>
      <c r="C7" s="23"/>
      <c r="D7" s="23"/>
      <c r="E7" s="23"/>
      <c r="F7" s="23"/>
      <c r="G7" s="23"/>
      <c r="H7" s="23"/>
      <c r="I7" s="23"/>
      <c r="J7" s="25"/>
      <c r="K7" s="28"/>
      <c r="L7" s="27" t="s">
        <v>419</v>
      </c>
      <c r="M7" s="27" t="s">
        <v>420</v>
      </c>
      <c r="N7" s="27" t="s">
        <v>364</v>
      </c>
      <c r="O7" s="27">
        <v>2</v>
      </c>
      <c r="P7" s="27" t="s">
        <v>417</v>
      </c>
      <c r="Q7" s="27" t="s">
        <v>418</v>
      </c>
      <c r="R7" s="27"/>
    </row>
    <row r="8" ht="45" customHeight="1" spans="1:18">
      <c r="A8" s="24"/>
      <c r="B8" s="24"/>
      <c r="C8" s="23"/>
      <c r="D8" s="23"/>
      <c r="E8" s="23"/>
      <c r="F8" s="23"/>
      <c r="G8" s="23"/>
      <c r="H8" s="23"/>
      <c r="I8" s="23"/>
      <c r="J8" s="25"/>
      <c r="K8" s="26" t="s">
        <v>371</v>
      </c>
      <c r="L8" s="27" t="s">
        <v>421</v>
      </c>
      <c r="M8" s="27" t="s">
        <v>422</v>
      </c>
      <c r="N8" s="27" t="s">
        <v>364</v>
      </c>
      <c r="O8" s="27">
        <v>80</v>
      </c>
      <c r="P8" s="27" t="s">
        <v>417</v>
      </c>
      <c r="Q8" s="27" t="s">
        <v>423</v>
      </c>
      <c r="R8" s="27"/>
    </row>
    <row r="9" ht="45" customHeight="1" spans="1:18">
      <c r="A9" s="24"/>
      <c r="B9" s="24"/>
      <c r="C9" s="23"/>
      <c r="D9" s="23"/>
      <c r="E9" s="23"/>
      <c r="F9" s="23"/>
      <c r="G9" s="23"/>
      <c r="H9" s="23"/>
      <c r="I9" s="23"/>
      <c r="J9" s="25"/>
      <c r="K9" s="28"/>
      <c r="L9" s="27" t="s">
        <v>424</v>
      </c>
      <c r="M9" s="27" t="s">
        <v>425</v>
      </c>
      <c r="N9" s="27" t="s">
        <v>364</v>
      </c>
      <c r="O9" s="27">
        <v>3000</v>
      </c>
      <c r="P9" s="27" t="s">
        <v>376</v>
      </c>
      <c r="Q9" s="27" t="s">
        <v>423</v>
      </c>
      <c r="R9" s="31"/>
    </row>
    <row r="10" ht="45" customHeight="1" spans="1:18">
      <c r="A10" s="24"/>
      <c r="B10" s="24"/>
      <c r="C10" s="23"/>
      <c r="D10" s="23"/>
      <c r="E10" s="23"/>
      <c r="F10" s="23"/>
      <c r="G10" s="23"/>
      <c r="H10" s="23"/>
      <c r="I10" s="23"/>
      <c r="J10" s="25"/>
      <c r="K10" s="29" t="s">
        <v>378</v>
      </c>
      <c r="L10" s="27" t="s">
        <v>426</v>
      </c>
      <c r="M10" s="27" t="s">
        <v>427</v>
      </c>
      <c r="N10" s="27" t="s">
        <v>364</v>
      </c>
      <c r="O10" s="27">
        <v>95</v>
      </c>
      <c r="P10" s="27" t="s">
        <v>368</v>
      </c>
      <c r="Q10" s="27" t="s">
        <v>428</v>
      </c>
      <c r="R10" s="32"/>
    </row>
    <row r="11" ht="45" customHeight="1"/>
  </sheetData>
  <mergeCells count="23">
    <mergeCell ref="A1:R1"/>
    <mergeCell ref="A2:P2"/>
    <mergeCell ref="Q2:R2"/>
    <mergeCell ref="C3:I3"/>
    <mergeCell ref="D4:G4"/>
    <mergeCell ref="H4:I4"/>
    <mergeCell ref="A3:A5"/>
    <mergeCell ref="A6:A10"/>
    <mergeCell ref="B3:B5"/>
    <mergeCell ref="B6:B10"/>
    <mergeCell ref="C4:C5"/>
    <mergeCell ref="C6:C10"/>
    <mergeCell ref="D6:D10"/>
    <mergeCell ref="E6:E10"/>
    <mergeCell ref="F6:F10"/>
    <mergeCell ref="G6:G10"/>
    <mergeCell ref="H6:H10"/>
    <mergeCell ref="I6:I10"/>
    <mergeCell ref="J3:J5"/>
    <mergeCell ref="J6:J10"/>
    <mergeCell ref="K6:K7"/>
    <mergeCell ref="K8:K9"/>
    <mergeCell ref="K3:R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P9"/>
  <sheetViews>
    <sheetView tabSelected="1" workbookViewId="0">
      <selection activeCell="G17" sqref="G17"/>
    </sheetView>
  </sheetViews>
  <sheetFormatPr defaultColWidth="8" defaultRowHeight="12.75" customHeight="1"/>
  <cols>
    <col min="1" max="1" width="8" style="1" customWidth="1"/>
    <col min="2" max="2" width="22.125" style="1" customWidth="1"/>
    <col min="3" max="3" width="13" style="1" customWidth="1"/>
    <col min="4" max="5" width="10.375" style="1" customWidth="1"/>
    <col min="6" max="7" width="20.375" style="1" customWidth="1"/>
    <col min="8" max="8" width="17.625" style="1" customWidth="1"/>
    <col min="9" max="16" width="11.125" style="1" customWidth="1"/>
    <col min="17" max="17" width="8" style="1" customWidth="1"/>
    <col min="18" max="16384" width="8" style="2"/>
  </cols>
  <sheetData>
    <row r="1" s="1" customFormat="1" ht="56.1" customHeight="1" spans="1:16">
      <c r="A1" s="3" t="s">
        <v>28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="1" customFormat="1" ht="21" customHeight="1" spans="1:16">
      <c r="A2" s="4" t="s">
        <v>132</v>
      </c>
      <c r="B2" s="4"/>
      <c r="C2" s="4"/>
      <c r="D2" s="4"/>
      <c r="E2" s="4"/>
      <c r="F2" s="4"/>
      <c r="G2" s="4"/>
      <c r="H2" s="5"/>
      <c r="I2" s="5"/>
      <c r="J2" s="5"/>
      <c r="K2" s="5"/>
      <c r="L2" s="5"/>
      <c r="M2" s="5"/>
      <c r="N2" s="5"/>
      <c r="O2" s="5"/>
      <c r="P2" s="16" t="s">
        <v>429</v>
      </c>
    </row>
    <row r="3" s="1" customFormat="1" ht="22.5" customHeight="1" spans="1:16">
      <c r="A3" s="6" t="s">
        <v>186</v>
      </c>
      <c r="B3" s="6" t="s">
        <v>333</v>
      </c>
      <c r="C3" s="6" t="s">
        <v>334</v>
      </c>
      <c r="D3" s="7" t="s">
        <v>430</v>
      </c>
      <c r="E3" s="7"/>
      <c r="F3" s="6" t="s">
        <v>335</v>
      </c>
      <c r="G3" s="6" t="s">
        <v>431</v>
      </c>
      <c r="H3" s="7" t="s">
        <v>336</v>
      </c>
      <c r="I3" s="7"/>
      <c r="J3" s="7"/>
      <c r="K3" s="7"/>
      <c r="L3" s="7"/>
      <c r="M3" s="7"/>
      <c r="N3" s="7"/>
      <c r="O3" s="7"/>
      <c r="P3" s="7"/>
    </row>
    <row r="4" s="1" customFormat="1" ht="34.5" customHeight="1" spans="1:16">
      <c r="A4" s="6"/>
      <c r="B4" s="6"/>
      <c r="C4" s="6"/>
      <c r="D4" s="6" t="s">
        <v>432</v>
      </c>
      <c r="E4" s="6" t="s">
        <v>433</v>
      </c>
      <c r="F4" s="6"/>
      <c r="G4" s="6"/>
      <c r="H4" s="7" t="s">
        <v>358</v>
      </c>
      <c r="I4" s="7"/>
      <c r="J4" s="7"/>
      <c r="K4" s="7"/>
      <c r="L4" s="7" t="s">
        <v>371</v>
      </c>
      <c r="M4" s="7"/>
      <c r="N4" s="7"/>
      <c r="O4" s="7"/>
      <c r="P4" s="7"/>
    </row>
    <row r="5" s="1" customFormat="1" ht="45.75" customHeight="1" spans="1:16">
      <c r="A5" s="6"/>
      <c r="B5" s="6"/>
      <c r="C5" s="6"/>
      <c r="D5" s="6"/>
      <c r="E5" s="6"/>
      <c r="F5" s="6"/>
      <c r="G5" s="6"/>
      <c r="H5" s="6" t="s">
        <v>359</v>
      </c>
      <c r="I5" s="6" t="s">
        <v>365</v>
      </c>
      <c r="J5" s="6" t="s">
        <v>369</v>
      </c>
      <c r="K5" s="6" t="s">
        <v>347</v>
      </c>
      <c r="L5" s="6" t="s">
        <v>372</v>
      </c>
      <c r="M5" s="6" t="s">
        <v>373</v>
      </c>
      <c r="N5" s="6" t="s">
        <v>377</v>
      </c>
      <c r="O5" s="6" t="s">
        <v>434</v>
      </c>
      <c r="P5" s="6" t="s">
        <v>435</v>
      </c>
    </row>
    <row r="6" s="1" customFormat="1" ht="45.75" customHeight="1" spans="1:16">
      <c r="A6" s="6"/>
      <c r="B6" s="6" t="s">
        <v>135</v>
      </c>
      <c r="C6" s="8">
        <v>0</v>
      </c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="1" customFormat="1" ht="48.95" customHeight="1" spans="1:16">
      <c r="A7" s="9"/>
      <c r="B7" s="10"/>
      <c r="C7" s="11"/>
      <c r="D7" s="12"/>
      <c r="E7" s="12"/>
      <c r="F7" s="13"/>
      <c r="G7" s="13"/>
      <c r="H7" s="14"/>
      <c r="I7" s="17"/>
      <c r="J7" s="17"/>
      <c r="K7" s="14"/>
      <c r="L7" s="17"/>
      <c r="M7" s="14"/>
      <c r="N7" s="17"/>
      <c r="O7" s="17"/>
      <c r="P7" s="14"/>
    </row>
    <row r="8" s="1" customFormat="1" ht="15" customHeight="1"/>
    <row r="9" customHeight="1" spans="1:1">
      <c r="A9" s="15" t="s">
        <v>436</v>
      </c>
    </row>
  </sheetData>
  <mergeCells count="13">
    <mergeCell ref="A1:P1"/>
    <mergeCell ref="A2:G2"/>
    <mergeCell ref="D3:E3"/>
    <mergeCell ref="H3:P3"/>
    <mergeCell ref="H4:K4"/>
    <mergeCell ref="L4:P4"/>
    <mergeCell ref="A3:A5"/>
    <mergeCell ref="B3:B5"/>
    <mergeCell ref="C3:C5"/>
    <mergeCell ref="D4:D5"/>
    <mergeCell ref="E4:E5"/>
    <mergeCell ref="F3:F5"/>
    <mergeCell ref="G3: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zoomScale="130" zoomScaleNormal="130" workbookViewId="0">
      <selection activeCell="H17" sqref="H17"/>
    </sheetView>
  </sheetViews>
  <sheetFormatPr defaultColWidth="10" defaultRowHeight="13.5" outlineLevelCol="7"/>
  <cols>
    <col min="1" max="1" width="29.5" customWidth="1"/>
    <col min="2" max="2" width="10.125" customWidth="1"/>
    <col min="3" max="3" width="23.125" customWidth="1"/>
    <col min="4" max="4" width="10.625" customWidth="1"/>
    <col min="5" max="5" width="24" customWidth="1"/>
    <col min="6" max="6" width="10.5" customWidth="1"/>
    <col min="7" max="7" width="20.25" customWidth="1"/>
    <col min="8" max="8" width="11" customWidth="1"/>
    <col min="9" max="9" width="9.75" customWidth="1"/>
  </cols>
  <sheetData>
    <row r="1" ht="6.95" customHeight="1" spans="1:8">
      <c r="A1" s="33"/>
      <c r="H1" s="77"/>
    </row>
    <row r="2" ht="24.2" customHeight="1" spans="1:8">
      <c r="A2" s="78" t="s">
        <v>6</v>
      </c>
      <c r="B2" s="78"/>
      <c r="C2" s="78"/>
      <c r="D2" s="78"/>
      <c r="E2" s="78"/>
      <c r="F2" s="78"/>
      <c r="G2" s="78"/>
      <c r="H2" s="78"/>
    </row>
    <row r="3" ht="17.25" customHeight="1" spans="1:8">
      <c r="A3" s="19" t="s">
        <v>30</v>
      </c>
      <c r="B3" s="19"/>
      <c r="C3" s="19"/>
      <c r="D3" s="19"/>
      <c r="E3" s="19"/>
      <c r="F3" s="19"/>
      <c r="G3" s="30" t="s">
        <v>31</v>
      </c>
      <c r="H3" s="30"/>
    </row>
    <row r="4" ht="17.85" customHeight="1" spans="1:8">
      <c r="A4" s="20" t="s">
        <v>32</v>
      </c>
      <c r="B4" s="20"/>
      <c r="C4" s="20" t="s">
        <v>33</v>
      </c>
      <c r="D4" s="20"/>
      <c r="E4" s="20"/>
      <c r="F4" s="20"/>
      <c r="G4" s="20"/>
      <c r="H4" s="20"/>
    </row>
    <row r="5" ht="22.35" customHeight="1" spans="1:8">
      <c r="A5" s="20" t="s">
        <v>34</v>
      </c>
      <c r="B5" s="20" t="s">
        <v>35</v>
      </c>
      <c r="C5" s="20" t="s">
        <v>36</v>
      </c>
      <c r="D5" s="20" t="s">
        <v>35</v>
      </c>
      <c r="E5" s="20" t="s">
        <v>37</v>
      </c>
      <c r="F5" s="20" t="s">
        <v>35</v>
      </c>
      <c r="G5" s="20" t="s">
        <v>38</v>
      </c>
      <c r="H5" s="20" t="s">
        <v>35</v>
      </c>
    </row>
    <row r="6" ht="16.35" customHeight="1" spans="1:8">
      <c r="A6" s="37" t="s">
        <v>39</v>
      </c>
      <c r="B6" s="36">
        <f>'2收入总表'!D7</f>
        <v>1154.2</v>
      </c>
      <c r="C6" s="38" t="s">
        <v>40</v>
      </c>
      <c r="D6" s="39"/>
      <c r="E6" s="37" t="s">
        <v>41</v>
      </c>
      <c r="F6" s="36">
        <f>'5支出分类（部门预算）'!G6</f>
        <v>975.7</v>
      </c>
      <c r="G6" s="38" t="s">
        <v>42</v>
      </c>
      <c r="H6" s="36">
        <v>928.54</v>
      </c>
    </row>
    <row r="7" ht="16.35" customHeight="1" spans="1:8">
      <c r="A7" s="38" t="s">
        <v>43</v>
      </c>
      <c r="B7" s="39">
        <f>'2收入总表'!E7</f>
        <v>1154.2</v>
      </c>
      <c r="C7" s="38" t="s">
        <v>44</v>
      </c>
      <c r="D7" s="39"/>
      <c r="E7" s="38" t="s">
        <v>45</v>
      </c>
      <c r="F7" s="39">
        <f>'5支出分类（部门预算）'!H6</f>
        <v>928.54</v>
      </c>
      <c r="G7" s="38" t="s">
        <v>46</v>
      </c>
      <c r="H7" s="39">
        <f>F8+F10</f>
        <v>273.16</v>
      </c>
    </row>
    <row r="8" ht="16.35" customHeight="1" spans="1:8">
      <c r="A8" s="37" t="s">
        <v>47</v>
      </c>
      <c r="B8" s="39"/>
      <c r="C8" s="38" t="s">
        <v>48</v>
      </c>
      <c r="D8" s="39"/>
      <c r="E8" s="38" t="s">
        <v>49</v>
      </c>
      <c r="F8" s="39">
        <f>'5支出分类（部门预算）'!I6</f>
        <v>47.16</v>
      </c>
      <c r="G8" s="38" t="s">
        <v>50</v>
      </c>
      <c r="H8" s="39"/>
    </row>
    <row r="9" ht="16.35" customHeight="1" spans="1:8">
      <c r="A9" s="38" t="s">
        <v>51</v>
      </c>
      <c r="B9" s="39"/>
      <c r="C9" s="38" t="s">
        <v>52</v>
      </c>
      <c r="D9" s="39"/>
      <c r="E9" s="38" t="s">
        <v>53</v>
      </c>
      <c r="F9" s="39"/>
      <c r="G9" s="38" t="s">
        <v>54</v>
      </c>
      <c r="H9" s="39"/>
    </row>
    <row r="10" ht="16.35" customHeight="1" spans="1:8">
      <c r="A10" s="38" t="s">
        <v>55</v>
      </c>
      <c r="B10" s="39"/>
      <c r="C10" s="38" t="s">
        <v>56</v>
      </c>
      <c r="D10" s="39"/>
      <c r="E10" s="37" t="s">
        <v>57</v>
      </c>
      <c r="F10" s="36">
        <f>'5支出分类（部门预算）'!K6</f>
        <v>226</v>
      </c>
      <c r="G10" s="38" t="s">
        <v>58</v>
      </c>
      <c r="H10" s="39"/>
    </row>
    <row r="11" ht="16.35" customHeight="1" spans="1:8">
      <c r="A11" s="38" t="s">
        <v>59</v>
      </c>
      <c r="B11" s="39"/>
      <c r="C11" s="38" t="s">
        <v>60</v>
      </c>
      <c r="D11" s="39"/>
      <c r="E11" s="38" t="s">
        <v>61</v>
      </c>
      <c r="F11" s="39"/>
      <c r="G11" s="38" t="s">
        <v>62</v>
      </c>
      <c r="H11" s="39"/>
    </row>
    <row r="12" ht="16.35" customHeight="1" spans="1:8">
      <c r="A12" s="38" t="s">
        <v>63</v>
      </c>
      <c r="B12" s="39"/>
      <c r="C12" s="38" t="s">
        <v>64</v>
      </c>
      <c r="D12" s="39">
        <f>'6财政拨款收支总表'!D13</f>
        <v>1201.7</v>
      </c>
      <c r="E12" s="38" t="s">
        <v>65</v>
      </c>
      <c r="F12" s="39">
        <f>'5支出分类（部门预算）'!M6</f>
        <v>226</v>
      </c>
      <c r="G12" s="38" t="s">
        <v>66</v>
      </c>
      <c r="H12" s="39"/>
    </row>
    <row r="13" ht="16.35" customHeight="1" spans="1:8">
      <c r="A13" s="38" t="s">
        <v>67</v>
      </c>
      <c r="B13" s="39"/>
      <c r="C13" s="38" t="s">
        <v>68</v>
      </c>
      <c r="D13" s="39"/>
      <c r="E13" s="38" t="s">
        <v>69</v>
      </c>
      <c r="F13" s="39"/>
      <c r="G13" s="38" t="s">
        <v>70</v>
      </c>
      <c r="H13" s="39"/>
    </row>
    <row r="14" ht="16.35" customHeight="1" spans="1:8">
      <c r="A14" s="38" t="s">
        <v>71</v>
      </c>
      <c r="B14" s="39"/>
      <c r="C14" s="38" t="s">
        <v>72</v>
      </c>
      <c r="D14" s="39"/>
      <c r="E14" s="38" t="s">
        <v>73</v>
      </c>
      <c r="F14" s="39"/>
      <c r="G14" s="38" t="s">
        <v>74</v>
      </c>
      <c r="H14" s="39"/>
    </row>
    <row r="15" ht="16.35" customHeight="1" spans="1:8">
      <c r="A15" s="38" t="s">
        <v>75</v>
      </c>
      <c r="B15" s="39"/>
      <c r="C15" s="38" t="s">
        <v>76</v>
      </c>
      <c r="D15" s="39"/>
      <c r="E15" s="38" t="s">
        <v>77</v>
      </c>
      <c r="F15" s="39"/>
      <c r="G15" s="38" t="s">
        <v>78</v>
      </c>
      <c r="H15" s="39"/>
    </row>
    <row r="16" ht="16.35" customHeight="1" spans="1:8">
      <c r="A16" s="38" t="s">
        <v>79</v>
      </c>
      <c r="B16" s="39"/>
      <c r="C16" s="38" t="s">
        <v>80</v>
      </c>
      <c r="D16" s="39"/>
      <c r="E16" s="38" t="s">
        <v>81</v>
      </c>
      <c r="F16" s="39"/>
      <c r="G16" s="38" t="s">
        <v>82</v>
      </c>
      <c r="H16" s="39"/>
    </row>
    <row r="17" ht="16.35" customHeight="1" spans="1:8">
      <c r="A17" s="38" t="s">
        <v>83</v>
      </c>
      <c r="B17" s="39"/>
      <c r="C17" s="38" t="s">
        <v>84</v>
      </c>
      <c r="D17" s="39"/>
      <c r="E17" s="38" t="s">
        <v>85</v>
      </c>
      <c r="F17" s="39"/>
      <c r="G17" s="38" t="s">
        <v>86</v>
      </c>
      <c r="H17" s="39"/>
    </row>
    <row r="18" ht="16.35" customHeight="1" spans="1:8">
      <c r="A18" s="38" t="s">
        <v>87</v>
      </c>
      <c r="B18" s="39"/>
      <c r="C18" s="38" t="s">
        <v>88</v>
      </c>
      <c r="D18" s="39"/>
      <c r="E18" s="38" t="s">
        <v>89</v>
      </c>
      <c r="F18" s="39"/>
      <c r="G18" s="38" t="s">
        <v>90</v>
      </c>
      <c r="H18" s="39"/>
    </row>
    <row r="19" ht="16.35" customHeight="1" spans="1:8">
      <c r="A19" s="38" t="s">
        <v>91</v>
      </c>
      <c r="B19" s="39"/>
      <c r="C19" s="38" t="s">
        <v>92</v>
      </c>
      <c r="D19" s="39"/>
      <c r="E19" s="38" t="s">
        <v>93</v>
      </c>
      <c r="F19" s="39"/>
      <c r="G19" s="38" t="s">
        <v>94</v>
      </c>
      <c r="H19" s="39"/>
    </row>
    <row r="20" ht="16.35" customHeight="1" spans="1:8">
      <c r="A20" s="37" t="s">
        <v>95</v>
      </c>
      <c r="B20" s="36"/>
      <c r="C20" s="38" t="s">
        <v>96</v>
      </c>
      <c r="D20" s="36"/>
      <c r="E20" s="38" t="s">
        <v>97</v>
      </c>
      <c r="F20" s="36"/>
      <c r="G20" s="38"/>
      <c r="H20" s="36"/>
    </row>
    <row r="21" ht="16.35" customHeight="1" spans="1:8">
      <c r="A21" s="37" t="s">
        <v>98</v>
      </c>
      <c r="B21" s="36"/>
      <c r="C21" s="38" t="s">
        <v>99</v>
      </c>
      <c r="D21" s="36"/>
      <c r="E21" s="37" t="s">
        <v>100</v>
      </c>
      <c r="F21" s="36"/>
      <c r="G21" s="38"/>
      <c r="H21" s="36"/>
    </row>
    <row r="22" ht="16.35" customHeight="1" spans="1:8">
      <c r="A22" s="37" t="s">
        <v>101</v>
      </c>
      <c r="B22" s="36"/>
      <c r="C22" s="38" t="s">
        <v>102</v>
      </c>
      <c r="D22" s="36"/>
      <c r="E22" s="38"/>
      <c r="F22" s="36"/>
      <c r="G22" s="38"/>
      <c r="H22" s="36"/>
    </row>
    <row r="23" ht="16.35" customHeight="1" spans="1:8">
      <c r="A23" s="37" t="s">
        <v>103</v>
      </c>
      <c r="B23" s="36"/>
      <c r="C23" s="38" t="s">
        <v>104</v>
      </c>
      <c r="D23" s="36"/>
      <c r="E23" s="38"/>
      <c r="F23" s="36"/>
      <c r="G23" s="38"/>
      <c r="H23" s="36"/>
    </row>
    <row r="24" ht="16.35" customHeight="1" spans="1:8">
      <c r="A24" s="37" t="s">
        <v>105</v>
      </c>
      <c r="B24" s="36"/>
      <c r="C24" s="38" t="s">
        <v>106</v>
      </c>
      <c r="D24" s="36"/>
      <c r="E24" s="38"/>
      <c r="F24" s="36"/>
      <c r="G24" s="38"/>
      <c r="H24" s="36"/>
    </row>
    <row r="25" ht="16.35" customHeight="1" spans="1:8">
      <c r="A25" s="38" t="s">
        <v>107</v>
      </c>
      <c r="B25" s="39"/>
      <c r="C25" s="38" t="s">
        <v>108</v>
      </c>
      <c r="D25" s="39"/>
      <c r="E25" s="38"/>
      <c r="F25" s="39"/>
      <c r="G25" s="38"/>
      <c r="H25" s="39"/>
    </row>
    <row r="26" ht="16.35" customHeight="1" spans="1:8">
      <c r="A26" s="38" t="s">
        <v>109</v>
      </c>
      <c r="B26" s="39"/>
      <c r="C26" s="38" t="s">
        <v>110</v>
      </c>
      <c r="D26" s="39"/>
      <c r="E26" s="38"/>
      <c r="F26" s="39"/>
      <c r="G26" s="38"/>
      <c r="H26" s="39"/>
    </row>
    <row r="27" ht="16.35" customHeight="1" spans="1:8">
      <c r="A27" s="38" t="s">
        <v>111</v>
      </c>
      <c r="B27" s="39"/>
      <c r="C27" s="38" t="s">
        <v>112</v>
      </c>
      <c r="D27" s="39"/>
      <c r="E27" s="38"/>
      <c r="F27" s="39"/>
      <c r="G27" s="38"/>
      <c r="H27" s="39"/>
    </row>
    <row r="28" ht="16.35" customHeight="1" spans="1:8">
      <c r="A28" s="37" t="s">
        <v>113</v>
      </c>
      <c r="B28" s="36"/>
      <c r="C28" s="38" t="s">
        <v>114</v>
      </c>
      <c r="D28" s="36"/>
      <c r="E28" s="38"/>
      <c r="F28" s="36"/>
      <c r="G28" s="38"/>
      <c r="H28" s="36"/>
    </row>
    <row r="29" ht="16.35" customHeight="1" spans="1:8">
      <c r="A29" s="37" t="s">
        <v>115</v>
      </c>
      <c r="B29" s="36"/>
      <c r="C29" s="38" t="s">
        <v>116</v>
      </c>
      <c r="D29" s="36"/>
      <c r="E29" s="38"/>
      <c r="F29" s="36"/>
      <c r="G29" s="38"/>
      <c r="H29" s="36"/>
    </row>
    <row r="30" ht="16.35" customHeight="1" spans="1:8">
      <c r="A30" s="37" t="s">
        <v>117</v>
      </c>
      <c r="B30" s="36"/>
      <c r="C30" s="38" t="s">
        <v>118</v>
      </c>
      <c r="D30" s="36"/>
      <c r="E30" s="38"/>
      <c r="F30" s="36"/>
      <c r="G30" s="38"/>
      <c r="H30" s="36"/>
    </row>
    <row r="31" ht="16.35" customHeight="1" spans="1:8">
      <c r="A31" s="37" t="s">
        <v>119</v>
      </c>
      <c r="B31" s="36"/>
      <c r="C31" s="38" t="s">
        <v>120</v>
      </c>
      <c r="D31" s="36"/>
      <c r="E31" s="38"/>
      <c r="F31" s="36"/>
      <c r="G31" s="38"/>
      <c r="H31" s="36"/>
    </row>
    <row r="32" ht="16.35" customHeight="1" spans="1:8">
      <c r="A32" s="37" t="s">
        <v>121</v>
      </c>
      <c r="B32" s="36"/>
      <c r="C32" s="38" t="s">
        <v>122</v>
      </c>
      <c r="D32" s="36"/>
      <c r="E32" s="38"/>
      <c r="F32" s="36"/>
      <c r="G32" s="38"/>
      <c r="H32" s="36"/>
    </row>
    <row r="33" ht="16.35" customHeight="1" spans="1:8">
      <c r="A33" s="38"/>
      <c r="B33" s="38"/>
      <c r="C33" s="38" t="s">
        <v>123</v>
      </c>
      <c r="D33" s="38"/>
      <c r="E33" s="38"/>
      <c r="F33" s="38"/>
      <c r="G33" s="38"/>
      <c r="H33" s="38"/>
    </row>
    <row r="34" ht="16.35" customHeight="1" spans="1:8">
      <c r="A34" s="38"/>
      <c r="B34" s="38"/>
      <c r="C34" s="38" t="s">
        <v>124</v>
      </c>
      <c r="D34" s="38"/>
      <c r="E34" s="38"/>
      <c r="F34" s="38"/>
      <c r="G34" s="38"/>
      <c r="H34" s="38"/>
    </row>
    <row r="35" ht="16.35" customHeight="1" spans="1:8">
      <c r="A35" s="38"/>
      <c r="B35" s="38"/>
      <c r="C35" s="38" t="s">
        <v>125</v>
      </c>
      <c r="D35" s="38"/>
      <c r="E35" s="38"/>
      <c r="F35" s="38"/>
      <c r="G35" s="38"/>
      <c r="H35" s="38"/>
    </row>
    <row r="36" ht="16.35" customHeight="1" spans="1:8">
      <c r="A36" s="38"/>
      <c r="B36" s="38"/>
      <c r="C36" s="38"/>
      <c r="D36" s="38"/>
      <c r="E36" s="38"/>
      <c r="F36" s="38"/>
      <c r="G36" s="38"/>
      <c r="H36" s="38"/>
    </row>
    <row r="37" ht="16.35" customHeight="1" spans="1:8">
      <c r="A37" s="37" t="s">
        <v>126</v>
      </c>
      <c r="B37" s="36">
        <f>1154.2</f>
        <v>1154.2</v>
      </c>
      <c r="C37" s="37" t="s">
        <v>127</v>
      </c>
      <c r="D37" s="36">
        <f>D12+D13+D15+D25</f>
        <v>1201.7</v>
      </c>
      <c r="E37" s="37" t="s">
        <v>127</v>
      </c>
      <c r="F37" s="36">
        <f>F6+F10</f>
        <v>1201.7</v>
      </c>
      <c r="G37" s="37" t="s">
        <v>127</v>
      </c>
      <c r="H37" s="36">
        <f>H6+H7</f>
        <v>1201.7</v>
      </c>
    </row>
    <row r="38" ht="16.35" customHeight="1" spans="1:8">
      <c r="A38" s="37" t="s">
        <v>128</v>
      </c>
      <c r="B38" s="36">
        <v>47.5</v>
      </c>
      <c r="C38" s="37" t="s">
        <v>129</v>
      </c>
      <c r="D38" s="36"/>
      <c r="E38" s="37" t="s">
        <v>129</v>
      </c>
      <c r="F38" s="36"/>
      <c r="G38" s="37" t="s">
        <v>129</v>
      </c>
      <c r="H38" s="36"/>
    </row>
    <row r="39" ht="16.35" customHeight="1" spans="1:8">
      <c r="A39" s="38"/>
      <c r="B39" s="39"/>
      <c r="C39" s="38"/>
      <c r="D39" s="39"/>
      <c r="E39" s="37"/>
      <c r="F39" s="39"/>
      <c r="G39" s="37"/>
      <c r="H39" s="39"/>
    </row>
    <row r="40" ht="16.35" customHeight="1" spans="1:8">
      <c r="A40" s="37" t="s">
        <v>130</v>
      </c>
      <c r="B40" s="36">
        <f>B6+B20+B21+B22+B23+B24+B28+B29+B30+B31+B32+B38</f>
        <v>1201.7</v>
      </c>
      <c r="C40" s="37" t="s">
        <v>131</v>
      </c>
      <c r="D40" s="36">
        <f>D37</f>
        <v>1201.7</v>
      </c>
      <c r="E40" s="37" t="s">
        <v>131</v>
      </c>
      <c r="F40" s="36">
        <f>F6+F10</f>
        <v>1201.7</v>
      </c>
      <c r="G40" s="37" t="s">
        <v>131</v>
      </c>
      <c r="H40" s="36">
        <f>H37</f>
        <v>1201.7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zoomScale="130" zoomScaleNormal="130" workbookViewId="0">
      <selection activeCell="A3" sqref="A3:W3"/>
    </sheetView>
  </sheetViews>
  <sheetFormatPr defaultColWidth="10" defaultRowHeight="13.5"/>
  <cols>
    <col min="1" max="1" width="5.875" customWidth="1"/>
    <col min="2" max="2" width="16.125" customWidth="1"/>
    <col min="3" max="3" width="8.25" customWidth="1"/>
    <col min="4" max="25" width="7.75" customWidth="1"/>
    <col min="26" max="26" width="9.75" customWidth="1"/>
  </cols>
  <sheetData>
    <row r="1" ht="16.35" customHeight="1" spans="1:1">
      <c r="A1" s="33"/>
    </row>
    <row r="2" ht="33.6" customHeight="1" spans="1:25">
      <c r="A2" s="18" t="s">
        <v>7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</row>
    <row r="3" ht="22.35" customHeight="1" spans="1:25">
      <c r="A3" s="19" t="s">
        <v>132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30" t="s">
        <v>31</v>
      </c>
      <c r="Y3" s="30"/>
    </row>
    <row r="4" ht="22.35" customHeight="1" spans="1:25">
      <c r="A4" s="44" t="s">
        <v>133</v>
      </c>
      <c r="B4" s="44" t="s">
        <v>134</v>
      </c>
      <c r="C4" s="44" t="s">
        <v>135</v>
      </c>
      <c r="D4" s="44" t="s">
        <v>136</v>
      </c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 t="s">
        <v>128</v>
      </c>
      <c r="T4" s="44"/>
      <c r="U4" s="44"/>
      <c r="V4" s="44"/>
      <c r="W4" s="44"/>
      <c r="X4" s="44"/>
      <c r="Y4" s="44"/>
    </row>
    <row r="5" ht="22.35" customHeight="1" spans="1:25">
      <c r="A5" s="44"/>
      <c r="B5" s="44"/>
      <c r="C5" s="44"/>
      <c r="D5" s="44" t="s">
        <v>137</v>
      </c>
      <c r="E5" s="44" t="s">
        <v>138</v>
      </c>
      <c r="F5" s="44" t="s">
        <v>139</v>
      </c>
      <c r="G5" s="44" t="s">
        <v>140</v>
      </c>
      <c r="H5" s="44" t="s">
        <v>141</v>
      </c>
      <c r="I5" s="44" t="s">
        <v>142</v>
      </c>
      <c r="J5" s="44" t="s">
        <v>143</v>
      </c>
      <c r="K5" s="44"/>
      <c r="L5" s="44"/>
      <c r="M5" s="44"/>
      <c r="N5" s="44" t="s">
        <v>144</v>
      </c>
      <c r="O5" s="44" t="s">
        <v>145</v>
      </c>
      <c r="P5" s="44" t="s">
        <v>146</v>
      </c>
      <c r="Q5" s="44" t="s">
        <v>147</v>
      </c>
      <c r="R5" s="44" t="s">
        <v>148</v>
      </c>
      <c r="S5" s="44" t="s">
        <v>137</v>
      </c>
      <c r="T5" s="44" t="s">
        <v>138</v>
      </c>
      <c r="U5" s="44" t="s">
        <v>139</v>
      </c>
      <c r="V5" s="44" t="s">
        <v>140</v>
      </c>
      <c r="W5" s="44" t="s">
        <v>141</v>
      </c>
      <c r="X5" s="44" t="s">
        <v>142</v>
      </c>
      <c r="Y5" s="44" t="s">
        <v>149</v>
      </c>
    </row>
    <row r="6" ht="22.35" customHeight="1" spans="1:25">
      <c r="A6" s="44"/>
      <c r="B6" s="44"/>
      <c r="C6" s="44"/>
      <c r="D6" s="44"/>
      <c r="E6" s="44"/>
      <c r="F6" s="44"/>
      <c r="G6" s="44"/>
      <c r="H6" s="44"/>
      <c r="I6" s="44"/>
      <c r="J6" s="44" t="s">
        <v>150</v>
      </c>
      <c r="K6" s="44" t="s">
        <v>151</v>
      </c>
      <c r="L6" s="44" t="s">
        <v>152</v>
      </c>
      <c r="M6" s="44" t="s">
        <v>141</v>
      </c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</row>
    <row r="7" ht="22.9" customHeight="1" spans="1:25">
      <c r="A7" s="37"/>
      <c r="B7" s="37" t="s">
        <v>135</v>
      </c>
      <c r="C7" s="57">
        <f>D7+S7</f>
        <v>1201.7</v>
      </c>
      <c r="D7" s="57">
        <v>1154.2</v>
      </c>
      <c r="E7" s="57">
        <v>1154.2</v>
      </c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36">
        <f>T7</f>
        <v>47.5</v>
      </c>
      <c r="T7" s="36">
        <v>47.5</v>
      </c>
      <c r="U7" s="36"/>
      <c r="V7" s="36"/>
      <c r="W7" s="36"/>
      <c r="X7" s="36"/>
      <c r="Y7" s="36"/>
    </row>
    <row r="8" ht="22.9" customHeight="1" spans="1:25">
      <c r="A8" s="35">
        <v>411</v>
      </c>
      <c r="B8" s="35" t="s">
        <v>3</v>
      </c>
      <c r="C8" s="57">
        <f>D8+S8</f>
        <v>1201.7</v>
      </c>
      <c r="D8" s="57">
        <v>1154.2</v>
      </c>
      <c r="E8" s="57">
        <v>1154.2</v>
      </c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36">
        <f>T8</f>
        <v>47.5</v>
      </c>
      <c r="T8" s="36">
        <v>47.5</v>
      </c>
      <c r="U8" s="36"/>
      <c r="V8" s="36"/>
      <c r="W8" s="36"/>
      <c r="X8" s="36"/>
      <c r="Y8" s="36"/>
    </row>
    <row r="9" ht="22.9" customHeight="1" spans="1:25">
      <c r="A9" s="27">
        <v>411011</v>
      </c>
      <c r="B9" s="27" t="s">
        <v>3</v>
      </c>
      <c r="C9" s="52">
        <f>D9+S9</f>
        <v>1201.7</v>
      </c>
      <c r="D9" s="52">
        <v>1154.2</v>
      </c>
      <c r="E9" s="52">
        <v>1154.2</v>
      </c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>
        <f>T9</f>
        <v>47.5</v>
      </c>
      <c r="T9" s="39">
        <v>47.5</v>
      </c>
      <c r="U9" s="39"/>
      <c r="V9" s="39"/>
      <c r="W9" s="39"/>
      <c r="X9" s="39"/>
      <c r="Y9" s="39"/>
    </row>
    <row r="10" ht="16.35" customHeight="1"/>
    <row r="11" ht="16.35" customHeight="1" spans="7:7">
      <c r="G11" s="33"/>
    </row>
  </sheetData>
  <mergeCells count="27"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zoomScale="115" zoomScaleNormal="115" workbookViewId="0">
      <selection activeCell="E8" sqref="E8"/>
    </sheetView>
  </sheetViews>
  <sheetFormatPr defaultColWidth="10" defaultRowHeight="13.5"/>
  <cols>
    <col min="1" max="1" width="4.625" customWidth="1"/>
    <col min="2" max="2" width="4.875" customWidth="1"/>
    <col min="3" max="3" width="5" customWidth="1"/>
    <col min="4" max="4" width="12" customWidth="1"/>
    <col min="5" max="5" width="25.75" customWidth="1"/>
    <col min="6" max="6" width="12.375" customWidth="1"/>
    <col min="7" max="7" width="11.375" customWidth="1"/>
    <col min="8" max="8" width="14" customWidth="1"/>
    <col min="9" max="9" width="14.75" customWidth="1"/>
    <col min="10" max="11" width="17.5" customWidth="1"/>
    <col min="12" max="12" width="9.75" customWidth="1"/>
  </cols>
  <sheetData>
    <row r="1" ht="16.35" customHeight="1" spans="1:4">
      <c r="A1" s="33"/>
      <c r="D1" s="67"/>
    </row>
    <row r="2" ht="31.9" customHeight="1" spans="1:11">
      <c r="A2" s="18" t="s">
        <v>8</v>
      </c>
      <c r="B2" s="18"/>
      <c r="C2" s="18"/>
      <c r="D2" s="18"/>
      <c r="E2" s="18"/>
      <c r="F2" s="18"/>
      <c r="G2" s="18"/>
      <c r="H2" s="18"/>
      <c r="I2" s="18"/>
      <c r="J2" s="18"/>
      <c r="K2" s="18"/>
    </row>
    <row r="3" ht="24.95" customHeight="1" spans="1:11">
      <c r="A3" s="68" t="s">
        <v>132</v>
      </c>
      <c r="B3" s="68"/>
      <c r="C3" s="68"/>
      <c r="D3" s="68"/>
      <c r="E3" s="68"/>
      <c r="F3" s="68"/>
      <c r="G3" s="68"/>
      <c r="H3" s="68"/>
      <c r="I3" s="68"/>
      <c r="J3" s="68"/>
      <c r="K3" s="30" t="s">
        <v>31</v>
      </c>
    </row>
    <row r="4" ht="27.6" customHeight="1" spans="1:11">
      <c r="A4" s="20" t="s">
        <v>153</v>
      </c>
      <c r="B4" s="20"/>
      <c r="C4" s="20"/>
      <c r="D4" s="20" t="s">
        <v>154</v>
      </c>
      <c r="E4" s="20" t="s">
        <v>155</v>
      </c>
      <c r="F4" s="20" t="s">
        <v>135</v>
      </c>
      <c r="G4" s="20" t="s">
        <v>156</v>
      </c>
      <c r="H4" s="20" t="s">
        <v>157</v>
      </c>
      <c r="I4" s="20" t="s">
        <v>158</v>
      </c>
      <c r="J4" s="20" t="s">
        <v>159</v>
      </c>
      <c r="K4" s="20" t="s">
        <v>160</v>
      </c>
    </row>
    <row r="5" ht="25.9" customHeight="1" spans="1:11">
      <c r="A5" s="20" t="s">
        <v>161</v>
      </c>
      <c r="B5" s="20" t="s">
        <v>162</v>
      </c>
      <c r="C5" s="20" t="s">
        <v>163</v>
      </c>
      <c r="D5" s="20"/>
      <c r="E5" s="20"/>
      <c r="F5" s="20"/>
      <c r="G5" s="20"/>
      <c r="H5" s="20"/>
      <c r="I5" s="20"/>
      <c r="J5" s="20"/>
      <c r="K5" s="20"/>
    </row>
    <row r="6" ht="22.9" customHeight="1" spans="1:11">
      <c r="A6" s="69"/>
      <c r="B6" s="69"/>
      <c r="C6" s="69"/>
      <c r="D6" s="59" t="s">
        <v>135</v>
      </c>
      <c r="E6" s="59"/>
      <c r="F6" s="70">
        <v>1201.7</v>
      </c>
      <c r="G6" s="70">
        <f>F6-H6</f>
        <v>975.7</v>
      </c>
      <c r="H6" s="70">
        <v>226</v>
      </c>
      <c r="I6" s="70"/>
      <c r="J6" s="59"/>
      <c r="K6" s="59"/>
    </row>
    <row r="7" ht="22.9" customHeight="1" spans="1:11">
      <c r="A7" s="71"/>
      <c r="B7" s="71"/>
      <c r="C7" s="71"/>
      <c r="D7" s="35">
        <v>411</v>
      </c>
      <c r="E7" s="35" t="s">
        <v>3</v>
      </c>
      <c r="F7" s="70">
        <v>1201.7</v>
      </c>
      <c r="G7" s="70">
        <f t="shared" ref="G7:G8" si="0">F7-H7</f>
        <v>975.7</v>
      </c>
      <c r="H7" s="70">
        <v>226</v>
      </c>
      <c r="I7" s="75"/>
      <c r="J7" s="76"/>
      <c r="K7" s="76"/>
    </row>
    <row r="8" ht="22.9" customHeight="1" spans="1:11">
      <c r="A8" s="71"/>
      <c r="B8" s="71"/>
      <c r="C8" s="71"/>
      <c r="D8" s="44">
        <v>411011</v>
      </c>
      <c r="E8" s="44" t="s">
        <v>3</v>
      </c>
      <c r="F8" s="70">
        <v>1201.7</v>
      </c>
      <c r="G8" s="70">
        <f t="shared" si="0"/>
        <v>975.7</v>
      </c>
      <c r="H8" s="70">
        <v>226</v>
      </c>
      <c r="I8" s="75"/>
      <c r="J8" s="76"/>
      <c r="K8" s="76"/>
    </row>
    <row r="9" ht="22.9" customHeight="1" spans="1:11">
      <c r="A9" s="72" t="s">
        <v>164</v>
      </c>
      <c r="B9" s="72" t="s">
        <v>165</v>
      </c>
      <c r="C9" s="72" t="s">
        <v>166</v>
      </c>
      <c r="D9" s="73" t="s">
        <v>167</v>
      </c>
      <c r="E9" s="74" t="s">
        <v>168</v>
      </c>
      <c r="F9" s="74">
        <f t="shared" ref="F9:F14" si="1">G9+H9</f>
        <v>776.93</v>
      </c>
      <c r="G9" s="74">
        <f>G8-G11-G12-G13-G14</f>
        <v>776.93</v>
      </c>
      <c r="H9" s="74"/>
      <c r="I9" s="76"/>
      <c r="J9" s="76"/>
      <c r="K9" s="76"/>
    </row>
    <row r="10" ht="22.9" customHeight="1" spans="1:11">
      <c r="A10" s="72" t="s">
        <v>164</v>
      </c>
      <c r="B10" s="72" t="s">
        <v>165</v>
      </c>
      <c r="C10" s="72" t="s">
        <v>169</v>
      </c>
      <c r="D10" s="73" t="s">
        <v>170</v>
      </c>
      <c r="E10" s="74" t="s">
        <v>171</v>
      </c>
      <c r="F10" s="74">
        <f t="shared" si="1"/>
        <v>226</v>
      </c>
      <c r="G10" s="74"/>
      <c r="H10" s="74">
        <v>226</v>
      </c>
      <c r="I10" s="76"/>
      <c r="J10" s="76"/>
      <c r="K10" s="76"/>
    </row>
    <row r="11" ht="22.9" customHeight="1" spans="1:11">
      <c r="A11" s="72" t="s">
        <v>172</v>
      </c>
      <c r="B11" s="72" t="s">
        <v>173</v>
      </c>
      <c r="C11" s="72" t="s">
        <v>173</v>
      </c>
      <c r="D11" s="73" t="s">
        <v>174</v>
      </c>
      <c r="E11" s="74" t="s">
        <v>175</v>
      </c>
      <c r="F11" s="74">
        <f t="shared" si="1"/>
        <v>82.61</v>
      </c>
      <c r="G11" s="74">
        <v>82.61</v>
      </c>
      <c r="H11" s="74"/>
      <c r="I11" s="76"/>
      <c r="J11" s="76"/>
      <c r="K11" s="76"/>
    </row>
    <row r="12" ht="22.9" customHeight="1" spans="1:11">
      <c r="A12" s="72" t="s">
        <v>172</v>
      </c>
      <c r="B12" s="72" t="s">
        <v>169</v>
      </c>
      <c r="C12" s="72" t="s">
        <v>169</v>
      </c>
      <c r="D12" s="73" t="s">
        <v>176</v>
      </c>
      <c r="E12" s="74" t="s">
        <v>177</v>
      </c>
      <c r="F12" s="74">
        <f t="shared" si="1"/>
        <v>5.16</v>
      </c>
      <c r="G12" s="74">
        <v>5.16</v>
      </c>
      <c r="H12" s="74"/>
      <c r="I12" s="76"/>
      <c r="J12" s="76"/>
      <c r="K12" s="76"/>
    </row>
    <row r="13" ht="22.9" customHeight="1" spans="1:11">
      <c r="A13" s="72" t="s">
        <v>178</v>
      </c>
      <c r="B13" s="72" t="s">
        <v>179</v>
      </c>
      <c r="C13" s="72" t="s">
        <v>180</v>
      </c>
      <c r="D13" s="73" t="s">
        <v>181</v>
      </c>
      <c r="E13" s="74" t="s">
        <v>182</v>
      </c>
      <c r="F13" s="74">
        <f t="shared" si="1"/>
        <v>49.05</v>
      </c>
      <c r="G13" s="74">
        <v>49.05</v>
      </c>
      <c r="H13" s="74"/>
      <c r="I13" s="76"/>
      <c r="J13" s="76"/>
      <c r="K13" s="76"/>
    </row>
    <row r="14" ht="23" customHeight="1" spans="1:11">
      <c r="A14" s="72" t="s">
        <v>183</v>
      </c>
      <c r="B14" s="72" t="s">
        <v>180</v>
      </c>
      <c r="C14" s="72" t="s">
        <v>166</v>
      </c>
      <c r="D14" s="73" t="s">
        <v>184</v>
      </c>
      <c r="E14" s="74" t="s">
        <v>185</v>
      </c>
      <c r="F14" s="74">
        <f t="shared" si="1"/>
        <v>61.95</v>
      </c>
      <c r="G14" s="74">
        <v>61.95</v>
      </c>
      <c r="H14" s="74"/>
      <c r="I14" s="76"/>
      <c r="J14" s="76"/>
      <c r="K14" s="76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4"/>
  <sheetViews>
    <sheetView zoomScale="145" zoomScaleNormal="145" workbookViewId="0">
      <selection activeCell="A3" sqref="A3:R3"/>
    </sheetView>
  </sheetViews>
  <sheetFormatPr defaultColWidth="10" defaultRowHeight="13.5"/>
  <cols>
    <col min="1" max="1" width="3.625" customWidth="1"/>
    <col min="2" max="2" width="4.75" customWidth="1"/>
    <col min="3" max="3" width="4.625" customWidth="1"/>
    <col min="4" max="4" width="7.375" customWidth="1"/>
    <col min="5" max="5" width="20.125" customWidth="1"/>
    <col min="6" max="6" width="9.25" customWidth="1"/>
    <col min="7" max="8" width="7.75" customWidth="1"/>
    <col min="9" max="12" width="7.125" customWidth="1"/>
    <col min="13" max="13" width="6.75" customWidth="1"/>
    <col min="14" max="17" width="7.125" customWidth="1"/>
    <col min="18" max="18" width="7" customWidth="1"/>
    <col min="19" max="20" width="7.125" customWidth="1"/>
    <col min="21" max="22" width="9.75" customWidth="1"/>
  </cols>
  <sheetData>
    <row r="1" ht="16.35" customHeight="1" spans="1:1">
      <c r="A1" s="33"/>
    </row>
    <row r="2" ht="42.2" customHeight="1" spans="1:20">
      <c r="A2" s="18" t="s">
        <v>9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</row>
    <row r="3" ht="19.9" customHeight="1" spans="1:20">
      <c r="A3" s="19" t="s">
        <v>132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30" t="s">
        <v>31</v>
      </c>
      <c r="T3" s="30"/>
    </row>
    <row r="4" ht="19.9" customHeight="1" spans="1:20">
      <c r="A4" s="44" t="s">
        <v>153</v>
      </c>
      <c r="B4" s="44"/>
      <c r="C4" s="44"/>
      <c r="D4" s="44" t="s">
        <v>186</v>
      </c>
      <c r="E4" s="44" t="s">
        <v>187</v>
      </c>
      <c r="F4" s="44" t="s">
        <v>188</v>
      </c>
      <c r="G4" s="44" t="s">
        <v>189</v>
      </c>
      <c r="H4" s="44" t="s">
        <v>190</v>
      </c>
      <c r="I4" s="44" t="s">
        <v>191</v>
      </c>
      <c r="J4" s="44" t="s">
        <v>192</v>
      </c>
      <c r="K4" s="44" t="s">
        <v>193</v>
      </c>
      <c r="L4" s="44" t="s">
        <v>194</v>
      </c>
      <c r="M4" s="44" t="s">
        <v>195</v>
      </c>
      <c r="N4" s="44" t="s">
        <v>196</v>
      </c>
      <c r="O4" s="44" t="s">
        <v>197</v>
      </c>
      <c r="P4" s="44" t="s">
        <v>198</v>
      </c>
      <c r="Q4" s="44" t="s">
        <v>199</v>
      </c>
      <c r="R4" s="44" t="s">
        <v>200</v>
      </c>
      <c r="S4" s="44" t="s">
        <v>201</v>
      </c>
      <c r="T4" s="44" t="s">
        <v>202</v>
      </c>
    </row>
    <row r="5" ht="20.65" customHeight="1" spans="1:20">
      <c r="A5" s="44" t="s">
        <v>161</v>
      </c>
      <c r="B5" s="44" t="s">
        <v>162</v>
      </c>
      <c r="C5" s="44" t="s">
        <v>163</v>
      </c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</row>
    <row r="6" ht="22.9" customHeight="1" spans="1:20">
      <c r="A6" s="37"/>
      <c r="B6" s="37"/>
      <c r="C6" s="37"/>
      <c r="D6" s="59" t="s">
        <v>135</v>
      </c>
      <c r="E6" s="59"/>
      <c r="F6" s="36">
        <f>G6+H6</f>
        <v>1201.7</v>
      </c>
      <c r="G6" s="36">
        <f>'1收支总表'!H6</f>
        <v>928.54</v>
      </c>
      <c r="H6" s="36">
        <f>'1收支总表'!H7</f>
        <v>273.16</v>
      </c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</row>
    <row r="7" ht="22.9" customHeight="1" spans="1:20">
      <c r="A7" s="37"/>
      <c r="B7" s="37"/>
      <c r="C7" s="37"/>
      <c r="D7" s="35">
        <v>411</v>
      </c>
      <c r="E7" s="35" t="s">
        <v>3</v>
      </c>
      <c r="F7" s="36">
        <f>G7+H7</f>
        <v>1201.7</v>
      </c>
      <c r="G7" s="36">
        <v>928.54</v>
      </c>
      <c r="H7" s="36">
        <v>273.16</v>
      </c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</row>
    <row r="8" ht="22.9" customHeight="1" spans="1:20">
      <c r="A8" s="53"/>
      <c r="B8" s="53"/>
      <c r="C8" s="53"/>
      <c r="D8" s="44">
        <v>411011</v>
      </c>
      <c r="E8" s="44" t="s">
        <v>3</v>
      </c>
      <c r="F8" s="36">
        <f>G8+H8</f>
        <v>1201.7</v>
      </c>
      <c r="G8" s="36">
        <v>928.54</v>
      </c>
      <c r="H8" s="36">
        <v>273.16</v>
      </c>
      <c r="I8" s="66"/>
      <c r="J8" s="66"/>
      <c r="K8" s="36"/>
      <c r="L8" s="66"/>
      <c r="M8" s="66"/>
      <c r="N8" s="66"/>
      <c r="O8" s="66"/>
      <c r="P8" s="66"/>
      <c r="Q8" s="66"/>
      <c r="R8" s="66"/>
      <c r="S8" s="66"/>
      <c r="T8" s="66"/>
    </row>
    <row r="9" ht="22.9" customHeight="1" spans="1:20">
      <c r="A9" s="54" t="s">
        <v>164</v>
      </c>
      <c r="B9" s="54" t="s">
        <v>165</v>
      </c>
      <c r="C9" s="54" t="s">
        <v>166</v>
      </c>
      <c r="D9" s="50" t="s">
        <v>203</v>
      </c>
      <c r="E9" s="55" t="s">
        <v>168</v>
      </c>
      <c r="F9" s="56">
        <f>G9+H9</f>
        <v>776.93</v>
      </c>
      <c r="G9" s="56">
        <f>G6-G10-G11-G12-G13</f>
        <v>729.77</v>
      </c>
      <c r="H9" s="56">
        <v>47.16</v>
      </c>
      <c r="I9" s="56"/>
      <c r="J9" s="56"/>
      <c r="K9" s="39"/>
      <c r="L9" s="56"/>
      <c r="M9" s="56"/>
      <c r="N9" s="56"/>
      <c r="O9" s="56"/>
      <c r="P9" s="56"/>
      <c r="Q9" s="56"/>
      <c r="R9" s="56"/>
      <c r="S9" s="56"/>
      <c r="T9" s="56"/>
    </row>
    <row r="10" ht="22.9" customHeight="1" spans="1:20">
      <c r="A10" s="54" t="s">
        <v>172</v>
      </c>
      <c r="B10" s="54" t="s">
        <v>173</v>
      </c>
      <c r="C10" s="54" t="s">
        <v>173</v>
      </c>
      <c r="D10" s="50" t="s">
        <v>203</v>
      </c>
      <c r="E10" s="55" t="s">
        <v>175</v>
      </c>
      <c r="F10" s="56">
        <f>G10</f>
        <v>82.61</v>
      </c>
      <c r="G10" s="56">
        <v>82.61</v>
      </c>
      <c r="H10" s="5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</row>
    <row r="11" ht="22.9" customHeight="1" spans="1:20">
      <c r="A11" s="54" t="s">
        <v>172</v>
      </c>
      <c r="B11" s="54" t="s">
        <v>169</v>
      </c>
      <c r="C11" s="54" t="s">
        <v>169</v>
      </c>
      <c r="D11" s="50" t="s">
        <v>203</v>
      </c>
      <c r="E11" s="55" t="s">
        <v>177</v>
      </c>
      <c r="F11" s="56">
        <f>G11</f>
        <v>5.16</v>
      </c>
      <c r="G11" s="56">
        <v>5.16</v>
      </c>
      <c r="H11" s="5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</row>
    <row r="12" ht="22.9" customHeight="1" spans="1:20">
      <c r="A12" s="54" t="s">
        <v>178</v>
      </c>
      <c r="B12" s="54" t="s">
        <v>179</v>
      </c>
      <c r="C12" s="54" t="s">
        <v>180</v>
      </c>
      <c r="D12" s="50" t="s">
        <v>203</v>
      </c>
      <c r="E12" s="55" t="s">
        <v>182</v>
      </c>
      <c r="F12" s="56">
        <f>G12</f>
        <v>49.05</v>
      </c>
      <c r="G12" s="56">
        <v>49.05</v>
      </c>
      <c r="H12" s="5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</row>
    <row r="13" ht="22.9" customHeight="1" spans="1:20">
      <c r="A13" s="54" t="s">
        <v>183</v>
      </c>
      <c r="B13" s="54" t="s">
        <v>180</v>
      </c>
      <c r="C13" s="54" t="s">
        <v>166</v>
      </c>
      <c r="D13" s="50" t="s">
        <v>203</v>
      </c>
      <c r="E13" s="55" t="s">
        <v>185</v>
      </c>
      <c r="F13" s="56">
        <f>G13</f>
        <v>61.95</v>
      </c>
      <c r="G13" s="56">
        <v>61.95</v>
      </c>
      <c r="H13" s="5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</row>
    <row r="14" ht="20" customHeight="1" spans="1:20">
      <c r="A14" s="54" t="s">
        <v>164</v>
      </c>
      <c r="B14" s="54" t="s">
        <v>165</v>
      </c>
      <c r="C14" s="54" t="s">
        <v>169</v>
      </c>
      <c r="D14" s="50" t="s">
        <v>203</v>
      </c>
      <c r="E14" s="55" t="s">
        <v>171</v>
      </c>
      <c r="F14" s="56">
        <v>226</v>
      </c>
      <c r="G14" s="56"/>
      <c r="H14" s="56">
        <v>226</v>
      </c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</row>
  </sheetData>
  <mergeCells count="21"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4"/>
  <sheetViews>
    <sheetView zoomScale="145" zoomScaleNormal="145" workbookViewId="0">
      <selection activeCell="E8" sqref="E8"/>
    </sheetView>
  </sheetViews>
  <sheetFormatPr defaultColWidth="10" defaultRowHeight="13.5"/>
  <cols>
    <col min="1" max="2" width="4.125" customWidth="1"/>
    <col min="3" max="3" width="4.25" customWidth="1"/>
    <col min="4" max="4" width="6.125" customWidth="1"/>
    <col min="5" max="5" width="15.875" customWidth="1"/>
    <col min="6" max="6" width="9" customWidth="1"/>
    <col min="7" max="7" width="7.75" customWidth="1"/>
    <col min="8" max="8" width="6.25" customWidth="1"/>
    <col min="9" max="16" width="7.125" customWidth="1"/>
    <col min="17" max="17" width="5.875" customWidth="1"/>
    <col min="18" max="21" width="7.125" customWidth="1"/>
    <col min="22" max="23" width="9.75" customWidth="1"/>
  </cols>
  <sheetData>
    <row r="1" ht="16.35" customHeight="1" spans="1:1">
      <c r="A1" s="33"/>
    </row>
    <row r="2" ht="37.15" customHeight="1" spans="1:21">
      <c r="A2" s="18" t="s">
        <v>10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</row>
    <row r="3" ht="24.2" customHeight="1" spans="1:21">
      <c r="A3" s="19" t="s">
        <v>132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30" t="s">
        <v>31</v>
      </c>
      <c r="U3" s="30"/>
    </row>
    <row r="4" ht="22.35" customHeight="1" spans="1:21">
      <c r="A4" s="44" t="s">
        <v>153</v>
      </c>
      <c r="B4" s="44"/>
      <c r="C4" s="44"/>
      <c r="D4" s="44" t="s">
        <v>186</v>
      </c>
      <c r="E4" s="44" t="s">
        <v>187</v>
      </c>
      <c r="F4" s="44" t="s">
        <v>204</v>
      </c>
      <c r="G4" s="44" t="s">
        <v>156</v>
      </c>
      <c r="H4" s="44"/>
      <c r="I4" s="44"/>
      <c r="J4" s="44"/>
      <c r="K4" s="44" t="s">
        <v>157</v>
      </c>
      <c r="L4" s="44"/>
      <c r="M4" s="44"/>
      <c r="N4" s="44"/>
      <c r="O4" s="44"/>
      <c r="P4" s="44"/>
      <c r="Q4" s="44"/>
      <c r="R4" s="44"/>
      <c r="S4" s="44"/>
      <c r="T4" s="44"/>
      <c r="U4" s="44"/>
    </row>
    <row r="5" ht="39.6" customHeight="1" spans="1:21">
      <c r="A5" s="44" t="s">
        <v>161</v>
      </c>
      <c r="B5" s="44" t="s">
        <v>162</v>
      </c>
      <c r="C5" s="44" t="s">
        <v>163</v>
      </c>
      <c r="D5" s="44"/>
      <c r="E5" s="44"/>
      <c r="F5" s="44"/>
      <c r="G5" s="44" t="s">
        <v>135</v>
      </c>
      <c r="H5" s="44" t="s">
        <v>205</v>
      </c>
      <c r="I5" s="44" t="s">
        <v>206</v>
      </c>
      <c r="J5" s="44" t="s">
        <v>197</v>
      </c>
      <c r="K5" s="44" t="s">
        <v>135</v>
      </c>
      <c r="L5" s="44" t="s">
        <v>207</v>
      </c>
      <c r="M5" s="44" t="s">
        <v>208</v>
      </c>
      <c r="N5" s="44" t="s">
        <v>209</v>
      </c>
      <c r="O5" s="44" t="s">
        <v>199</v>
      </c>
      <c r="P5" s="44" t="s">
        <v>210</v>
      </c>
      <c r="Q5" s="44" t="s">
        <v>211</v>
      </c>
      <c r="R5" s="44" t="s">
        <v>212</v>
      </c>
      <c r="S5" s="44" t="s">
        <v>195</v>
      </c>
      <c r="T5" s="44" t="s">
        <v>198</v>
      </c>
      <c r="U5" s="44" t="s">
        <v>202</v>
      </c>
    </row>
    <row r="6" ht="22.9" customHeight="1" spans="1:21">
      <c r="A6" s="37"/>
      <c r="B6" s="37"/>
      <c r="C6" s="37"/>
      <c r="D6" s="59"/>
      <c r="E6" s="59" t="s">
        <v>135</v>
      </c>
      <c r="F6" s="36">
        <v>1201.7</v>
      </c>
      <c r="G6" s="36">
        <f>F6-K6</f>
        <v>975.7</v>
      </c>
      <c r="H6" s="36">
        <f>G6-I6</f>
        <v>928.54</v>
      </c>
      <c r="I6" s="36">
        <v>47.16</v>
      </c>
      <c r="J6" s="36"/>
      <c r="K6" s="36">
        <v>226</v>
      </c>
      <c r="L6" s="36"/>
      <c r="M6" s="36">
        <v>226</v>
      </c>
      <c r="N6" s="36"/>
      <c r="O6" s="36"/>
      <c r="P6" s="36"/>
      <c r="Q6" s="36"/>
      <c r="R6" s="36"/>
      <c r="S6" s="36"/>
      <c r="T6" s="36"/>
      <c r="U6" s="36"/>
    </row>
    <row r="7" ht="22.9" customHeight="1" spans="1:21">
      <c r="A7" s="37"/>
      <c r="B7" s="37"/>
      <c r="C7" s="37"/>
      <c r="D7" s="35">
        <v>411</v>
      </c>
      <c r="E7" s="37" t="s">
        <v>3</v>
      </c>
      <c r="F7" s="36">
        <v>1201.7</v>
      </c>
      <c r="G7" s="36">
        <f>F7-K7</f>
        <v>975.7</v>
      </c>
      <c r="H7" s="36">
        <f>G7-I7</f>
        <v>928.54</v>
      </c>
      <c r="I7" s="36">
        <v>47.16</v>
      </c>
      <c r="J7" s="36"/>
      <c r="K7" s="36">
        <v>226</v>
      </c>
      <c r="L7" s="36"/>
      <c r="M7" s="36">
        <v>226</v>
      </c>
      <c r="N7" s="36"/>
      <c r="O7" s="36"/>
      <c r="P7" s="36"/>
      <c r="Q7" s="36"/>
      <c r="R7" s="36"/>
      <c r="S7" s="36"/>
      <c r="T7" s="36"/>
      <c r="U7" s="36"/>
    </row>
    <row r="8" ht="22.9" customHeight="1" spans="1:21">
      <c r="A8" s="53"/>
      <c r="B8" s="53"/>
      <c r="C8" s="53"/>
      <c r="D8" s="44">
        <v>411011</v>
      </c>
      <c r="E8" s="44" t="s">
        <v>3</v>
      </c>
      <c r="F8" s="36">
        <v>1201.7</v>
      </c>
      <c r="G8" s="36">
        <f>F8-K8</f>
        <v>975.7</v>
      </c>
      <c r="H8" s="36">
        <f>G8-I8</f>
        <v>928.54</v>
      </c>
      <c r="I8" s="36">
        <v>47.16</v>
      </c>
      <c r="J8" s="36"/>
      <c r="K8" s="36">
        <v>226</v>
      </c>
      <c r="L8" s="36"/>
      <c r="M8" s="36">
        <v>226</v>
      </c>
      <c r="N8" s="36"/>
      <c r="O8" s="36"/>
      <c r="P8" s="36"/>
      <c r="Q8" s="36"/>
      <c r="R8" s="36"/>
      <c r="S8" s="36"/>
      <c r="T8" s="36"/>
      <c r="U8" s="36"/>
    </row>
    <row r="9" ht="22.9" customHeight="1" spans="1:21">
      <c r="A9" s="54" t="s">
        <v>164</v>
      </c>
      <c r="B9" s="54" t="s">
        <v>165</v>
      </c>
      <c r="C9" s="54" t="s">
        <v>166</v>
      </c>
      <c r="D9" s="54" t="s">
        <v>203</v>
      </c>
      <c r="E9" s="55" t="s">
        <v>168</v>
      </c>
      <c r="F9" s="39">
        <f>G9</f>
        <v>776.93</v>
      </c>
      <c r="G9" s="39">
        <f>H9+I9</f>
        <v>776.93</v>
      </c>
      <c r="H9" s="39">
        <f>H8-H10-H11-H12-H13</f>
        <v>729.77</v>
      </c>
      <c r="I9" s="39">
        <v>47.16</v>
      </c>
      <c r="J9" s="39"/>
      <c r="K9" s="39"/>
      <c r="L9" s="39"/>
      <c r="M9" s="39"/>
      <c r="N9" s="36"/>
      <c r="O9" s="36"/>
      <c r="P9" s="36"/>
      <c r="Q9" s="36"/>
      <c r="R9" s="36"/>
      <c r="S9" s="36"/>
      <c r="T9" s="36"/>
      <c r="U9" s="36"/>
    </row>
    <row r="10" ht="22.9" customHeight="1" spans="1:21">
      <c r="A10" s="54" t="s">
        <v>172</v>
      </c>
      <c r="B10" s="54" t="s">
        <v>173</v>
      </c>
      <c r="C10" s="54" t="s">
        <v>173</v>
      </c>
      <c r="D10" s="65" t="s">
        <v>203</v>
      </c>
      <c r="E10" s="55" t="s">
        <v>175</v>
      </c>
      <c r="F10" s="39">
        <f>G10</f>
        <v>82.61</v>
      </c>
      <c r="G10" s="39">
        <f>H10</f>
        <v>82.61</v>
      </c>
      <c r="H10" s="39">
        <v>82.61</v>
      </c>
      <c r="I10" s="39"/>
      <c r="J10" s="39"/>
      <c r="K10" s="39"/>
      <c r="L10" s="39"/>
      <c r="M10" s="39"/>
      <c r="N10" s="36"/>
      <c r="O10" s="36"/>
      <c r="P10" s="36"/>
      <c r="Q10" s="36"/>
      <c r="R10" s="36"/>
      <c r="S10" s="36"/>
      <c r="T10" s="36"/>
      <c r="U10" s="36"/>
    </row>
    <row r="11" ht="22.9" customHeight="1" spans="1:21">
      <c r="A11" s="54" t="s">
        <v>172</v>
      </c>
      <c r="B11" s="54" t="s">
        <v>169</v>
      </c>
      <c r="C11" s="54" t="s">
        <v>169</v>
      </c>
      <c r="D11" s="65" t="s">
        <v>203</v>
      </c>
      <c r="E11" s="55" t="s">
        <v>177</v>
      </c>
      <c r="F11" s="39">
        <f>G11</f>
        <v>5.16</v>
      </c>
      <c r="G11" s="39">
        <f>H11</f>
        <v>5.16</v>
      </c>
      <c r="H11" s="39">
        <v>5.16</v>
      </c>
      <c r="I11" s="39"/>
      <c r="J11" s="39"/>
      <c r="K11" s="39"/>
      <c r="L11" s="39"/>
      <c r="M11" s="39"/>
      <c r="N11" s="36"/>
      <c r="O11" s="36"/>
      <c r="P11" s="36"/>
      <c r="Q11" s="36"/>
      <c r="R11" s="36"/>
      <c r="S11" s="36"/>
      <c r="T11" s="36"/>
      <c r="U11" s="36"/>
    </row>
    <row r="12" ht="22.9" customHeight="1" spans="1:21">
      <c r="A12" s="54" t="s">
        <v>178</v>
      </c>
      <c r="B12" s="54" t="s">
        <v>179</v>
      </c>
      <c r="C12" s="54" t="s">
        <v>180</v>
      </c>
      <c r="D12" s="65" t="s">
        <v>203</v>
      </c>
      <c r="E12" s="55" t="s">
        <v>182</v>
      </c>
      <c r="F12" s="39">
        <f>G12</f>
        <v>49.05</v>
      </c>
      <c r="G12" s="39">
        <f>H12</f>
        <v>49.05</v>
      </c>
      <c r="H12" s="39">
        <v>49.05</v>
      </c>
      <c r="I12" s="39"/>
      <c r="J12" s="39"/>
      <c r="K12" s="39"/>
      <c r="L12" s="39"/>
      <c r="M12" s="39"/>
      <c r="N12" s="36"/>
      <c r="O12" s="36"/>
      <c r="P12" s="36"/>
      <c r="Q12" s="36"/>
      <c r="R12" s="36"/>
      <c r="S12" s="36"/>
      <c r="T12" s="36"/>
      <c r="U12" s="36"/>
    </row>
    <row r="13" ht="22.9" customHeight="1" spans="1:21">
      <c r="A13" s="54" t="s">
        <v>183</v>
      </c>
      <c r="B13" s="54" t="s">
        <v>180</v>
      </c>
      <c r="C13" s="54" t="s">
        <v>166</v>
      </c>
      <c r="D13" s="65" t="s">
        <v>203</v>
      </c>
      <c r="E13" s="55" t="s">
        <v>185</v>
      </c>
      <c r="F13" s="39">
        <f>G13</f>
        <v>61.95</v>
      </c>
      <c r="G13" s="39">
        <f>H13</f>
        <v>61.95</v>
      </c>
      <c r="H13" s="39">
        <v>61.95</v>
      </c>
      <c r="I13" s="39"/>
      <c r="J13" s="39"/>
      <c r="K13" s="39"/>
      <c r="L13" s="39"/>
      <c r="M13" s="39"/>
      <c r="N13" s="36"/>
      <c r="O13" s="36"/>
      <c r="P13" s="36"/>
      <c r="Q13" s="36"/>
      <c r="R13" s="36"/>
      <c r="S13" s="36"/>
      <c r="T13" s="36"/>
      <c r="U13" s="36"/>
    </row>
    <row r="14" ht="19.5" spans="1:21">
      <c r="A14" s="54" t="s">
        <v>164</v>
      </c>
      <c r="B14" s="54" t="s">
        <v>165</v>
      </c>
      <c r="C14" s="54" t="s">
        <v>169</v>
      </c>
      <c r="D14" s="65" t="s">
        <v>203</v>
      </c>
      <c r="E14" s="55" t="s">
        <v>171</v>
      </c>
      <c r="F14" s="39">
        <f>K14</f>
        <v>226</v>
      </c>
      <c r="G14" s="39"/>
      <c r="H14" s="39"/>
      <c r="I14" s="39"/>
      <c r="J14" s="39"/>
      <c r="K14" s="39">
        <v>226</v>
      </c>
      <c r="L14" s="39"/>
      <c r="M14" s="39">
        <v>226</v>
      </c>
      <c r="N14" s="36"/>
      <c r="O14" s="36"/>
      <c r="P14" s="36"/>
      <c r="Q14" s="36"/>
      <c r="R14" s="36"/>
      <c r="S14" s="36"/>
      <c r="T14" s="36"/>
      <c r="U14" s="36"/>
    </row>
  </sheetData>
  <mergeCells count="9"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zoomScale="115" zoomScaleNormal="115" workbookViewId="0">
      <selection activeCell="A3" sqref="A3:C3"/>
    </sheetView>
  </sheetViews>
  <sheetFormatPr defaultColWidth="10" defaultRowHeight="13.5" outlineLevelCol="4"/>
  <cols>
    <col min="1" max="1" width="24.625" customWidth="1"/>
    <col min="2" max="2" width="16" customWidth="1"/>
    <col min="3" max="4" width="22.25" customWidth="1"/>
    <col min="5" max="5" width="0.125" customWidth="1"/>
    <col min="6" max="6" width="9.75" customWidth="1"/>
  </cols>
  <sheetData>
    <row r="1" ht="16.35" customHeight="1" spans="1:1">
      <c r="A1" s="33"/>
    </row>
    <row r="2" ht="31.9" customHeight="1" spans="1:4">
      <c r="A2" s="18" t="s">
        <v>11</v>
      </c>
      <c r="B2" s="18"/>
      <c r="C2" s="18"/>
      <c r="D2" s="18"/>
    </row>
    <row r="3" ht="18.95" customHeight="1" spans="1:5">
      <c r="A3" s="19" t="s">
        <v>132</v>
      </c>
      <c r="B3" s="19"/>
      <c r="C3" s="19"/>
      <c r="D3" s="30" t="s">
        <v>31</v>
      </c>
      <c r="E3" s="33"/>
    </row>
    <row r="4" ht="20.25" customHeight="1" spans="1:5">
      <c r="A4" s="20" t="s">
        <v>32</v>
      </c>
      <c r="B4" s="20"/>
      <c r="C4" s="20" t="s">
        <v>33</v>
      </c>
      <c r="D4" s="20"/>
      <c r="E4" s="48"/>
    </row>
    <row r="5" ht="20.25" customHeight="1" spans="1:5">
      <c r="A5" s="20" t="s">
        <v>34</v>
      </c>
      <c r="B5" s="20" t="s">
        <v>35</v>
      </c>
      <c r="C5" s="20" t="s">
        <v>34</v>
      </c>
      <c r="D5" s="20" t="s">
        <v>35</v>
      </c>
      <c r="E5" s="48"/>
    </row>
    <row r="6" ht="20.25" customHeight="1" spans="1:5">
      <c r="A6" s="37" t="s">
        <v>213</v>
      </c>
      <c r="B6" s="36">
        <f>B7</f>
        <v>1154.2</v>
      </c>
      <c r="C6" s="37" t="s">
        <v>214</v>
      </c>
      <c r="D6" s="36">
        <f>D13</f>
        <v>1201.7</v>
      </c>
      <c r="E6" s="49"/>
    </row>
    <row r="7" ht="20.25" customHeight="1" spans="1:5">
      <c r="A7" s="38" t="s">
        <v>215</v>
      </c>
      <c r="B7" s="39">
        <f>'1收支总表'!B6</f>
        <v>1154.2</v>
      </c>
      <c r="C7" s="38" t="s">
        <v>40</v>
      </c>
      <c r="D7" s="39"/>
      <c r="E7" s="49"/>
    </row>
    <row r="8" ht="20.25" customHeight="1" spans="1:5">
      <c r="A8" s="38" t="s">
        <v>216</v>
      </c>
      <c r="B8" s="39">
        <f>'1收支总表'!B7</f>
        <v>1154.2</v>
      </c>
      <c r="C8" s="38" t="s">
        <v>44</v>
      </c>
      <c r="D8" s="39"/>
      <c r="E8" s="49"/>
    </row>
    <row r="9" ht="31.15" customHeight="1" spans="1:5">
      <c r="A9" s="38" t="s">
        <v>47</v>
      </c>
      <c r="B9" s="39"/>
      <c r="C9" s="38" t="s">
        <v>48</v>
      </c>
      <c r="D9" s="39"/>
      <c r="E9" s="49"/>
    </row>
    <row r="10" ht="20.25" customHeight="1" spans="1:5">
      <c r="A10" s="38" t="s">
        <v>217</v>
      </c>
      <c r="B10" s="39"/>
      <c r="C10" s="38" t="s">
        <v>52</v>
      </c>
      <c r="D10" s="39"/>
      <c r="E10" s="49"/>
    </row>
    <row r="11" ht="20.25" customHeight="1" spans="1:5">
      <c r="A11" s="38" t="s">
        <v>218</v>
      </c>
      <c r="B11" s="39"/>
      <c r="C11" s="38" t="s">
        <v>56</v>
      </c>
      <c r="D11" s="39"/>
      <c r="E11" s="49"/>
    </row>
    <row r="12" ht="20.25" customHeight="1" spans="1:5">
      <c r="A12" s="38" t="s">
        <v>219</v>
      </c>
      <c r="B12" s="39"/>
      <c r="C12" s="38" t="s">
        <v>60</v>
      </c>
      <c r="D12" s="39"/>
      <c r="E12" s="49"/>
    </row>
    <row r="13" ht="20.25" customHeight="1" spans="1:5">
      <c r="A13" s="37" t="s">
        <v>220</v>
      </c>
      <c r="B13" s="36">
        <f>B14</f>
        <v>47.5</v>
      </c>
      <c r="C13" s="38" t="s">
        <v>64</v>
      </c>
      <c r="D13" s="39">
        <v>1201.7</v>
      </c>
      <c r="E13" s="49"/>
    </row>
    <row r="14" ht="20.25" customHeight="1" spans="1:5">
      <c r="A14" s="38" t="s">
        <v>215</v>
      </c>
      <c r="B14" s="39">
        <f>'2收入总表'!T9</f>
        <v>47.5</v>
      </c>
      <c r="C14" s="38" t="s">
        <v>68</v>
      </c>
      <c r="D14" s="39"/>
      <c r="E14" s="49"/>
    </row>
    <row r="15" ht="20.25" customHeight="1" spans="1:5">
      <c r="A15" s="38" t="s">
        <v>217</v>
      </c>
      <c r="B15" s="39"/>
      <c r="C15" s="38" t="s">
        <v>72</v>
      </c>
      <c r="D15" s="39"/>
      <c r="E15" s="49"/>
    </row>
    <row r="16" ht="20.25" customHeight="1" spans="1:5">
      <c r="A16" s="38" t="s">
        <v>218</v>
      </c>
      <c r="B16" s="39"/>
      <c r="C16" s="38" t="s">
        <v>76</v>
      </c>
      <c r="D16" s="39"/>
      <c r="E16" s="49"/>
    </row>
    <row r="17" ht="20.25" customHeight="1" spans="1:5">
      <c r="A17" s="38" t="s">
        <v>219</v>
      </c>
      <c r="B17" s="39"/>
      <c r="C17" s="38" t="s">
        <v>80</v>
      </c>
      <c r="D17" s="39"/>
      <c r="E17" s="49"/>
    </row>
    <row r="18" ht="20.25" customHeight="1" spans="1:5">
      <c r="A18" s="38"/>
      <c r="B18" s="39"/>
      <c r="C18" s="38" t="s">
        <v>84</v>
      </c>
      <c r="D18" s="39"/>
      <c r="E18" s="49"/>
    </row>
    <row r="19" ht="20.25" customHeight="1" spans="1:5">
      <c r="A19" s="38"/>
      <c r="B19" s="38"/>
      <c r="C19" s="38" t="s">
        <v>88</v>
      </c>
      <c r="D19" s="38"/>
      <c r="E19" s="49"/>
    </row>
    <row r="20" ht="20.25" customHeight="1" spans="1:5">
      <c r="A20" s="38"/>
      <c r="B20" s="38"/>
      <c r="C20" s="38" t="s">
        <v>92</v>
      </c>
      <c r="D20" s="38"/>
      <c r="E20" s="49"/>
    </row>
    <row r="21" ht="20.25" customHeight="1" spans="1:5">
      <c r="A21" s="38"/>
      <c r="B21" s="38"/>
      <c r="C21" s="38" t="s">
        <v>96</v>
      </c>
      <c r="D21" s="38"/>
      <c r="E21" s="49"/>
    </row>
    <row r="22" ht="20.25" customHeight="1" spans="1:5">
      <c r="A22" s="38"/>
      <c r="B22" s="38"/>
      <c r="C22" s="38" t="s">
        <v>99</v>
      </c>
      <c r="D22" s="38"/>
      <c r="E22" s="49"/>
    </row>
    <row r="23" ht="20.25" customHeight="1" spans="1:5">
      <c r="A23" s="38"/>
      <c r="B23" s="38"/>
      <c r="C23" s="38" t="s">
        <v>102</v>
      </c>
      <c r="D23" s="38"/>
      <c r="E23" s="49"/>
    </row>
    <row r="24" ht="20.25" customHeight="1" spans="1:5">
      <c r="A24" s="38"/>
      <c r="B24" s="38"/>
      <c r="C24" s="38" t="s">
        <v>104</v>
      </c>
      <c r="D24" s="38"/>
      <c r="E24" s="49"/>
    </row>
    <row r="25" ht="20.25" customHeight="1" spans="1:5">
      <c r="A25" s="38"/>
      <c r="B25" s="38"/>
      <c r="C25" s="38" t="s">
        <v>106</v>
      </c>
      <c r="D25" s="38"/>
      <c r="E25" s="49"/>
    </row>
    <row r="26" ht="20.25" customHeight="1" spans="1:5">
      <c r="A26" s="38"/>
      <c r="B26" s="38"/>
      <c r="C26" s="38" t="s">
        <v>108</v>
      </c>
      <c r="D26" s="38"/>
      <c r="E26" s="49"/>
    </row>
    <row r="27" ht="20.25" customHeight="1" spans="1:5">
      <c r="A27" s="38"/>
      <c r="B27" s="38"/>
      <c r="C27" s="38" t="s">
        <v>110</v>
      </c>
      <c r="D27" s="38"/>
      <c r="E27" s="49"/>
    </row>
    <row r="28" ht="20.25" customHeight="1" spans="1:5">
      <c r="A28" s="38"/>
      <c r="B28" s="38"/>
      <c r="C28" s="38" t="s">
        <v>112</v>
      </c>
      <c r="D28" s="38"/>
      <c r="E28" s="49"/>
    </row>
    <row r="29" ht="20.25" customHeight="1" spans="1:5">
      <c r="A29" s="38"/>
      <c r="B29" s="38"/>
      <c r="C29" s="38" t="s">
        <v>114</v>
      </c>
      <c r="D29" s="38"/>
      <c r="E29" s="49"/>
    </row>
    <row r="30" ht="20.25" customHeight="1" spans="1:5">
      <c r="A30" s="38"/>
      <c r="B30" s="38"/>
      <c r="C30" s="38" t="s">
        <v>116</v>
      </c>
      <c r="D30" s="38"/>
      <c r="E30" s="49"/>
    </row>
    <row r="31" ht="20.25" customHeight="1" spans="1:5">
      <c r="A31" s="38"/>
      <c r="B31" s="38"/>
      <c r="C31" s="38" t="s">
        <v>118</v>
      </c>
      <c r="D31" s="38"/>
      <c r="E31" s="49"/>
    </row>
    <row r="32" ht="20.25" customHeight="1" spans="1:5">
      <c r="A32" s="38"/>
      <c r="B32" s="38"/>
      <c r="C32" s="38" t="s">
        <v>120</v>
      </c>
      <c r="D32" s="38"/>
      <c r="E32" s="49"/>
    </row>
    <row r="33" ht="20.25" customHeight="1" spans="1:5">
      <c r="A33" s="38"/>
      <c r="B33" s="38"/>
      <c r="C33" s="38" t="s">
        <v>122</v>
      </c>
      <c r="D33" s="38"/>
      <c r="E33" s="49"/>
    </row>
    <row r="34" ht="20.25" customHeight="1" spans="1:5">
      <c r="A34" s="38"/>
      <c r="B34" s="38"/>
      <c r="C34" s="38" t="s">
        <v>123</v>
      </c>
      <c r="D34" s="38"/>
      <c r="E34" s="49"/>
    </row>
    <row r="35" ht="20.25" customHeight="1" spans="1:5">
      <c r="A35" s="38"/>
      <c r="B35" s="38"/>
      <c r="C35" s="38" t="s">
        <v>124</v>
      </c>
      <c r="D35" s="38"/>
      <c r="E35" s="49"/>
    </row>
    <row r="36" ht="20.25" customHeight="1" spans="1:5">
      <c r="A36" s="38"/>
      <c r="B36" s="38"/>
      <c r="C36" s="38" t="s">
        <v>125</v>
      </c>
      <c r="D36" s="38"/>
      <c r="E36" s="49"/>
    </row>
    <row r="37" ht="20.25" customHeight="1" spans="1:5">
      <c r="A37" s="38"/>
      <c r="B37" s="38"/>
      <c r="C37" s="38"/>
      <c r="D37" s="38"/>
      <c r="E37" s="49"/>
    </row>
    <row r="38" ht="20.25" customHeight="1" spans="1:5">
      <c r="A38" s="37"/>
      <c r="B38" s="37"/>
      <c r="C38" s="37" t="s">
        <v>221</v>
      </c>
      <c r="D38" s="37"/>
      <c r="E38" s="64"/>
    </row>
    <row r="39" ht="20.25" customHeight="1" spans="1:5">
      <c r="A39" s="37"/>
      <c r="B39" s="37"/>
      <c r="C39" s="37"/>
      <c r="D39" s="37"/>
      <c r="E39" s="64"/>
    </row>
    <row r="40" ht="20.25" customHeight="1" spans="1:5">
      <c r="A40" s="44" t="s">
        <v>222</v>
      </c>
      <c r="B40" s="36">
        <f>B6+B13</f>
        <v>1201.7</v>
      </c>
      <c r="C40" s="44" t="s">
        <v>223</v>
      </c>
      <c r="D40" s="36">
        <f>D6</f>
        <v>1201.7</v>
      </c>
      <c r="E40" s="64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3"/>
  <sheetViews>
    <sheetView zoomScale="145" zoomScaleNormal="145" workbookViewId="0">
      <selection activeCell="E8" sqref="E8"/>
    </sheetView>
  </sheetViews>
  <sheetFormatPr defaultColWidth="10" defaultRowHeight="13.5"/>
  <cols>
    <col min="1" max="2" width="4.875" customWidth="1"/>
    <col min="3" max="3" width="6" customWidth="1"/>
    <col min="4" max="4" width="9" customWidth="1"/>
    <col min="5" max="6" width="16.375" customWidth="1"/>
    <col min="7" max="7" width="11.5" customWidth="1"/>
    <col min="8" max="8" width="12.5" customWidth="1"/>
    <col min="9" max="9" width="10.875" customWidth="1"/>
    <col min="10" max="10" width="14.625" customWidth="1"/>
    <col min="11" max="11" width="11.375" customWidth="1"/>
    <col min="12" max="12" width="19" customWidth="1"/>
    <col min="13" max="13" width="9.75" customWidth="1"/>
  </cols>
  <sheetData>
    <row r="1" ht="16.35" customHeight="1" spans="1:4">
      <c r="A1" s="33"/>
      <c r="D1" s="33"/>
    </row>
    <row r="2" ht="43.15" customHeight="1" spans="1:12">
      <c r="A2" s="18" t="s">
        <v>12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</row>
    <row r="3" ht="24.2" customHeight="1" spans="1:12">
      <c r="A3" s="19" t="s">
        <v>132</v>
      </c>
      <c r="B3" s="19"/>
      <c r="C3" s="19"/>
      <c r="D3" s="19"/>
      <c r="E3" s="19"/>
      <c r="F3" s="19"/>
      <c r="G3" s="19"/>
      <c r="H3" s="19"/>
      <c r="I3" s="19"/>
      <c r="J3" s="19"/>
      <c r="K3" s="30" t="s">
        <v>31</v>
      </c>
      <c r="L3" s="30"/>
    </row>
    <row r="4" ht="24.95" customHeight="1" spans="1:12">
      <c r="A4" s="20" t="s">
        <v>153</v>
      </c>
      <c r="B4" s="20"/>
      <c r="C4" s="20"/>
      <c r="D4" s="20" t="s">
        <v>154</v>
      </c>
      <c r="E4" s="20" t="s">
        <v>155</v>
      </c>
      <c r="F4" s="20" t="s">
        <v>135</v>
      </c>
      <c r="G4" s="20" t="s">
        <v>156</v>
      </c>
      <c r="H4" s="20"/>
      <c r="I4" s="20"/>
      <c r="J4" s="20"/>
      <c r="K4" s="20"/>
      <c r="L4" s="20" t="s">
        <v>157</v>
      </c>
    </row>
    <row r="5" ht="20.65" customHeight="1" spans="1:12">
      <c r="A5" s="20"/>
      <c r="B5" s="20"/>
      <c r="C5" s="20"/>
      <c r="D5" s="20"/>
      <c r="E5" s="20"/>
      <c r="F5" s="20"/>
      <c r="G5" s="20" t="s">
        <v>137</v>
      </c>
      <c r="H5" s="20" t="s">
        <v>224</v>
      </c>
      <c r="I5" s="20"/>
      <c r="J5" s="20"/>
      <c r="K5" s="20" t="s">
        <v>225</v>
      </c>
      <c r="L5" s="20"/>
    </row>
    <row r="6" ht="28.5" customHeight="1" spans="1:12">
      <c r="A6" s="20" t="s">
        <v>161</v>
      </c>
      <c r="B6" s="20" t="s">
        <v>162</v>
      </c>
      <c r="C6" s="20" t="s">
        <v>163</v>
      </c>
      <c r="D6" s="20"/>
      <c r="E6" s="20"/>
      <c r="F6" s="20"/>
      <c r="G6" s="20"/>
      <c r="H6" s="20" t="s">
        <v>205</v>
      </c>
      <c r="I6" s="20" t="s">
        <v>226</v>
      </c>
      <c r="J6" s="20" t="s">
        <v>197</v>
      </c>
      <c r="K6" s="20"/>
      <c r="L6" s="20"/>
    </row>
    <row r="7" ht="28.5" customHeight="1" spans="1:12">
      <c r="A7" s="20"/>
      <c r="B7" s="20"/>
      <c r="C7" s="20"/>
      <c r="D7" s="20"/>
      <c r="E7" s="20" t="s">
        <v>135</v>
      </c>
      <c r="F7" s="60">
        <v>1201.7</v>
      </c>
      <c r="G7" s="60">
        <f>F7-L7</f>
        <v>975.7</v>
      </c>
      <c r="H7" s="60">
        <f>G7-I7-K7</f>
        <v>928.54</v>
      </c>
      <c r="I7" s="63"/>
      <c r="J7" s="20"/>
      <c r="K7" s="20">
        <v>47.16</v>
      </c>
      <c r="L7" s="60">
        <f>L9</f>
        <v>226</v>
      </c>
    </row>
    <row r="8" ht="22.9" customHeight="1" spans="1:12">
      <c r="A8" s="27"/>
      <c r="B8" s="27"/>
      <c r="C8" s="27"/>
      <c r="D8" s="35">
        <v>411</v>
      </c>
      <c r="E8" s="35" t="s">
        <v>3</v>
      </c>
      <c r="F8" s="61">
        <v>1201.7</v>
      </c>
      <c r="G8" s="61">
        <f>F8-L8</f>
        <v>975.7</v>
      </c>
      <c r="H8" s="60">
        <f>G8-I8-K8</f>
        <v>928.54</v>
      </c>
      <c r="I8" s="61"/>
      <c r="J8" s="61"/>
      <c r="K8" s="61">
        <v>47.16</v>
      </c>
      <c r="L8" s="61">
        <f>L9</f>
        <v>226</v>
      </c>
    </row>
    <row r="9" ht="22.9" customHeight="1" spans="1:12">
      <c r="A9" s="27"/>
      <c r="B9" s="27"/>
      <c r="C9" s="27"/>
      <c r="D9" s="44">
        <v>411011</v>
      </c>
      <c r="E9" s="44" t="s">
        <v>3</v>
      </c>
      <c r="F9" s="61">
        <f>F10+F11+F12+F13+F14+F15</f>
        <v>1201.7</v>
      </c>
      <c r="G9" s="61">
        <f>G10+G11+G12+G13+G14+G15</f>
        <v>975.7</v>
      </c>
      <c r="H9" s="60">
        <f>H10+H12+H13+H14+H15</f>
        <v>928.54</v>
      </c>
      <c r="I9" s="61"/>
      <c r="J9" s="61"/>
      <c r="K9" s="61">
        <v>47.16</v>
      </c>
      <c r="L9" s="61">
        <f>L11</f>
        <v>226</v>
      </c>
    </row>
    <row r="10" ht="22.9" customHeight="1" spans="1:12">
      <c r="A10" s="54" t="s">
        <v>164</v>
      </c>
      <c r="B10" s="54" t="s">
        <v>165</v>
      </c>
      <c r="C10" s="54" t="s">
        <v>166</v>
      </c>
      <c r="D10" s="50" t="s">
        <v>227</v>
      </c>
      <c r="E10" s="62" t="s">
        <v>168</v>
      </c>
      <c r="F10" s="62">
        <f>G10</f>
        <v>776.93</v>
      </c>
      <c r="G10" s="62">
        <f>H10+K10</f>
        <v>776.93</v>
      </c>
      <c r="H10" s="62">
        <f>H8-H12-H13-H14-H15</f>
        <v>729.77</v>
      </c>
      <c r="I10" s="62"/>
      <c r="J10" s="62"/>
      <c r="K10" s="62">
        <v>47.16</v>
      </c>
      <c r="L10" s="62"/>
    </row>
    <row r="11" ht="22.9" customHeight="1" spans="1:12">
      <c r="A11" s="54" t="s">
        <v>164</v>
      </c>
      <c r="B11" s="54" t="s">
        <v>165</v>
      </c>
      <c r="C11" s="54" t="s">
        <v>169</v>
      </c>
      <c r="D11" s="50" t="s">
        <v>228</v>
      </c>
      <c r="E11" s="62" t="s">
        <v>171</v>
      </c>
      <c r="F11" s="62">
        <f>L11</f>
        <v>226</v>
      </c>
      <c r="G11" s="62"/>
      <c r="H11" s="62"/>
      <c r="I11" s="62"/>
      <c r="J11" s="62"/>
      <c r="K11" s="62"/>
      <c r="L11" s="62">
        <v>226</v>
      </c>
    </row>
    <row r="12" ht="22.9" customHeight="1" spans="1:12">
      <c r="A12" s="54" t="s">
        <v>172</v>
      </c>
      <c r="B12" s="54" t="s">
        <v>173</v>
      </c>
      <c r="C12" s="54" t="s">
        <v>173</v>
      </c>
      <c r="D12" s="50" t="s">
        <v>229</v>
      </c>
      <c r="E12" s="62" t="s">
        <v>175</v>
      </c>
      <c r="F12" s="62">
        <f>G12</f>
        <v>82.61</v>
      </c>
      <c r="G12" s="62">
        <f>H12</f>
        <v>82.61</v>
      </c>
      <c r="H12" s="62">
        <v>82.61</v>
      </c>
      <c r="I12" s="62"/>
      <c r="J12" s="62"/>
      <c r="K12" s="62"/>
      <c r="L12" s="62"/>
    </row>
    <row r="13" ht="22.9" customHeight="1" spans="1:12">
      <c r="A13" s="54" t="s">
        <v>172</v>
      </c>
      <c r="B13" s="54" t="s">
        <v>169</v>
      </c>
      <c r="C13" s="54" t="s">
        <v>169</v>
      </c>
      <c r="D13" s="50" t="s">
        <v>230</v>
      </c>
      <c r="E13" s="62" t="s">
        <v>177</v>
      </c>
      <c r="F13" s="62">
        <f>G13</f>
        <v>5.16</v>
      </c>
      <c r="G13" s="62">
        <f>H13</f>
        <v>5.16</v>
      </c>
      <c r="H13" s="62">
        <v>5.16</v>
      </c>
      <c r="I13" s="62"/>
      <c r="J13" s="62"/>
      <c r="K13" s="62"/>
      <c r="L13" s="62"/>
    </row>
    <row r="14" ht="22.9" customHeight="1" spans="1:12">
      <c r="A14" s="54" t="s">
        <v>178</v>
      </c>
      <c r="B14" s="54" t="s">
        <v>179</v>
      </c>
      <c r="C14" s="54" t="s">
        <v>180</v>
      </c>
      <c r="D14" s="50" t="s">
        <v>231</v>
      </c>
      <c r="E14" s="62" t="s">
        <v>182</v>
      </c>
      <c r="F14" s="62">
        <f>G14</f>
        <v>49.05</v>
      </c>
      <c r="G14" s="62">
        <f>H14</f>
        <v>49.05</v>
      </c>
      <c r="H14" s="62">
        <v>49.05</v>
      </c>
      <c r="I14" s="62"/>
      <c r="J14" s="62"/>
      <c r="K14" s="62"/>
      <c r="L14" s="62"/>
    </row>
    <row r="15" ht="22.9" customHeight="1" spans="1:12">
      <c r="A15" s="54" t="s">
        <v>183</v>
      </c>
      <c r="B15" s="54" t="s">
        <v>180</v>
      </c>
      <c r="C15" s="54" t="s">
        <v>166</v>
      </c>
      <c r="D15" s="50" t="s">
        <v>232</v>
      </c>
      <c r="E15" s="62" t="s">
        <v>185</v>
      </c>
      <c r="F15" s="62">
        <f>G15</f>
        <v>61.95</v>
      </c>
      <c r="G15" s="62">
        <f>H15</f>
        <v>61.95</v>
      </c>
      <c r="H15" s="62">
        <v>61.95</v>
      </c>
      <c r="I15" s="62"/>
      <c r="J15" s="62"/>
      <c r="K15" s="62"/>
      <c r="L15" s="62"/>
    </row>
    <row r="16" ht="22.9" customHeight="1"/>
    <row r="17" ht="22.9" customHeight="1"/>
    <row r="18" ht="22.9" customHeight="1"/>
    <row r="19" ht="22.9" customHeight="1"/>
    <row r="20" ht="22.9" customHeight="1"/>
    <row r="21" ht="22.9" customHeight="1"/>
    <row r="22" ht="22.9" customHeight="1"/>
    <row r="23" ht="22.9" customHeight="1"/>
  </sheetData>
  <mergeCells count="12">
    <mergeCell ref="A2:L2"/>
    <mergeCell ref="A3:J3"/>
    <mergeCell ref="K3:L3"/>
    <mergeCell ref="G4:K4"/>
    <mergeCell ref="H5:J5"/>
    <mergeCell ref="D4:D6"/>
    <mergeCell ref="E4:E6"/>
    <mergeCell ref="F4:F6"/>
    <mergeCell ref="G5:G6"/>
    <mergeCell ref="K5:K6"/>
    <mergeCell ref="L4:L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  <vt:lpstr>23其他资金绩效目标表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龙佳敏</cp:lastModifiedBy>
  <dcterms:created xsi:type="dcterms:W3CDTF">2022-04-13T06:32:00Z</dcterms:created>
  <dcterms:modified xsi:type="dcterms:W3CDTF">2023-03-14T07:13:18Z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25F2E72E5F884EE8B817BB273B7AEDE1</vt:lpwstr>
  </property>
</Properties>
</file>