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820" tabRatio="794" activeTab="1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<sst xmlns="http://schemas.openxmlformats.org/spreadsheetml/2006/main" count="1249" uniqueCount="474">
  <si>
    <t>2022年部门预算公开表</t>
  </si>
  <si>
    <t>单位编码：</t>
  </si>
  <si>
    <t>单位名称：</t>
  </si>
  <si>
    <t>岳阳县教育体育局(汇总)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</si>
  <si>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</si>
  <si>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</si>
  <si>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</si>
  <si>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</si>
  <si>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</si>
  <si>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</si>
  <si>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</si>
  <si>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</si>
  <si>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</si>
  <si>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</si>
  <si>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</si>
  <si>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</si>
  <si>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</si>
  <si>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</si>
  <si>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</si>
  <si>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</si>
  <si>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</si>
  <si>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</si>
  <si>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</si>
  <si>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</si>
  <si>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</si>
  <si>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</si>
  <si>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</si>
  <si>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</si>
  <si>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</si>
  <si>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单位：岳阳县教育体育局(汇总)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</si>
  <si>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</si>
  <si>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</si>
  <si>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</si>
  <si>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</si>
  <si>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</si>
  <si>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</si>
  <si>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</si>
  <si>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</si>
  <si>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</si>
  <si>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</si>
  <si>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</si>
  <si>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</si>
  <si>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</si>
  <si>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</si>
  <si>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</si>
  <si>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</si>
  <si>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</si>
  <si>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</si>
  <si>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</si>
  <si>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</si>
  <si>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</si>
  <si>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</si>
  <si>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</si>
  <si>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</si>
  <si>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</si>
  <si>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</si>
  <si>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</si>
  <si>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</si>
  <si>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</si>
  <si>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</si>
  <si>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</si>
  <si>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</si>
  <si>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</si>
  <si>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</si>
  <si>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</si>
  <si>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</si>
  <si>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</si>
  <si>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</si>
  <si>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</si>
  <si>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</si>
  <si>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</si>
  <si>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</si>
  <si>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</si>
  <si>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</si>
  <si>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</si>
  <si>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</si>
  <si>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</si>
  <si>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</si>
  <si>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</si>
  <si>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</si>
  <si>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</si>
  <si>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</si>
  <si>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</si>
  <si>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</si>
  <si>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</si>
  <si>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</si>
  <si>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</si>
  <si>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</si>
  <si>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</si>
  <si>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</si>
  <si>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</si>
  <si>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</si>
  <si>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</si>
  <si>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</si>
  <si>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</si>
  <si>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</si>
  <si>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</si>
  <si>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</si>
  <si>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</si>
  <si>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</si>
  <si>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</si>
  <si>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</si>
  <si>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</si>
  <si>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</si>
  <si>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</si>
  <si>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</si>
  <si>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</si>
  <si>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</si>
  <si>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</si>
  <si>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</si>
  <si>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</si>
  <si>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</si>
  <si>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</si>
  <si>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</si>
  <si>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</si>
  <si>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</si>
  <si>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</si>
  <si>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</si>
  <si>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</si>
  <si>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</si>
  <si>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</si>
  <si>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</si>
  <si>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</si>
  <si>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</si>
  <si>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</si>
  <si>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</si>
  <si>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</si>
  <si>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</si>
  <si>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</si>
  <si>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</si>
  <si>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</si>
  <si>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</si>
  <si>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</si>
  <si>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</si>
  <si>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</si>
  <si>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</si>
  <si>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</si>
  <si>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</si>
  <si>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</si>
  <si>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</si>
  <si>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</si>
  <si>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</si>
  <si>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</si>
  <si>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</si>
  <si>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</si>
  <si>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</si>
  <si>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</si>
  <si>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</si>
  <si>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</si>
  <si>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</si>
  <si>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</si>
  <si>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084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</si>
  <si>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</si>
  <si>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</si>
  <si>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</si>
  <si>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</si>
  <si>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</si>
  <si>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</si>
  <si>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</si>
  <si>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</si>
  <si>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</si>
  <si>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</si>
  <si>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</si>
  <si>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</si>
  <si>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</si>
  <si>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01</t>
  </si>
  <si>
    <t>20501</t>
  </si>
  <si>
    <t xml:space="preserve">  教育管理事务</t>
  </si>
  <si>
    <t>02</t>
  </si>
  <si>
    <t>2050102</t>
  </si>
  <si>
    <t xml:space="preserve">    一般行政管理事务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</si>
  <si>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</si>
  <si>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</si>
  <si>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</si>
  <si>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</si>
  <si>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</si>
  <si>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</si>
  <si>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03</t>
  </si>
  <si>
    <t>2050203</t>
  </si>
  <si>
    <t xml:space="preserve">    初中教育</t>
  </si>
  <si>
    <t>04</t>
  </si>
  <si>
    <t>2050204</t>
  </si>
  <si>
    <t xml:space="preserve">    高中教育</t>
  </si>
  <si>
    <t>20503</t>
  </si>
  <si>
    <t xml:space="preserve">  职业教育</t>
  </si>
  <si>
    <t>2050302</t>
  </si>
  <si>
    <t xml:space="preserve">    中职业教育</t>
  </si>
  <si>
    <t>07</t>
  </si>
  <si>
    <t>20507</t>
  </si>
  <si>
    <t xml:space="preserve">  特殊教育</t>
  </si>
  <si>
    <t>2050701</t>
  </si>
  <si>
    <t xml:space="preserve">    特殊学校教育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</si>
  <si>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</si>
  <si>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</si>
  <si>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</si>
  <si>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</si>
  <si>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</si>
  <si>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</si>
  <si>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</si>
  <si>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</si>
  <si>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</si>
  <si>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</si>
  <si>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</si>
  <si>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</si>
  <si>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</si>
  <si>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</si>
  <si>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</si>
  <si>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</si>
  <si>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</si>
  <si>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</si>
  <si>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</si>
  <si>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</si>
  <si>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</si>
  <si>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</si>
  <si>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</si>
  <si>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</si>
  <si>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</si>
  <si>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</si>
  <si>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</si>
  <si>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</si>
  <si>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</si>
  <si>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</si>
  <si>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</si>
  <si>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</si>
  <si>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</si>
  <si>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</si>
  <si>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</si>
  <si>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</si>
  <si>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</si>
  <si>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</si>
  <si>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</si>
  <si>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一般行政管理事务</t>
  </si>
  <si>
    <t>学前教育</t>
  </si>
  <si>
    <t>小学教育</t>
  </si>
  <si>
    <t>初中教育</t>
  </si>
  <si>
    <t>高中教育</t>
  </si>
  <si>
    <t xml:space="preserve"> 职业教育</t>
  </si>
  <si>
    <t xml:space="preserve">   中等职业教育</t>
  </si>
  <si>
    <t>特殊学校教育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</si>
  <si>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</si>
  <si>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</si>
  <si>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</si>
  <si>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</si>
  <si>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</si>
  <si>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</si>
  <si>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</si>
  <si>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</si>
  <si>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</si>
  <si>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</si>
  <si>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</si>
  <si>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</si>
  <si>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</si>
  <si>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</si>
  <si>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</si>
  <si>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</si>
  <si>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</si>
  <si>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</si>
  <si>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</si>
  <si>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</si>
  <si>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</si>
  <si>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</si>
  <si>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</si>
  <si>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</si>
  <si>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</si>
  <si>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</si>
  <si>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</si>
  <si>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</si>
  <si>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</si>
  <si>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</si>
  <si>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</si>
  <si>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</si>
  <si>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</si>
  <si>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</si>
  <si>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</si>
  <si>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</si>
  <si>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</si>
  <si>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</si>
  <si>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</si>
  <si>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</si>
  <si>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</si>
  <si>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</si>
  <si>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</si>
  <si>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</si>
  <si>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</si>
  <si>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</si>
  <si>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</si>
  <si>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</si>
  <si>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</si>
  <si>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</si>
  <si>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</si>
  <si>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</si>
  <si>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</si>
  <si>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</si>
  <si>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</si>
  <si>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</si>
  <si>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</si>
  <si>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</si>
  <si>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</si>
  <si>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</si>
  <si>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</si>
  <si>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</si>
  <si>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</si>
  <si>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</si>
  <si>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</si>
  <si>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</si>
  <si>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</si>
  <si>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</si>
  <si>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</si>
  <si>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</si>
  <si>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</si>
  <si>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</si>
  <si>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</si>
  <si>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</si>
  <si>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</si>
  <si>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</si>
  <si>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</si>
  <si>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</si>
  <si>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</si>
  <si>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</si>
  <si>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</si>
  <si>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</si>
  <si>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</si>
  <si>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</si>
  <si>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</si>
  <si>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</si>
  <si>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</si>
  <si>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</si>
  <si>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</si>
  <si>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</si>
  <si>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</si>
  <si>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</si>
  <si>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</si>
  <si>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</si>
  <si>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</si>
  <si>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</si>
  <si>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 xml:space="preserve">   高中教育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</si>
  <si>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</si>
  <si>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</si>
  <si>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</si>
  <si>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</si>
  <si>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</si>
  <si>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</si>
  <si>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</si>
  <si>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</si>
  <si>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</si>
  <si>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</si>
  <si>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</si>
  <si>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</si>
  <si>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</si>
  <si>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</si>
  <si>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</si>
  <si>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7</t>
    </r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</si>
  <si>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</si>
  <si>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特殊学校教育</t>
    </r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</si>
  <si>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</si>
  <si>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</si>
  <si>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</si>
  <si>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</si>
  <si>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</si>
  <si>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</si>
  <si>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</si>
  <si>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</si>
  <si>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</si>
  <si>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</si>
  <si>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</si>
  <si>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</si>
  <si>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</si>
  <si>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</si>
  <si>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</si>
  <si>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</si>
  <si>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</si>
  <si>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</si>
  <si>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</si>
  <si>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</si>
  <si>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</si>
  <si>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</si>
  <si>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</si>
  <si>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</si>
  <si>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</si>
  <si>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</si>
  <si>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</si>
  <si>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</si>
  <si>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</si>
  <si>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</si>
  <si>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  中职业教育</t>
  </si>
  <si>
    <t xml:space="preserve">  特殊学校教育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</si>
  <si>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</si>
  <si>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</si>
  <si>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</si>
  <si>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</si>
  <si>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</si>
  <si>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</si>
  <si>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</si>
  <si>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</si>
  <si>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</si>
  <si>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说明：本年无政府性基金预算支出</t>
  </si>
  <si>
    <t>国有资本经营预算支出表</t>
  </si>
  <si>
    <t>本年国有资本经营预算支出</t>
  </si>
  <si>
    <t>说明：本年无国有资本经营预算支出</t>
  </si>
  <si>
    <t>本年财政专户管理资金预算支出</t>
  </si>
  <si>
    <t>说明：本年无财政专户管理资金预算支出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</si>
  <si>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</si>
  <si>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</si>
  <si>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</si>
  <si>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</si>
  <si>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</si>
  <si>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</si>
  <si>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</si>
  <si>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</si>
  <si>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</si>
  <si>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</si>
  <si>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</si>
  <si>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</si>
  <si>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</si>
  <si>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教育管理事务、普通教育、职业教育、特殊教育专项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</si>
  <si>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</si>
  <si>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</si>
  <si>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</si>
  <si>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</si>
  <si>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</si>
  <si>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</si>
  <si>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</si>
  <si>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</si>
  <si>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</si>
  <si>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</si>
  <si>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</si>
  <si>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</si>
  <si>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</si>
  <si>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</si>
  <si>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落实国家关于教育的各项方针，政策，如期完成年初制度定的各项工作任务。</t>
  </si>
  <si>
    <t>履职目
标实现</t>
  </si>
  <si>
    <t>质量指标</t>
  </si>
  <si>
    <t>国家教育方针政策</t>
  </si>
  <si>
    <t>定性</t>
  </si>
  <si>
    <t>合理</t>
  </si>
  <si>
    <t>根据情况酌情扣减</t>
  </si>
  <si>
    <t>坚决贯彻落实国家各项教育方针政策</t>
  </si>
  <si>
    <t>时效指标</t>
  </si>
  <si>
    <t>完成德育工作、体育、卫生、艺术教育和国防教育工作</t>
  </si>
  <si>
    <t>完成学前、义教、高中、职高、中职学校的思政、体育、卫生、艺术和国防等教育</t>
  </si>
  <si>
    <t>数量指标</t>
  </si>
  <si>
    <t>完成年初始制定的各项教育发展规划及重点项目</t>
  </si>
  <si>
    <t>完成年初制定的各项教育发展规划及重点项目</t>
  </si>
  <si>
    <t>满意度指标</t>
  </si>
  <si>
    <t>服务对象满意度指标</t>
  </si>
  <si>
    <t>滿意度</t>
  </si>
  <si>
    <t>定量</t>
  </si>
  <si>
    <t>学生、家长、教师、社会的满意度</t>
  </si>
  <si>
    <t>%</t>
  </si>
  <si>
    <t>满意度在95%以上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</si>
  <si>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</si>
  <si>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</si>
  <si>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</si>
  <si>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</si>
  <si>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</si>
  <si>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</si>
  <si>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</si>
  <si>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</si>
  <si>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</si>
  <si>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</si>
  <si>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岳阳县教育
体育局（汇总）</t>
  </si>
  <si>
    <t>贯彻落实党和国家的教育方针、政策、法律、法规、规章，研究制定地方性的教育政策并监督执行；统筹管理全县初等、中等学历教育；主管全县学校招生考试；综合管理和指导各层次的非学历培训、学前教育、继续教育等工作；组织指导教育理论、教材教法和教学手段方法等方面的研究；领导全县教育系统的纪检、监察工作；指导学校思想政治工作、德育工作、体育、卫生、艺术教育和国防教育工作；指导编制并负责汇总全县学校发展情况和教育经费年度预、决算，归口管理本县教育事业经费；组织、指导全县教育系统的内部审计工作；负责学校的经济责任审计；会同有关部门制订全县教育系统有关机构编制、劳动工资、工作绩效奖惩、人事管理等方面的规章制度并组织实施；负责全县教育系统教师资格认定、招聘录用、人员调配等工作；负责全县教师评聘；负责社会力量办学的审批、注册和报批工作；指导、协调全县大中专毕业生就业，负责制定并组织实施大中专毕业生就业方案，配合相关部门组织开展企事业招聘等活动；指导、管理全县学校勤工俭学工作。拟订全县群众体育工作的发展规划；推行全民健身计划，建立和完善全民健身体系，负责全民健身工程的实施和监督管理；指导开展群众性体育活动；组织协调参加县级以上群众性体育赛事及活动；指导和管理体育行业和群众性单项体育协会的工作；指导开展国民体质监测活动和体育场地普查工作；指导《国家体育锻炼标准》实施；负责全县全民健身体育项目裁判员、社会体育指导员的培训计划和管理；依法审查体育从业人员资格；指导全县老年体育工作；管理高危体育项目的审查、批准、检查。负责全县体育产业的开发和管理；指导公共体育设施的建设；承担规范体育服务管理、公共体育设施监督管理、体育统计、体育彩票发行管理工作。指导管理全县竞技体育、体育科学研究工作，拟定全县青少年体育工作发展规划，指导监督青少年体育锻炼标准的实施；指导全县各级业余体校、体育传统项目学校、体育后备人才基地、青少年体育俱乐部的建设；指导推动学校体育的发展，指导和管理全县青少年体育竞赛活动，抓好反兴奋剂工作；负责全县等级运动员的审核、申报、办理工作及业余体校教练员的岗位培训工作；负责竞赛项目裁判员、课余训练教练员的业务培训、考核；制订优秀运动员奖励政策和措施。负责全县中小学体育和国防教育工作的管理、指导和评价；负责组织开展体育竞赛等交流活动；指导并监督全县学生体质状况监测，指导协调学校阳光体育、校园足球工作的实施；负责并协调城区学校国防教育和学生军训工作；负责全县学生健康教育、环境卫生、教学卫生工作；负责并协调城区学校爱卫迎检工作。</t>
  </si>
  <si>
    <t>产出指标</t>
  </si>
  <si>
    <t>效益指标</t>
  </si>
  <si>
    <t>满意度</t>
  </si>
  <si>
    <t>学生满意度</t>
  </si>
  <si>
    <t>≥</t>
  </si>
  <si>
    <t>学生对教育的满意度达95%以上</t>
  </si>
  <si>
    <t>家长满意度</t>
  </si>
  <si>
    <t>家旗对教育的满意度达95%以上</t>
  </si>
  <si>
    <t>教师满意度</t>
  </si>
  <si>
    <t>教师对教育的满意度达95%以上</t>
  </si>
  <si>
    <t>社会满意度</t>
  </si>
  <si>
    <t>社会对教育的满意度达95%以上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</si>
</sst>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_);[Red]\(0.0\)"/>
    <numFmt numFmtId="41" formatCode="_ * #,##0_ ;_ * \-#,##0_ ;_ * &quot;-&quot;_ ;_ @_ "/>
    <numFmt numFmtId="42" formatCode="_ &quot;￥&quot;* #,##0_ ;_ &quot;￥&quot;* \-#,##0_ ;_ &quot;￥&quot;* &quot;-&quot;_ ;_ @_ "/>
  </numFmts>
  <fonts count="50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sz val="10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8"/>
      <color indexed="8"/>
      <name val="宋体"/>
      <charset val="134"/>
      <scheme val="minor"/>
    </font>
    <font>
      <b/>
      <sz val="11"/>
      <name val="SimSun"/>
      <charset val="134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sz val="11"/>
      <name val="宋体"/>
      <charset val="134"/>
    </font>
    <font>
      <b/>
      <sz val="10"/>
      <name val="SimSun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61">
    <xf numFmtId="0" fontId="0" fillId="0" borderId="0">
      <alignment vertical="center"/>
    </xf>
    <xf numFmtId="9" fontId="39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39" fillId="0" borderId="0"/>
    <xf numFmtId="0" fontId="32" fillId="3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1" fillId="18" borderId="18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2" fillId="19" borderId="20" applyNumberFormat="0" applyAlignment="0" applyProtection="0">
      <alignment vertical="center"/>
    </xf>
    <xf numFmtId="0" fontId="18" fillId="0" borderId="0">
      <alignment vertical="center"/>
    </xf>
    <xf numFmtId="0" fontId="43" fillId="11" borderId="21" applyNumberFormat="0" applyAlignment="0" applyProtection="0">
      <alignment vertical="center"/>
    </xf>
    <xf numFmtId="43" fontId="39" fillId="0" borderId="0" applyFont="0" applyFill="0" applyBorder="0" applyAlignment="0" applyProtection="0"/>
    <xf numFmtId="0" fontId="49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5" fillId="9" borderId="16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17" applyNumberFormat="0" applyFill="0" applyAlignment="0" applyProtection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6" fillId="0" borderId="1" xfId="59" applyFont="1" applyBorder="1" applyAlignment="1">
      <alignment horizontal="center" vertical="center" wrapText="1"/>
    </xf>
    <xf numFmtId="0" fontId="6" fillId="0" borderId="4" xfId="59" applyFont="1" applyBorder="1" applyAlignment="1">
      <alignment horizontal="center" vertical="center" wrapText="1"/>
    </xf>
    <xf numFmtId="0" fontId="6" fillId="0" borderId="5" xfId="59" applyFont="1" applyBorder="1" applyAlignment="1">
      <alignment horizontal="center" vertical="center" wrapText="1"/>
    </xf>
    <xf numFmtId="0" fontId="6" fillId="0" borderId="6" xfId="59" applyFont="1" applyBorder="1" applyAlignment="1">
      <alignment horizontal="center" vertical="center" wrapText="1"/>
    </xf>
    <xf numFmtId="0" fontId="5" fillId="0" borderId="7" xfId="59" applyFont="1" applyBorder="1" applyAlignment="1">
      <alignment horizontal="left" vertical="center" wrapText="1"/>
    </xf>
    <xf numFmtId="0" fontId="5" fillId="0" borderId="1" xfId="59" applyFont="1" applyBorder="1" applyAlignment="1">
      <alignment horizontal="left" vertical="center" wrapText="1"/>
    </xf>
    <xf numFmtId="0" fontId="5" fillId="0" borderId="8" xfId="59" applyFont="1" applyBorder="1" applyAlignment="1">
      <alignment horizontal="left" vertical="center" wrapText="1"/>
    </xf>
    <xf numFmtId="0" fontId="5" fillId="0" borderId="2" xfId="59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5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0" fillId="0" borderId="7" xfId="59" applyFont="1" applyBorder="1" applyAlignment="1">
      <alignment horizontal="left" vertical="center" wrapText="1"/>
    </xf>
    <xf numFmtId="0" fontId="10" fillId="0" borderId="11" xfId="59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59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10" fillId="0" borderId="3" xfId="59" applyFont="1" applyBorder="1" applyAlignment="1">
      <alignment vertical="top" wrapText="1"/>
    </xf>
    <xf numFmtId="0" fontId="11" fillId="0" borderId="3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4" fontId="9" fillId="0" borderId="12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4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5" fillId="0" borderId="3" xfId="4" applyFont="1" applyBorder="1" applyAlignment="1">
      <alignment vertical="center"/>
    </xf>
    <xf numFmtId="178" fontId="15" fillId="0" borderId="3" xfId="3" applyNumberFormat="1" applyFont="1" applyFill="1" applyBorder="1" applyAlignment="1">
      <alignment vertical="center"/>
    </xf>
    <xf numFmtId="178" fontId="15" fillId="0" borderId="3" xfId="4" applyNumberFormat="1" applyFont="1" applyBorder="1" applyAlignment="1">
      <alignment vertical="center"/>
    </xf>
    <xf numFmtId="178" fontId="15" fillId="0" borderId="3" xfId="20" applyNumberFormat="1" applyFont="1" applyFill="1" applyBorder="1" applyAlignment="1" applyProtection="1">
      <alignment vertical="center" wrapText="1"/>
    </xf>
    <xf numFmtId="0" fontId="16" fillId="0" borderId="3" xfId="4" applyFont="1" applyBorder="1" applyAlignment="1">
      <alignment vertical="center"/>
    </xf>
    <xf numFmtId="178" fontId="16" fillId="0" borderId="3" xfId="3" applyNumberFormat="1" applyFont="1" applyFill="1" applyBorder="1" applyAlignment="1">
      <alignment vertical="center"/>
    </xf>
    <xf numFmtId="178" fontId="16" fillId="0" borderId="3" xfId="4" applyNumberFormat="1" applyFont="1" applyBorder="1" applyAlignment="1">
      <alignment vertical="center"/>
    </xf>
    <xf numFmtId="178" fontId="16" fillId="0" borderId="3" xfId="20" applyNumberFormat="1" applyFont="1" applyFill="1" applyBorder="1" applyAlignment="1" applyProtection="1">
      <alignment vertical="center" wrapText="1"/>
    </xf>
    <xf numFmtId="0" fontId="15" fillId="0" borderId="3" xfId="15" applyFont="1" applyBorder="1" applyAlignment="1">
      <alignment vertical="center"/>
    </xf>
    <xf numFmtId="4" fontId="9" fillId="0" borderId="3" xfId="0" applyNumberFormat="1" applyFont="1" applyBorder="1" applyAlignment="1">
      <alignment horizontal="right" vertical="center" wrapText="1"/>
    </xf>
    <xf numFmtId="0" fontId="15" fillId="0" borderId="3" xfId="15" applyFont="1" applyBorder="1" applyAlignment="1">
      <alignment horizontal="left" vertical="center"/>
    </xf>
    <xf numFmtId="43" fontId="17" fillId="0" borderId="3" xfId="33" applyFont="1" applyBorder="1" applyAlignment="1">
      <alignment horizontal="right" vertical="center"/>
    </xf>
    <xf numFmtId="0" fontId="16" fillId="0" borderId="3" xfId="15" applyFont="1" applyBorder="1" applyAlignment="1">
      <alignment vertical="center"/>
    </xf>
    <xf numFmtId="4" fontId="7" fillId="0" borderId="3" xfId="0" applyNumberFormat="1" applyFont="1" applyBorder="1" applyAlignment="1">
      <alignment horizontal="right" vertical="center" wrapText="1"/>
    </xf>
    <xf numFmtId="43" fontId="18" fillId="0" borderId="3" xfId="33" applyFont="1" applyBorder="1" applyAlignment="1">
      <alignment horizontal="right" vertical="center"/>
    </xf>
    <xf numFmtId="0" fontId="14" fillId="0" borderId="3" xfId="0" applyFont="1" applyBorder="1">
      <alignment vertical="center"/>
    </xf>
    <xf numFmtId="4" fontId="9" fillId="0" borderId="3" xfId="0" applyNumberFormat="1" applyFont="1" applyFill="1" applyBorder="1" applyAlignment="1">
      <alignment horizontal="right" vertical="center" wrapText="1"/>
    </xf>
    <xf numFmtId="43" fontId="17" fillId="0" borderId="3" xfId="33" applyFont="1" applyFill="1" applyBorder="1" applyAlignment="1">
      <alignment horizontal="right" vertical="center"/>
    </xf>
    <xf numFmtId="0" fontId="15" fillId="0" borderId="3" xfId="4" applyFont="1" applyFill="1" applyBorder="1" applyAlignment="1">
      <alignment horizontal="left"/>
    </xf>
    <xf numFmtId="178" fontId="15" fillId="0" borderId="3" xfId="3" applyNumberFormat="1" applyFont="1" applyFill="1" applyBorder="1" applyAlignment="1">
      <alignment horizontal="left" vertical="center"/>
    </xf>
    <xf numFmtId="178" fontId="15" fillId="0" borderId="3" xfId="4" applyNumberFormat="1" applyFont="1" applyFill="1" applyBorder="1" applyAlignment="1">
      <alignment horizontal="left"/>
    </xf>
    <xf numFmtId="178" fontId="15" fillId="0" borderId="3" xfId="20" applyNumberFormat="1" applyFont="1" applyFill="1" applyBorder="1" applyAlignment="1" applyProtection="1">
      <alignment horizontal="left" vertical="center" wrapText="1"/>
    </xf>
    <xf numFmtId="0" fontId="15" fillId="0" borderId="3" xfId="4" applyFont="1" applyBorder="1" applyAlignment="1">
      <alignment horizontal="left"/>
    </xf>
    <xf numFmtId="178" fontId="15" fillId="0" borderId="3" xfId="4" applyNumberFormat="1" applyFont="1" applyBorder="1" applyAlignment="1">
      <alignment horizontal="left"/>
    </xf>
    <xf numFmtId="0" fontId="16" fillId="0" borderId="3" xfId="4" applyFont="1" applyBorder="1" applyAlignment="1">
      <alignment horizontal="left"/>
    </xf>
    <xf numFmtId="178" fontId="16" fillId="0" borderId="3" xfId="3" applyNumberFormat="1" applyFont="1" applyFill="1" applyBorder="1" applyAlignment="1">
      <alignment horizontal="left" vertical="center"/>
    </xf>
    <xf numFmtId="178" fontId="16" fillId="0" borderId="3" xfId="4" applyNumberFormat="1" applyFont="1" applyBorder="1" applyAlignment="1">
      <alignment horizontal="left"/>
    </xf>
    <xf numFmtId="178" fontId="16" fillId="0" borderId="3" xfId="20" applyNumberFormat="1" applyFont="1" applyFill="1" applyBorder="1" applyAlignment="1" applyProtection="1">
      <alignment horizontal="left" vertical="center" wrapText="1"/>
    </xf>
    <xf numFmtId="0" fontId="15" fillId="0" borderId="3" xfId="15" applyFont="1" applyFill="1" applyBorder="1" applyAlignment="1">
      <alignment horizontal="left" vertical="center"/>
    </xf>
    <xf numFmtId="0" fontId="16" fillId="0" borderId="3" xfId="15" applyFont="1" applyBorder="1" applyAlignment="1">
      <alignment horizontal="left" vertical="center"/>
    </xf>
    <xf numFmtId="43" fontId="17" fillId="0" borderId="3" xfId="33" applyFont="1" applyBorder="1" applyAlignment="1">
      <alignment horizontal="right"/>
    </xf>
    <xf numFmtId="43" fontId="18" fillId="0" borderId="3" xfId="33" applyFont="1" applyBorder="1" applyAlignment="1">
      <alignment horizontal="right"/>
    </xf>
    <xf numFmtId="43" fontId="18" fillId="0" borderId="3" xfId="33" applyFont="1" applyFill="1" applyBorder="1" applyAlignment="1">
      <alignment horizontal="right" vertical="center"/>
    </xf>
    <xf numFmtId="43" fontId="18" fillId="0" borderId="3" xfId="33" applyFont="1" applyFill="1" applyBorder="1" applyAlignment="1">
      <alignment horizontal="center" vertical="center"/>
    </xf>
    <xf numFmtId="49" fontId="15" fillId="0" borderId="3" xfId="3" applyNumberFormat="1" applyFont="1" applyFill="1" applyBorder="1" applyAlignment="1">
      <alignment vertical="center"/>
    </xf>
    <xf numFmtId="49" fontId="17" fillId="0" borderId="3" xfId="36" applyNumberFormat="1" applyFont="1" applyFill="1" applyBorder="1" applyAlignment="1">
      <alignment vertical="center" wrapText="1"/>
    </xf>
    <xf numFmtId="49" fontId="15" fillId="0" borderId="3" xfId="20" applyNumberFormat="1" applyFont="1" applyFill="1" applyBorder="1" applyAlignment="1" applyProtection="1">
      <alignment vertical="center" wrapText="1"/>
    </xf>
    <xf numFmtId="49" fontId="16" fillId="0" borderId="3" xfId="3" applyNumberFormat="1" applyFont="1" applyFill="1" applyBorder="1" applyAlignment="1">
      <alignment vertical="center"/>
    </xf>
    <xf numFmtId="49" fontId="18" fillId="0" borderId="3" xfId="36" applyNumberFormat="1" applyFont="1" applyFill="1" applyBorder="1" applyAlignment="1">
      <alignment vertical="center" wrapText="1"/>
    </xf>
    <xf numFmtId="49" fontId="16" fillId="0" borderId="3" xfId="20" applyNumberFormat="1" applyFont="1" applyFill="1" applyBorder="1" applyAlignment="1" applyProtection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3" fontId="17" fillId="0" borderId="3" xfId="33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vertical="center" wrapText="1"/>
    </xf>
    <xf numFmtId="43" fontId="18" fillId="0" borderId="3" xfId="33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>
      <alignment vertical="center"/>
    </xf>
    <xf numFmtId="4" fontId="12" fillId="0" borderId="3" xfId="0" applyNumberFormat="1" applyFont="1" applyBorder="1" applyAlignment="1">
      <alignment vertical="center" wrapText="1"/>
    </xf>
    <xf numFmtId="43" fontId="19" fillId="0" borderId="3" xfId="33" applyFont="1" applyBorder="1" applyAlignment="1">
      <alignment horizontal="center" vertical="center"/>
    </xf>
    <xf numFmtId="4" fontId="20" fillId="0" borderId="3" xfId="0" applyNumberFormat="1" applyFont="1" applyBorder="1" applyAlignment="1">
      <alignment vertical="center" wrapText="1"/>
    </xf>
    <xf numFmtId="43" fontId="21" fillId="0" borderId="3" xfId="33" applyFont="1" applyBorder="1"/>
    <xf numFmtId="4" fontId="20" fillId="0" borderId="3" xfId="0" applyNumberFormat="1" applyFont="1" applyBorder="1" applyAlignment="1">
      <alignment horizontal="right" vertical="center" wrapText="1"/>
    </xf>
    <xf numFmtId="43" fontId="19" fillId="0" borderId="3" xfId="33" applyFont="1" applyBorder="1"/>
    <xf numFmtId="49" fontId="15" fillId="0" borderId="3" xfId="3" applyNumberFormat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 wrapText="1"/>
    </xf>
    <xf numFmtId="49" fontId="15" fillId="0" borderId="3" xfId="20" applyNumberFormat="1" applyFont="1" applyFill="1" applyBorder="1" applyAlignment="1" applyProtection="1">
      <alignment horizontal="left" vertical="center" wrapText="1"/>
    </xf>
    <xf numFmtId="49" fontId="16" fillId="0" borderId="3" xfId="3" applyNumberFormat="1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 wrapText="1"/>
    </xf>
    <xf numFmtId="49" fontId="16" fillId="0" borderId="3" xfId="20" applyNumberFormat="1" applyFont="1" applyFill="1" applyBorder="1" applyAlignment="1" applyProtection="1">
      <alignment horizontal="left" vertical="center" wrapText="1"/>
    </xf>
    <xf numFmtId="4" fontId="9" fillId="0" borderId="3" xfId="0" applyNumberFormat="1" applyFont="1" applyBorder="1" applyAlignment="1">
      <alignment vertical="center" wrapText="1"/>
    </xf>
    <xf numFmtId="43" fontId="17" fillId="0" borderId="3" xfId="33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vertical="center" wrapText="1"/>
    </xf>
    <xf numFmtId="43" fontId="18" fillId="0" borderId="3" xfId="33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5" fillId="0" borderId="3" xfId="4" applyFont="1" applyBorder="1" applyAlignment="1">
      <alignment horizontal="left" vertical="center"/>
    </xf>
    <xf numFmtId="178" fontId="15" fillId="0" borderId="3" xfId="4" applyNumberFormat="1" applyFont="1" applyBorder="1" applyAlignment="1">
      <alignment horizontal="left" vertical="center"/>
    </xf>
    <xf numFmtId="49" fontId="16" fillId="0" borderId="3" xfId="17" applyNumberFormat="1" applyFont="1" applyBorder="1" applyAlignment="1">
      <alignment horizontal="right" vertical="center"/>
    </xf>
    <xf numFmtId="43" fontId="16" fillId="0" borderId="3" xfId="17" applyNumberFormat="1" applyFont="1" applyBorder="1" applyAlignment="1">
      <alignment horizontal="right" vertical="center"/>
    </xf>
    <xf numFmtId="0" fontId="16" fillId="0" borderId="3" xfId="4" applyFont="1" applyBorder="1" applyAlignment="1">
      <alignment horizontal="left" vertical="center"/>
    </xf>
    <xf numFmtId="178" fontId="16" fillId="0" borderId="3" xfId="4" applyNumberFormat="1" applyFont="1" applyBorder="1" applyAlignment="1">
      <alignment horizontal="left" vertical="center"/>
    </xf>
    <xf numFmtId="4" fontId="22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23" fillId="0" borderId="3" xfId="0" applyFont="1" applyBorder="1">
      <alignment vertical="center"/>
    </xf>
    <xf numFmtId="43" fontId="15" fillId="0" borderId="3" xfId="33" applyNumberFormat="1" applyFont="1" applyBorder="1" applyAlignment="1">
      <alignment vertical="center"/>
    </xf>
    <xf numFmtId="43" fontId="16" fillId="0" borderId="3" xfId="33" applyNumberFormat="1" applyFont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vertical="center"/>
    </xf>
    <xf numFmtId="43" fontId="25" fillId="0" borderId="3" xfId="41" applyFont="1" applyBorder="1">
      <alignment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43" fontId="24" fillId="0" borderId="3" xfId="0" applyNumberFormat="1" applyFont="1" applyFill="1" applyBorder="1" applyAlignment="1">
      <alignment vertical="center"/>
    </xf>
    <xf numFmtId="43" fontId="24" fillId="0" borderId="3" xfId="41" applyFont="1" applyBorder="1">
      <alignment vertical="center"/>
    </xf>
    <xf numFmtId="0" fontId="24" fillId="0" borderId="0" xfId="0" applyFont="1">
      <alignment vertical="center"/>
    </xf>
    <xf numFmtId="49" fontId="15" fillId="0" borderId="3" xfId="45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5" fillId="0" borderId="3" xfId="20" applyNumberFormat="1" applyFont="1" applyFill="1" applyBorder="1" applyAlignment="1" applyProtection="1">
      <alignment horizontal="center" vertical="center" wrapText="1"/>
    </xf>
    <xf numFmtId="0" fontId="15" fillId="0" borderId="3" xfId="20" applyFont="1" applyBorder="1" applyAlignment="1">
      <alignment horizontal="left" vertical="center"/>
    </xf>
    <xf numFmtId="176" fontId="17" fillId="0" borderId="3" xfId="33" applyNumberFormat="1" applyFont="1" applyFill="1" applyBorder="1" applyAlignment="1" applyProtection="1">
      <alignment horizontal="right" vertical="center"/>
    </xf>
    <xf numFmtId="176" fontId="17" fillId="0" borderId="13" xfId="33" applyNumberFormat="1" applyFont="1" applyFill="1" applyBorder="1" applyAlignment="1" applyProtection="1">
      <alignment horizontal="right" vertical="center"/>
    </xf>
    <xf numFmtId="0" fontId="16" fillId="0" borderId="3" xfId="20" applyFont="1" applyBorder="1" applyAlignment="1">
      <alignment horizontal="left" vertical="center"/>
    </xf>
    <xf numFmtId="4" fontId="7" fillId="0" borderId="3" xfId="0" applyNumberFormat="1" applyFont="1" applyFill="1" applyBorder="1" applyAlignment="1">
      <alignment vertical="center" wrapText="1"/>
    </xf>
    <xf numFmtId="176" fontId="18" fillId="0" borderId="13" xfId="33" applyNumberFormat="1" applyFont="1" applyFill="1" applyBorder="1" applyAlignment="1" applyProtection="1">
      <alignment horizontal="right" vertical="center"/>
    </xf>
    <xf numFmtId="4" fontId="7" fillId="0" borderId="3" xfId="0" applyNumberFormat="1" applyFont="1" applyFill="1" applyBorder="1" applyAlignment="1">
      <alignment horizontal="right" vertical="center" wrapText="1"/>
    </xf>
    <xf numFmtId="0" fontId="24" fillId="0" borderId="3" xfId="0" applyFont="1" applyFill="1" applyBorder="1">
      <alignment vertical="center"/>
    </xf>
    <xf numFmtId="0" fontId="14" fillId="0" borderId="3" xfId="0" applyFont="1" applyFill="1" applyBorder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77" fontId="19" fillId="0" borderId="3" xfId="4" applyNumberFormat="1" applyFont="1" applyBorder="1" applyAlignment="1">
      <alignment horizontal="left"/>
    </xf>
    <xf numFmtId="177" fontId="21" fillId="0" borderId="3" xfId="4" applyNumberFormat="1" applyFont="1" applyBorder="1" applyAlignment="1">
      <alignment horizontal="left"/>
    </xf>
    <xf numFmtId="0" fontId="15" fillId="3" borderId="3" xfId="31" applyFont="1" applyFill="1" applyBorder="1" applyAlignment="1">
      <alignment horizontal="left" vertical="center"/>
    </xf>
    <xf numFmtId="177" fontId="19" fillId="0" borderId="3" xfId="4" applyNumberFormat="1" applyFont="1" applyBorder="1"/>
    <xf numFmtId="176" fontId="15" fillId="3" borderId="3" xfId="33" applyNumberFormat="1" applyFont="1" applyFill="1" applyBorder="1" applyAlignment="1">
      <alignment horizontal="right" vertical="center"/>
    </xf>
    <xf numFmtId="177" fontId="21" fillId="0" borderId="3" xfId="4" applyNumberFormat="1" applyFont="1" applyBorder="1"/>
    <xf numFmtId="176" fontId="16" fillId="3" borderId="3" xfId="33" applyNumberFormat="1" applyFont="1" applyFill="1" applyBorder="1" applyAlignment="1">
      <alignment horizontal="right" vertical="center"/>
    </xf>
    <xf numFmtId="176" fontId="18" fillId="0" borderId="3" xfId="31" applyNumberFormat="1" applyFont="1" applyBorder="1">
      <alignment vertical="center"/>
    </xf>
    <xf numFmtId="43" fontId="16" fillId="0" borderId="3" xfId="31" applyNumberFormat="1" applyFont="1" applyBorder="1">
      <alignment vertical="center"/>
    </xf>
    <xf numFmtId="43" fontId="15" fillId="0" borderId="3" xfId="4" applyNumberFormat="1" applyFont="1" applyBorder="1" applyAlignment="1">
      <alignment horizontal="right" vertical="center"/>
    </xf>
    <xf numFmtId="43" fontId="16" fillId="0" borderId="3" xfId="4" applyNumberFormat="1" applyFont="1" applyBorder="1" applyAlignment="1">
      <alignment horizontal="right" vertical="center"/>
    </xf>
    <xf numFmtId="4" fontId="7" fillId="2" borderId="3" xfId="0" applyNumberFormat="1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49" fontId="15" fillId="3" borderId="3" xfId="3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16" fillId="3" borderId="3" xfId="31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 wrapText="1"/>
    </xf>
    <xf numFmtId="49" fontId="0" fillId="0" borderId="3" xfId="0" applyNumberFormat="1" applyBorder="1">
      <alignment vertical="center"/>
    </xf>
    <xf numFmtId="49" fontId="14" fillId="0" borderId="3" xfId="0" applyNumberFormat="1" applyFont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176" fontId="15" fillId="0" borderId="3" xfId="33" applyNumberFormat="1" applyFont="1" applyFill="1" applyBorder="1" applyAlignment="1">
      <alignment horizontal="right" vertical="center"/>
    </xf>
    <xf numFmtId="0" fontId="16" fillId="3" borderId="3" xfId="31" applyFont="1" applyFill="1" applyBorder="1" applyAlignment="1">
      <alignment horizontal="left" vertical="center"/>
    </xf>
    <xf numFmtId="4" fontId="10" fillId="2" borderId="3" xfId="0" applyNumberFormat="1" applyFont="1" applyFill="1" applyBorder="1" applyAlignment="1">
      <alignment vertical="center" wrapText="1"/>
    </xf>
    <xf numFmtId="176" fontId="16" fillId="0" borderId="3" xfId="33" applyNumberFormat="1" applyFont="1" applyFill="1" applyBorder="1" applyAlignment="1">
      <alignment horizontal="right" vertical="center"/>
    </xf>
    <xf numFmtId="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</cellXfs>
  <cellStyles count="61">
    <cellStyle name="常规" xfId="0" builtinId="0"/>
    <cellStyle name="百分比 2" xfId="1"/>
    <cellStyle name="常规_E8AF75BCA17C4A7BA79F29CA83B6F5A7" xfId="2"/>
    <cellStyle name="常规_EA9ADEE351EC4FBE8D6B10FECBD78F3B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常规_895BA4DC252E44F38DB6B1093505760C" xfId="15"/>
    <cellStyle name="60% - 强调文字颜色 5" xfId="16" builtinId="48"/>
    <cellStyle name="常规_FA85956AF29D46888C80C611E9FB4855" xfId="17"/>
    <cellStyle name="强调文字颜色 2" xfId="18" builtinId="33"/>
    <cellStyle name="60% - 强调文字颜色 1" xfId="19" builtinId="32"/>
    <cellStyle name="常规_F2C9F44EAE6D41698431DB70DDBCF964" xfId="20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常规_AB1B1E38243A4EE5BA45BBBA49A942B7" xfId="31"/>
    <cellStyle name="输出" xfId="32" builtinId="21"/>
    <cellStyle name="千位分隔 2" xfId="33"/>
    <cellStyle name="标题 1" xfId="34" builtinId="16"/>
    <cellStyle name="解释性文本" xfId="35" builtinId="53"/>
    <cellStyle name="常规_234CAB730E9A49B381A8B2597D07D694" xfId="36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常规_76F45534EFC8460DA0F4824A8C8A34BC" xfId="45"/>
    <cellStyle name="警告文本" xfId="46" builtinId="11"/>
    <cellStyle name="60% - 强调文字颜色 3" xfId="47" builtinId="40"/>
    <cellStyle name="注释" xfId="48" builtinId="10"/>
    <cellStyle name="20% - 强调文字颜色 6" xfId="49" builtinId="50"/>
    <cellStyle name="强调文字颜色 5" xfId="50" builtinId="45"/>
    <cellStyle name="40% - 强调文字颜色 6" xfId="51" builtinId="51"/>
    <cellStyle name="超链接" xfId="52" builtinId="8"/>
    <cellStyle name="千位分隔[0]" xfId="53" builtinId="6"/>
    <cellStyle name="标题 2" xfId="54" builtinId="17"/>
    <cellStyle name="40% - 强调文字颜色 5" xfId="55" builtinId="47"/>
    <cellStyle name="标题 3" xfId="56" builtinId="18"/>
    <cellStyle name="强调文字颜色 6" xfId="57" builtinId="49"/>
    <cellStyle name="40% - 强调文字颜色 1" xfId="58" builtinId="31"/>
    <cellStyle name="常规 3" xfId="59"/>
    <cellStyle name="链接单元格" xfId="6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E5" sqref="E5:H5"/>
    </sheetView>
  </sheetViews>
  <sheetFormatPr defaultColWidth="10" defaultRowHeight="16.8" outlineLevelRow="4"/>
  <cols>
    <col min="1" max="1" width="3.625" customWidth="1"/>
    <col min="2" max="2" width="3.75961538461538" customWidth="1"/>
    <col min="3" max="3" width="4.625" customWidth="1"/>
    <col min="4" max="4" width="19.2596153846154" customWidth="1"/>
    <col min="5" max="10" width="9.75961538461538" customWidth="1"/>
  </cols>
  <sheetData>
    <row r="1" ht="73.35" customHeight="1" spans="1:9">
      <c r="A1" s="235" t="s">
        <v>0</v>
      </c>
      <c r="B1" s="235"/>
      <c r="C1" s="235"/>
      <c r="D1" s="235"/>
      <c r="E1" s="235"/>
      <c r="F1" s="235"/>
      <c r="G1" s="235"/>
      <c r="H1" s="235"/>
      <c r="I1" s="235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6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" customHeight="1" spans="1:9">
      <c r="A4" s="236"/>
      <c r="B4" s="237"/>
      <c r="C4" s="21"/>
      <c r="D4" s="236" t="s">
        <v>1</v>
      </c>
      <c r="E4" s="237">
        <v>84</v>
      </c>
      <c r="F4" s="237"/>
      <c r="G4" s="237"/>
      <c r="H4" s="237"/>
      <c r="I4" s="21"/>
    </row>
    <row r="5" ht="54.4" customHeight="1" spans="1:9">
      <c r="A5" s="236"/>
      <c r="B5" s="237"/>
      <c r="C5" s="21"/>
      <c r="D5" s="236" t="s">
        <v>2</v>
      </c>
      <c r="E5" s="237" t="s">
        <v>3</v>
      </c>
      <c r="F5" s="237"/>
      <c r="G5" s="237"/>
      <c r="H5" s="237"/>
      <c r="I5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2" workbookViewId="0">
      <selection activeCell="D15" sqref="D15"/>
    </sheetView>
  </sheetViews>
  <sheetFormatPr defaultColWidth="9" defaultRowHeight="16.8"/>
  <cols>
    <col min="1" max="1" width="9" style="143"/>
    <col min="2" max="2" width="37.4423076923077" style="143" customWidth="1"/>
    <col min="3" max="3" width="18.1057692307692" style="143" customWidth="1"/>
    <col min="4" max="4" width="17.5576923076923" style="143" customWidth="1"/>
    <col min="5" max="5" width="16.7788461538462" style="143" customWidth="1"/>
    <col min="6" max="16384" width="9" style="143"/>
  </cols>
  <sheetData>
    <row r="1" ht="36.6" customHeight="1" spans="1:12">
      <c r="A1" s="62" t="s">
        <v>13</v>
      </c>
      <c r="B1" s="62"/>
      <c r="C1" s="62"/>
      <c r="D1" s="62"/>
      <c r="E1" s="62"/>
      <c r="F1" s="156"/>
      <c r="G1" s="156"/>
      <c r="H1" s="156"/>
      <c r="I1" s="156"/>
      <c r="J1" s="156"/>
      <c r="K1" s="156"/>
      <c r="L1" s="156"/>
    </row>
    <row r="2" ht="22.2" customHeight="1" spans="1:12">
      <c r="A2" s="144" t="s">
        <v>29</v>
      </c>
      <c r="B2" s="145"/>
      <c r="C2" s="145"/>
      <c r="D2" s="145"/>
      <c r="E2" s="145" t="s">
        <v>30</v>
      </c>
      <c r="F2" s="145"/>
      <c r="G2" s="145"/>
      <c r="H2" s="145"/>
      <c r="I2" s="145"/>
      <c r="J2" s="145"/>
      <c r="K2" s="157"/>
      <c r="L2" s="157"/>
    </row>
    <row r="3" ht="24" customHeight="1" spans="1:12">
      <c r="A3" s="146" t="s">
        <v>239</v>
      </c>
      <c r="B3" s="147"/>
      <c r="C3" s="146" t="s">
        <v>240</v>
      </c>
      <c r="D3" s="148"/>
      <c r="E3" s="147"/>
      <c r="F3" s="145"/>
      <c r="G3" s="145"/>
      <c r="H3" s="145"/>
      <c r="I3" s="145"/>
      <c r="J3" s="145"/>
      <c r="K3" s="157"/>
      <c r="L3" s="157"/>
    </row>
    <row r="4" s="141" customFormat="1" ht="24" customHeight="1" spans="1:5">
      <c r="A4" s="149" t="s">
        <v>153</v>
      </c>
      <c r="B4" s="149" t="s">
        <v>154</v>
      </c>
      <c r="C4" s="150" t="s">
        <v>133</v>
      </c>
      <c r="D4" s="150" t="s">
        <v>229</v>
      </c>
      <c r="E4" s="150" t="s">
        <v>230</v>
      </c>
    </row>
    <row r="5" spans="1:5">
      <c r="A5" s="151">
        <v>301</v>
      </c>
      <c r="B5" s="152" t="s">
        <v>210</v>
      </c>
      <c r="C5" s="153">
        <f t="shared" ref="C5:C35" si="0">D5+E5</f>
        <v>57057.3</v>
      </c>
      <c r="D5" s="153">
        <f>SUM(D6:D18)</f>
        <v>57057.3</v>
      </c>
      <c r="E5" s="153">
        <f>SUM(E6:E18)</f>
        <v>0</v>
      </c>
    </row>
    <row r="6" spans="1:5">
      <c r="A6" s="154">
        <v>30101</v>
      </c>
      <c r="B6" s="155" t="s">
        <v>241</v>
      </c>
      <c r="C6" s="153">
        <f t="shared" si="0"/>
        <v>21859.54</v>
      </c>
      <c r="D6" s="153">
        <v>21859.54</v>
      </c>
      <c r="E6" s="153"/>
    </row>
    <row r="7" spans="1:5">
      <c r="A7" s="154">
        <v>30102</v>
      </c>
      <c r="B7" s="155" t="s">
        <v>242</v>
      </c>
      <c r="C7" s="153">
        <f t="shared" si="0"/>
        <v>2778.5</v>
      </c>
      <c r="D7" s="153">
        <v>2778.5</v>
      </c>
      <c r="E7" s="153"/>
    </row>
    <row r="8" spans="1:5">
      <c r="A8" s="154">
        <v>30103</v>
      </c>
      <c r="B8" s="155" t="s">
        <v>243</v>
      </c>
      <c r="C8" s="153">
        <f t="shared" si="0"/>
        <v>900</v>
      </c>
      <c r="D8" s="153">
        <v>900</v>
      </c>
      <c r="E8" s="153"/>
    </row>
    <row r="9" spans="1:5">
      <c r="A9" s="154">
        <v>30106</v>
      </c>
      <c r="B9" s="155" t="s">
        <v>244</v>
      </c>
      <c r="C9" s="153">
        <f t="shared" si="0"/>
        <v>0</v>
      </c>
      <c r="D9" s="153"/>
      <c r="E9" s="153"/>
    </row>
    <row r="10" spans="1:5">
      <c r="A10" s="154">
        <v>30107</v>
      </c>
      <c r="B10" s="155" t="s">
        <v>245</v>
      </c>
      <c r="C10" s="153">
        <f t="shared" si="0"/>
        <v>15061</v>
      </c>
      <c r="D10" s="153">
        <v>15061</v>
      </c>
      <c r="E10" s="153"/>
    </row>
    <row r="11" spans="1:5">
      <c r="A11" s="154">
        <v>30108</v>
      </c>
      <c r="B11" s="155" t="s">
        <v>246</v>
      </c>
      <c r="C11" s="153">
        <f t="shared" si="0"/>
        <v>5272</v>
      </c>
      <c r="D11" s="153">
        <v>5272</v>
      </c>
      <c r="E11" s="153"/>
    </row>
    <row r="12" spans="1:5">
      <c r="A12" s="154">
        <v>30109</v>
      </c>
      <c r="B12" s="155" t="s">
        <v>247</v>
      </c>
      <c r="C12" s="153">
        <f t="shared" si="0"/>
        <v>0</v>
      </c>
      <c r="D12" s="153"/>
      <c r="E12" s="153"/>
    </row>
    <row r="13" spans="1:5">
      <c r="A13" s="154">
        <v>30110</v>
      </c>
      <c r="B13" s="155" t="s">
        <v>248</v>
      </c>
      <c r="C13" s="153">
        <f t="shared" si="0"/>
        <v>2611</v>
      </c>
      <c r="D13" s="153">
        <v>2611</v>
      </c>
      <c r="E13" s="153"/>
    </row>
    <row r="14" spans="1:5">
      <c r="A14" s="154">
        <v>30111</v>
      </c>
      <c r="B14" s="155" t="s">
        <v>249</v>
      </c>
      <c r="C14" s="153">
        <f t="shared" si="0"/>
        <v>45</v>
      </c>
      <c r="D14" s="153">
        <v>45</v>
      </c>
      <c r="E14" s="153"/>
    </row>
    <row r="15" spans="1:5">
      <c r="A15" s="154">
        <v>30112</v>
      </c>
      <c r="B15" s="155" t="s">
        <v>250</v>
      </c>
      <c r="C15" s="153">
        <f t="shared" si="0"/>
        <v>621.42</v>
      </c>
      <c r="D15" s="153">
        <v>621.42</v>
      </c>
      <c r="E15" s="153"/>
    </row>
    <row r="16" spans="1:5">
      <c r="A16" s="154">
        <v>30113</v>
      </c>
      <c r="B16" s="155" t="s">
        <v>251</v>
      </c>
      <c r="C16" s="153">
        <f t="shared" si="0"/>
        <v>2757</v>
      </c>
      <c r="D16" s="153">
        <v>2757</v>
      </c>
      <c r="E16" s="153"/>
    </row>
    <row r="17" spans="1:5">
      <c r="A17" s="154">
        <v>30114</v>
      </c>
      <c r="B17" s="155" t="s">
        <v>252</v>
      </c>
      <c r="C17" s="153">
        <f t="shared" si="0"/>
        <v>0</v>
      </c>
      <c r="D17" s="153"/>
      <c r="E17" s="153"/>
    </row>
    <row r="18" spans="1:5">
      <c r="A18" s="154">
        <v>30199</v>
      </c>
      <c r="B18" s="155" t="s">
        <v>253</v>
      </c>
      <c r="C18" s="153">
        <f t="shared" si="0"/>
        <v>5151.84</v>
      </c>
      <c r="D18" s="153">
        <v>5151.84</v>
      </c>
      <c r="E18" s="153"/>
    </row>
    <row r="19" spans="1:5">
      <c r="A19" s="151">
        <v>302</v>
      </c>
      <c r="B19" s="152" t="s">
        <v>254</v>
      </c>
      <c r="C19" s="153">
        <f t="shared" si="0"/>
        <v>11321.97</v>
      </c>
      <c r="D19" s="153"/>
      <c r="E19" s="153">
        <f>SUM(E20:E46)</f>
        <v>11321.97</v>
      </c>
    </row>
    <row r="20" spans="1:5">
      <c r="A20" s="154">
        <v>30201</v>
      </c>
      <c r="B20" s="155" t="s">
        <v>255</v>
      </c>
      <c r="C20" s="153">
        <f t="shared" si="0"/>
        <v>957.5</v>
      </c>
      <c r="D20" s="153"/>
      <c r="E20" s="153">
        <v>957.5</v>
      </c>
    </row>
    <row r="21" spans="1:5">
      <c r="A21" s="154">
        <v>30202</v>
      </c>
      <c r="B21" s="155" t="s">
        <v>256</v>
      </c>
      <c r="C21" s="153">
        <f t="shared" si="0"/>
        <v>763.8</v>
      </c>
      <c r="D21" s="153"/>
      <c r="E21" s="153">
        <v>763.8</v>
      </c>
    </row>
    <row r="22" spans="1:5">
      <c r="A22" s="154">
        <v>30203</v>
      </c>
      <c r="B22" s="155" t="s">
        <v>257</v>
      </c>
      <c r="C22" s="153">
        <f t="shared" si="0"/>
        <v>0</v>
      </c>
      <c r="D22" s="153"/>
      <c r="E22" s="153"/>
    </row>
    <row r="23" spans="1:5">
      <c r="A23" s="154">
        <v>30204</v>
      </c>
      <c r="B23" s="155" t="s">
        <v>258</v>
      </c>
      <c r="C23" s="153">
        <f t="shared" si="0"/>
        <v>0</v>
      </c>
      <c r="D23" s="153"/>
      <c r="E23" s="153"/>
    </row>
    <row r="24" spans="1:5">
      <c r="A24" s="154">
        <v>30205</v>
      </c>
      <c r="B24" s="155" t="s">
        <v>259</v>
      </c>
      <c r="C24" s="153">
        <f t="shared" si="0"/>
        <v>566.6</v>
      </c>
      <c r="D24" s="153"/>
      <c r="E24" s="153">
        <v>566.6</v>
      </c>
    </row>
    <row r="25" spans="1:5">
      <c r="A25" s="154">
        <v>30206</v>
      </c>
      <c r="B25" s="155" t="s">
        <v>260</v>
      </c>
      <c r="C25" s="153">
        <f t="shared" si="0"/>
        <v>751.9</v>
      </c>
      <c r="D25" s="153"/>
      <c r="E25" s="153">
        <v>751.9</v>
      </c>
    </row>
    <row r="26" spans="1:5">
      <c r="A26" s="154">
        <v>30207</v>
      </c>
      <c r="B26" s="155" t="s">
        <v>261</v>
      </c>
      <c r="C26" s="153">
        <f t="shared" si="0"/>
        <v>180.1</v>
      </c>
      <c r="D26" s="153"/>
      <c r="E26" s="153">
        <v>180.1</v>
      </c>
    </row>
    <row r="27" spans="1:5">
      <c r="A27" s="154">
        <v>30208</v>
      </c>
      <c r="B27" s="155" t="s">
        <v>262</v>
      </c>
      <c r="C27" s="153">
        <f t="shared" si="0"/>
        <v>0</v>
      </c>
      <c r="D27" s="153"/>
      <c r="E27" s="153"/>
    </row>
    <row r="28" spans="1:5">
      <c r="A28" s="154">
        <v>30209</v>
      </c>
      <c r="B28" s="155" t="s">
        <v>263</v>
      </c>
      <c r="C28" s="153">
        <f t="shared" si="0"/>
        <v>999.8</v>
      </c>
      <c r="D28" s="153"/>
      <c r="E28" s="153">
        <v>999.8</v>
      </c>
    </row>
    <row r="29" spans="1:5">
      <c r="A29" s="154">
        <v>30211</v>
      </c>
      <c r="B29" s="155" t="s">
        <v>264</v>
      </c>
      <c r="C29" s="153">
        <f t="shared" si="0"/>
        <v>461.4</v>
      </c>
      <c r="D29" s="153"/>
      <c r="E29" s="153">
        <v>461.4</v>
      </c>
    </row>
    <row r="30" spans="1:5">
      <c r="A30" s="154">
        <v>30212</v>
      </c>
      <c r="B30" s="155" t="s">
        <v>265</v>
      </c>
      <c r="C30" s="153">
        <f t="shared" si="0"/>
        <v>0</v>
      </c>
      <c r="D30" s="153"/>
      <c r="E30" s="153"/>
    </row>
    <row r="31" spans="1:5">
      <c r="A31" s="154">
        <v>30213</v>
      </c>
      <c r="B31" s="155" t="s">
        <v>266</v>
      </c>
      <c r="C31" s="153">
        <f t="shared" si="0"/>
        <v>2950.25</v>
      </c>
      <c r="D31" s="153"/>
      <c r="E31" s="153">
        <v>2950.25</v>
      </c>
    </row>
    <row r="32" spans="1:5">
      <c r="A32" s="154">
        <v>30214</v>
      </c>
      <c r="B32" s="155" t="s">
        <v>267</v>
      </c>
      <c r="C32" s="153">
        <f t="shared" si="0"/>
        <v>0</v>
      </c>
      <c r="D32" s="153"/>
      <c r="E32" s="153"/>
    </row>
    <row r="33" spans="1:5">
      <c r="A33" s="154">
        <v>30215</v>
      </c>
      <c r="B33" s="155" t="s">
        <v>268</v>
      </c>
      <c r="C33" s="153">
        <f t="shared" si="0"/>
        <v>260.5</v>
      </c>
      <c r="D33" s="153"/>
      <c r="E33" s="153">
        <v>260.5</v>
      </c>
    </row>
    <row r="34" spans="1:5">
      <c r="A34" s="154">
        <v>30216</v>
      </c>
      <c r="B34" s="155" t="s">
        <v>269</v>
      </c>
      <c r="C34" s="153">
        <f t="shared" si="0"/>
        <v>928.7</v>
      </c>
      <c r="D34" s="153"/>
      <c r="E34" s="153">
        <v>928.7</v>
      </c>
    </row>
    <row r="35" spans="1:5">
      <c r="A35" s="154">
        <v>30217</v>
      </c>
      <c r="B35" s="155" t="s">
        <v>270</v>
      </c>
      <c r="C35" s="153">
        <f t="shared" si="0"/>
        <v>94.8</v>
      </c>
      <c r="D35" s="153"/>
      <c r="E35" s="153">
        <v>94.8</v>
      </c>
    </row>
    <row r="36" spans="1:5">
      <c r="A36" s="154">
        <v>30218</v>
      </c>
      <c r="B36" s="155" t="s">
        <v>271</v>
      </c>
      <c r="C36" s="153"/>
      <c r="D36" s="153"/>
      <c r="E36" s="153"/>
    </row>
    <row r="37" spans="1:5">
      <c r="A37" s="154">
        <v>30224</v>
      </c>
      <c r="B37" s="155" t="s">
        <v>272</v>
      </c>
      <c r="C37" s="153">
        <f t="shared" ref="C37:C68" si="1">D37+E37</f>
        <v>0</v>
      </c>
      <c r="D37" s="153"/>
      <c r="E37" s="153"/>
    </row>
    <row r="38" spans="1:5">
      <c r="A38" s="154">
        <v>30225</v>
      </c>
      <c r="B38" s="155" t="s">
        <v>273</v>
      </c>
      <c r="C38" s="153">
        <f t="shared" si="1"/>
        <v>0</v>
      </c>
      <c r="D38" s="153"/>
      <c r="E38" s="153"/>
    </row>
    <row r="39" spans="1:5">
      <c r="A39" s="154">
        <v>30226</v>
      </c>
      <c r="B39" s="155" t="s">
        <v>274</v>
      </c>
      <c r="C39" s="153">
        <f t="shared" si="1"/>
        <v>0</v>
      </c>
      <c r="D39" s="153"/>
      <c r="E39" s="153"/>
    </row>
    <row r="40" spans="1:5">
      <c r="A40" s="154">
        <v>30227</v>
      </c>
      <c r="B40" s="155" t="s">
        <v>275</v>
      </c>
      <c r="C40" s="153">
        <f t="shared" si="1"/>
        <v>0</v>
      </c>
      <c r="D40" s="153"/>
      <c r="E40" s="153"/>
    </row>
    <row r="41" spans="1:5">
      <c r="A41" s="154">
        <v>30228</v>
      </c>
      <c r="B41" s="155" t="s">
        <v>276</v>
      </c>
      <c r="C41" s="153">
        <f t="shared" si="1"/>
        <v>927.33</v>
      </c>
      <c r="D41" s="153"/>
      <c r="E41" s="153">
        <v>927.33</v>
      </c>
    </row>
    <row r="42" spans="1:5">
      <c r="A42" s="154">
        <v>30229</v>
      </c>
      <c r="B42" s="155" t="s">
        <v>277</v>
      </c>
      <c r="C42" s="153">
        <f t="shared" si="1"/>
        <v>63.39</v>
      </c>
      <c r="D42" s="153"/>
      <c r="E42" s="153">
        <v>63.39</v>
      </c>
    </row>
    <row r="43" spans="1:5">
      <c r="A43" s="154">
        <v>30231</v>
      </c>
      <c r="B43" s="155" t="s">
        <v>278</v>
      </c>
      <c r="C43" s="153">
        <f t="shared" si="1"/>
        <v>0</v>
      </c>
      <c r="D43" s="153"/>
      <c r="E43" s="153"/>
    </row>
    <row r="44" spans="1:5">
      <c r="A44" s="154">
        <v>30239</v>
      </c>
      <c r="B44" s="155" t="s">
        <v>279</v>
      </c>
      <c r="C44" s="153">
        <f t="shared" si="1"/>
        <v>413.5</v>
      </c>
      <c r="D44" s="153"/>
      <c r="E44" s="153">
        <v>413.5</v>
      </c>
    </row>
    <row r="45" spans="1:5">
      <c r="A45" s="154">
        <v>30240</v>
      </c>
      <c r="B45" s="155" t="s">
        <v>280</v>
      </c>
      <c r="C45" s="153">
        <f t="shared" si="1"/>
        <v>0</v>
      </c>
      <c r="D45" s="153"/>
      <c r="E45" s="153"/>
    </row>
    <row r="46" spans="1:5">
      <c r="A46" s="154">
        <v>30299</v>
      </c>
      <c r="B46" s="155" t="s">
        <v>281</v>
      </c>
      <c r="C46" s="153">
        <f t="shared" si="1"/>
        <v>1002.4</v>
      </c>
      <c r="D46" s="153"/>
      <c r="E46" s="153">
        <v>1002.4</v>
      </c>
    </row>
    <row r="47" spans="1:5">
      <c r="A47" s="151">
        <v>303</v>
      </c>
      <c r="B47" s="152" t="s">
        <v>203</v>
      </c>
      <c r="C47" s="153">
        <f t="shared" si="1"/>
        <v>15039</v>
      </c>
      <c r="D47" s="153">
        <f>SUM(D48:D59)</f>
        <v>15039</v>
      </c>
      <c r="E47" s="153">
        <f>SUM(E48:E59)</f>
        <v>0</v>
      </c>
    </row>
    <row r="48" spans="1:5">
      <c r="A48" s="154">
        <v>30301</v>
      </c>
      <c r="B48" s="155" t="s">
        <v>282</v>
      </c>
      <c r="C48" s="153">
        <f t="shared" si="1"/>
        <v>55</v>
      </c>
      <c r="D48" s="153">
        <v>55</v>
      </c>
      <c r="E48" s="153"/>
    </row>
    <row r="49" spans="1:5">
      <c r="A49" s="154">
        <v>30302</v>
      </c>
      <c r="B49" s="155" t="s">
        <v>283</v>
      </c>
      <c r="C49" s="153">
        <f t="shared" si="1"/>
        <v>0</v>
      </c>
      <c r="D49" s="153"/>
      <c r="E49" s="153"/>
    </row>
    <row r="50" spans="1:5">
      <c r="A50" s="154">
        <v>30303</v>
      </c>
      <c r="B50" s="155" t="s">
        <v>284</v>
      </c>
      <c r="C50" s="153">
        <f t="shared" si="1"/>
        <v>0</v>
      </c>
      <c r="D50" s="153"/>
      <c r="E50" s="153"/>
    </row>
    <row r="51" spans="1:5">
      <c r="A51" s="154">
        <v>30304</v>
      </c>
      <c r="B51" s="155" t="s">
        <v>285</v>
      </c>
      <c r="C51" s="153">
        <f t="shared" si="1"/>
        <v>0</v>
      </c>
      <c r="D51" s="153"/>
      <c r="E51" s="153"/>
    </row>
    <row r="52" spans="1:5">
      <c r="A52" s="154">
        <v>30305</v>
      </c>
      <c r="B52" s="155" t="s">
        <v>286</v>
      </c>
      <c r="C52" s="153">
        <f t="shared" si="1"/>
        <v>7727.5</v>
      </c>
      <c r="D52" s="153">
        <v>7727.5</v>
      </c>
      <c r="E52" s="153"/>
    </row>
    <row r="53" spans="1:5">
      <c r="A53" s="154">
        <v>30306</v>
      </c>
      <c r="B53" s="155" t="s">
        <v>287</v>
      </c>
      <c r="C53" s="153">
        <f t="shared" si="1"/>
        <v>0</v>
      </c>
      <c r="D53" s="153"/>
      <c r="E53" s="153"/>
    </row>
    <row r="54" spans="1:5">
      <c r="A54" s="154">
        <v>30307</v>
      </c>
      <c r="B54" s="155" t="s">
        <v>288</v>
      </c>
      <c r="C54" s="153">
        <f t="shared" si="1"/>
        <v>52</v>
      </c>
      <c r="D54" s="153">
        <v>52</v>
      </c>
      <c r="E54" s="153"/>
    </row>
    <row r="55" spans="1:5">
      <c r="A55" s="154">
        <v>30308</v>
      </c>
      <c r="B55" s="155" t="s">
        <v>289</v>
      </c>
      <c r="C55" s="153">
        <f t="shared" si="1"/>
        <v>1863.6</v>
      </c>
      <c r="D55" s="153">
        <v>1863.6</v>
      </c>
      <c r="E55" s="153"/>
    </row>
    <row r="56" spans="1:5">
      <c r="A56" s="154">
        <v>30309</v>
      </c>
      <c r="B56" s="155" t="s">
        <v>290</v>
      </c>
      <c r="C56" s="153">
        <f t="shared" si="1"/>
        <v>0</v>
      </c>
      <c r="D56" s="153"/>
      <c r="E56" s="153"/>
    </row>
    <row r="57" spans="1:5">
      <c r="A57" s="154">
        <v>30310</v>
      </c>
      <c r="B57" s="155" t="s">
        <v>291</v>
      </c>
      <c r="C57" s="153">
        <f t="shared" si="1"/>
        <v>0</v>
      </c>
      <c r="D57" s="153"/>
      <c r="E57" s="153"/>
    </row>
    <row r="58" spans="1:5">
      <c r="A58" s="154">
        <v>30311</v>
      </c>
      <c r="B58" s="155" t="s">
        <v>292</v>
      </c>
      <c r="C58" s="153">
        <f t="shared" si="1"/>
        <v>0</v>
      </c>
      <c r="D58" s="153"/>
      <c r="E58" s="153"/>
    </row>
    <row r="59" spans="1:5">
      <c r="A59" s="154">
        <v>30399</v>
      </c>
      <c r="B59" s="155" t="s">
        <v>293</v>
      </c>
      <c r="C59" s="153">
        <f t="shared" si="1"/>
        <v>5340.9</v>
      </c>
      <c r="D59" s="153">
        <v>5340.9</v>
      </c>
      <c r="E59" s="153"/>
    </row>
    <row r="60" spans="1:5">
      <c r="A60" s="151">
        <v>307</v>
      </c>
      <c r="B60" s="152" t="s">
        <v>205</v>
      </c>
      <c r="C60" s="153">
        <f t="shared" si="1"/>
        <v>0</v>
      </c>
      <c r="D60" s="153">
        <f>SUM(D61:D62)</f>
        <v>0</v>
      </c>
      <c r="E60" s="153">
        <f>SUM(E61:E62)</f>
        <v>0</v>
      </c>
    </row>
    <row r="61" spans="1:5">
      <c r="A61" s="154">
        <v>30701</v>
      </c>
      <c r="B61" s="155" t="s">
        <v>294</v>
      </c>
      <c r="C61" s="153">
        <f t="shared" si="1"/>
        <v>0</v>
      </c>
      <c r="D61" s="153"/>
      <c r="E61" s="153"/>
    </row>
    <row r="62" spans="1:5">
      <c r="A62" s="154">
        <v>30702</v>
      </c>
      <c r="B62" s="155" t="s">
        <v>295</v>
      </c>
      <c r="C62" s="153">
        <f t="shared" si="1"/>
        <v>0</v>
      </c>
      <c r="D62" s="153"/>
      <c r="E62" s="153"/>
    </row>
    <row r="63" spans="1:5">
      <c r="A63" s="151">
        <v>310</v>
      </c>
      <c r="B63" s="152" t="s">
        <v>216</v>
      </c>
      <c r="C63" s="153">
        <f t="shared" si="1"/>
        <v>0</v>
      </c>
      <c r="D63" s="153">
        <f>SUM(D64:D79)</f>
        <v>0</v>
      </c>
      <c r="E63" s="153">
        <f>SUM(E64:E79)</f>
        <v>0</v>
      </c>
    </row>
    <row r="64" spans="1:5">
      <c r="A64" s="154">
        <v>31001</v>
      </c>
      <c r="B64" s="155" t="s">
        <v>296</v>
      </c>
      <c r="C64" s="153">
        <f t="shared" si="1"/>
        <v>0</v>
      </c>
      <c r="D64" s="153"/>
      <c r="E64" s="153"/>
    </row>
    <row r="65" spans="1:5">
      <c r="A65" s="154">
        <v>31002</v>
      </c>
      <c r="B65" s="155" t="s">
        <v>297</v>
      </c>
      <c r="C65" s="153">
        <f t="shared" si="1"/>
        <v>0</v>
      </c>
      <c r="D65" s="153"/>
      <c r="E65" s="153"/>
    </row>
    <row r="66" spans="1:5">
      <c r="A66" s="154">
        <v>31003</v>
      </c>
      <c r="B66" s="155" t="s">
        <v>298</v>
      </c>
      <c r="C66" s="153">
        <f t="shared" si="1"/>
        <v>0</v>
      </c>
      <c r="D66" s="153"/>
      <c r="E66" s="153"/>
    </row>
    <row r="67" spans="1:5">
      <c r="A67" s="154">
        <v>31005</v>
      </c>
      <c r="B67" s="155" t="s">
        <v>299</v>
      </c>
      <c r="C67" s="153">
        <f t="shared" si="1"/>
        <v>0</v>
      </c>
      <c r="D67" s="153"/>
      <c r="E67" s="153"/>
    </row>
    <row r="68" spans="1:5">
      <c r="A68" s="154">
        <v>31006</v>
      </c>
      <c r="B68" s="155" t="s">
        <v>300</v>
      </c>
      <c r="C68" s="153">
        <f t="shared" si="1"/>
        <v>0</v>
      </c>
      <c r="D68" s="153"/>
      <c r="E68" s="153"/>
    </row>
    <row r="69" spans="1:5">
      <c r="A69" s="154">
        <v>31007</v>
      </c>
      <c r="B69" s="155" t="s">
        <v>301</v>
      </c>
      <c r="C69" s="153">
        <f t="shared" ref="C69:C84" si="2">D69+E69</f>
        <v>0</v>
      </c>
      <c r="D69" s="153"/>
      <c r="E69" s="153"/>
    </row>
    <row r="70" spans="1:5">
      <c r="A70" s="154">
        <v>31008</v>
      </c>
      <c r="B70" s="155" t="s">
        <v>302</v>
      </c>
      <c r="C70" s="153">
        <f t="shared" si="2"/>
        <v>0</v>
      </c>
      <c r="D70" s="153"/>
      <c r="E70" s="153"/>
    </row>
    <row r="71" spans="1:5">
      <c r="A71" s="154">
        <v>31009</v>
      </c>
      <c r="B71" s="155" t="s">
        <v>303</v>
      </c>
      <c r="C71" s="153">
        <f t="shared" si="2"/>
        <v>0</v>
      </c>
      <c r="D71" s="153"/>
      <c r="E71" s="153"/>
    </row>
    <row r="72" spans="1:5">
      <c r="A72" s="154">
        <v>31010</v>
      </c>
      <c r="B72" s="155" t="s">
        <v>304</v>
      </c>
      <c r="C72" s="153">
        <f t="shared" si="2"/>
        <v>0</v>
      </c>
      <c r="D72" s="153"/>
      <c r="E72" s="153"/>
    </row>
    <row r="73" spans="1:5">
      <c r="A73" s="154">
        <v>31011</v>
      </c>
      <c r="B73" s="155" t="s">
        <v>305</v>
      </c>
      <c r="C73" s="153">
        <f t="shared" si="2"/>
        <v>0</v>
      </c>
      <c r="D73" s="153"/>
      <c r="E73" s="153"/>
    </row>
    <row r="74" spans="1:5">
      <c r="A74" s="154">
        <v>31012</v>
      </c>
      <c r="B74" s="155" t="s">
        <v>306</v>
      </c>
      <c r="C74" s="153">
        <f t="shared" si="2"/>
        <v>0</v>
      </c>
      <c r="D74" s="153"/>
      <c r="E74" s="153"/>
    </row>
    <row r="75" spans="1:5">
      <c r="A75" s="154">
        <v>31013</v>
      </c>
      <c r="B75" s="155" t="s">
        <v>307</v>
      </c>
      <c r="C75" s="153">
        <f t="shared" si="2"/>
        <v>0</v>
      </c>
      <c r="D75" s="153"/>
      <c r="E75" s="153"/>
    </row>
    <row r="76" spans="1:5">
      <c r="A76" s="154">
        <v>31019</v>
      </c>
      <c r="B76" s="155" t="s">
        <v>308</v>
      </c>
      <c r="C76" s="153">
        <f t="shared" si="2"/>
        <v>0</v>
      </c>
      <c r="D76" s="153"/>
      <c r="E76" s="153"/>
    </row>
    <row r="77" spans="1:5">
      <c r="A77" s="154">
        <v>31021</v>
      </c>
      <c r="B77" s="155" t="s">
        <v>309</v>
      </c>
      <c r="C77" s="153">
        <f t="shared" si="2"/>
        <v>0</v>
      </c>
      <c r="D77" s="153"/>
      <c r="E77" s="153"/>
    </row>
    <row r="78" spans="1:5">
      <c r="A78" s="154">
        <v>31022</v>
      </c>
      <c r="B78" s="155" t="s">
        <v>310</v>
      </c>
      <c r="C78" s="153">
        <f t="shared" si="2"/>
        <v>0</v>
      </c>
      <c r="D78" s="153"/>
      <c r="E78" s="153"/>
    </row>
    <row r="79" spans="1:5">
      <c r="A79" s="154">
        <v>31099</v>
      </c>
      <c r="B79" s="155" t="s">
        <v>311</v>
      </c>
      <c r="C79" s="153">
        <f t="shared" si="2"/>
        <v>0</v>
      </c>
      <c r="D79" s="153"/>
      <c r="E79" s="153"/>
    </row>
    <row r="80" spans="1:5">
      <c r="A80" s="151">
        <v>399</v>
      </c>
      <c r="B80" s="152" t="s">
        <v>208</v>
      </c>
      <c r="C80" s="153">
        <f t="shared" si="2"/>
        <v>0</v>
      </c>
      <c r="D80" s="153">
        <f>SUM(D81:D84)</f>
        <v>0</v>
      </c>
      <c r="E80" s="153">
        <f>SUM(E81:E84)</f>
        <v>0</v>
      </c>
    </row>
    <row r="81" spans="1:5">
      <c r="A81" s="154">
        <v>39906</v>
      </c>
      <c r="B81" s="155" t="s">
        <v>312</v>
      </c>
      <c r="C81" s="153">
        <f t="shared" si="2"/>
        <v>0</v>
      </c>
      <c r="D81" s="153"/>
      <c r="E81" s="153"/>
    </row>
    <row r="82" spans="1:5">
      <c r="A82" s="154">
        <v>39907</v>
      </c>
      <c r="B82" s="155" t="s">
        <v>313</v>
      </c>
      <c r="C82" s="153">
        <f t="shared" si="2"/>
        <v>0</v>
      </c>
      <c r="D82" s="153"/>
      <c r="E82" s="153"/>
    </row>
    <row r="83" spans="1:5">
      <c r="A83" s="154">
        <v>39908</v>
      </c>
      <c r="B83" s="155" t="s">
        <v>314</v>
      </c>
      <c r="C83" s="153">
        <f t="shared" si="2"/>
        <v>0</v>
      </c>
      <c r="D83" s="153"/>
      <c r="E83" s="153"/>
    </row>
    <row r="84" spans="1:5">
      <c r="A84" s="154">
        <v>39999</v>
      </c>
      <c r="B84" s="155" t="s">
        <v>315</v>
      </c>
      <c r="C84" s="153">
        <f t="shared" si="2"/>
        <v>0</v>
      </c>
      <c r="D84" s="153"/>
      <c r="E84" s="153"/>
    </row>
    <row r="85" s="142" customFormat="1" spans="1:5">
      <c r="A85" s="150" t="s">
        <v>133</v>
      </c>
      <c r="B85" s="150"/>
      <c r="C85" s="158">
        <f>C80+C63+C60+C47+C19+C5</f>
        <v>83418.27</v>
      </c>
      <c r="D85" s="159">
        <f>D80+D63+D60+D47+D19+D5</f>
        <v>72096.3</v>
      </c>
      <c r="E85" s="159">
        <f>E80+E63+E60+E47+E19+E5</f>
        <v>11321.97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7"/>
  <sheetViews>
    <sheetView workbookViewId="0">
      <selection activeCell="M10" sqref="M10"/>
    </sheetView>
  </sheetViews>
  <sheetFormatPr defaultColWidth="10" defaultRowHeight="16.8"/>
  <cols>
    <col min="1" max="1" width="4.375" customWidth="1"/>
    <col min="2" max="2" width="4.75961538461539" customWidth="1"/>
    <col min="3" max="3" width="5.375" customWidth="1"/>
    <col min="4" max="4" width="9.625" style="125" customWidth="1"/>
    <col min="5" max="5" width="21.2596153846154" customWidth="1"/>
    <col min="6" max="6" width="13.375" customWidth="1"/>
    <col min="7" max="7" width="12.5" customWidth="1"/>
    <col min="8" max="9" width="10.2596153846154" customWidth="1"/>
    <col min="10" max="10" width="9.125" customWidth="1"/>
    <col min="11" max="11" width="10.2596153846154" customWidth="1"/>
    <col min="12" max="12" width="12.5" customWidth="1"/>
    <col min="13" max="13" width="12.625" customWidth="1"/>
    <col min="14" max="14" width="9.875" customWidth="1"/>
    <col min="15" max="16" width="9.75961538461538" customWidth="1"/>
  </cols>
  <sheetData>
    <row r="1" ht="16.35" customHeight="1" spans="1:1">
      <c r="A1" s="21"/>
    </row>
    <row r="2" ht="44.85" customHeight="1" spans="1:14">
      <c r="A2" s="2" t="s">
        <v>14</v>
      </c>
      <c r="B2" s="2"/>
      <c r="C2" s="2"/>
      <c r="D2" s="126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29</v>
      </c>
      <c r="B3" s="3"/>
      <c r="C3" s="3"/>
      <c r="D3" s="127"/>
      <c r="E3" s="3"/>
      <c r="F3" s="3"/>
      <c r="G3" s="3"/>
      <c r="H3" s="3"/>
      <c r="I3" s="3"/>
      <c r="J3" s="3"/>
      <c r="K3" s="3"/>
      <c r="L3" s="3"/>
      <c r="M3" s="17" t="s">
        <v>30</v>
      </c>
      <c r="N3" s="17"/>
    </row>
    <row r="4" ht="42.2" customHeight="1" spans="1:14">
      <c r="A4" s="4" t="s">
        <v>152</v>
      </c>
      <c r="B4" s="4"/>
      <c r="C4" s="4"/>
      <c r="D4" s="128" t="s">
        <v>192</v>
      </c>
      <c r="E4" s="4" t="s">
        <v>193</v>
      </c>
      <c r="F4" s="4" t="s">
        <v>209</v>
      </c>
      <c r="G4" s="4" t="s">
        <v>195</v>
      </c>
      <c r="H4" s="4"/>
      <c r="I4" s="4"/>
      <c r="J4" s="4"/>
      <c r="K4" s="4"/>
      <c r="L4" s="4" t="s">
        <v>199</v>
      </c>
      <c r="M4" s="4"/>
      <c r="N4" s="4"/>
    </row>
    <row r="5" ht="39.6" customHeight="1" spans="1:14">
      <c r="A5" s="5" t="s">
        <v>160</v>
      </c>
      <c r="B5" s="5" t="s">
        <v>161</v>
      </c>
      <c r="C5" s="5" t="s">
        <v>162</v>
      </c>
      <c r="D5" s="129"/>
      <c r="E5" s="5"/>
      <c r="F5" s="5"/>
      <c r="G5" s="5" t="s">
        <v>133</v>
      </c>
      <c r="H5" s="5" t="s">
        <v>316</v>
      </c>
      <c r="I5" s="5" t="s">
        <v>317</v>
      </c>
      <c r="J5" s="5" t="s">
        <v>318</v>
      </c>
      <c r="K5" s="5" t="s">
        <v>319</v>
      </c>
      <c r="L5" s="5" t="s">
        <v>133</v>
      </c>
      <c r="M5" s="5" t="s">
        <v>210</v>
      </c>
      <c r="N5" s="5" t="s">
        <v>320</v>
      </c>
    </row>
    <row r="6" ht="22.9" customHeight="1" spans="1:14">
      <c r="A6" s="130">
        <v>205</v>
      </c>
      <c r="B6" s="82"/>
      <c r="C6" s="131"/>
      <c r="D6" s="117" t="s">
        <v>151</v>
      </c>
      <c r="E6" s="73" t="s">
        <v>164</v>
      </c>
      <c r="F6" s="136">
        <f>F7+F9+F14+F16</f>
        <v>57057.3</v>
      </c>
      <c r="G6" s="136"/>
      <c r="H6" s="136"/>
      <c r="I6" s="136"/>
      <c r="J6" s="136"/>
      <c r="K6" s="136"/>
      <c r="L6" s="136">
        <f t="shared" ref="L6:M6" si="0">L7+L9+L14+L16</f>
        <v>57057.3</v>
      </c>
      <c r="M6" s="136">
        <f t="shared" si="0"/>
        <v>57057.3</v>
      </c>
      <c r="N6" s="136"/>
    </row>
    <row r="7" ht="22.9" customHeight="1" spans="1:14">
      <c r="A7" s="130">
        <v>205</v>
      </c>
      <c r="B7" s="82" t="s">
        <v>165</v>
      </c>
      <c r="C7" s="131"/>
      <c r="D7" s="117" t="s">
        <v>151</v>
      </c>
      <c r="E7" s="73" t="s">
        <v>167</v>
      </c>
      <c r="F7" s="136">
        <f>L7</f>
        <v>1154.08</v>
      </c>
      <c r="G7" s="136"/>
      <c r="H7" s="136"/>
      <c r="I7" s="136"/>
      <c r="J7" s="136"/>
      <c r="K7" s="136"/>
      <c r="L7" s="136">
        <f>M7+N7</f>
        <v>1154.08</v>
      </c>
      <c r="M7" s="139">
        <v>1154.08</v>
      </c>
      <c r="N7" s="136"/>
    </row>
    <row r="8" s="61" customFormat="1" ht="22.9" customHeight="1" spans="1:14">
      <c r="A8" s="132">
        <v>205</v>
      </c>
      <c r="B8" s="133" t="s">
        <v>165</v>
      </c>
      <c r="C8" s="133" t="s">
        <v>168</v>
      </c>
      <c r="D8" s="117" t="s">
        <v>151</v>
      </c>
      <c r="E8" s="133" t="s">
        <v>170</v>
      </c>
      <c r="F8" s="137">
        <f t="shared" ref="F8:F17" si="1">L8</f>
        <v>1154.08</v>
      </c>
      <c r="G8" s="137"/>
      <c r="H8" s="137"/>
      <c r="I8" s="137"/>
      <c r="J8" s="137"/>
      <c r="K8" s="137"/>
      <c r="L8" s="137">
        <f t="shared" ref="L8:L17" si="2">M8+N8</f>
        <v>1154.08</v>
      </c>
      <c r="M8" s="133">
        <v>1154.08</v>
      </c>
      <c r="N8" s="137"/>
    </row>
    <row r="9" ht="22.9" customHeight="1" spans="1:14">
      <c r="A9" s="130">
        <v>205</v>
      </c>
      <c r="B9" s="82" t="s">
        <v>168</v>
      </c>
      <c r="C9" s="131"/>
      <c r="D9" s="117" t="s">
        <v>151</v>
      </c>
      <c r="E9" s="73" t="s">
        <v>172</v>
      </c>
      <c r="F9" s="136">
        <f t="shared" si="1"/>
        <v>52010.38</v>
      </c>
      <c r="G9" s="136"/>
      <c r="H9" s="137"/>
      <c r="I9" s="137"/>
      <c r="J9" s="137"/>
      <c r="K9" s="137"/>
      <c r="L9" s="136">
        <f t="shared" si="2"/>
        <v>52010.38</v>
      </c>
      <c r="M9" s="139">
        <f>51110.38+900</f>
        <v>52010.38</v>
      </c>
      <c r="N9" s="137"/>
    </row>
    <row r="10" s="61" customFormat="1" ht="22.9" customHeight="1" spans="1:14">
      <c r="A10" s="134">
        <v>205</v>
      </c>
      <c r="B10" s="88" t="s">
        <v>168</v>
      </c>
      <c r="C10" s="135" t="s">
        <v>165</v>
      </c>
      <c r="D10" s="117" t="s">
        <v>151</v>
      </c>
      <c r="E10" s="92" t="s">
        <v>174</v>
      </c>
      <c r="F10" s="137">
        <f t="shared" si="1"/>
        <v>5234.2</v>
      </c>
      <c r="G10" s="137"/>
      <c r="H10" s="137"/>
      <c r="I10" s="137"/>
      <c r="J10" s="137"/>
      <c r="K10" s="137"/>
      <c r="L10" s="137">
        <f t="shared" si="2"/>
        <v>5234.2</v>
      </c>
      <c r="M10" s="140">
        <v>5234.2</v>
      </c>
      <c r="N10" s="137"/>
    </row>
    <row r="11" s="61" customFormat="1" ht="22.9" customHeight="1" spans="1:14">
      <c r="A11" s="134">
        <v>205</v>
      </c>
      <c r="B11" s="88" t="s">
        <v>168</v>
      </c>
      <c r="C11" s="135" t="s">
        <v>168</v>
      </c>
      <c r="D11" s="117" t="s">
        <v>151</v>
      </c>
      <c r="E11" s="92" t="s">
        <v>176</v>
      </c>
      <c r="F11" s="137">
        <f t="shared" si="1"/>
        <v>15290.29</v>
      </c>
      <c r="G11" s="137"/>
      <c r="H11" s="137"/>
      <c r="I11" s="137"/>
      <c r="J11" s="137"/>
      <c r="K11" s="137"/>
      <c r="L11" s="137">
        <f t="shared" si="2"/>
        <v>15290.29</v>
      </c>
      <c r="M11" s="140">
        <v>15290.29</v>
      </c>
      <c r="N11" s="137"/>
    </row>
    <row r="12" s="61" customFormat="1" ht="22.9" customHeight="1" spans="1:14">
      <c r="A12" s="134">
        <v>205</v>
      </c>
      <c r="B12" s="88" t="s">
        <v>168</v>
      </c>
      <c r="C12" s="135" t="s">
        <v>177</v>
      </c>
      <c r="D12" s="117" t="s">
        <v>151</v>
      </c>
      <c r="E12" s="92" t="s">
        <v>179</v>
      </c>
      <c r="F12" s="137">
        <f t="shared" si="1"/>
        <v>20433.45</v>
      </c>
      <c r="G12" s="137"/>
      <c r="H12" s="137"/>
      <c r="I12" s="137"/>
      <c r="J12" s="137"/>
      <c r="K12" s="137"/>
      <c r="L12" s="137">
        <f t="shared" si="2"/>
        <v>20433.45</v>
      </c>
      <c r="M12" s="140">
        <v>20433.45</v>
      </c>
      <c r="N12" s="137"/>
    </row>
    <row r="13" s="61" customFormat="1" ht="22.9" customHeight="1" spans="1:14">
      <c r="A13" s="134">
        <v>205</v>
      </c>
      <c r="B13" s="134" t="s">
        <v>168</v>
      </c>
      <c r="C13" s="134" t="s">
        <v>180</v>
      </c>
      <c r="D13" s="117" t="s">
        <v>151</v>
      </c>
      <c r="E13" s="92" t="s">
        <v>182</v>
      </c>
      <c r="F13" s="137">
        <f t="shared" si="1"/>
        <v>10152.44</v>
      </c>
      <c r="G13" s="137"/>
      <c r="H13" s="137"/>
      <c r="I13" s="137"/>
      <c r="J13" s="137"/>
      <c r="K13" s="137"/>
      <c r="L13" s="137">
        <f t="shared" si="2"/>
        <v>10152.44</v>
      </c>
      <c r="M13" s="140">
        <v>10152.44</v>
      </c>
      <c r="N13" s="137"/>
    </row>
    <row r="14" spans="1:14">
      <c r="A14" s="130" t="s">
        <v>163</v>
      </c>
      <c r="B14" s="130" t="s">
        <v>177</v>
      </c>
      <c r="C14" s="130"/>
      <c r="D14" s="117" t="s">
        <v>151</v>
      </c>
      <c r="E14" s="73" t="s">
        <v>184</v>
      </c>
      <c r="F14" s="136">
        <f t="shared" si="1"/>
        <v>3340.8</v>
      </c>
      <c r="G14" s="136"/>
      <c r="H14" s="138"/>
      <c r="I14" s="138"/>
      <c r="J14" s="138"/>
      <c r="K14" s="138"/>
      <c r="L14" s="136">
        <f t="shared" si="2"/>
        <v>3340.8</v>
      </c>
      <c r="M14" s="139">
        <v>3340.8</v>
      </c>
      <c r="N14" s="138"/>
    </row>
    <row r="15" s="61" customFormat="1" spans="1:14">
      <c r="A15" s="134" t="s">
        <v>163</v>
      </c>
      <c r="B15" s="134" t="s">
        <v>177</v>
      </c>
      <c r="C15" s="134" t="s">
        <v>168</v>
      </c>
      <c r="D15" s="117" t="s">
        <v>151</v>
      </c>
      <c r="E15" s="92" t="s">
        <v>186</v>
      </c>
      <c r="F15" s="137">
        <f t="shared" si="1"/>
        <v>3340.8</v>
      </c>
      <c r="G15" s="137"/>
      <c r="H15" s="138"/>
      <c r="I15" s="138"/>
      <c r="J15" s="138"/>
      <c r="K15" s="138"/>
      <c r="L15" s="137">
        <f t="shared" si="2"/>
        <v>3340.8</v>
      </c>
      <c r="M15" s="140">
        <v>3340.8</v>
      </c>
      <c r="N15" s="138"/>
    </row>
    <row r="16" spans="1:14">
      <c r="A16" s="130" t="s">
        <v>163</v>
      </c>
      <c r="B16" s="130" t="s">
        <v>187</v>
      </c>
      <c r="C16" s="130"/>
      <c r="D16" s="117" t="s">
        <v>151</v>
      </c>
      <c r="E16" s="73" t="s">
        <v>189</v>
      </c>
      <c r="F16" s="136">
        <f t="shared" si="1"/>
        <v>552.04</v>
      </c>
      <c r="G16" s="136"/>
      <c r="H16" s="138"/>
      <c r="I16" s="138"/>
      <c r="J16" s="138"/>
      <c r="K16" s="138"/>
      <c r="L16" s="136">
        <f t="shared" si="2"/>
        <v>552.04</v>
      </c>
      <c r="M16" s="139">
        <v>552.04</v>
      </c>
      <c r="N16" s="138"/>
    </row>
    <row r="17" s="61" customFormat="1" spans="1:14">
      <c r="A17" s="134" t="s">
        <v>163</v>
      </c>
      <c r="B17" s="134" t="s">
        <v>187</v>
      </c>
      <c r="C17" s="134" t="s">
        <v>165</v>
      </c>
      <c r="D17" s="117" t="s">
        <v>151</v>
      </c>
      <c r="E17" s="92" t="s">
        <v>191</v>
      </c>
      <c r="F17" s="137">
        <f t="shared" si="1"/>
        <v>552.04</v>
      </c>
      <c r="G17" s="137"/>
      <c r="H17" s="138"/>
      <c r="I17" s="138"/>
      <c r="J17" s="138"/>
      <c r="K17" s="138"/>
      <c r="L17" s="137">
        <f t="shared" si="2"/>
        <v>552.04</v>
      </c>
      <c r="M17" s="140">
        <v>552.04</v>
      </c>
      <c r="N17" s="13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7"/>
  <sheetViews>
    <sheetView zoomScale="115" zoomScaleNormal="115" topLeftCell="A2" workbookViewId="0">
      <selection activeCell="I10" sqref="I10"/>
    </sheetView>
  </sheetViews>
  <sheetFormatPr defaultColWidth="10" defaultRowHeight="16.8"/>
  <cols>
    <col min="1" max="1" width="5" customWidth="1"/>
    <col min="2" max="2" width="5.125" customWidth="1"/>
    <col min="3" max="3" width="5.75961538461539" customWidth="1"/>
    <col min="4" max="4" width="8" customWidth="1"/>
    <col min="5" max="5" width="20.125" customWidth="1"/>
    <col min="6" max="6" width="14" customWidth="1"/>
    <col min="7" max="7" width="7.75961538461539" customWidth="1"/>
    <col min="8" max="8" width="10.7596153846154" customWidth="1"/>
    <col min="9" max="9" width="9.5" customWidth="1"/>
    <col min="10" max="10" width="7.75961538461539" customWidth="1"/>
    <col min="11" max="11" width="10.7596153846154" customWidth="1"/>
    <col min="12" max="12" width="7.75961538461539" customWidth="1"/>
    <col min="13" max="13" width="10.2596153846154" customWidth="1"/>
    <col min="14" max="14" width="7.75961538461539" customWidth="1"/>
    <col min="15" max="15" width="10.125" customWidth="1"/>
    <col min="16" max="17" width="7.75961538461539" customWidth="1"/>
    <col min="18" max="18" width="10.625" customWidth="1"/>
    <col min="19" max="21" width="7.75961538461539" customWidth="1"/>
    <col min="22" max="22" width="11.125" customWidth="1"/>
    <col min="23" max="24" width="9.75961538461538" customWidth="1"/>
  </cols>
  <sheetData>
    <row r="1" ht="16.35" customHeight="1" spans="1:1">
      <c r="A1" s="21"/>
    </row>
    <row r="2" ht="50.1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4.2" customHeight="1" spans="1:22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17" t="s">
        <v>30</v>
      </c>
      <c r="V3" s="17"/>
    </row>
    <row r="4" ht="26.65" customHeight="1" spans="1:22">
      <c r="A4" s="4" t="s">
        <v>152</v>
      </c>
      <c r="B4" s="4"/>
      <c r="C4" s="4"/>
      <c r="D4" s="4" t="s">
        <v>192</v>
      </c>
      <c r="E4" s="4" t="s">
        <v>193</v>
      </c>
      <c r="F4" s="4" t="s">
        <v>209</v>
      </c>
      <c r="G4" s="4" t="s">
        <v>321</v>
      </c>
      <c r="H4" s="4"/>
      <c r="I4" s="4"/>
      <c r="J4" s="4"/>
      <c r="K4" s="4"/>
      <c r="L4" s="4" t="s">
        <v>322</v>
      </c>
      <c r="M4" s="4"/>
      <c r="N4" s="4"/>
      <c r="O4" s="4"/>
      <c r="P4" s="4"/>
      <c r="Q4" s="4"/>
      <c r="R4" s="4" t="s">
        <v>318</v>
      </c>
      <c r="S4" s="4" t="s">
        <v>323</v>
      </c>
      <c r="T4" s="4"/>
      <c r="U4" s="4"/>
      <c r="V4" s="4"/>
    </row>
    <row r="5" ht="56.1" customHeight="1" spans="1:22">
      <c r="A5" s="5" t="s">
        <v>160</v>
      </c>
      <c r="B5" s="5" t="s">
        <v>161</v>
      </c>
      <c r="C5" s="5" t="s">
        <v>162</v>
      </c>
      <c r="D5" s="5"/>
      <c r="E5" s="5"/>
      <c r="F5" s="5"/>
      <c r="G5" s="5" t="s">
        <v>133</v>
      </c>
      <c r="H5" s="5" t="s">
        <v>324</v>
      </c>
      <c r="I5" s="5" t="s">
        <v>325</v>
      </c>
      <c r="J5" s="5" t="s">
        <v>326</v>
      </c>
      <c r="K5" s="5" t="s">
        <v>327</v>
      </c>
      <c r="L5" s="5" t="s">
        <v>133</v>
      </c>
      <c r="M5" s="5" t="s">
        <v>328</v>
      </c>
      <c r="N5" s="5" t="s">
        <v>329</v>
      </c>
      <c r="O5" s="5" t="s">
        <v>330</v>
      </c>
      <c r="P5" s="5" t="s">
        <v>331</v>
      </c>
      <c r="Q5" s="5" t="s">
        <v>332</v>
      </c>
      <c r="R5" s="5"/>
      <c r="S5" s="5" t="s">
        <v>133</v>
      </c>
      <c r="T5" s="5" t="s">
        <v>333</v>
      </c>
      <c r="U5" s="5" t="s">
        <v>334</v>
      </c>
      <c r="V5" s="5" t="s">
        <v>319</v>
      </c>
    </row>
    <row r="6" ht="22.9" customHeight="1" spans="1:22">
      <c r="A6" s="115" t="s">
        <v>163</v>
      </c>
      <c r="B6" s="115"/>
      <c r="C6" s="116"/>
      <c r="D6" s="117"/>
      <c r="E6" s="73" t="s">
        <v>164</v>
      </c>
      <c r="F6" s="121">
        <f>F7+F9+F14+F16</f>
        <v>57057.3</v>
      </c>
      <c r="G6" s="121">
        <f t="shared" ref="G6:V6" si="0">G7+G9+G14+G16</f>
        <v>40599.04</v>
      </c>
      <c r="H6" s="121">
        <f t="shared" si="0"/>
        <v>21859.54</v>
      </c>
      <c r="I6" s="121">
        <f t="shared" si="0"/>
        <v>2778.5</v>
      </c>
      <c r="J6" s="121">
        <v>900</v>
      </c>
      <c r="K6" s="121">
        <f t="shared" si="0"/>
        <v>15061</v>
      </c>
      <c r="L6" s="121">
        <f t="shared" si="0"/>
        <v>8549.42</v>
      </c>
      <c r="M6" s="121">
        <f t="shared" si="0"/>
        <v>5272</v>
      </c>
      <c r="N6" s="121"/>
      <c r="O6" s="121">
        <f t="shared" si="0"/>
        <v>2611</v>
      </c>
      <c r="P6" s="121">
        <f t="shared" si="0"/>
        <v>45</v>
      </c>
      <c r="Q6" s="121">
        <f t="shared" si="0"/>
        <v>621.42</v>
      </c>
      <c r="R6" s="121">
        <f t="shared" si="0"/>
        <v>2757</v>
      </c>
      <c r="S6" s="121">
        <f t="shared" si="0"/>
        <v>5151.84</v>
      </c>
      <c r="T6" s="121"/>
      <c r="U6" s="121"/>
      <c r="V6" s="121">
        <f t="shared" si="0"/>
        <v>5151.84</v>
      </c>
    </row>
    <row r="7" ht="22.9" customHeight="1" spans="1:22">
      <c r="A7" s="115">
        <v>205</v>
      </c>
      <c r="B7" s="115" t="s">
        <v>165</v>
      </c>
      <c r="C7" s="116"/>
      <c r="D7" s="117"/>
      <c r="E7" s="73" t="s">
        <v>167</v>
      </c>
      <c r="F7" s="121">
        <f>G7+L7+R7+S7</f>
        <v>2054.08</v>
      </c>
      <c r="G7" s="121">
        <f>SUM(H7:K7)</f>
        <v>1685.08</v>
      </c>
      <c r="H7" s="122">
        <v>501.62</v>
      </c>
      <c r="I7" s="122">
        <v>72.24</v>
      </c>
      <c r="J7" s="121">
        <v>900</v>
      </c>
      <c r="K7" s="122">
        <v>211.22</v>
      </c>
      <c r="L7" s="121">
        <f>SUM(M7:Q7)</f>
        <v>221.38</v>
      </c>
      <c r="M7" s="122">
        <v>145.44</v>
      </c>
      <c r="N7" s="121"/>
      <c r="O7" s="122">
        <v>64.22</v>
      </c>
      <c r="P7" s="122">
        <v>0.9</v>
      </c>
      <c r="Q7" s="121">
        <v>10.82</v>
      </c>
      <c r="R7" s="122">
        <v>79.14</v>
      </c>
      <c r="S7" s="121">
        <f>T7+U7+V7</f>
        <v>68.48</v>
      </c>
      <c r="T7" s="121"/>
      <c r="U7" s="121"/>
      <c r="V7" s="122">
        <v>68.48</v>
      </c>
    </row>
    <row r="8" s="61" customFormat="1" ht="22.9" customHeight="1" spans="1:22">
      <c r="A8" s="118">
        <v>205</v>
      </c>
      <c r="B8" s="118" t="s">
        <v>165</v>
      </c>
      <c r="C8" s="119" t="s">
        <v>168</v>
      </c>
      <c r="D8" s="120" t="s">
        <v>151</v>
      </c>
      <c r="E8" s="92" t="s">
        <v>170</v>
      </c>
      <c r="F8" s="123">
        <f t="shared" ref="F8:F17" si="1">G8+L8+R8+S8</f>
        <v>2054.08</v>
      </c>
      <c r="G8" s="123">
        <f t="shared" ref="G8:G17" si="2">SUM(H8:K8)</f>
        <v>1685.08</v>
      </c>
      <c r="H8" s="124">
        <v>501.62</v>
      </c>
      <c r="I8" s="124">
        <v>72.24</v>
      </c>
      <c r="J8" s="121">
        <v>900</v>
      </c>
      <c r="K8" s="124">
        <v>211.22</v>
      </c>
      <c r="L8" s="123">
        <f t="shared" ref="L8:L17" si="3">SUM(M8:Q8)</f>
        <v>221.38</v>
      </c>
      <c r="M8" s="124">
        <v>145.44</v>
      </c>
      <c r="N8" s="123"/>
      <c r="O8" s="124">
        <v>64.22</v>
      </c>
      <c r="P8" s="124">
        <v>0.9</v>
      </c>
      <c r="Q8" s="123">
        <v>10.82</v>
      </c>
      <c r="R8" s="124">
        <v>79.14</v>
      </c>
      <c r="S8" s="123">
        <f t="shared" ref="S8:S17" si="4">T8+U8+V8</f>
        <v>68.48</v>
      </c>
      <c r="T8" s="123"/>
      <c r="U8" s="123"/>
      <c r="V8" s="124">
        <v>68.48</v>
      </c>
    </row>
    <row r="9" ht="22.9" customHeight="1" spans="1:22">
      <c r="A9" s="115">
        <v>205</v>
      </c>
      <c r="B9" s="115" t="s">
        <v>168</v>
      </c>
      <c r="C9" s="116"/>
      <c r="D9" s="117"/>
      <c r="E9" s="73" t="s">
        <v>172</v>
      </c>
      <c r="F9" s="121">
        <f t="shared" si="1"/>
        <v>51110.38</v>
      </c>
      <c r="G9" s="121">
        <f t="shared" si="2"/>
        <v>36312.62</v>
      </c>
      <c r="H9" s="122">
        <v>19748.69</v>
      </c>
      <c r="I9" s="122">
        <v>2453.42</v>
      </c>
      <c r="J9" s="76"/>
      <c r="K9" s="122">
        <v>14110.51</v>
      </c>
      <c r="L9" s="121">
        <f t="shared" si="3"/>
        <v>7553.21</v>
      </c>
      <c r="M9" s="122">
        <v>4617.52</v>
      </c>
      <c r="N9" s="76"/>
      <c r="O9" s="122">
        <v>2322.01</v>
      </c>
      <c r="P9" s="122">
        <v>40.95</v>
      </c>
      <c r="Q9" s="76">
        <v>572.73</v>
      </c>
      <c r="R9" s="122">
        <v>2400.87</v>
      </c>
      <c r="S9" s="121">
        <f t="shared" si="4"/>
        <v>4843.68</v>
      </c>
      <c r="T9" s="76"/>
      <c r="U9" s="76"/>
      <c r="V9" s="122">
        <v>4843.68</v>
      </c>
    </row>
    <row r="10" s="61" customFormat="1" ht="22.9" customHeight="1" spans="1:22">
      <c r="A10" s="118">
        <v>205</v>
      </c>
      <c r="B10" s="118" t="s">
        <v>168</v>
      </c>
      <c r="C10" s="119" t="s">
        <v>165</v>
      </c>
      <c r="D10" s="120" t="s">
        <v>151</v>
      </c>
      <c r="E10" s="92" t="s">
        <v>174</v>
      </c>
      <c r="F10" s="123">
        <f t="shared" si="1"/>
        <v>5234.2</v>
      </c>
      <c r="G10" s="123">
        <f t="shared" si="2"/>
        <v>2772.78</v>
      </c>
      <c r="H10" s="124">
        <v>1780.67</v>
      </c>
      <c r="I10" s="124">
        <v>252.84</v>
      </c>
      <c r="J10" s="76"/>
      <c r="K10" s="124">
        <v>739.27</v>
      </c>
      <c r="L10" s="123">
        <f t="shared" si="3"/>
        <v>774.83</v>
      </c>
      <c r="M10" s="124">
        <v>509.04</v>
      </c>
      <c r="N10" s="76"/>
      <c r="O10" s="124">
        <v>224.77</v>
      </c>
      <c r="P10" s="124">
        <v>3.15</v>
      </c>
      <c r="Q10" s="76">
        <v>37.87</v>
      </c>
      <c r="R10" s="124">
        <v>276.99</v>
      </c>
      <c r="S10" s="123">
        <f t="shared" si="4"/>
        <v>1409.6</v>
      </c>
      <c r="T10" s="76"/>
      <c r="U10" s="76"/>
      <c r="V10" s="124">
        <v>1409.6</v>
      </c>
    </row>
    <row r="11" s="61" customFormat="1" ht="22.9" customHeight="1" spans="1:22">
      <c r="A11" s="118">
        <v>205</v>
      </c>
      <c r="B11" s="118" t="s">
        <v>168</v>
      </c>
      <c r="C11" s="119" t="s">
        <v>168</v>
      </c>
      <c r="D11" s="120" t="s">
        <v>151</v>
      </c>
      <c r="E11" s="92" t="s">
        <v>176</v>
      </c>
      <c r="F11" s="123">
        <f t="shared" si="1"/>
        <v>15290.29</v>
      </c>
      <c r="G11" s="123">
        <f t="shared" si="2"/>
        <v>11970.71</v>
      </c>
      <c r="H11" s="124">
        <v>6709.82</v>
      </c>
      <c r="I11" s="124">
        <v>719.66</v>
      </c>
      <c r="J11" s="76"/>
      <c r="K11" s="124">
        <v>4541.23</v>
      </c>
      <c r="L11" s="123">
        <f t="shared" si="3"/>
        <v>2159.67</v>
      </c>
      <c r="M11" s="124">
        <v>1126.96</v>
      </c>
      <c r="N11" s="76"/>
      <c r="O11" s="124">
        <v>780.73</v>
      </c>
      <c r="P11" s="124">
        <v>19.35</v>
      </c>
      <c r="Q11" s="76">
        <v>232.63</v>
      </c>
      <c r="R11" s="124">
        <v>501.51</v>
      </c>
      <c r="S11" s="123">
        <f t="shared" si="4"/>
        <v>658.4</v>
      </c>
      <c r="T11" s="76"/>
      <c r="U11" s="76"/>
      <c r="V11" s="124">
        <v>658.4</v>
      </c>
    </row>
    <row r="12" s="61" customFormat="1" ht="22.9" customHeight="1" spans="1:22">
      <c r="A12" s="118">
        <v>205</v>
      </c>
      <c r="B12" s="118" t="s">
        <v>168</v>
      </c>
      <c r="C12" s="119" t="s">
        <v>177</v>
      </c>
      <c r="D12" s="120" t="s">
        <v>151</v>
      </c>
      <c r="E12" s="92" t="s">
        <v>179</v>
      </c>
      <c r="F12" s="123">
        <f t="shared" si="1"/>
        <v>20433.45</v>
      </c>
      <c r="G12" s="123">
        <f t="shared" si="2"/>
        <v>15056.03</v>
      </c>
      <c r="H12" s="124">
        <v>7371.05</v>
      </c>
      <c r="I12" s="124">
        <v>939.12</v>
      </c>
      <c r="J12" s="76"/>
      <c r="K12" s="124">
        <v>6745.86</v>
      </c>
      <c r="L12" s="123">
        <f t="shared" si="3"/>
        <v>2958.36</v>
      </c>
      <c r="M12" s="124">
        <v>1890.72</v>
      </c>
      <c r="N12" s="76"/>
      <c r="O12" s="124">
        <v>834.86</v>
      </c>
      <c r="P12" s="124">
        <v>11.7</v>
      </c>
      <c r="Q12" s="76">
        <v>221.08</v>
      </c>
      <c r="R12" s="124">
        <v>1028.82</v>
      </c>
      <c r="S12" s="123">
        <f t="shared" si="4"/>
        <v>1390.24</v>
      </c>
      <c r="T12" s="76"/>
      <c r="U12" s="76"/>
      <c r="V12" s="124">
        <v>1390.24</v>
      </c>
    </row>
    <row r="13" s="61" customFormat="1" ht="22.9" customHeight="1" spans="1:22">
      <c r="A13" s="118">
        <v>205</v>
      </c>
      <c r="B13" s="118" t="s">
        <v>168</v>
      </c>
      <c r="C13" s="119" t="s">
        <v>180</v>
      </c>
      <c r="D13" s="120" t="s">
        <v>151</v>
      </c>
      <c r="E13" s="92" t="s">
        <v>335</v>
      </c>
      <c r="F13" s="123">
        <f t="shared" si="1"/>
        <v>10152.44</v>
      </c>
      <c r="G13" s="123">
        <f t="shared" si="2"/>
        <v>6513.1</v>
      </c>
      <c r="H13" s="124">
        <v>3887.15</v>
      </c>
      <c r="I13" s="124">
        <v>541.8</v>
      </c>
      <c r="J13" s="76"/>
      <c r="K13" s="124">
        <v>2084.15</v>
      </c>
      <c r="L13" s="123">
        <f t="shared" si="3"/>
        <v>1660.35</v>
      </c>
      <c r="M13" s="124">
        <v>1090.8</v>
      </c>
      <c r="N13" s="76"/>
      <c r="O13" s="124">
        <v>481.65</v>
      </c>
      <c r="P13" s="124">
        <v>6.75</v>
      </c>
      <c r="Q13" s="76">
        <v>81.15</v>
      </c>
      <c r="R13" s="124">
        <v>593.55</v>
      </c>
      <c r="S13" s="123">
        <f t="shared" si="4"/>
        <v>1385.44</v>
      </c>
      <c r="T13" s="76"/>
      <c r="U13" s="76"/>
      <c r="V13" s="124">
        <v>1385.44</v>
      </c>
    </row>
    <row r="14" spans="1:22">
      <c r="A14" s="115" t="s">
        <v>163</v>
      </c>
      <c r="B14" s="115" t="s">
        <v>177</v>
      </c>
      <c r="C14" s="116"/>
      <c r="D14" s="117" t="s">
        <v>151</v>
      </c>
      <c r="E14" s="73" t="s">
        <v>184</v>
      </c>
      <c r="F14" s="121">
        <f t="shared" si="1"/>
        <v>3340.8</v>
      </c>
      <c r="G14" s="121">
        <f t="shared" si="2"/>
        <v>2233.8</v>
      </c>
      <c r="H14" s="122">
        <v>1383.42</v>
      </c>
      <c r="I14" s="122">
        <v>216.72</v>
      </c>
      <c r="J14" s="40"/>
      <c r="K14" s="122">
        <v>633.66</v>
      </c>
      <c r="L14" s="121">
        <f t="shared" si="3"/>
        <v>664.14</v>
      </c>
      <c r="M14" s="122">
        <v>436.32</v>
      </c>
      <c r="N14" s="40"/>
      <c r="O14" s="122">
        <v>192.66</v>
      </c>
      <c r="P14" s="122">
        <v>2.7</v>
      </c>
      <c r="Q14" s="40">
        <v>32.46</v>
      </c>
      <c r="R14" s="122">
        <v>237.42</v>
      </c>
      <c r="S14" s="121">
        <f t="shared" si="4"/>
        <v>205.44</v>
      </c>
      <c r="T14" s="40"/>
      <c r="U14" s="40"/>
      <c r="V14" s="122">
        <v>205.44</v>
      </c>
    </row>
    <row r="15" s="61" customFormat="1" spans="1:22">
      <c r="A15" s="118" t="s">
        <v>163</v>
      </c>
      <c r="B15" s="118" t="s">
        <v>177</v>
      </c>
      <c r="C15" s="119" t="s">
        <v>168</v>
      </c>
      <c r="D15" s="120" t="s">
        <v>151</v>
      </c>
      <c r="E15" s="92" t="s">
        <v>186</v>
      </c>
      <c r="F15" s="123">
        <f t="shared" si="1"/>
        <v>3340.8</v>
      </c>
      <c r="G15" s="123">
        <f t="shared" si="2"/>
        <v>2233.8</v>
      </c>
      <c r="H15" s="124">
        <v>1383.42</v>
      </c>
      <c r="I15" s="124">
        <v>216.72</v>
      </c>
      <c r="J15" s="78"/>
      <c r="K15" s="124">
        <v>633.66</v>
      </c>
      <c r="L15" s="123">
        <f t="shared" si="3"/>
        <v>664.14</v>
      </c>
      <c r="M15" s="124">
        <v>436.32</v>
      </c>
      <c r="N15" s="78"/>
      <c r="O15" s="124">
        <v>192.66</v>
      </c>
      <c r="P15" s="124">
        <v>2.7</v>
      </c>
      <c r="Q15" s="78">
        <v>32.46</v>
      </c>
      <c r="R15" s="124">
        <v>237.42</v>
      </c>
      <c r="S15" s="123">
        <f t="shared" si="4"/>
        <v>205.44</v>
      </c>
      <c r="T15" s="78"/>
      <c r="U15" s="78"/>
      <c r="V15" s="124">
        <v>205.44</v>
      </c>
    </row>
    <row r="16" spans="1:22">
      <c r="A16" s="115" t="s">
        <v>163</v>
      </c>
      <c r="B16" s="115" t="s">
        <v>187</v>
      </c>
      <c r="C16" s="116"/>
      <c r="D16" s="117" t="s">
        <v>151</v>
      </c>
      <c r="E16" s="73" t="s">
        <v>189</v>
      </c>
      <c r="F16" s="121">
        <f t="shared" si="1"/>
        <v>552.04</v>
      </c>
      <c r="G16" s="121">
        <f t="shared" si="2"/>
        <v>367.54</v>
      </c>
      <c r="H16" s="122">
        <v>225.81</v>
      </c>
      <c r="I16" s="122">
        <v>36.12</v>
      </c>
      <c r="J16" s="40"/>
      <c r="K16" s="122">
        <v>105.61</v>
      </c>
      <c r="L16" s="121">
        <f t="shared" si="3"/>
        <v>110.69</v>
      </c>
      <c r="M16" s="122">
        <v>72.72</v>
      </c>
      <c r="N16" s="40"/>
      <c r="O16" s="122">
        <v>32.11</v>
      </c>
      <c r="P16" s="122">
        <v>0.45</v>
      </c>
      <c r="Q16" s="40">
        <v>5.41</v>
      </c>
      <c r="R16" s="122">
        <v>39.57</v>
      </c>
      <c r="S16" s="121">
        <f t="shared" si="4"/>
        <v>34.24</v>
      </c>
      <c r="T16" s="40"/>
      <c r="U16" s="40"/>
      <c r="V16" s="122">
        <v>34.24</v>
      </c>
    </row>
    <row r="17" s="61" customFormat="1" spans="1:22">
      <c r="A17" s="118" t="s">
        <v>163</v>
      </c>
      <c r="B17" s="118" t="s">
        <v>187</v>
      </c>
      <c r="C17" s="119" t="s">
        <v>165</v>
      </c>
      <c r="D17" s="120" t="s">
        <v>151</v>
      </c>
      <c r="E17" s="92" t="s">
        <v>191</v>
      </c>
      <c r="F17" s="123">
        <f t="shared" si="1"/>
        <v>552.04</v>
      </c>
      <c r="G17" s="123">
        <f t="shared" si="2"/>
        <v>367.54</v>
      </c>
      <c r="H17" s="124">
        <v>225.81</v>
      </c>
      <c r="I17" s="124">
        <v>36.12</v>
      </c>
      <c r="J17" s="78"/>
      <c r="K17" s="124">
        <v>105.61</v>
      </c>
      <c r="L17" s="123">
        <f t="shared" si="3"/>
        <v>110.69</v>
      </c>
      <c r="M17" s="124">
        <v>72.72</v>
      </c>
      <c r="N17" s="78"/>
      <c r="O17" s="124">
        <v>32.11</v>
      </c>
      <c r="P17" s="124">
        <v>0.45</v>
      </c>
      <c r="Q17" s="78">
        <v>5.41</v>
      </c>
      <c r="R17" s="124">
        <v>39.57</v>
      </c>
      <c r="S17" s="123">
        <f t="shared" si="4"/>
        <v>34.24</v>
      </c>
      <c r="T17" s="78"/>
      <c r="U17" s="78"/>
      <c r="V17" s="124">
        <v>34.24</v>
      </c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7"/>
  <sheetViews>
    <sheetView workbookViewId="0">
      <selection activeCell="F7" sqref="F7"/>
    </sheetView>
  </sheetViews>
  <sheetFormatPr defaultColWidth="10" defaultRowHeight="16.8"/>
  <cols>
    <col min="1" max="1" width="4.75961538461539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3.875" customWidth="1"/>
    <col min="9" max="9" width="12.125" customWidth="1"/>
    <col min="10" max="10" width="10" customWidth="1"/>
    <col min="11" max="11" width="14" customWidth="1"/>
    <col min="12" max="13" width="9.75961538461538" customWidth="1"/>
  </cols>
  <sheetData>
    <row r="1" ht="16.35" customHeight="1" spans="1:1">
      <c r="A1" s="21"/>
    </row>
    <row r="2" ht="46.5" customHeight="1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17" t="s">
        <v>30</v>
      </c>
      <c r="K3" s="17"/>
    </row>
    <row r="4" ht="23.25" customHeight="1" spans="1:11">
      <c r="A4" s="4" t="s">
        <v>152</v>
      </c>
      <c r="B4" s="4"/>
      <c r="C4" s="4"/>
      <c r="D4" s="4" t="s">
        <v>192</v>
      </c>
      <c r="E4" s="4" t="s">
        <v>193</v>
      </c>
      <c r="F4" s="4" t="s">
        <v>336</v>
      </c>
      <c r="G4" s="4" t="s">
        <v>337</v>
      </c>
      <c r="H4" s="4" t="s">
        <v>338</v>
      </c>
      <c r="I4" s="4" t="s">
        <v>339</v>
      </c>
      <c r="J4" s="4" t="s">
        <v>340</v>
      </c>
      <c r="K4" s="4" t="s">
        <v>341</v>
      </c>
    </row>
    <row r="5" ht="23.25" customHeight="1" spans="1:11">
      <c r="A5" s="5" t="s">
        <v>160</v>
      </c>
      <c r="B5" s="5" t="s">
        <v>161</v>
      </c>
      <c r="C5" s="5" t="s">
        <v>162</v>
      </c>
      <c r="D5" s="5"/>
      <c r="E5" s="5"/>
      <c r="F5" s="5"/>
      <c r="G5" s="5"/>
      <c r="H5" s="5"/>
      <c r="I5" s="5"/>
      <c r="J5" s="5"/>
      <c r="K5" s="5"/>
    </row>
    <row r="6" ht="22.9" customHeight="1" spans="1:11">
      <c r="A6" s="97" t="s">
        <v>163</v>
      </c>
      <c r="B6" s="97"/>
      <c r="C6" s="98"/>
      <c r="D6" s="99"/>
      <c r="E6" s="73" t="s">
        <v>164</v>
      </c>
      <c r="F6" s="109">
        <f>F7+F9+F14+F16</f>
        <v>15039</v>
      </c>
      <c r="G6" s="109"/>
      <c r="H6" s="109">
        <f t="shared" ref="H6:K6" si="0">H7+H9+H14+H16</f>
        <v>1863.6</v>
      </c>
      <c r="I6" s="109"/>
      <c r="J6" s="109"/>
      <c r="K6" s="109">
        <f t="shared" si="0"/>
        <v>13175.4</v>
      </c>
    </row>
    <row r="7" ht="22.9" customHeight="1" spans="1:11">
      <c r="A7" s="97" t="s">
        <v>163</v>
      </c>
      <c r="B7" s="97" t="s">
        <v>165</v>
      </c>
      <c r="C7" s="98"/>
      <c r="D7" s="99"/>
      <c r="E7" s="73" t="s">
        <v>167</v>
      </c>
      <c r="F7" s="109">
        <f>SUM(G7:K7)</f>
        <v>287</v>
      </c>
      <c r="G7" s="109"/>
      <c r="H7" s="110">
        <v>0</v>
      </c>
      <c r="I7" s="109"/>
      <c r="J7" s="109"/>
      <c r="K7" s="110">
        <v>287</v>
      </c>
    </row>
    <row r="8" s="61" customFormat="1" ht="22.9" customHeight="1" spans="1:11">
      <c r="A8" s="100">
        <v>205</v>
      </c>
      <c r="B8" s="100" t="s">
        <v>165</v>
      </c>
      <c r="C8" s="101" t="s">
        <v>168</v>
      </c>
      <c r="D8" s="102" t="s">
        <v>151</v>
      </c>
      <c r="E8" s="92" t="s">
        <v>170</v>
      </c>
      <c r="F8" s="111">
        <f t="shared" ref="F8:F17" si="1">SUM(G8:K8)</f>
        <v>287</v>
      </c>
      <c r="G8" s="111"/>
      <c r="H8" s="112"/>
      <c r="I8" s="111"/>
      <c r="J8" s="111"/>
      <c r="K8" s="112">
        <v>287</v>
      </c>
    </row>
    <row r="9" ht="27" customHeight="1" spans="1:11">
      <c r="A9" s="97">
        <v>205</v>
      </c>
      <c r="B9" s="97" t="s">
        <v>168</v>
      </c>
      <c r="C9" s="98"/>
      <c r="D9" s="99"/>
      <c r="E9" s="73" t="s">
        <v>172</v>
      </c>
      <c r="F9" s="109">
        <f t="shared" si="1"/>
        <v>13799</v>
      </c>
      <c r="G9" s="113"/>
      <c r="H9" s="110">
        <v>1781.6</v>
      </c>
      <c r="I9" s="113"/>
      <c r="J9" s="113"/>
      <c r="K9" s="110">
        <v>12017.4</v>
      </c>
    </row>
    <row r="10" s="61" customFormat="1" ht="15" customHeight="1" spans="1:11">
      <c r="A10" s="100">
        <v>205</v>
      </c>
      <c r="B10" s="100" t="s">
        <v>168</v>
      </c>
      <c r="C10" s="101" t="s">
        <v>165</v>
      </c>
      <c r="D10" s="102" t="s">
        <v>151</v>
      </c>
      <c r="E10" s="92" t="s">
        <v>174</v>
      </c>
      <c r="F10" s="111">
        <f t="shared" si="1"/>
        <v>1439.9</v>
      </c>
      <c r="G10" s="78"/>
      <c r="H10" s="112">
        <v>182.9</v>
      </c>
      <c r="I10" s="78"/>
      <c r="J10" s="78"/>
      <c r="K10" s="112">
        <v>1257</v>
      </c>
    </row>
    <row r="11" s="61" customFormat="1" spans="1:11">
      <c r="A11" s="100">
        <v>205</v>
      </c>
      <c r="B11" s="100" t="s">
        <v>168</v>
      </c>
      <c r="C11" s="101" t="s">
        <v>168</v>
      </c>
      <c r="D11" s="102" t="s">
        <v>151</v>
      </c>
      <c r="E11" s="92" t="s">
        <v>176</v>
      </c>
      <c r="F11" s="111">
        <f t="shared" si="1"/>
        <v>4119.7</v>
      </c>
      <c r="G11" s="78"/>
      <c r="H11" s="112">
        <v>635</v>
      </c>
      <c r="I11" s="78"/>
      <c r="J11" s="78"/>
      <c r="K11" s="112">
        <v>3484.7</v>
      </c>
    </row>
    <row r="12" s="61" customFormat="1" spans="1:11">
      <c r="A12" s="100">
        <v>205</v>
      </c>
      <c r="B12" s="100" t="s">
        <v>168</v>
      </c>
      <c r="C12" s="101" t="s">
        <v>177</v>
      </c>
      <c r="D12" s="102" t="s">
        <v>151</v>
      </c>
      <c r="E12" s="92" t="s">
        <v>179</v>
      </c>
      <c r="F12" s="111">
        <f t="shared" si="1"/>
        <v>4759.6</v>
      </c>
      <c r="G12" s="78"/>
      <c r="H12" s="112">
        <v>608.7</v>
      </c>
      <c r="I12" s="78"/>
      <c r="J12" s="78"/>
      <c r="K12" s="112">
        <v>4150.9</v>
      </c>
    </row>
    <row r="13" s="61" customFormat="1" spans="1:11">
      <c r="A13" s="100">
        <v>205</v>
      </c>
      <c r="B13" s="100" t="s">
        <v>168</v>
      </c>
      <c r="C13" s="101" t="s">
        <v>180</v>
      </c>
      <c r="D13" s="102" t="s">
        <v>151</v>
      </c>
      <c r="E13" s="92" t="s">
        <v>182</v>
      </c>
      <c r="F13" s="111">
        <f t="shared" si="1"/>
        <v>3479.8</v>
      </c>
      <c r="G13" s="78"/>
      <c r="H13" s="112">
        <v>355</v>
      </c>
      <c r="I13" s="78"/>
      <c r="J13" s="78"/>
      <c r="K13" s="112">
        <v>3124.8</v>
      </c>
    </row>
    <row r="14" spans="1:11">
      <c r="A14" s="97" t="s">
        <v>163</v>
      </c>
      <c r="B14" s="97" t="s">
        <v>177</v>
      </c>
      <c r="C14" s="98"/>
      <c r="D14" s="99"/>
      <c r="E14" s="73" t="s">
        <v>184</v>
      </c>
      <c r="F14" s="109">
        <f t="shared" si="1"/>
        <v>878.6</v>
      </c>
      <c r="G14" s="78"/>
      <c r="H14" s="110">
        <v>75.6</v>
      </c>
      <c r="I14" s="78"/>
      <c r="J14" s="78"/>
      <c r="K14" s="110">
        <v>803</v>
      </c>
    </row>
    <row r="15" s="61" customFormat="1" spans="1:11">
      <c r="A15" s="100" t="s">
        <v>163</v>
      </c>
      <c r="B15" s="100" t="s">
        <v>177</v>
      </c>
      <c r="C15" s="101" t="s">
        <v>168</v>
      </c>
      <c r="D15" s="102" t="s">
        <v>151</v>
      </c>
      <c r="E15" s="92" t="s">
        <v>186</v>
      </c>
      <c r="F15" s="111">
        <f t="shared" si="1"/>
        <v>878.6</v>
      </c>
      <c r="G15" s="78"/>
      <c r="H15" s="112">
        <v>75.6</v>
      </c>
      <c r="I15" s="78"/>
      <c r="J15" s="78"/>
      <c r="K15" s="112">
        <v>803</v>
      </c>
    </row>
    <row r="16" spans="1:11">
      <c r="A16" s="97" t="s">
        <v>163</v>
      </c>
      <c r="B16" s="97" t="s">
        <v>187</v>
      </c>
      <c r="C16" s="98"/>
      <c r="D16" s="99"/>
      <c r="E16" s="73" t="s">
        <v>189</v>
      </c>
      <c r="F16" s="109">
        <f t="shared" si="1"/>
        <v>74.4</v>
      </c>
      <c r="G16" s="78"/>
      <c r="H16" s="114">
        <v>6.4</v>
      </c>
      <c r="I16" s="78"/>
      <c r="J16" s="78"/>
      <c r="K16" s="114">
        <v>68</v>
      </c>
    </row>
    <row r="17" s="61" customFormat="1" spans="1:11">
      <c r="A17" s="100" t="s">
        <v>163</v>
      </c>
      <c r="B17" s="100" t="s">
        <v>187</v>
      </c>
      <c r="C17" s="101" t="s">
        <v>165</v>
      </c>
      <c r="D17" s="102" t="s">
        <v>151</v>
      </c>
      <c r="E17" s="92" t="s">
        <v>191</v>
      </c>
      <c r="F17" s="111">
        <f t="shared" si="1"/>
        <v>74.4</v>
      </c>
      <c r="G17" s="78"/>
      <c r="H17" s="112">
        <v>6.4</v>
      </c>
      <c r="I17" s="78"/>
      <c r="J17" s="78"/>
      <c r="K17" s="112">
        <v>68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7"/>
  <sheetViews>
    <sheetView topLeftCell="D1" workbookViewId="0">
      <selection activeCell="A15" sqref="$A15:$XFD15"/>
    </sheetView>
  </sheetViews>
  <sheetFormatPr defaultColWidth="10" defaultRowHeight="16.8"/>
  <cols>
    <col min="1" max="1" width="4.75961538461539" customWidth="1"/>
    <col min="2" max="2" width="5.375" customWidth="1"/>
    <col min="3" max="3" width="6" customWidth="1"/>
    <col min="4" max="4" width="9.75961538461538" customWidth="1"/>
    <col min="5" max="5" width="20.125" customWidth="1"/>
    <col min="6" max="6" width="12.125" customWidth="1"/>
    <col min="7" max="10" width="7.75961538461539" customWidth="1"/>
    <col min="11" max="11" width="10" customWidth="1"/>
    <col min="12" max="13" width="7.75961538461539" customWidth="1"/>
    <col min="14" max="14" width="11.2596153846154" customWidth="1"/>
    <col min="15" max="17" width="7.75961538461539" customWidth="1"/>
    <col min="18" max="18" width="10" customWidth="1"/>
    <col min="19" max="20" width="9.75961538461538" customWidth="1"/>
  </cols>
  <sheetData>
    <row r="1" ht="16.35" customHeight="1" spans="1:1">
      <c r="A1" s="21"/>
    </row>
    <row r="2" ht="40.5" customHeight="1" spans="1:18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7" t="s">
        <v>30</v>
      </c>
      <c r="R3" s="17"/>
    </row>
    <row r="4" ht="24.2" customHeight="1" spans="1:18">
      <c r="A4" s="4" t="s">
        <v>152</v>
      </c>
      <c r="B4" s="4"/>
      <c r="C4" s="4"/>
      <c r="D4" s="4" t="s">
        <v>192</v>
      </c>
      <c r="E4" s="4" t="s">
        <v>193</v>
      </c>
      <c r="F4" s="4" t="s">
        <v>336</v>
      </c>
      <c r="G4" s="4" t="s">
        <v>342</v>
      </c>
      <c r="H4" s="4" t="s">
        <v>343</v>
      </c>
      <c r="I4" s="4" t="s">
        <v>344</v>
      </c>
      <c r="J4" s="4" t="s">
        <v>345</v>
      </c>
      <c r="K4" s="4" t="s">
        <v>346</v>
      </c>
      <c r="L4" s="4" t="s">
        <v>347</v>
      </c>
      <c r="M4" s="4" t="s">
        <v>348</v>
      </c>
      <c r="N4" s="4" t="s">
        <v>338</v>
      </c>
      <c r="O4" s="4" t="s">
        <v>349</v>
      </c>
      <c r="P4" s="4" t="s">
        <v>350</v>
      </c>
      <c r="Q4" s="4" t="s">
        <v>339</v>
      </c>
      <c r="R4" s="4" t="s">
        <v>341</v>
      </c>
    </row>
    <row r="5" ht="21.6" customHeight="1" spans="1:18">
      <c r="A5" s="5" t="s">
        <v>160</v>
      </c>
      <c r="B5" s="5" t="s">
        <v>161</v>
      </c>
      <c r="C5" s="5" t="s">
        <v>162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9" customHeight="1" spans="1:18">
      <c r="A6" s="97">
        <v>205</v>
      </c>
      <c r="B6" s="97"/>
      <c r="C6" s="98"/>
      <c r="D6" s="99" t="s">
        <v>151</v>
      </c>
      <c r="E6" s="73" t="s">
        <v>164</v>
      </c>
      <c r="F6" s="103">
        <f>F7+F9+F14+F16</f>
        <v>15039</v>
      </c>
      <c r="G6" s="103">
        <f t="shared" ref="G6:R6" si="0">G7+G9+G14+G16</f>
        <v>55</v>
      </c>
      <c r="H6" s="103"/>
      <c r="I6" s="103"/>
      <c r="J6" s="103"/>
      <c r="K6" s="103">
        <f t="shared" si="0"/>
        <v>7727.5</v>
      </c>
      <c r="L6" s="103"/>
      <c r="M6" s="103">
        <f t="shared" si="0"/>
        <v>52</v>
      </c>
      <c r="N6" s="103">
        <f t="shared" si="0"/>
        <v>1863.6</v>
      </c>
      <c r="O6" s="103"/>
      <c r="P6" s="103"/>
      <c r="Q6" s="103"/>
      <c r="R6" s="103">
        <f t="shared" si="0"/>
        <v>5340.9</v>
      </c>
    </row>
    <row r="7" ht="22.9" customHeight="1" spans="1:18">
      <c r="A7" s="97">
        <v>205</v>
      </c>
      <c r="B7" s="97" t="s">
        <v>165</v>
      </c>
      <c r="C7" s="98"/>
      <c r="D7" s="99" t="s">
        <v>151</v>
      </c>
      <c r="E7" s="73" t="s">
        <v>167</v>
      </c>
      <c r="F7" s="103">
        <f>SUM(G7:R7)</f>
        <v>287</v>
      </c>
      <c r="G7" s="104">
        <v>1</v>
      </c>
      <c r="H7" s="103"/>
      <c r="I7" s="103"/>
      <c r="J7" s="103"/>
      <c r="K7" s="104">
        <v>224</v>
      </c>
      <c r="L7" s="103"/>
      <c r="M7" s="104"/>
      <c r="N7" s="104"/>
      <c r="O7" s="103"/>
      <c r="P7" s="103"/>
      <c r="Q7" s="103"/>
      <c r="R7" s="104">
        <v>62</v>
      </c>
    </row>
    <row r="8" s="61" customFormat="1" ht="22.9" customHeight="1" spans="1:18">
      <c r="A8" s="100">
        <v>205</v>
      </c>
      <c r="B8" s="100" t="s">
        <v>165</v>
      </c>
      <c r="C8" s="101" t="s">
        <v>168</v>
      </c>
      <c r="D8" s="102" t="s">
        <v>151</v>
      </c>
      <c r="E8" s="92" t="s">
        <v>170</v>
      </c>
      <c r="F8" s="105">
        <f t="shared" ref="F8:F16" si="1">SUM(G8:R8)</f>
        <v>287</v>
      </c>
      <c r="G8" s="106">
        <v>1</v>
      </c>
      <c r="H8" s="105"/>
      <c r="I8" s="105"/>
      <c r="J8" s="105"/>
      <c r="K8" s="106">
        <v>224</v>
      </c>
      <c r="L8" s="105"/>
      <c r="M8" s="106"/>
      <c r="N8" s="106"/>
      <c r="O8" s="105"/>
      <c r="P8" s="105"/>
      <c r="Q8" s="105"/>
      <c r="R8" s="106">
        <v>62</v>
      </c>
    </row>
    <row r="9" ht="22.9" customHeight="1" spans="1:18">
      <c r="A9" s="97">
        <v>205</v>
      </c>
      <c r="B9" s="97" t="s">
        <v>168</v>
      </c>
      <c r="C9" s="98"/>
      <c r="D9" s="99" t="s">
        <v>151</v>
      </c>
      <c r="E9" s="73" t="s">
        <v>172</v>
      </c>
      <c r="F9" s="103">
        <f t="shared" si="1"/>
        <v>13799</v>
      </c>
      <c r="G9" s="104">
        <v>52</v>
      </c>
      <c r="H9" s="107"/>
      <c r="I9" s="107"/>
      <c r="J9" s="107"/>
      <c r="K9" s="104">
        <v>6775.5</v>
      </c>
      <c r="L9" s="107"/>
      <c r="M9" s="104">
        <v>50</v>
      </c>
      <c r="N9" s="104">
        <v>1781.6</v>
      </c>
      <c r="O9" s="107"/>
      <c r="P9" s="107"/>
      <c r="Q9" s="107"/>
      <c r="R9" s="104">
        <v>5139.9</v>
      </c>
    </row>
    <row r="10" s="61" customFormat="1" spans="1:18">
      <c r="A10" s="100">
        <v>205</v>
      </c>
      <c r="B10" s="100" t="s">
        <v>168</v>
      </c>
      <c r="C10" s="101" t="s">
        <v>165</v>
      </c>
      <c r="D10" s="102" t="s">
        <v>151</v>
      </c>
      <c r="E10" s="92" t="s">
        <v>174</v>
      </c>
      <c r="F10" s="105">
        <f t="shared" si="1"/>
        <v>1439.9</v>
      </c>
      <c r="G10" s="106">
        <v>3</v>
      </c>
      <c r="H10" s="108"/>
      <c r="I10" s="108"/>
      <c r="J10" s="108"/>
      <c r="K10" s="106"/>
      <c r="L10" s="108"/>
      <c r="M10" s="106"/>
      <c r="N10" s="106">
        <v>182.9</v>
      </c>
      <c r="O10" s="108"/>
      <c r="P10" s="108"/>
      <c r="Q10" s="108"/>
      <c r="R10" s="106">
        <v>1254</v>
      </c>
    </row>
    <row r="11" s="61" customFormat="1" spans="1:18">
      <c r="A11" s="100">
        <v>205</v>
      </c>
      <c r="B11" s="100" t="s">
        <v>168</v>
      </c>
      <c r="C11" s="101" t="s">
        <v>168</v>
      </c>
      <c r="D11" s="102" t="s">
        <v>151</v>
      </c>
      <c r="E11" s="92" t="s">
        <v>176</v>
      </c>
      <c r="F11" s="105">
        <f t="shared" si="1"/>
        <v>4119.7</v>
      </c>
      <c r="G11" s="106">
        <v>25</v>
      </c>
      <c r="H11" s="108"/>
      <c r="I11" s="108"/>
      <c r="J11" s="108"/>
      <c r="K11" s="106">
        <v>2100.7</v>
      </c>
      <c r="L11" s="108"/>
      <c r="M11" s="106">
        <v>4</v>
      </c>
      <c r="N11" s="106">
        <v>635</v>
      </c>
      <c r="O11" s="108"/>
      <c r="P11" s="108"/>
      <c r="Q11" s="108"/>
      <c r="R11" s="106">
        <v>1355</v>
      </c>
    </row>
    <row r="12" s="61" customFormat="1" spans="1:18">
      <c r="A12" s="100">
        <v>205</v>
      </c>
      <c r="B12" s="100" t="s">
        <v>168</v>
      </c>
      <c r="C12" s="101" t="s">
        <v>177</v>
      </c>
      <c r="D12" s="102" t="s">
        <v>151</v>
      </c>
      <c r="E12" s="92" t="s">
        <v>179</v>
      </c>
      <c r="F12" s="105">
        <f t="shared" si="1"/>
        <v>4759.6</v>
      </c>
      <c r="G12" s="106">
        <v>9</v>
      </c>
      <c r="H12" s="108"/>
      <c r="I12" s="108"/>
      <c r="J12" s="108"/>
      <c r="K12" s="106">
        <v>2250</v>
      </c>
      <c r="L12" s="108"/>
      <c r="M12" s="106">
        <v>41</v>
      </c>
      <c r="N12" s="106">
        <v>608.7</v>
      </c>
      <c r="O12" s="108"/>
      <c r="P12" s="108"/>
      <c r="Q12" s="108"/>
      <c r="R12" s="106">
        <v>1850.9</v>
      </c>
    </row>
    <row r="13" s="61" customFormat="1" spans="1:18">
      <c r="A13" s="100">
        <v>205</v>
      </c>
      <c r="B13" s="100" t="s">
        <v>168</v>
      </c>
      <c r="C13" s="101" t="s">
        <v>180</v>
      </c>
      <c r="D13" s="102" t="s">
        <v>151</v>
      </c>
      <c r="E13" s="92" t="s">
        <v>182</v>
      </c>
      <c r="F13" s="105">
        <f t="shared" si="1"/>
        <v>3479.8</v>
      </c>
      <c r="G13" s="106">
        <v>15</v>
      </c>
      <c r="H13" s="108"/>
      <c r="I13" s="108"/>
      <c r="J13" s="108"/>
      <c r="K13" s="106">
        <v>2424.8</v>
      </c>
      <c r="L13" s="108"/>
      <c r="M13" s="106">
        <v>5</v>
      </c>
      <c r="N13" s="106">
        <v>355</v>
      </c>
      <c r="O13" s="108"/>
      <c r="P13" s="108"/>
      <c r="Q13" s="108"/>
      <c r="R13" s="106">
        <v>680</v>
      </c>
    </row>
    <row r="14" spans="1:18">
      <c r="A14" s="97" t="s">
        <v>163</v>
      </c>
      <c r="B14" s="97" t="s">
        <v>177</v>
      </c>
      <c r="C14" s="98"/>
      <c r="D14" s="99" t="s">
        <v>151</v>
      </c>
      <c r="E14" s="73" t="s">
        <v>184</v>
      </c>
      <c r="F14" s="103">
        <f t="shared" si="1"/>
        <v>878.6</v>
      </c>
      <c r="G14" s="104">
        <v>2</v>
      </c>
      <c r="H14" s="108"/>
      <c r="I14" s="108"/>
      <c r="J14" s="108"/>
      <c r="K14" s="104">
        <v>672</v>
      </c>
      <c r="L14" s="108"/>
      <c r="M14" s="104">
        <v>2</v>
      </c>
      <c r="N14" s="104">
        <v>75.6</v>
      </c>
      <c r="O14" s="108"/>
      <c r="P14" s="108"/>
      <c r="Q14" s="108"/>
      <c r="R14" s="104">
        <v>127</v>
      </c>
    </row>
    <row r="15" s="61" customFormat="1" spans="1:18">
      <c r="A15" s="100" t="s">
        <v>163</v>
      </c>
      <c r="B15" s="100" t="s">
        <v>177</v>
      </c>
      <c r="C15" s="101" t="s">
        <v>168</v>
      </c>
      <c r="D15" s="102" t="s">
        <v>151</v>
      </c>
      <c r="E15" s="92" t="s">
        <v>186</v>
      </c>
      <c r="F15" s="105">
        <f t="shared" si="1"/>
        <v>878.6</v>
      </c>
      <c r="G15" s="106">
        <v>2</v>
      </c>
      <c r="H15" s="108"/>
      <c r="I15" s="108"/>
      <c r="J15" s="108"/>
      <c r="K15" s="106">
        <v>672</v>
      </c>
      <c r="L15" s="108"/>
      <c r="M15" s="106">
        <v>2</v>
      </c>
      <c r="N15" s="106">
        <v>75.6</v>
      </c>
      <c r="O15" s="108"/>
      <c r="P15" s="108"/>
      <c r="Q15" s="108"/>
      <c r="R15" s="106">
        <v>127</v>
      </c>
    </row>
    <row r="16" spans="1:18">
      <c r="A16" s="97" t="s">
        <v>163</v>
      </c>
      <c r="B16" s="97" t="s">
        <v>187</v>
      </c>
      <c r="C16" s="98"/>
      <c r="D16" s="99" t="s">
        <v>151</v>
      </c>
      <c r="E16" s="73" t="s">
        <v>189</v>
      </c>
      <c r="F16" s="103">
        <f t="shared" si="1"/>
        <v>74.4</v>
      </c>
      <c r="G16" s="104"/>
      <c r="H16" s="108"/>
      <c r="I16" s="108"/>
      <c r="J16" s="108"/>
      <c r="K16" s="104">
        <v>56</v>
      </c>
      <c r="L16" s="108"/>
      <c r="M16" s="104"/>
      <c r="N16" s="104">
        <v>6.4</v>
      </c>
      <c r="O16" s="108"/>
      <c r="P16" s="108"/>
      <c r="Q16" s="108"/>
      <c r="R16" s="104">
        <v>12</v>
      </c>
    </row>
    <row r="17" spans="1:18">
      <c r="A17" s="100" t="s">
        <v>163</v>
      </c>
      <c r="B17" s="100" t="s">
        <v>351</v>
      </c>
      <c r="C17" s="101" t="s">
        <v>352</v>
      </c>
      <c r="D17" s="102" t="s">
        <v>151</v>
      </c>
      <c r="E17" s="92" t="s">
        <v>353</v>
      </c>
      <c r="F17" s="108">
        <v>74.4</v>
      </c>
      <c r="G17" s="106"/>
      <c r="H17" s="108"/>
      <c r="I17" s="108"/>
      <c r="J17" s="108"/>
      <c r="K17" s="106">
        <v>56</v>
      </c>
      <c r="L17" s="108"/>
      <c r="M17" s="106"/>
      <c r="N17" s="106">
        <v>6.4</v>
      </c>
      <c r="O17" s="108"/>
      <c r="P17" s="108"/>
      <c r="Q17" s="108"/>
      <c r="R17" s="106">
        <v>12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7"/>
  <sheetViews>
    <sheetView workbookViewId="0">
      <selection activeCell="A2" sqref="$A2:$XFD2"/>
    </sheetView>
  </sheetViews>
  <sheetFormatPr defaultColWidth="10" defaultRowHeight="16.8"/>
  <cols>
    <col min="1" max="1" width="3.625" customWidth="1"/>
    <col min="2" max="2" width="4.625" customWidth="1"/>
    <col min="3" max="3" width="5.25961538461539" customWidth="1"/>
    <col min="4" max="4" width="7" customWidth="1"/>
    <col min="5" max="5" width="18.2596153846154" customWidth="1"/>
    <col min="6" max="6" width="9.625" customWidth="1"/>
    <col min="7" max="7" width="8.375" customWidth="1"/>
    <col min="8" max="15" width="7.125" customWidth="1"/>
    <col min="16" max="16" width="9.375" customWidth="1"/>
    <col min="17" max="17" width="9" customWidth="1"/>
    <col min="18" max="18" width="8.5" customWidth="1"/>
    <col min="19" max="19" width="10.7596153846154" customWidth="1"/>
    <col min="20" max="20" width="7.125" customWidth="1"/>
    <col min="21" max="22" width="9.75961538461538" customWidth="1"/>
  </cols>
  <sheetData>
    <row r="1" ht="16.35" customHeight="1" spans="1:1">
      <c r="A1" s="21"/>
    </row>
    <row r="2" s="60" customFormat="1" ht="36.2" customHeight="1" spans="1:20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4.2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30</v>
      </c>
      <c r="T3" s="17"/>
    </row>
    <row r="4" ht="28.5" customHeight="1" spans="1:20">
      <c r="A4" s="4" t="s">
        <v>152</v>
      </c>
      <c r="B4" s="4"/>
      <c r="C4" s="4"/>
      <c r="D4" s="4" t="s">
        <v>192</v>
      </c>
      <c r="E4" s="4" t="s">
        <v>193</v>
      </c>
      <c r="F4" s="4" t="s">
        <v>336</v>
      </c>
      <c r="G4" s="4" t="s">
        <v>196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199</v>
      </c>
      <c r="S4" s="4"/>
      <c r="T4" s="4"/>
    </row>
    <row r="5" ht="36.2" customHeight="1" spans="1:20">
      <c r="A5" s="5" t="s">
        <v>160</v>
      </c>
      <c r="B5" s="5" t="s">
        <v>161</v>
      </c>
      <c r="C5" s="5" t="s">
        <v>162</v>
      </c>
      <c r="D5" s="5"/>
      <c r="E5" s="5"/>
      <c r="F5" s="5"/>
      <c r="G5" s="5" t="s">
        <v>133</v>
      </c>
      <c r="H5" s="5" t="s">
        <v>354</v>
      </c>
      <c r="I5" s="5" t="s">
        <v>355</v>
      </c>
      <c r="J5" s="5" t="s">
        <v>356</v>
      </c>
      <c r="K5" s="5" t="s">
        <v>357</v>
      </c>
      <c r="L5" s="5" t="s">
        <v>358</v>
      </c>
      <c r="M5" s="5" t="s">
        <v>359</v>
      </c>
      <c r="N5" s="5" t="s">
        <v>360</v>
      </c>
      <c r="O5" s="5" t="s">
        <v>361</v>
      </c>
      <c r="P5" s="5" t="s">
        <v>362</v>
      </c>
      <c r="Q5" s="5" t="s">
        <v>363</v>
      </c>
      <c r="R5" s="5" t="s">
        <v>133</v>
      </c>
      <c r="S5" s="5" t="s">
        <v>254</v>
      </c>
      <c r="T5" s="5" t="s">
        <v>320</v>
      </c>
    </row>
    <row r="6" s="60" customFormat="1" ht="22.9" customHeight="1" spans="1:20">
      <c r="A6" s="81">
        <v>205</v>
      </c>
      <c r="B6" s="82"/>
      <c r="C6" s="83"/>
      <c r="D6" s="84" t="s">
        <v>151</v>
      </c>
      <c r="E6" s="91" t="s">
        <v>164</v>
      </c>
      <c r="F6" s="79">
        <f>F7+F9+F14+F16</f>
        <v>11321.97</v>
      </c>
      <c r="G6" s="79">
        <f t="shared" ref="G6:S6" si="0">G7+G9+G14+G16</f>
        <v>679.3182</v>
      </c>
      <c r="H6" s="79">
        <f t="shared" si="0"/>
        <v>67.93182</v>
      </c>
      <c r="I6" s="79">
        <f t="shared" si="0"/>
        <v>67.93182</v>
      </c>
      <c r="J6" s="79">
        <f t="shared" si="0"/>
        <v>67.93182</v>
      </c>
      <c r="K6" s="79">
        <f t="shared" si="0"/>
        <v>13.586364</v>
      </c>
      <c r="L6" s="79"/>
      <c r="M6" s="79"/>
      <c r="N6" s="79"/>
      <c r="O6" s="79"/>
      <c r="P6" s="79">
        <f t="shared" si="0"/>
        <v>217.381824</v>
      </c>
      <c r="Q6" s="79">
        <f t="shared" si="0"/>
        <v>244.554552</v>
      </c>
      <c r="R6" s="79">
        <f t="shared" si="0"/>
        <v>10642.6518</v>
      </c>
      <c r="S6" s="79">
        <f t="shared" si="0"/>
        <v>10642.6518</v>
      </c>
      <c r="T6" s="79"/>
    </row>
    <row r="7" ht="22.9" customHeight="1" spans="1:20">
      <c r="A7" s="85">
        <v>205</v>
      </c>
      <c r="B7" s="82" t="s">
        <v>165</v>
      </c>
      <c r="C7" s="86"/>
      <c r="D7" s="84" t="s">
        <v>151</v>
      </c>
      <c r="E7" s="73" t="s">
        <v>167</v>
      </c>
      <c r="F7" s="72">
        <f>G7+R7</f>
        <v>356.94</v>
      </c>
      <c r="G7" s="72">
        <f>SUM(H7:Q7)</f>
        <v>21.4164</v>
      </c>
      <c r="H7" s="74">
        <v>2.14164</v>
      </c>
      <c r="I7" s="74">
        <v>2.14164</v>
      </c>
      <c r="J7" s="74">
        <v>2.14164</v>
      </c>
      <c r="K7" s="74">
        <v>0.428328</v>
      </c>
      <c r="L7" s="74">
        <v>0</v>
      </c>
      <c r="M7" s="74">
        <v>0</v>
      </c>
      <c r="N7" s="74">
        <v>0</v>
      </c>
      <c r="O7" s="74">
        <v>0</v>
      </c>
      <c r="P7" s="74">
        <v>6.853248</v>
      </c>
      <c r="Q7" s="74">
        <v>7.709904</v>
      </c>
      <c r="R7" s="72">
        <f>S7+T7</f>
        <v>335.5236</v>
      </c>
      <c r="S7" s="93">
        <v>335.5236</v>
      </c>
      <c r="T7" s="72"/>
    </row>
    <row r="8" s="61" customFormat="1" ht="22.9" customHeight="1" spans="1:20">
      <c r="A8" s="87">
        <v>205</v>
      </c>
      <c r="B8" s="88" t="s">
        <v>165</v>
      </c>
      <c r="C8" s="89" t="s">
        <v>168</v>
      </c>
      <c r="D8" s="90" t="s">
        <v>151</v>
      </c>
      <c r="E8" s="92" t="s">
        <v>170</v>
      </c>
      <c r="F8" s="76">
        <f t="shared" ref="F8:F17" si="1">G8+R8</f>
        <v>356.94</v>
      </c>
      <c r="G8" s="76">
        <f t="shared" ref="G8:G17" si="2">SUM(H8:Q8)</f>
        <v>21.4164</v>
      </c>
      <c r="H8" s="77">
        <v>2.14164</v>
      </c>
      <c r="I8" s="77">
        <v>2.14164</v>
      </c>
      <c r="J8" s="77">
        <v>2.14164</v>
      </c>
      <c r="K8" s="77">
        <v>0.428328</v>
      </c>
      <c r="L8" s="77">
        <v>0</v>
      </c>
      <c r="M8" s="77">
        <v>0</v>
      </c>
      <c r="N8" s="77">
        <v>0</v>
      </c>
      <c r="O8" s="77">
        <v>0</v>
      </c>
      <c r="P8" s="77">
        <v>6.853248</v>
      </c>
      <c r="Q8" s="77">
        <v>7.709904</v>
      </c>
      <c r="R8" s="76">
        <f t="shared" ref="R8:R17" si="3">S8+T8</f>
        <v>335.5236</v>
      </c>
      <c r="S8" s="95">
        <v>335.5236</v>
      </c>
      <c r="T8" s="76"/>
    </row>
    <row r="9" ht="22.9" customHeight="1" spans="1:20">
      <c r="A9" s="85">
        <v>205</v>
      </c>
      <c r="B9" s="82" t="s">
        <v>168</v>
      </c>
      <c r="C9" s="86"/>
      <c r="D9" s="84" t="s">
        <v>151</v>
      </c>
      <c r="E9" s="73" t="s">
        <v>172</v>
      </c>
      <c r="F9" s="72">
        <f t="shared" si="1"/>
        <v>10285.07</v>
      </c>
      <c r="G9" s="72">
        <f t="shared" si="2"/>
        <v>617.1042</v>
      </c>
      <c r="H9" s="93">
        <v>61.71042</v>
      </c>
      <c r="I9" s="93">
        <v>61.71042</v>
      </c>
      <c r="J9" s="93">
        <v>61.71042</v>
      </c>
      <c r="K9" s="93">
        <v>12.342084</v>
      </c>
      <c r="L9" s="93">
        <v>0</v>
      </c>
      <c r="M9" s="93">
        <v>0</v>
      </c>
      <c r="N9" s="93">
        <v>0</v>
      </c>
      <c r="O9" s="93">
        <v>0</v>
      </c>
      <c r="P9" s="93">
        <v>197.473344</v>
      </c>
      <c r="Q9" s="93">
        <v>222.157512</v>
      </c>
      <c r="R9" s="72">
        <f t="shared" si="3"/>
        <v>9667.9658</v>
      </c>
      <c r="S9" s="74">
        <v>9667.9658</v>
      </c>
      <c r="T9" s="76"/>
    </row>
    <row r="10" s="61" customFormat="1" spans="1:20">
      <c r="A10" s="87">
        <v>205</v>
      </c>
      <c r="B10" s="88" t="s">
        <v>168</v>
      </c>
      <c r="C10" s="89" t="s">
        <v>165</v>
      </c>
      <c r="D10" s="90" t="s">
        <v>151</v>
      </c>
      <c r="E10" s="92" t="s">
        <v>174</v>
      </c>
      <c r="F10" s="76">
        <f t="shared" si="1"/>
        <v>1078.51</v>
      </c>
      <c r="G10" s="76">
        <f t="shared" si="2"/>
        <v>64.7106</v>
      </c>
      <c r="H10" s="94">
        <v>6.47106</v>
      </c>
      <c r="I10" s="94">
        <v>6.47106</v>
      </c>
      <c r="J10" s="94">
        <v>6.47106</v>
      </c>
      <c r="K10" s="94">
        <v>1.294212</v>
      </c>
      <c r="L10" s="94">
        <v>0</v>
      </c>
      <c r="M10" s="94">
        <v>0</v>
      </c>
      <c r="N10" s="94">
        <v>0</v>
      </c>
      <c r="O10" s="94">
        <v>0</v>
      </c>
      <c r="P10" s="94">
        <v>20.707392</v>
      </c>
      <c r="Q10" s="94">
        <v>23.295816</v>
      </c>
      <c r="R10" s="76">
        <f t="shared" si="3"/>
        <v>1013.7994</v>
      </c>
      <c r="S10" s="96">
        <v>1013.7994</v>
      </c>
      <c r="T10" s="78"/>
    </row>
    <row r="11" s="61" customFormat="1" spans="1:20">
      <c r="A11" s="87">
        <v>205</v>
      </c>
      <c r="B11" s="88" t="s">
        <v>168</v>
      </c>
      <c r="C11" s="89" t="s">
        <v>168</v>
      </c>
      <c r="D11" s="90" t="s">
        <v>151</v>
      </c>
      <c r="E11" s="92" t="s">
        <v>176</v>
      </c>
      <c r="F11" s="76">
        <f t="shared" si="1"/>
        <v>3035.52</v>
      </c>
      <c r="G11" s="76">
        <f t="shared" si="2"/>
        <v>182.1312</v>
      </c>
      <c r="H11" s="94">
        <v>18.21312</v>
      </c>
      <c r="I11" s="94">
        <v>18.21312</v>
      </c>
      <c r="J11" s="94">
        <v>18.21312</v>
      </c>
      <c r="K11" s="94">
        <v>3.642624</v>
      </c>
      <c r="L11" s="94">
        <v>0</v>
      </c>
      <c r="M11" s="94">
        <v>0</v>
      </c>
      <c r="N11" s="94">
        <v>0</v>
      </c>
      <c r="O11" s="94">
        <v>0</v>
      </c>
      <c r="P11" s="94">
        <v>58.281984</v>
      </c>
      <c r="Q11" s="94">
        <v>65.567232</v>
      </c>
      <c r="R11" s="76">
        <f t="shared" si="3"/>
        <v>2853.3888</v>
      </c>
      <c r="S11" s="96">
        <v>2853.3888</v>
      </c>
      <c r="T11" s="78"/>
    </row>
    <row r="12" s="61" customFormat="1" spans="1:20">
      <c r="A12" s="87">
        <v>205</v>
      </c>
      <c r="B12" s="88" t="s">
        <v>168</v>
      </c>
      <c r="C12" s="89" t="s">
        <v>177</v>
      </c>
      <c r="D12" s="90" t="s">
        <v>151</v>
      </c>
      <c r="E12" s="92" t="s">
        <v>179</v>
      </c>
      <c r="F12" s="76">
        <f t="shared" si="1"/>
        <v>4014.03</v>
      </c>
      <c r="G12" s="76">
        <f t="shared" si="2"/>
        <v>240.8418</v>
      </c>
      <c r="H12" s="94">
        <v>24.08418</v>
      </c>
      <c r="I12" s="94">
        <v>24.08418</v>
      </c>
      <c r="J12" s="94">
        <v>24.08418</v>
      </c>
      <c r="K12" s="94">
        <v>4.816836</v>
      </c>
      <c r="L12" s="94">
        <v>0</v>
      </c>
      <c r="M12" s="94">
        <v>0</v>
      </c>
      <c r="N12" s="94">
        <v>0</v>
      </c>
      <c r="O12" s="94">
        <v>0</v>
      </c>
      <c r="P12" s="94">
        <v>77.069376</v>
      </c>
      <c r="Q12" s="94">
        <v>86.703048</v>
      </c>
      <c r="R12" s="76">
        <f t="shared" si="3"/>
        <v>3773.1882</v>
      </c>
      <c r="S12" s="96">
        <v>3773.1882</v>
      </c>
      <c r="T12" s="78"/>
    </row>
    <row r="13" s="61" customFormat="1" spans="1:20">
      <c r="A13" s="87">
        <v>205</v>
      </c>
      <c r="B13" s="87" t="s">
        <v>168</v>
      </c>
      <c r="C13" s="87" t="s">
        <v>180</v>
      </c>
      <c r="D13" s="87" t="s">
        <v>151</v>
      </c>
      <c r="E13" s="92" t="s">
        <v>182</v>
      </c>
      <c r="F13" s="76">
        <f t="shared" si="1"/>
        <v>2157.01</v>
      </c>
      <c r="G13" s="76">
        <f t="shared" si="2"/>
        <v>129.4206</v>
      </c>
      <c r="H13" s="94">
        <v>12.94206</v>
      </c>
      <c r="I13" s="94">
        <v>12.94206</v>
      </c>
      <c r="J13" s="94">
        <v>12.94206</v>
      </c>
      <c r="K13" s="94">
        <v>2.588412</v>
      </c>
      <c r="L13" s="94">
        <v>0</v>
      </c>
      <c r="M13" s="94">
        <v>0</v>
      </c>
      <c r="N13" s="94">
        <v>0</v>
      </c>
      <c r="O13" s="94">
        <v>0</v>
      </c>
      <c r="P13" s="94">
        <v>41.414592</v>
      </c>
      <c r="Q13" s="94">
        <v>46.591416</v>
      </c>
      <c r="R13" s="76">
        <f t="shared" si="3"/>
        <v>2027.5894</v>
      </c>
      <c r="S13" s="96">
        <v>2027.5894</v>
      </c>
      <c r="T13" s="78"/>
    </row>
    <row r="14" spans="1:20">
      <c r="A14" s="85" t="s">
        <v>163</v>
      </c>
      <c r="B14" s="85" t="s">
        <v>177</v>
      </c>
      <c r="C14" s="85"/>
      <c r="D14" s="85" t="s">
        <v>151</v>
      </c>
      <c r="E14" s="73" t="s">
        <v>184</v>
      </c>
      <c r="F14" s="72">
        <f t="shared" si="1"/>
        <v>634.06</v>
      </c>
      <c r="G14" s="72">
        <f t="shared" si="2"/>
        <v>38.0436</v>
      </c>
      <c r="H14" s="93">
        <v>3.80436</v>
      </c>
      <c r="I14" s="93">
        <v>3.80436</v>
      </c>
      <c r="J14" s="93">
        <v>3.80436</v>
      </c>
      <c r="K14" s="93">
        <v>0.760872</v>
      </c>
      <c r="L14" s="93">
        <v>0</v>
      </c>
      <c r="M14" s="93">
        <v>0</v>
      </c>
      <c r="N14" s="93">
        <v>0</v>
      </c>
      <c r="O14" s="93">
        <v>0</v>
      </c>
      <c r="P14" s="93">
        <v>12.173952</v>
      </c>
      <c r="Q14" s="93">
        <v>13.695696</v>
      </c>
      <c r="R14" s="72">
        <f t="shared" si="3"/>
        <v>596.0164</v>
      </c>
      <c r="S14" s="93">
        <v>596.0164</v>
      </c>
      <c r="T14" s="40"/>
    </row>
    <row r="15" s="61" customFormat="1" spans="1:20">
      <c r="A15" s="87" t="s">
        <v>163</v>
      </c>
      <c r="B15" s="87" t="s">
        <v>177</v>
      </c>
      <c r="C15" s="87" t="s">
        <v>168</v>
      </c>
      <c r="D15" s="87" t="s">
        <v>151</v>
      </c>
      <c r="E15" s="92" t="s">
        <v>186</v>
      </c>
      <c r="F15" s="76">
        <f t="shared" si="1"/>
        <v>634.06</v>
      </c>
      <c r="G15" s="76">
        <f t="shared" si="2"/>
        <v>38.0436</v>
      </c>
      <c r="H15" s="94">
        <v>3.80436</v>
      </c>
      <c r="I15" s="94">
        <v>3.80436</v>
      </c>
      <c r="J15" s="94">
        <v>3.80436</v>
      </c>
      <c r="K15" s="94">
        <v>0.760872</v>
      </c>
      <c r="L15" s="94">
        <v>0</v>
      </c>
      <c r="M15" s="94">
        <v>0</v>
      </c>
      <c r="N15" s="94">
        <v>0</v>
      </c>
      <c r="O15" s="94">
        <v>0</v>
      </c>
      <c r="P15" s="94">
        <v>12.173952</v>
      </c>
      <c r="Q15" s="94">
        <v>13.695696</v>
      </c>
      <c r="R15" s="76">
        <f t="shared" si="3"/>
        <v>596.0164</v>
      </c>
      <c r="S15" s="96">
        <v>596.0164</v>
      </c>
      <c r="T15" s="78"/>
    </row>
    <row r="16" spans="1:20">
      <c r="A16" s="85" t="s">
        <v>163</v>
      </c>
      <c r="B16" s="85" t="s">
        <v>187</v>
      </c>
      <c r="C16" s="85"/>
      <c r="D16" s="85" t="s">
        <v>151</v>
      </c>
      <c r="E16" s="73" t="s">
        <v>189</v>
      </c>
      <c r="F16" s="72">
        <f t="shared" si="1"/>
        <v>45.9</v>
      </c>
      <c r="G16" s="72">
        <f t="shared" si="2"/>
        <v>2.754</v>
      </c>
      <c r="H16" s="93">
        <v>0.2754</v>
      </c>
      <c r="I16" s="93">
        <v>0.2754</v>
      </c>
      <c r="J16" s="93">
        <v>0.2754</v>
      </c>
      <c r="K16" s="93">
        <v>0.05508</v>
      </c>
      <c r="L16" s="93">
        <v>0</v>
      </c>
      <c r="M16" s="93">
        <v>0</v>
      </c>
      <c r="N16" s="93">
        <v>0</v>
      </c>
      <c r="O16" s="93">
        <v>0</v>
      </c>
      <c r="P16" s="93">
        <v>0.88128</v>
      </c>
      <c r="Q16" s="93">
        <v>0.99144</v>
      </c>
      <c r="R16" s="72">
        <f t="shared" si="3"/>
        <v>43.146</v>
      </c>
      <c r="S16" s="93">
        <v>43.146</v>
      </c>
      <c r="T16" s="40"/>
    </row>
    <row r="17" s="61" customFormat="1" spans="1:20">
      <c r="A17" s="87" t="s">
        <v>163</v>
      </c>
      <c r="B17" s="87" t="s">
        <v>187</v>
      </c>
      <c r="C17" s="87" t="s">
        <v>165</v>
      </c>
      <c r="D17" s="87" t="s">
        <v>151</v>
      </c>
      <c r="E17" s="92" t="s">
        <v>191</v>
      </c>
      <c r="F17" s="76">
        <f t="shared" si="1"/>
        <v>45.9</v>
      </c>
      <c r="G17" s="76">
        <f t="shared" si="2"/>
        <v>2.754</v>
      </c>
      <c r="H17" s="94">
        <v>0.2754</v>
      </c>
      <c r="I17" s="94">
        <v>0.2754</v>
      </c>
      <c r="J17" s="94">
        <v>0.2754</v>
      </c>
      <c r="K17" s="94">
        <v>0.05508</v>
      </c>
      <c r="L17" s="94"/>
      <c r="M17" s="94"/>
      <c r="N17" s="94"/>
      <c r="O17" s="94"/>
      <c r="P17" s="94">
        <v>0.88128</v>
      </c>
      <c r="Q17" s="94">
        <v>0.99144</v>
      </c>
      <c r="R17" s="76">
        <f t="shared" si="3"/>
        <v>43.146</v>
      </c>
      <c r="S17" s="96">
        <v>43.146</v>
      </c>
      <c r="T17" s="7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17"/>
  <sheetViews>
    <sheetView zoomScale="115" zoomScaleNormal="115" workbookViewId="0">
      <selection activeCell="A2" sqref="$A2:$XFD2"/>
    </sheetView>
  </sheetViews>
  <sheetFormatPr defaultColWidth="10" defaultRowHeight="16.8"/>
  <cols>
    <col min="1" max="1" width="5.25961538461539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96153846154" customWidth="1"/>
    <col min="7" max="8" width="8.5" customWidth="1"/>
    <col min="9" max="10" width="7.125" customWidth="1"/>
    <col min="11" max="13" width="8.5" customWidth="1"/>
    <col min="14" max="14" width="7.125" customWidth="1"/>
    <col min="15" max="16" width="8.5" customWidth="1"/>
    <col min="17" max="17" width="7.125" customWidth="1"/>
    <col min="18" max="18" width="10.2596153846154" customWidth="1"/>
    <col min="19" max="19" width="7.125" customWidth="1"/>
    <col min="20" max="21" width="8.5" customWidth="1"/>
    <col min="22" max="27" width="7.125" customWidth="1"/>
    <col min="28" max="28" width="8.5" customWidth="1"/>
    <col min="29" max="30" width="7.125" customWidth="1"/>
    <col min="31" max="31" width="8.5" customWidth="1"/>
    <col min="32" max="33" width="7.125" customWidth="1"/>
    <col min="34" max="35" width="9.75961538461538" customWidth="1"/>
  </cols>
  <sheetData>
    <row r="1" ht="16.35" customHeight="1" spans="1:1">
      <c r="A1" s="21"/>
    </row>
    <row r="2" s="60" customFormat="1" ht="43.9" customHeight="1" spans="1:33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4.2" customHeight="1" spans="1:33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7" t="s">
        <v>30</v>
      </c>
      <c r="AG3" s="17"/>
    </row>
    <row r="4" ht="24.95" customHeight="1" spans="1:33">
      <c r="A4" s="4" t="s">
        <v>152</v>
      </c>
      <c r="B4" s="4"/>
      <c r="C4" s="4"/>
      <c r="D4" s="4" t="s">
        <v>192</v>
      </c>
      <c r="E4" s="4" t="s">
        <v>193</v>
      </c>
      <c r="F4" s="4" t="s">
        <v>364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  <c r="L4" s="4" t="s">
        <v>370</v>
      </c>
      <c r="M4" s="4" t="s">
        <v>371</v>
      </c>
      <c r="N4" s="4" t="s">
        <v>372</v>
      </c>
      <c r="O4" s="4" t="s">
        <v>373</v>
      </c>
      <c r="P4" s="4" t="s">
        <v>374</v>
      </c>
      <c r="Q4" s="4" t="s">
        <v>360</v>
      </c>
      <c r="R4" s="4" t="s">
        <v>362</v>
      </c>
      <c r="S4" s="4" t="s">
        <v>375</v>
      </c>
      <c r="T4" s="4" t="s">
        <v>355</v>
      </c>
      <c r="U4" s="4" t="s">
        <v>356</v>
      </c>
      <c r="V4" s="4" t="s">
        <v>359</v>
      </c>
      <c r="W4" s="4" t="s">
        <v>376</v>
      </c>
      <c r="X4" s="4" t="s">
        <v>377</v>
      </c>
      <c r="Y4" s="4" t="s">
        <v>378</v>
      </c>
      <c r="Z4" s="4" t="s">
        <v>379</v>
      </c>
      <c r="AA4" s="4" t="s">
        <v>358</v>
      </c>
      <c r="AB4" s="4" t="s">
        <v>380</v>
      </c>
      <c r="AC4" s="4" t="s">
        <v>381</v>
      </c>
      <c r="AD4" s="4" t="s">
        <v>361</v>
      </c>
      <c r="AE4" s="4" t="s">
        <v>382</v>
      </c>
      <c r="AF4" s="4" t="s">
        <v>383</v>
      </c>
      <c r="AG4" s="4" t="s">
        <v>363</v>
      </c>
    </row>
    <row r="5" ht="21.6" customHeight="1" spans="1:33">
      <c r="A5" s="5" t="s">
        <v>160</v>
      </c>
      <c r="B5" s="5" t="s">
        <v>161</v>
      </c>
      <c r="C5" s="5" t="s">
        <v>162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9" customHeight="1" spans="1:33">
      <c r="A6" s="63">
        <v>205</v>
      </c>
      <c r="B6" s="64"/>
      <c r="C6" s="65"/>
      <c r="D6" s="66"/>
      <c r="E6" s="71" t="s">
        <v>164</v>
      </c>
      <c r="F6" s="72">
        <f>F7+F9+F14+F16</f>
        <v>11321.97</v>
      </c>
      <c r="G6" s="72">
        <f t="shared" ref="G6:AG6" si="0">G7+G9+G14+G16</f>
        <v>957.5</v>
      </c>
      <c r="H6" s="72">
        <f t="shared" si="0"/>
        <v>763.8</v>
      </c>
      <c r="I6" s="72"/>
      <c r="J6" s="72"/>
      <c r="K6" s="72">
        <f t="shared" si="0"/>
        <v>566.6</v>
      </c>
      <c r="L6" s="72">
        <f t="shared" si="0"/>
        <v>751.9</v>
      </c>
      <c r="M6" s="72">
        <f t="shared" si="0"/>
        <v>180.1</v>
      </c>
      <c r="N6" s="72"/>
      <c r="O6" s="72">
        <f t="shared" si="0"/>
        <v>999.8</v>
      </c>
      <c r="P6" s="72">
        <f t="shared" si="0"/>
        <v>461.4</v>
      </c>
      <c r="Q6" s="72"/>
      <c r="R6" s="72">
        <f t="shared" si="0"/>
        <v>2950.25</v>
      </c>
      <c r="S6" s="79"/>
      <c r="T6" s="79">
        <f t="shared" si="0"/>
        <v>260.5</v>
      </c>
      <c r="U6" s="79">
        <f t="shared" si="0"/>
        <v>928.7</v>
      </c>
      <c r="V6" s="79">
        <f t="shared" si="0"/>
        <v>94.8</v>
      </c>
      <c r="W6" s="72"/>
      <c r="X6" s="72"/>
      <c r="Y6" s="72"/>
      <c r="Z6" s="72"/>
      <c r="AA6" s="72"/>
      <c r="AB6" s="72">
        <f t="shared" si="0"/>
        <v>927.33</v>
      </c>
      <c r="AC6" s="72">
        <f t="shared" si="0"/>
        <v>63.39</v>
      </c>
      <c r="AD6" s="72"/>
      <c r="AE6" s="72">
        <f t="shared" si="0"/>
        <v>413.5</v>
      </c>
      <c r="AF6" s="72"/>
      <c r="AG6" s="72">
        <f t="shared" si="0"/>
        <v>1002.4</v>
      </c>
    </row>
    <row r="7" ht="22.9" customHeight="1" spans="1:33">
      <c r="A7" s="63">
        <v>205</v>
      </c>
      <c r="B7" s="64" t="s">
        <v>165</v>
      </c>
      <c r="C7" s="65"/>
      <c r="D7" s="66" t="s">
        <v>151</v>
      </c>
      <c r="E7" s="73" t="s">
        <v>167</v>
      </c>
      <c r="F7" s="72">
        <f>SUM(G7:AG7)</f>
        <v>356.94</v>
      </c>
      <c r="G7" s="74">
        <v>29.82</v>
      </c>
      <c r="H7" s="74">
        <v>21.9</v>
      </c>
      <c r="I7" s="72"/>
      <c r="J7" s="72"/>
      <c r="K7" s="74">
        <v>16</v>
      </c>
      <c r="L7" s="74">
        <v>18.8</v>
      </c>
      <c r="M7" s="74">
        <v>4</v>
      </c>
      <c r="N7" s="72"/>
      <c r="O7" s="74">
        <v>17.1</v>
      </c>
      <c r="P7" s="74">
        <v>7.5</v>
      </c>
      <c r="Q7" s="72"/>
      <c r="R7" s="74">
        <v>130</v>
      </c>
      <c r="S7" s="79"/>
      <c r="T7" s="80">
        <v>5.9</v>
      </c>
      <c r="U7" s="80">
        <v>21.6</v>
      </c>
      <c r="V7" s="80">
        <v>2.2</v>
      </c>
      <c r="W7" s="72"/>
      <c r="X7" s="72"/>
      <c r="Y7" s="72"/>
      <c r="Z7" s="72"/>
      <c r="AA7" s="72"/>
      <c r="AB7" s="74">
        <v>22.41</v>
      </c>
      <c r="AC7" s="74">
        <v>2.59</v>
      </c>
      <c r="AD7" s="72"/>
      <c r="AE7" s="74">
        <v>12.8</v>
      </c>
      <c r="AF7" s="72"/>
      <c r="AG7" s="72">
        <v>44.32</v>
      </c>
    </row>
    <row r="8" s="61" customFormat="1" ht="22.9" customHeight="1" spans="1:33">
      <c r="A8" s="67">
        <v>205</v>
      </c>
      <c r="B8" s="68" t="s">
        <v>165</v>
      </c>
      <c r="C8" s="69" t="s">
        <v>168</v>
      </c>
      <c r="D8" s="70" t="s">
        <v>151</v>
      </c>
      <c r="E8" s="75" t="s">
        <v>170</v>
      </c>
      <c r="F8" s="76">
        <f t="shared" ref="F8:F17" si="1">SUM(G8:AG8)</f>
        <v>356.94</v>
      </c>
      <c r="G8" s="77">
        <v>29.82</v>
      </c>
      <c r="H8" s="77">
        <v>21.9</v>
      </c>
      <c r="I8" s="76"/>
      <c r="J8" s="76"/>
      <c r="K8" s="77">
        <v>16</v>
      </c>
      <c r="L8" s="77">
        <v>18.8</v>
      </c>
      <c r="M8" s="77">
        <v>4</v>
      </c>
      <c r="N8" s="76"/>
      <c r="O8" s="77">
        <v>17.1</v>
      </c>
      <c r="P8" s="77">
        <v>7.5</v>
      </c>
      <c r="Q8" s="76"/>
      <c r="R8" s="77">
        <v>130</v>
      </c>
      <c r="S8" s="76"/>
      <c r="T8" s="77">
        <v>5.9</v>
      </c>
      <c r="U8" s="77">
        <v>21.6</v>
      </c>
      <c r="V8" s="77">
        <v>2.2</v>
      </c>
      <c r="W8" s="76"/>
      <c r="X8" s="76"/>
      <c r="Y8" s="76"/>
      <c r="Z8" s="76"/>
      <c r="AA8" s="76"/>
      <c r="AB8" s="77">
        <v>22.41</v>
      </c>
      <c r="AC8" s="77">
        <v>2.59</v>
      </c>
      <c r="AD8" s="76"/>
      <c r="AE8" s="77">
        <v>12.8</v>
      </c>
      <c r="AF8" s="76"/>
      <c r="AG8" s="76">
        <v>44.32</v>
      </c>
    </row>
    <row r="9" ht="22.9" customHeight="1" spans="1:33">
      <c r="A9" s="63">
        <v>205</v>
      </c>
      <c r="B9" s="64" t="s">
        <v>168</v>
      </c>
      <c r="C9" s="65"/>
      <c r="D9" s="66"/>
      <c r="E9" s="71" t="s">
        <v>172</v>
      </c>
      <c r="F9" s="72">
        <f t="shared" si="1"/>
        <v>10285.07</v>
      </c>
      <c r="G9" s="74">
        <v>867.26</v>
      </c>
      <c r="H9" s="74">
        <v>698.17</v>
      </c>
      <c r="I9" s="76"/>
      <c r="J9" s="76"/>
      <c r="K9" s="74">
        <v>519.75</v>
      </c>
      <c r="L9" s="74">
        <v>676.6</v>
      </c>
      <c r="M9" s="74">
        <v>163.55</v>
      </c>
      <c r="N9" s="76"/>
      <c r="O9" s="74">
        <v>926.6</v>
      </c>
      <c r="P9" s="74">
        <v>434.2</v>
      </c>
      <c r="Q9" s="76"/>
      <c r="R9" s="74">
        <v>2647.45</v>
      </c>
      <c r="S9" s="76"/>
      <c r="T9" s="74">
        <v>237.17</v>
      </c>
      <c r="U9" s="74">
        <v>832.8</v>
      </c>
      <c r="V9" s="74">
        <v>84.92</v>
      </c>
      <c r="W9" s="76"/>
      <c r="X9" s="76"/>
      <c r="Y9" s="76"/>
      <c r="Z9" s="76"/>
      <c r="AA9" s="76"/>
      <c r="AB9" s="74">
        <v>837.12</v>
      </c>
      <c r="AC9" s="74">
        <v>57.35</v>
      </c>
      <c r="AD9" s="76"/>
      <c r="AE9" s="74">
        <v>370.6</v>
      </c>
      <c r="AF9" s="76"/>
      <c r="AG9" s="76">
        <v>931.53</v>
      </c>
    </row>
    <row r="10" s="61" customFormat="1" spans="1:33">
      <c r="A10" s="67">
        <v>205</v>
      </c>
      <c r="B10" s="68" t="s">
        <v>168</v>
      </c>
      <c r="C10" s="69" t="s">
        <v>165</v>
      </c>
      <c r="D10" s="70" t="s">
        <v>151</v>
      </c>
      <c r="E10" s="75" t="s">
        <v>174</v>
      </c>
      <c r="F10" s="76">
        <f t="shared" si="1"/>
        <v>1078.51</v>
      </c>
      <c r="G10" s="77">
        <v>87.22</v>
      </c>
      <c r="H10" s="77">
        <v>49.21</v>
      </c>
      <c r="I10" s="78"/>
      <c r="J10" s="78"/>
      <c r="K10" s="77">
        <v>34.94</v>
      </c>
      <c r="L10" s="77">
        <v>63.49</v>
      </c>
      <c r="M10" s="77">
        <v>14.45</v>
      </c>
      <c r="N10" s="78"/>
      <c r="O10" s="77">
        <v>63.49</v>
      </c>
      <c r="P10" s="77">
        <v>32.5</v>
      </c>
      <c r="Q10" s="78"/>
      <c r="R10" s="77">
        <v>358.35</v>
      </c>
      <c r="S10" s="78"/>
      <c r="T10" s="77">
        <v>24.93</v>
      </c>
      <c r="U10" s="77">
        <v>83.98</v>
      </c>
      <c r="V10" s="77">
        <v>8.95</v>
      </c>
      <c r="W10" s="78"/>
      <c r="X10" s="78"/>
      <c r="Y10" s="78"/>
      <c r="Z10" s="78"/>
      <c r="AA10" s="78"/>
      <c r="AB10" s="77">
        <v>86.66</v>
      </c>
      <c r="AC10" s="77">
        <v>26.09</v>
      </c>
      <c r="AD10" s="78"/>
      <c r="AE10" s="77">
        <v>34.21</v>
      </c>
      <c r="AF10" s="78"/>
      <c r="AG10" s="78">
        <v>110.04</v>
      </c>
    </row>
    <row r="11" s="61" customFormat="1" spans="1:33">
      <c r="A11" s="67">
        <v>205</v>
      </c>
      <c r="B11" s="68" t="s">
        <v>168</v>
      </c>
      <c r="C11" s="69" t="s">
        <v>168</v>
      </c>
      <c r="D11" s="70" t="s">
        <v>151</v>
      </c>
      <c r="E11" s="75" t="s">
        <v>176</v>
      </c>
      <c r="F11" s="76">
        <f t="shared" si="1"/>
        <v>3035.52</v>
      </c>
      <c r="G11" s="77">
        <v>289.17</v>
      </c>
      <c r="H11" s="77">
        <v>279.38</v>
      </c>
      <c r="I11" s="78"/>
      <c r="J11" s="78"/>
      <c r="K11" s="77">
        <v>195.52</v>
      </c>
      <c r="L11" s="77">
        <v>163.24</v>
      </c>
      <c r="M11" s="77">
        <v>75.11</v>
      </c>
      <c r="N11" s="78"/>
      <c r="O11" s="77">
        <v>363.24</v>
      </c>
      <c r="P11" s="77">
        <v>122.41</v>
      </c>
      <c r="Q11" s="78"/>
      <c r="R11" s="77">
        <v>462.31</v>
      </c>
      <c r="S11" s="78"/>
      <c r="T11" s="77">
        <v>107.36</v>
      </c>
      <c r="U11" s="77">
        <v>283.66</v>
      </c>
      <c r="V11" s="77">
        <v>32.85</v>
      </c>
      <c r="W11" s="78"/>
      <c r="X11" s="78"/>
      <c r="Y11" s="78"/>
      <c r="Z11" s="78"/>
      <c r="AA11" s="78"/>
      <c r="AB11" s="77">
        <v>240.65</v>
      </c>
      <c r="AC11" s="77">
        <v>14.9</v>
      </c>
      <c r="AD11" s="78"/>
      <c r="AE11" s="77">
        <v>151.22</v>
      </c>
      <c r="AF11" s="78"/>
      <c r="AG11" s="78">
        <v>254.5</v>
      </c>
    </row>
    <row r="12" s="61" customFormat="1" spans="1:33">
      <c r="A12" s="67">
        <v>205</v>
      </c>
      <c r="B12" s="68" t="s">
        <v>168</v>
      </c>
      <c r="C12" s="69" t="s">
        <v>177</v>
      </c>
      <c r="D12" s="70" t="s">
        <v>151</v>
      </c>
      <c r="E12" s="75" t="s">
        <v>179</v>
      </c>
      <c r="F12" s="76">
        <f t="shared" si="1"/>
        <v>4014.03</v>
      </c>
      <c r="G12" s="77">
        <v>230.27</v>
      </c>
      <c r="H12" s="77">
        <v>267.25</v>
      </c>
      <c r="I12" s="78"/>
      <c r="J12" s="78"/>
      <c r="K12" s="77">
        <v>117.29</v>
      </c>
      <c r="L12" s="77">
        <v>217.21</v>
      </c>
      <c r="M12" s="77">
        <v>45.55</v>
      </c>
      <c r="N12" s="78"/>
      <c r="O12" s="77">
        <v>317.21</v>
      </c>
      <c r="P12" s="77">
        <v>133.74</v>
      </c>
      <c r="Q12" s="78"/>
      <c r="R12" s="77">
        <v>1452.57</v>
      </c>
      <c r="S12" s="78"/>
      <c r="T12" s="77">
        <v>64.77</v>
      </c>
      <c r="U12" s="77">
        <v>288.94</v>
      </c>
      <c r="V12" s="77">
        <v>26.34</v>
      </c>
      <c r="W12" s="78"/>
      <c r="X12" s="78"/>
      <c r="Y12" s="78"/>
      <c r="Z12" s="78"/>
      <c r="AA12" s="78"/>
      <c r="AB12" s="77">
        <v>263.32</v>
      </c>
      <c r="AC12" s="77">
        <v>9.69</v>
      </c>
      <c r="AD12" s="78"/>
      <c r="AE12" s="77">
        <v>114.73</v>
      </c>
      <c r="AF12" s="78"/>
      <c r="AG12" s="78">
        <v>465.15</v>
      </c>
    </row>
    <row r="13" s="61" customFormat="1" spans="1:33">
      <c r="A13" s="67">
        <v>205</v>
      </c>
      <c r="B13" s="67" t="s">
        <v>168</v>
      </c>
      <c r="C13" s="67" t="s">
        <v>180</v>
      </c>
      <c r="D13" s="67" t="s">
        <v>151</v>
      </c>
      <c r="E13" s="75" t="s">
        <v>182</v>
      </c>
      <c r="F13" s="76">
        <f t="shared" si="1"/>
        <v>2157.01</v>
      </c>
      <c r="G13" s="77">
        <v>260.6</v>
      </c>
      <c r="H13" s="77">
        <v>102.33</v>
      </c>
      <c r="I13" s="78"/>
      <c r="J13" s="78"/>
      <c r="K13" s="77">
        <v>172</v>
      </c>
      <c r="L13" s="77">
        <v>232.66</v>
      </c>
      <c r="M13" s="77">
        <v>28.44</v>
      </c>
      <c r="N13" s="78"/>
      <c r="O13" s="77">
        <v>182.66</v>
      </c>
      <c r="P13" s="77">
        <v>145.55</v>
      </c>
      <c r="Q13" s="78"/>
      <c r="R13" s="77">
        <v>374.22</v>
      </c>
      <c r="S13" s="78"/>
      <c r="T13" s="77">
        <v>40.11</v>
      </c>
      <c r="U13" s="77">
        <v>176.22</v>
      </c>
      <c r="V13" s="77">
        <v>16.78</v>
      </c>
      <c r="W13" s="78"/>
      <c r="X13" s="78"/>
      <c r="Y13" s="78"/>
      <c r="Z13" s="78"/>
      <c r="AA13" s="78"/>
      <c r="AB13" s="77">
        <v>246.49</v>
      </c>
      <c r="AC13" s="77">
        <v>6.67</v>
      </c>
      <c r="AD13" s="78"/>
      <c r="AE13" s="77">
        <v>70.44</v>
      </c>
      <c r="AF13" s="78"/>
      <c r="AG13" s="78">
        <v>101.84</v>
      </c>
    </row>
    <row r="14" spans="1:33">
      <c r="A14" s="63" t="s">
        <v>163</v>
      </c>
      <c r="B14" s="63" t="s">
        <v>177</v>
      </c>
      <c r="C14" s="63"/>
      <c r="D14" s="63" t="s">
        <v>151</v>
      </c>
      <c r="E14" s="71" t="s">
        <v>384</v>
      </c>
      <c r="F14" s="72">
        <f t="shared" si="1"/>
        <v>634.06</v>
      </c>
      <c r="G14" s="74">
        <v>54.96</v>
      </c>
      <c r="H14" s="74">
        <v>40.2</v>
      </c>
      <c r="I14" s="40"/>
      <c r="J14" s="40"/>
      <c r="K14" s="74">
        <v>28.5</v>
      </c>
      <c r="L14" s="74">
        <v>51.9</v>
      </c>
      <c r="M14" s="74">
        <v>11.7</v>
      </c>
      <c r="N14" s="40"/>
      <c r="O14" s="74">
        <v>51.9</v>
      </c>
      <c r="P14" s="74">
        <v>18.3</v>
      </c>
      <c r="Q14" s="40"/>
      <c r="R14" s="74">
        <v>167.2</v>
      </c>
      <c r="S14" s="40"/>
      <c r="T14" s="74">
        <v>16.2</v>
      </c>
      <c r="U14" s="74">
        <v>68.7</v>
      </c>
      <c r="V14" s="74">
        <v>7.2</v>
      </c>
      <c r="W14" s="40"/>
      <c r="X14" s="40"/>
      <c r="Y14" s="40"/>
      <c r="Z14" s="40"/>
      <c r="AA14" s="40"/>
      <c r="AB14" s="74">
        <v>62.7</v>
      </c>
      <c r="AC14" s="74">
        <v>3.3</v>
      </c>
      <c r="AD14" s="40"/>
      <c r="AE14" s="74">
        <v>27.9</v>
      </c>
      <c r="AF14" s="40"/>
      <c r="AG14" s="40">
        <v>23.4</v>
      </c>
    </row>
    <row r="15" s="61" customFormat="1" spans="1:33">
      <c r="A15" s="67" t="s">
        <v>163</v>
      </c>
      <c r="B15" s="67" t="s">
        <v>177</v>
      </c>
      <c r="C15" s="67" t="s">
        <v>168</v>
      </c>
      <c r="D15" s="67" t="s">
        <v>151</v>
      </c>
      <c r="E15" s="75" t="s">
        <v>186</v>
      </c>
      <c r="F15" s="76">
        <f t="shared" si="1"/>
        <v>634.06</v>
      </c>
      <c r="G15" s="77">
        <v>54.96</v>
      </c>
      <c r="H15" s="77">
        <v>40.2</v>
      </c>
      <c r="I15" s="78"/>
      <c r="J15" s="78"/>
      <c r="K15" s="77">
        <v>28.5</v>
      </c>
      <c r="L15" s="77">
        <v>51.9</v>
      </c>
      <c r="M15" s="77">
        <v>11.7</v>
      </c>
      <c r="N15" s="78"/>
      <c r="O15" s="77">
        <v>51.9</v>
      </c>
      <c r="P15" s="77">
        <v>18.3</v>
      </c>
      <c r="Q15" s="78"/>
      <c r="R15" s="77">
        <v>167.2</v>
      </c>
      <c r="S15" s="78"/>
      <c r="T15" s="77">
        <v>16.2</v>
      </c>
      <c r="U15" s="77">
        <v>68.7</v>
      </c>
      <c r="V15" s="77">
        <v>7.2</v>
      </c>
      <c r="W15" s="78"/>
      <c r="X15" s="78"/>
      <c r="Y15" s="78"/>
      <c r="Z15" s="78"/>
      <c r="AA15" s="78"/>
      <c r="AB15" s="77">
        <v>62.7</v>
      </c>
      <c r="AC15" s="77">
        <v>3.3</v>
      </c>
      <c r="AD15" s="78"/>
      <c r="AE15" s="77">
        <v>27.9</v>
      </c>
      <c r="AF15" s="78"/>
      <c r="AG15" s="78">
        <v>23.4</v>
      </c>
    </row>
    <row r="16" spans="1:33">
      <c r="A16" s="63" t="s">
        <v>163</v>
      </c>
      <c r="B16" s="63" t="s">
        <v>187</v>
      </c>
      <c r="C16" s="63"/>
      <c r="D16" s="63" t="s">
        <v>151</v>
      </c>
      <c r="E16" s="71" t="s">
        <v>385</v>
      </c>
      <c r="F16" s="72">
        <f t="shared" si="1"/>
        <v>45.9</v>
      </c>
      <c r="G16" s="74">
        <v>5.46</v>
      </c>
      <c r="H16" s="74">
        <v>3.53</v>
      </c>
      <c r="I16" s="40"/>
      <c r="J16" s="40"/>
      <c r="K16" s="74">
        <v>2.35</v>
      </c>
      <c r="L16" s="74">
        <v>4.6</v>
      </c>
      <c r="M16" s="74">
        <v>0.85</v>
      </c>
      <c r="N16" s="40"/>
      <c r="O16" s="74">
        <v>4.2</v>
      </c>
      <c r="P16" s="74">
        <v>1.4</v>
      </c>
      <c r="Q16" s="40"/>
      <c r="R16" s="74">
        <v>5.6</v>
      </c>
      <c r="S16" s="40"/>
      <c r="T16" s="74">
        <v>1.23</v>
      </c>
      <c r="U16" s="74">
        <v>5.6</v>
      </c>
      <c r="V16" s="74">
        <v>0.48</v>
      </c>
      <c r="W16" s="40"/>
      <c r="X16" s="40"/>
      <c r="Y16" s="40"/>
      <c r="Z16" s="40"/>
      <c r="AA16" s="40"/>
      <c r="AB16" s="74">
        <v>5.1</v>
      </c>
      <c r="AC16" s="74">
        <v>0.15</v>
      </c>
      <c r="AD16" s="40"/>
      <c r="AE16" s="74">
        <v>2.2</v>
      </c>
      <c r="AF16" s="40"/>
      <c r="AG16" s="40">
        <v>3.15</v>
      </c>
    </row>
    <row r="17" s="61" customFormat="1" spans="1:33">
      <c r="A17" s="67" t="s">
        <v>163</v>
      </c>
      <c r="B17" s="67" t="s">
        <v>187</v>
      </c>
      <c r="C17" s="67" t="s">
        <v>165</v>
      </c>
      <c r="D17" s="67" t="s">
        <v>151</v>
      </c>
      <c r="E17" s="75" t="s">
        <v>191</v>
      </c>
      <c r="F17" s="76">
        <f t="shared" si="1"/>
        <v>45.9</v>
      </c>
      <c r="G17" s="77">
        <v>5.46</v>
      </c>
      <c r="H17" s="77">
        <v>3.53</v>
      </c>
      <c r="I17" s="78"/>
      <c r="J17" s="78"/>
      <c r="K17" s="77">
        <v>2.35</v>
      </c>
      <c r="L17" s="77">
        <v>4.6</v>
      </c>
      <c r="M17" s="77">
        <v>0.85</v>
      </c>
      <c r="N17" s="78"/>
      <c r="O17" s="77">
        <v>4.2</v>
      </c>
      <c r="P17" s="77">
        <v>1.4</v>
      </c>
      <c r="Q17" s="78"/>
      <c r="R17" s="77">
        <v>5.6</v>
      </c>
      <c r="S17" s="78"/>
      <c r="T17" s="77">
        <v>1.23</v>
      </c>
      <c r="U17" s="77">
        <v>5.6</v>
      </c>
      <c r="V17" s="77">
        <v>0.48</v>
      </c>
      <c r="W17" s="78"/>
      <c r="X17" s="78"/>
      <c r="Y17" s="78"/>
      <c r="Z17" s="78"/>
      <c r="AA17" s="78"/>
      <c r="AB17" s="77">
        <v>5.1</v>
      </c>
      <c r="AC17" s="77">
        <v>0.15</v>
      </c>
      <c r="AD17" s="78"/>
      <c r="AE17" s="77">
        <v>2.2</v>
      </c>
      <c r="AF17" s="78"/>
      <c r="AG17" s="78">
        <v>3.15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8"/>
  <sheetViews>
    <sheetView topLeftCell="B1" workbookViewId="0">
      <selection activeCell="D14" sqref="D14"/>
    </sheetView>
  </sheetViews>
  <sheetFormatPr defaultColWidth="10" defaultRowHeight="16.8" outlineLevelRow="7" outlineLevelCol="7"/>
  <cols>
    <col min="1" max="1" width="12.875" customWidth="1"/>
    <col min="2" max="2" width="29.7596153846154" customWidth="1"/>
    <col min="3" max="3" width="20.7596153846154" customWidth="1"/>
    <col min="4" max="4" width="12.375" customWidth="1"/>
    <col min="5" max="5" width="10.375" customWidth="1"/>
    <col min="6" max="6" width="14.125" customWidth="1"/>
    <col min="7" max="7" width="13.7596153846154" customWidth="1"/>
    <col min="8" max="8" width="12.375" customWidth="1"/>
    <col min="9" max="9" width="9.75961538461538" customWidth="1"/>
  </cols>
  <sheetData>
    <row r="1" ht="16.35" customHeight="1" spans="1:1">
      <c r="A1" s="21"/>
    </row>
    <row r="2" ht="33.6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29</v>
      </c>
      <c r="B3" s="3"/>
      <c r="C3" s="3"/>
      <c r="D3" s="3"/>
      <c r="E3" s="3"/>
      <c r="F3" s="3"/>
      <c r="G3" s="17" t="s">
        <v>30</v>
      </c>
      <c r="H3" s="17"/>
    </row>
    <row r="4" ht="23.25" customHeight="1" spans="1:8">
      <c r="A4" s="4" t="s">
        <v>386</v>
      </c>
      <c r="B4" s="4" t="s">
        <v>387</v>
      </c>
      <c r="C4" s="4" t="s">
        <v>388</v>
      </c>
      <c r="D4" s="4" t="s">
        <v>389</v>
      </c>
      <c r="E4" s="4" t="s">
        <v>390</v>
      </c>
      <c r="F4" s="4"/>
      <c r="G4" s="4"/>
      <c r="H4" s="4" t="s">
        <v>391</v>
      </c>
    </row>
    <row r="5" ht="25.9" customHeight="1" spans="1:8">
      <c r="A5" s="4"/>
      <c r="B5" s="4"/>
      <c r="C5" s="4"/>
      <c r="D5" s="4"/>
      <c r="E5" s="4" t="s">
        <v>135</v>
      </c>
      <c r="F5" s="4" t="s">
        <v>392</v>
      </c>
      <c r="G5" s="4" t="s">
        <v>393</v>
      </c>
      <c r="H5" s="4"/>
    </row>
    <row r="6" ht="22.9" customHeight="1" spans="1:8">
      <c r="A6" s="25">
        <v>84</v>
      </c>
      <c r="B6" s="25" t="s">
        <v>3</v>
      </c>
      <c r="C6" s="24">
        <v>94.8</v>
      </c>
      <c r="D6" s="24"/>
      <c r="E6" s="24"/>
      <c r="F6" s="24"/>
      <c r="G6" s="24"/>
      <c r="H6" s="24">
        <v>94.8</v>
      </c>
    </row>
    <row r="7" ht="22.9" customHeight="1" spans="1:8">
      <c r="A7" s="23"/>
      <c r="B7" s="23"/>
      <c r="C7" s="24"/>
      <c r="D7" s="24"/>
      <c r="E7" s="24"/>
      <c r="F7" s="24"/>
      <c r="G7" s="24"/>
      <c r="H7" s="24"/>
    </row>
    <row r="8" ht="22.9" customHeight="1" spans="1:8">
      <c r="A8" s="52"/>
      <c r="B8" s="52"/>
      <c r="C8" s="55"/>
      <c r="D8" s="55"/>
      <c r="E8" s="53"/>
      <c r="F8" s="55"/>
      <c r="G8" s="55"/>
      <c r="H8" s="55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4"/>
  <sheetViews>
    <sheetView workbookViewId="0">
      <selection activeCell="C12" sqref="C12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96153846154" customWidth="1"/>
    <col min="6" max="6" width="13.875" customWidth="1"/>
    <col min="7" max="7" width="14.125" customWidth="1"/>
    <col min="8" max="8" width="16.7596153846154" customWidth="1"/>
    <col min="9" max="9" width="9.75961538461538" customWidth="1"/>
  </cols>
  <sheetData>
    <row r="1" ht="16.35" customHeight="1" spans="1:1">
      <c r="A1" s="21"/>
    </row>
    <row r="2" ht="38.8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29</v>
      </c>
      <c r="B3" s="3"/>
      <c r="C3" s="3"/>
      <c r="D3" s="3"/>
      <c r="E3" s="3"/>
      <c r="F3" s="3"/>
      <c r="G3" s="17" t="s">
        <v>30</v>
      </c>
      <c r="H3" s="17"/>
    </row>
    <row r="4" ht="23.25" customHeight="1" spans="1:8">
      <c r="A4" s="4" t="s">
        <v>153</v>
      </c>
      <c r="B4" s="4" t="s">
        <v>154</v>
      </c>
      <c r="C4" s="4" t="s">
        <v>133</v>
      </c>
      <c r="D4" s="4" t="s">
        <v>394</v>
      </c>
      <c r="E4" s="4"/>
      <c r="F4" s="4"/>
      <c r="G4" s="4"/>
      <c r="H4" s="4" t="s">
        <v>156</v>
      </c>
    </row>
    <row r="5" ht="19.9" customHeight="1" spans="1:8">
      <c r="A5" s="4"/>
      <c r="B5" s="4"/>
      <c r="C5" s="4"/>
      <c r="D5" s="4" t="s">
        <v>135</v>
      </c>
      <c r="E5" s="4" t="s">
        <v>229</v>
      </c>
      <c r="F5" s="4"/>
      <c r="G5" s="4" t="s">
        <v>230</v>
      </c>
      <c r="H5" s="4"/>
    </row>
    <row r="6" ht="27.6" customHeight="1" spans="1:8">
      <c r="A6" s="4"/>
      <c r="B6" s="4"/>
      <c r="C6" s="4"/>
      <c r="D6" s="4"/>
      <c r="E6" s="4" t="s">
        <v>210</v>
      </c>
      <c r="F6" s="4" t="s">
        <v>203</v>
      </c>
      <c r="G6" s="4"/>
      <c r="H6" s="4"/>
    </row>
    <row r="7" ht="22.9" customHeight="1" spans="1:8">
      <c r="A7" s="25"/>
      <c r="B7" s="50" t="s">
        <v>133</v>
      </c>
      <c r="C7" s="24">
        <v>0</v>
      </c>
      <c r="D7" s="24"/>
      <c r="E7" s="24"/>
      <c r="F7" s="24"/>
      <c r="G7" s="24"/>
      <c r="H7" s="24"/>
    </row>
    <row r="8" ht="22.9" customHeight="1" spans="1:8">
      <c r="A8" s="23"/>
      <c r="B8" s="23"/>
      <c r="C8" s="24"/>
      <c r="D8" s="24"/>
      <c r="E8" s="24"/>
      <c r="F8" s="24"/>
      <c r="G8" s="24"/>
      <c r="H8" s="24"/>
    </row>
    <row r="9" ht="22.9" customHeight="1" spans="1:8">
      <c r="A9" s="51"/>
      <c r="B9" s="51"/>
      <c r="C9" s="24"/>
      <c r="D9" s="24"/>
      <c r="E9" s="24"/>
      <c r="F9" s="24"/>
      <c r="G9" s="24"/>
      <c r="H9" s="24"/>
    </row>
    <row r="10" ht="22.9" customHeight="1" spans="1:8">
      <c r="A10" s="51"/>
      <c r="B10" s="51"/>
      <c r="C10" s="24"/>
      <c r="D10" s="24"/>
      <c r="E10" s="24"/>
      <c r="F10" s="24"/>
      <c r="G10" s="24"/>
      <c r="H10" s="24"/>
    </row>
    <row r="11" ht="22.9" customHeight="1" spans="1:8">
      <c r="A11" s="51"/>
      <c r="B11" s="51"/>
      <c r="C11" s="24"/>
      <c r="D11" s="24"/>
      <c r="E11" s="24"/>
      <c r="F11" s="24"/>
      <c r="G11" s="24"/>
      <c r="H11" s="24"/>
    </row>
    <row r="12" ht="22.9" customHeight="1" spans="1:8">
      <c r="A12" s="52"/>
      <c r="B12" s="52"/>
      <c r="C12" s="53"/>
      <c r="D12" s="53"/>
      <c r="E12" s="55"/>
      <c r="F12" s="55"/>
      <c r="G12" s="55"/>
      <c r="H12" s="55"/>
    </row>
    <row r="14" ht="21" customHeight="1" spans="1:3">
      <c r="A14" s="54" t="s">
        <v>395</v>
      </c>
      <c r="B14" s="54"/>
      <c r="C14" s="54"/>
    </row>
  </sheetData>
  <mergeCells count="12">
    <mergeCell ref="A2:H2"/>
    <mergeCell ref="A3:F3"/>
    <mergeCell ref="G3:H3"/>
    <mergeCell ref="D4:G4"/>
    <mergeCell ref="E5:F5"/>
    <mergeCell ref="A14:C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11"/>
  <sheetViews>
    <sheetView workbookViewId="0">
      <selection activeCell="A11" sqref="A11:F11"/>
    </sheetView>
  </sheetViews>
  <sheetFormatPr defaultColWidth="10" defaultRowHeight="16.8"/>
  <cols>
    <col min="1" max="1" width="4.5" customWidth="1"/>
    <col min="2" max="2" width="4.75961538461539" customWidth="1"/>
    <col min="3" max="3" width="5" customWidth="1"/>
    <col min="4" max="4" width="6.625" customWidth="1"/>
    <col min="5" max="5" width="16.375" customWidth="1"/>
    <col min="6" max="6" width="11.7596153846154" customWidth="1"/>
    <col min="7" max="20" width="7.125" customWidth="1"/>
    <col min="21" max="22" width="9.75961538461538" customWidth="1"/>
  </cols>
  <sheetData>
    <row r="1" ht="16.35" customHeight="1" spans="1:1">
      <c r="A1" s="21"/>
    </row>
    <row r="2" ht="47.45" customHeight="1" spans="1:17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30</v>
      </c>
      <c r="T3" s="17"/>
    </row>
    <row r="4" ht="27.6" customHeight="1" spans="1:20">
      <c r="A4" s="4" t="s">
        <v>152</v>
      </c>
      <c r="B4" s="4"/>
      <c r="C4" s="4"/>
      <c r="D4" s="4" t="s">
        <v>192</v>
      </c>
      <c r="E4" s="4" t="s">
        <v>193</v>
      </c>
      <c r="F4" s="4" t="s">
        <v>194</v>
      </c>
      <c r="G4" s="4" t="s">
        <v>195</v>
      </c>
      <c r="H4" s="4" t="s">
        <v>196</v>
      </c>
      <c r="I4" s="4" t="s">
        <v>197</v>
      </c>
      <c r="J4" s="4" t="s">
        <v>198</v>
      </c>
      <c r="K4" s="4" t="s">
        <v>199</v>
      </c>
      <c r="L4" s="4" t="s">
        <v>200</v>
      </c>
      <c r="M4" s="4" t="s">
        <v>201</v>
      </c>
      <c r="N4" s="4" t="s">
        <v>202</v>
      </c>
      <c r="O4" s="4" t="s">
        <v>203</v>
      </c>
      <c r="P4" s="4" t="s">
        <v>204</v>
      </c>
      <c r="Q4" s="4" t="s">
        <v>205</v>
      </c>
      <c r="R4" s="4" t="s">
        <v>206</v>
      </c>
      <c r="S4" s="4" t="s">
        <v>207</v>
      </c>
      <c r="T4" s="4" t="s">
        <v>208</v>
      </c>
    </row>
    <row r="5" ht="19.9" customHeight="1" spans="1:20">
      <c r="A5" s="4" t="s">
        <v>160</v>
      </c>
      <c r="B5" s="4" t="s">
        <v>161</v>
      </c>
      <c r="C5" s="4" t="s">
        <v>162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5"/>
      <c r="B6" s="25"/>
      <c r="C6" s="25"/>
      <c r="D6" s="25"/>
      <c r="E6" s="25" t="s">
        <v>133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9" customHeight="1" spans="1:20">
      <c r="A8" s="56"/>
      <c r="B8" s="56"/>
      <c r="C8" s="56"/>
      <c r="D8" s="51"/>
      <c r="E8" s="5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9" customHeight="1" spans="1:20">
      <c r="A9" s="57"/>
      <c r="B9" s="57"/>
      <c r="C9" s="57"/>
      <c r="D9" s="52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1" ht="20.4" spans="1:6">
      <c r="A11" s="54" t="s">
        <v>395</v>
      </c>
      <c r="B11" s="54"/>
      <c r="C11" s="54"/>
      <c r="D11" s="54"/>
      <c r="E11" s="54"/>
      <c r="F11" s="54"/>
    </row>
  </sheetData>
  <mergeCells count="22">
    <mergeCell ref="A2:Q2"/>
    <mergeCell ref="A3:R3"/>
    <mergeCell ref="S3:T3"/>
    <mergeCell ref="A4:C4"/>
    <mergeCell ref="A11:F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2" workbookViewId="0">
      <selection activeCell="H7" sqref="H7"/>
    </sheetView>
  </sheetViews>
  <sheetFormatPr defaultColWidth="10" defaultRowHeight="16.8" outlineLevelCol="2"/>
  <cols>
    <col min="1" max="1" width="6.33653846153846" customWidth="1"/>
    <col min="2" max="2" width="9.89423076923077" style="225" customWidth="1"/>
    <col min="3" max="3" width="52.3365384615385" customWidth="1"/>
    <col min="4" max="4" width="9.77884615384615" customWidth="1"/>
  </cols>
  <sheetData>
    <row r="1" ht="32.85" customHeight="1" spans="1:3">
      <c r="A1" s="21"/>
      <c r="B1" s="22" t="s">
        <v>4</v>
      </c>
      <c r="C1" s="22"/>
    </row>
    <row r="2" ht="24.9" customHeight="1" spans="2:3">
      <c r="B2" s="22"/>
      <c r="C2" s="22"/>
    </row>
    <row r="3" ht="31.2" customHeight="1" spans="2:3">
      <c r="B3" s="226" t="s">
        <v>5</v>
      </c>
      <c r="C3" s="227"/>
    </row>
    <row r="4" ht="32.7" customHeight="1" spans="2:3">
      <c r="B4" s="228">
        <v>1</v>
      </c>
      <c r="C4" s="229" t="s">
        <v>6</v>
      </c>
    </row>
    <row r="5" ht="32.7" customHeight="1" spans="2:3">
      <c r="B5" s="228">
        <v>2</v>
      </c>
      <c r="C5" s="229" t="s">
        <v>7</v>
      </c>
    </row>
    <row r="6" ht="32.7" customHeight="1" spans="2:3">
      <c r="B6" s="228">
        <v>3</v>
      </c>
      <c r="C6" s="229" t="s">
        <v>8</v>
      </c>
    </row>
    <row r="7" ht="32.7" customHeight="1" spans="2:3">
      <c r="B7" s="228">
        <v>4</v>
      </c>
      <c r="C7" s="229" t="s">
        <v>9</v>
      </c>
    </row>
    <row r="8" ht="32.7" customHeight="1" spans="2:3">
      <c r="B8" s="228">
        <v>5</v>
      </c>
      <c r="C8" s="229" t="s">
        <v>10</v>
      </c>
    </row>
    <row r="9" ht="32.7" customHeight="1" spans="2:3">
      <c r="B9" s="228">
        <v>6</v>
      </c>
      <c r="C9" s="229" t="s">
        <v>11</v>
      </c>
    </row>
    <row r="10" ht="32.7" customHeight="1" spans="2:3">
      <c r="B10" s="228">
        <v>7</v>
      </c>
      <c r="C10" s="229" t="s">
        <v>12</v>
      </c>
    </row>
    <row r="11" ht="32.7" customHeight="1" spans="2:3">
      <c r="B11" s="228">
        <v>8</v>
      </c>
      <c r="C11" s="229" t="s">
        <v>13</v>
      </c>
    </row>
    <row r="12" ht="32.7" customHeight="1" spans="2:3">
      <c r="B12" s="228">
        <v>9</v>
      </c>
      <c r="C12" s="230" t="s">
        <v>14</v>
      </c>
    </row>
    <row r="13" ht="32.7" customHeight="1" spans="2:3">
      <c r="B13" s="228">
        <v>10</v>
      </c>
      <c r="C13" s="230" t="s">
        <v>15</v>
      </c>
    </row>
    <row r="14" ht="32.7" customHeight="1" spans="2:3">
      <c r="B14" s="228">
        <v>11</v>
      </c>
      <c r="C14" s="230" t="s">
        <v>16</v>
      </c>
    </row>
    <row r="15" ht="32.7" customHeight="1" spans="2:3">
      <c r="B15" s="228">
        <v>12</v>
      </c>
      <c r="C15" s="230" t="s">
        <v>17</v>
      </c>
    </row>
    <row r="16" ht="32.7" customHeight="1" spans="2:3">
      <c r="B16" s="228">
        <v>13</v>
      </c>
      <c r="C16" s="230" t="s">
        <v>18</v>
      </c>
    </row>
    <row r="17" ht="32.7" customHeight="1" spans="2:3">
      <c r="B17" s="228">
        <v>14</v>
      </c>
      <c r="C17" s="230" t="s">
        <v>19</v>
      </c>
    </row>
    <row r="18" ht="32.7" customHeight="1" spans="2:3">
      <c r="B18" s="228">
        <v>15</v>
      </c>
      <c r="C18" s="230" t="s">
        <v>20</v>
      </c>
    </row>
    <row r="19" ht="32.7" customHeight="1" spans="2:3">
      <c r="B19" s="228">
        <v>16</v>
      </c>
      <c r="C19" s="230" t="s">
        <v>21</v>
      </c>
    </row>
    <row r="20" ht="32.7" customHeight="1" spans="2:3">
      <c r="B20" s="228">
        <v>17</v>
      </c>
      <c r="C20" s="230" t="s">
        <v>22</v>
      </c>
    </row>
    <row r="21" ht="32.7" customHeight="1" spans="2:3">
      <c r="B21" s="228">
        <v>18</v>
      </c>
      <c r="C21" s="230" t="s">
        <v>23</v>
      </c>
    </row>
    <row r="22" ht="32.7" customHeight="1" spans="2:3">
      <c r="B22" s="228">
        <v>19</v>
      </c>
      <c r="C22" s="230" t="s">
        <v>24</v>
      </c>
    </row>
    <row r="23" ht="32.7" customHeight="1" spans="2:3">
      <c r="B23" s="228">
        <v>20</v>
      </c>
      <c r="C23" s="230" t="s">
        <v>25</v>
      </c>
    </row>
    <row r="24" ht="32.7" customHeight="1" spans="2:3">
      <c r="B24" s="228">
        <v>21</v>
      </c>
      <c r="C24" s="230" t="s">
        <v>26</v>
      </c>
    </row>
    <row r="25" ht="32.7" customHeight="1" spans="2:3">
      <c r="B25" s="231">
        <v>22</v>
      </c>
      <c r="C25" s="232" t="s">
        <v>27</v>
      </c>
    </row>
    <row r="26" ht="27" customHeight="1" spans="2:3">
      <c r="B26" s="233">
        <v>23</v>
      </c>
      <c r="C26" s="23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1"/>
  <sheetViews>
    <sheetView workbookViewId="0">
      <selection activeCell="X34" sqref="X34"/>
    </sheetView>
  </sheetViews>
  <sheetFormatPr defaultColWidth="10" defaultRowHeight="16.8"/>
  <cols>
    <col min="1" max="1" width="3.75961538461538" customWidth="1"/>
    <col min="2" max="3" width="3.875" customWidth="1"/>
    <col min="4" max="4" width="6.75961538461539" customWidth="1"/>
    <col min="5" max="5" width="15.875" customWidth="1"/>
    <col min="6" max="6" width="9.25961538461539" customWidth="1"/>
    <col min="7" max="20" width="7.125" customWidth="1"/>
    <col min="21" max="22" width="9.75961538461538" customWidth="1"/>
  </cols>
  <sheetData>
    <row r="1" ht="16.35" customHeight="1" spans="1:1">
      <c r="A1" s="21"/>
    </row>
    <row r="2" ht="47.45" customHeight="1" spans="1:20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7" t="s">
        <v>30</v>
      </c>
      <c r="Q3" s="17"/>
      <c r="R3" s="17"/>
      <c r="S3" s="17"/>
      <c r="T3" s="17"/>
    </row>
    <row r="4" ht="29.25" customHeight="1" spans="1:20">
      <c r="A4" s="4" t="s">
        <v>152</v>
      </c>
      <c r="B4" s="4"/>
      <c r="C4" s="4"/>
      <c r="D4" s="4" t="s">
        <v>192</v>
      </c>
      <c r="E4" s="4" t="s">
        <v>193</v>
      </c>
      <c r="F4" s="4" t="s">
        <v>209</v>
      </c>
      <c r="G4" s="4" t="s">
        <v>155</v>
      </c>
      <c r="H4" s="4"/>
      <c r="I4" s="4"/>
      <c r="J4" s="4"/>
      <c r="K4" s="4" t="s">
        <v>156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160</v>
      </c>
      <c r="B5" s="4" t="s">
        <v>161</v>
      </c>
      <c r="C5" s="4" t="s">
        <v>162</v>
      </c>
      <c r="D5" s="4"/>
      <c r="E5" s="4"/>
      <c r="F5" s="4"/>
      <c r="G5" s="4" t="s">
        <v>133</v>
      </c>
      <c r="H5" s="4" t="s">
        <v>210</v>
      </c>
      <c r="I5" s="4" t="s">
        <v>211</v>
      </c>
      <c r="J5" s="4" t="s">
        <v>203</v>
      </c>
      <c r="K5" s="4" t="s">
        <v>133</v>
      </c>
      <c r="L5" s="4" t="s">
        <v>213</v>
      </c>
      <c r="M5" s="4" t="s">
        <v>214</v>
      </c>
      <c r="N5" s="4" t="s">
        <v>205</v>
      </c>
      <c r="O5" s="4" t="s">
        <v>215</v>
      </c>
      <c r="P5" s="4" t="s">
        <v>216</v>
      </c>
      <c r="Q5" s="4" t="s">
        <v>217</v>
      </c>
      <c r="R5" s="4" t="s">
        <v>201</v>
      </c>
      <c r="S5" s="4" t="s">
        <v>204</v>
      </c>
      <c r="T5" s="4" t="s">
        <v>208</v>
      </c>
    </row>
    <row r="6" ht="22.9" customHeight="1" spans="1:20">
      <c r="A6" s="25"/>
      <c r="B6" s="25"/>
      <c r="C6" s="25"/>
      <c r="D6" s="25"/>
      <c r="E6" s="25" t="s">
        <v>133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9" customHeight="1" spans="1:20">
      <c r="A8" s="56"/>
      <c r="B8" s="56"/>
      <c r="C8" s="56"/>
      <c r="D8" s="51"/>
      <c r="E8" s="5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9" customHeight="1" spans="1:20">
      <c r="A9" s="57"/>
      <c r="B9" s="57"/>
      <c r="C9" s="57"/>
      <c r="D9" s="52"/>
      <c r="E9" s="58"/>
      <c r="F9" s="55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1" ht="20.4" spans="1:6">
      <c r="A11" s="54" t="s">
        <v>395</v>
      </c>
      <c r="B11" s="54"/>
      <c r="C11" s="54"/>
      <c r="D11" s="54"/>
      <c r="E11" s="54"/>
      <c r="F11" s="54"/>
    </row>
  </sheetData>
  <mergeCells count="10">
    <mergeCell ref="A2:T2"/>
    <mergeCell ref="A3:O3"/>
    <mergeCell ref="P3:T3"/>
    <mergeCell ref="A4:C4"/>
    <mergeCell ref="G4:J4"/>
    <mergeCell ref="K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4"/>
  <sheetViews>
    <sheetView workbookViewId="0">
      <selection activeCell="A14" sqref="A14:F14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96153846154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961538461538" customWidth="1"/>
  </cols>
  <sheetData>
    <row r="1" ht="16.35" customHeight="1" spans="1:1">
      <c r="A1" s="21"/>
    </row>
    <row r="2" ht="38.85" customHeight="1" spans="1:8">
      <c r="A2" s="2" t="s">
        <v>396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29</v>
      </c>
      <c r="B3" s="3"/>
      <c r="C3" s="3"/>
      <c r="D3" s="3"/>
      <c r="E3" s="3"/>
      <c r="F3" s="3"/>
      <c r="G3" s="3"/>
      <c r="H3" s="17" t="s">
        <v>30</v>
      </c>
    </row>
    <row r="4" ht="19.9" customHeight="1" spans="1:8">
      <c r="A4" s="4" t="s">
        <v>153</v>
      </c>
      <c r="B4" s="4" t="s">
        <v>154</v>
      </c>
      <c r="C4" s="4" t="s">
        <v>133</v>
      </c>
      <c r="D4" s="4" t="s">
        <v>397</v>
      </c>
      <c r="E4" s="4"/>
      <c r="F4" s="4"/>
      <c r="G4" s="4"/>
      <c r="H4" s="4" t="s">
        <v>156</v>
      </c>
    </row>
    <row r="5" ht="23.25" customHeight="1" spans="1:8">
      <c r="A5" s="4"/>
      <c r="B5" s="4"/>
      <c r="C5" s="4"/>
      <c r="D5" s="4" t="s">
        <v>135</v>
      </c>
      <c r="E5" s="4" t="s">
        <v>229</v>
      </c>
      <c r="F5" s="4"/>
      <c r="G5" s="4" t="s">
        <v>230</v>
      </c>
      <c r="H5" s="4"/>
    </row>
    <row r="6" ht="23.25" customHeight="1" spans="1:8">
      <c r="A6" s="4"/>
      <c r="B6" s="4"/>
      <c r="C6" s="4"/>
      <c r="D6" s="4"/>
      <c r="E6" s="4" t="s">
        <v>210</v>
      </c>
      <c r="F6" s="4" t="s">
        <v>203</v>
      </c>
      <c r="G6" s="4"/>
      <c r="H6" s="4"/>
    </row>
    <row r="7" ht="22.9" customHeight="1" spans="1:8">
      <c r="A7" s="25"/>
      <c r="B7" s="50" t="s">
        <v>133</v>
      </c>
      <c r="C7" s="24">
        <v>0</v>
      </c>
      <c r="D7" s="24"/>
      <c r="E7" s="24"/>
      <c r="F7" s="24"/>
      <c r="G7" s="24"/>
      <c r="H7" s="24"/>
    </row>
    <row r="8" ht="22.9" customHeight="1" spans="1:8">
      <c r="A8" s="23"/>
      <c r="B8" s="23"/>
      <c r="C8" s="24"/>
      <c r="D8" s="24"/>
      <c r="E8" s="24"/>
      <c r="F8" s="24"/>
      <c r="G8" s="24"/>
      <c r="H8" s="24"/>
    </row>
    <row r="9" ht="22.9" customHeight="1" spans="1:8">
      <c r="A9" s="51"/>
      <c r="B9" s="51"/>
      <c r="C9" s="24"/>
      <c r="D9" s="24"/>
      <c r="E9" s="24"/>
      <c r="F9" s="24"/>
      <c r="G9" s="24"/>
      <c r="H9" s="24"/>
    </row>
    <row r="10" ht="22.9" customHeight="1" spans="1:8">
      <c r="A10" s="51"/>
      <c r="B10" s="51"/>
      <c r="C10" s="24"/>
      <c r="D10" s="24"/>
      <c r="E10" s="24"/>
      <c r="F10" s="24"/>
      <c r="G10" s="24"/>
      <c r="H10" s="24"/>
    </row>
    <row r="11" ht="22.9" customHeight="1" spans="1:8">
      <c r="A11" s="51"/>
      <c r="B11" s="51"/>
      <c r="C11" s="24"/>
      <c r="D11" s="24"/>
      <c r="E11" s="24"/>
      <c r="F11" s="24"/>
      <c r="G11" s="24"/>
      <c r="H11" s="24"/>
    </row>
    <row r="12" ht="22.9" customHeight="1" spans="1:8">
      <c r="A12" s="52"/>
      <c r="B12" s="52"/>
      <c r="C12" s="53"/>
      <c r="D12" s="53"/>
      <c r="E12" s="55"/>
      <c r="F12" s="55"/>
      <c r="G12" s="55"/>
      <c r="H12" s="55"/>
    </row>
    <row r="14" ht="20.4" spans="1:6">
      <c r="A14" s="54" t="s">
        <v>398</v>
      </c>
      <c r="B14" s="54"/>
      <c r="C14" s="54"/>
      <c r="D14" s="54"/>
      <c r="E14" s="54"/>
      <c r="F14" s="54"/>
    </row>
  </sheetData>
  <mergeCells count="11">
    <mergeCell ref="A2:H2"/>
    <mergeCell ref="A3:G3"/>
    <mergeCell ref="D4:G4"/>
    <mergeCell ref="E5:F5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4"/>
  <sheetViews>
    <sheetView topLeftCell="A2" workbookViewId="0">
      <selection activeCell="E17" sqref="E17"/>
    </sheetView>
  </sheetViews>
  <sheetFormatPr defaultColWidth="10" defaultRowHeight="16.8" outlineLevelCol="7"/>
  <cols>
    <col min="1" max="1" width="10.7596153846154" customWidth="1"/>
    <col min="2" max="2" width="22.7596153846154" customWidth="1"/>
    <col min="3" max="3" width="19.2596153846154" customWidth="1"/>
    <col min="4" max="4" width="16.7596153846154" customWidth="1"/>
    <col min="5" max="6" width="16.375" customWidth="1"/>
    <col min="7" max="8" width="17.625" customWidth="1"/>
    <col min="9" max="9" width="9.75961538461538" customWidth="1"/>
  </cols>
  <sheetData>
    <row r="1" ht="16.35" customHeight="1" spans="1:1">
      <c r="A1" s="21"/>
    </row>
    <row r="2" ht="38.85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29</v>
      </c>
      <c r="B3" s="3"/>
      <c r="C3" s="3"/>
      <c r="D3" s="3"/>
      <c r="E3" s="3"/>
      <c r="F3" s="3"/>
      <c r="G3" s="3"/>
      <c r="H3" s="17" t="s">
        <v>30</v>
      </c>
    </row>
    <row r="4" ht="24.95" customHeight="1" spans="1:8">
      <c r="A4" s="4" t="s">
        <v>153</v>
      </c>
      <c r="B4" s="4" t="s">
        <v>154</v>
      </c>
      <c r="C4" s="4" t="s">
        <v>133</v>
      </c>
      <c r="D4" s="4" t="s">
        <v>399</v>
      </c>
      <c r="E4" s="4"/>
      <c r="F4" s="4"/>
      <c r="G4" s="4"/>
      <c r="H4" s="4" t="s">
        <v>156</v>
      </c>
    </row>
    <row r="5" ht="25.9" customHeight="1" spans="1:8">
      <c r="A5" s="4"/>
      <c r="B5" s="4"/>
      <c r="C5" s="4"/>
      <c r="D5" s="4" t="s">
        <v>135</v>
      </c>
      <c r="E5" s="4" t="s">
        <v>229</v>
      </c>
      <c r="F5" s="4"/>
      <c r="G5" s="4" t="s">
        <v>230</v>
      </c>
      <c r="H5" s="4"/>
    </row>
    <row r="6" ht="35.45" customHeight="1" spans="1:8">
      <c r="A6" s="4"/>
      <c r="B6" s="4"/>
      <c r="C6" s="4"/>
      <c r="D6" s="4"/>
      <c r="E6" s="4" t="s">
        <v>210</v>
      </c>
      <c r="F6" s="4" t="s">
        <v>203</v>
      </c>
      <c r="G6" s="4"/>
      <c r="H6" s="4"/>
    </row>
    <row r="7" ht="22.9" customHeight="1" spans="1:8">
      <c r="A7" s="25"/>
      <c r="B7" s="50" t="s">
        <v>133</v>
      </c>
      <c r="C7" s="24">
        <v>0</v>
      </c>
      <c r="D7" s="24"/>
      <c r="E7" s="24"/>
      <c r="F7" s="24"/>
      <c r="G7" s="24"/>
      <c r="H7" s="24"/>
    </row>
    <row r="8" ht="22.9" customHeight="1" spans="1:8">
      <c r="A8" s="23"/>
      <c r="B8" s="23"/>
      <c r="C8" s="24"/>
      <c r="D8" s="24"/>
      <c r="E8" s="24"/>
      <c r="F8" s="24"/>
      <c r="G8" s="24"/>
      <c r="H8" s="24"/>
    </row>
    <row r="9" ht="22.9" customHeight="1" spans="1:8">
      <c r="A9" s="51"/>
      <c r="B9" s="51"/>
      <c r="C9" s="24"/>
      <c r="D9" s="24"/>
      <c r="E9" s="24"/>
      <c r="F9" s="24"/>
      <c r="G9" s="24"/>
      <c r="H9" s="24"/>
    </row>
    <row r="10" ht="22.9" customHeight="1" spans="1:8">
      <c r="A10" s="51"/>
      <c r="B10" s="51"/>
      <c r="C10" s="24"/>
      <c r="D10" s="24"/>
      <c r="E10" s="24"/>
      <c r="F10" s="24"/>
      <c r="G10" s="24"/>
      <c r="H10" s="24"/>
    </row>
    <row r="11" ht="22.9" customHeight="1" spans="1:8">
      <c r="A11" s="51"/>
      <c r="B11" s="51"/>
      <c r="C11" s="24"/>
      <c r="D11" s="24"/>
      <c r="E11" s="24"/>
      <c r="F11" s="24"/>
      <c r="G11" s="24"/>
      <c r="H11" s="24"/>
    </row>
    <row r="12" ht="22.9" customHeight="1" spans="1:8">
      <c r="A12" s="52"/>
      <c r="B12" s="52"/>
      <c r="C12" s="53"/>
      <c r="D12" s="53"/>
      <c r="E12" s="55"/>
      <c r="F12" s="55"/>
      <c r="G12" s="55"/>
      <c r="H12" s="55"/>
    </row>
    <row r="14" ht="20.4" spans="1:6">
      <c r="A14" s="54" t="s">
        <v>400</v>
      </c>
      <c r="B14" s="54"/>
      <c r="C14" s="54"/>
      <c r="D14" s="54"/>
      <c r="E14" s="54"/>
      <c r="F14" s="54"/>
    </row>
  </sheetData>
  <mergeCells count="11">
    <mergeCell ref="A2:H2"/>
    <mergeCell ref="A3:G3"/>
    <mergeCell ref="D4:G4"/>
    <mergeCell ref="E5:F5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N8"/>
  <sheetViews>
    <sheetView workbookViewId="0">
      <selection activeCell="E6" sqref="E6"/>
    </sheetView>
  </sheetViews>
  <sheetFormatPr defaultColWidth="10" defaultRowHeight="16.8" outlineLevelRow="7"/>
  <cols>
    <col min="1" max="1" width="6.625" customWidth="1"/>
    <col min="2" max="2" width="15.625" customWidth="1"/>
    <col min="3" max="3" width="13.2596153846154" customWidth="1"/>
    <col min="4" max="14" width="7.75961538461539" customWidth="1"/>
    <col min="15" max="17" width="9.75961538461538" customWidth="1"/>
  </cols>
  <sheetData>
    <row r="1" ht="16.35" customHeight="1" spans="1:1">
      <c r="A1" s="21"/>
    </row>
    <row r="2" ht="45.75" customHeight="1" spans="1:14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17" t="s">
        <v>30</v>
      </c>
      <c r="N3" s="17"/>
    </row>
    <row r="4" ht="26.1" customHeight="1" spans="1:14">
      <c r="A4" s="4" t="s">
        <v>192</v>
      </c>
      <c r="B4" s="4" t="s">
        <v>401</v>
      </c>
      <c r="C4" s="4" t="s">
        <v>402</v>
      </c>
      <c r="D4" s="4"/>
      <c r="E4" s="4"/>
      <c r="F4" s="4"/>
      <c r="G4" s="4"/>
      <c r="H4" s="4"/>
      <c r="I4" s="4"/>
      <c r="J4" s="4"/>
      <c r="K4" s="4"/>
      <c r="L4" s="4"/>
      <c r="M4" s="4" t="s">
        <v>403</v>
      </c>
      <c r="N4" s="4"/>
    </row>
    <row r="5" ht="31.9" customHeight="1" spans="1:14">
      <c r="A5" s="4"/>
      <c r="B5" s="4"/>
      <c r="C5" s="4" t="s">
        <v>404</v>
      </c>
      <c r="D5" s="4" t="s">
        <v>136</v>
      </c>
      <c r="E5" s="4"/>
      <c r="F5" s="4"/>
      <c r="G5" s="4"/>
      <c r="H5" s="4"/>
      <c r="I5" s="4"/>
      <c r="J5" s="4" t="s">
        <v>405</v>
      </c>
      <c r="K5" s="4" t="s">
        <v>138</v>
      </c>
      <c r="L5" s="4" t="s">
        <v>139</v>
      </c>
      <c r="M5" s="4" t="s">
        <v>406</v>
      </c>
      <c r="N5" s="4" t="s">
        <v>407</v>
      </c>
    </row>
    <row r="6" ht="44.85" customHeight="1" spans="1:14">
      <c r="A6" s="5"/>
      <c r="B6" s="5"/>
      <c r="C6" s="5"/>
      <c r="D6" s="5" t="s">
        <v>408</v>
      </c>
      <c r="E6" s="5" t="s">
        <v>409</v>
      </c>
      <c r="F6" s="5" t="s">
        <v>410</v>
      </c>
      <c r="G6" s="4" t="s">
        <v>411</v>
      </c>
      <c r="H6" s="4" t="s">
        <v>412</v>
      </c>
      <c r="I6" s="4" t="s">
        <v>413</v>
      </c>
      <c r="J6" s="4"/>
      <c r="K6" s="4"/>
      <c r="L6" s="4"/>
      <c r="M6" s="4"/>
      <c r="N6" s="4"/>
    </row>
    <row r="7" ht="62" customHeight="1" spans="1:14">
      <c r="A7" s="44">
        <v>84</v>
      </c>
      <c r="B7" s="44" t="s">
        <v>133</v>
      </c>
      <c r="C7" s="45">
        <f>SUM(D7:N7)</f>
        <v>16898.59</v>
      </c>
      <c r="D7" s="45"/>
      <c r="E7" s="45">
        <v>16898.59</v>
      </c>
      <c r="F7" s="45"/>
      <c r="G7" s="47"/>
      <c r="H7" s="48"/>
      <c r="I7" s="48"/>
      <c r="J7" s="48"/>
      <c r="K7" s="48"/>
      <c r="L7" s="48"/>
      <c r="M7" s="48"/>
      <c r="N7" s="48"/>
    </row>
    <row r="8" ht="35" customHeight="1" spans="1:14">
      <c r="A8" s="46">
        <v>84</v>
      </c>
      <c r="B8" s="46" t="s">
        <v>414</v>
      </c>
      <c r="C8" s="45">
        <f>SUM(D8:N8)</f>
        <v>16898.59</v>
      </c>
      <c r="D8" s="45"/>
      <c r="E8" s="45">
        <v>16898.59</v>
      </c>
      <c r="F8" s="45"/>
      <c r="G8" s="49"/>
      <c r="H8" s="45"/>
      <c r="I8" s="45"/>
      <c r="J8" s="45"/>
      <c r="K8" s="45"/>
      <c r="L8" s="45"/>
      <c r="M8" s="45"/>
      <c r="N8" s="45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M10"/>
  <sheetViews>
    <sheetView zoomScale="130" zoomScaleNormal="130" topLeftCell="A4" workbookViewId="0">
      <selection activeCell="E7" sqref="E7:E9"/>
    </sheetView>
  </sheetViews>
  <sheetFormatPr defaultColWidth="10" defaultRowHeight="16.8"/>
  <cols>
    <col min="1" max="1" width="6.75961538461539" customWidth="1"/>
    <col min="2" max="2" width="15.125" customWidth="1"/>
    <col min="3" max="3" width="8.5" customWidth="1"/>
    <col min="4" max="4" width="12.2596153846154" customWidth="1"/>
    <col min="5" max="5" width="8.375" customWidth="1"/>
    <col min="6" max="6" width="8.5" customWidth="1"/>
    <col min="7" max="7" width="15.2596153846154" customWidth="1"/>
    <col min="8" max="8" width="9.875" customWidth="1"/>
    <col min="9" max="9" width="11.125" customWidth="1"/>
    <col min="10" max="10" width="11.5" customWidth="1"/>
    <col min="11" max="11" width="7.125" customWidth="1"/>
    <col min="12" max="12" width="16.5" customWidth="1"/>
    <col min="13" max="13" width="15.125" customWidth="1"/>
    <col min="14" max="18" width="9.75961538461538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37.9" customHeight="1" spans="1:13">
      <c r="A2" s="21"/>
      <c r="B2" s="21"/>
      <c r="C2" s="22" t="s">
        <v>415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4.2" customHeight="1" spans="1:13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17" t="s">
        <v>30</v>
      </c>
      <c r="M3" s="17"/>
    </row>
    <row r="4" ht="33.6" customHeight="1" spans="1:13">
      <c r="A4" s="4" t="s">
        <v>192</v>
      </c>
      <c r="B4" s="4" t="s">
        <v>416</v>
      </c>
      <c r="C4" s="4" t="s">
        <v>417</v>
      </c>
      <c r="D4" s="4" t="s">
        <v>418</v>
      </c>
      <c r="E4" s="4" t="s">
        <v>419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420</v>
      </c>
      <c r="F5" s="4" t="s">
        <v>421</v>
      </c>
      <c r="G5" s="4" t="s">
        <v>422</v>
      </c>
      <c r="H5" s="4" t="s">
        <v>423</v>
      </c>
      <c r="I5" s="5" t="s">
        <v>424</v>
      </c>
      <c r="J5" s="5" t="s">
        <v>425</v>
      </c>
      <c r="K5" s="5" t="s">
        <v>426</v>
      </c>
      <c r="L5" s="5" t="s">
        <v>427</v>
      </c>
      <c r="M5" s="5" t="s">
        <v>428</v>
      </c>
    </row>
    <row r="6" ht="28.5" customHeight="1" spans="1:13">
      <c r="A6" s="23">
        <v>84</v>
      </c>
      <c r="B6" s="23" t="s">
        <v>3</v>
      </c>
      <c r="C6" s="24">
        <v>16898.59</v>
      </c>
      <c r="D6" s="25"/>
      <c r="E6" s="25"/>
      <c r="F6" s="25"/>
      <c r="G6" s="25"/>
      <c r="H6" s="33"/>
      <c r="I6" s="37"/>
      <c r="J6" s="38"/>
      <c r="K6" s="37"/>
      <c r="L6" s="37"/>
      <c r="M6" s="37"/>
    </row>
    <row r="7" ht="24" spans="1:13">
      <c r="A7" s="26">
        <v>84</v>
      </c>
      <c r="B7" s="26" t="s">
        <v>3</v>
      </c>
      <c r="C7" s="27">
        <v>16898.59</v>
      </c>
      <c r="D7" s="28" t="s">
        <v>429</v>
      </c>
      <c r="E7" s="9" t="s">
        <v>430</v>
      </c>
      <c r="F7" s="28" t="s">
        <v>431</v>
      </c>
      <c r="G7" s="34" t="s">
        <v>432</v>
      </c>
      <c r="H7" s="35" t="s">
        <v>433</v>
      </c>
      <c r="I7" s="39" t="s">
        <v>434</v>
      </c>
      <c r="J7" s="38" t="s">
        <v>435</v>
      </c>
      <c r="K7" s="40"/>
      <c r="L7" s="41" t="s">
        <v>436</v>
      </c>
      <c r="M7" s="38"/>
    </row>
    <row r="8" ht="48" spans="1:13">
      <c r="A8" s="29"/>
      <c r="B8" s="29"/>
      <c r="C8" s="30"/>
      <c r="D8" s="28"/>
      <c r="E8" s="9"/>
      <c r="F8" s="28" t="s">
        <v>437</v>
      </c>
      <c r="G8" s="34" t="s">
        <v>438</v>
      </c>
      <c r="H8" s="35" t="s">
        <v>433</v>
      </c>
      <c r="I8" s="39" t="s">
        <v>434</v>
      </c>
      <c r="J8" s="38" t="s">
        <v>435</v>
      </c>
      <c r="K8" s="40"/>
      <c r="L8" s="41" t="s">
        <v>439</v>
      </c>
      <c r="M8" s="38"/>
    </row>
    <row r="9" ht="36" spans="1:13">
      <c r="A9" s="29"/>
      <c r="B9" s="29"/>
      <c r="C9" s="30"/>
      <c r="D9" s="28"/>
      <c r="E9" s="9"/>
      <c r="F9" s="28" t="s">
        <v>440</v>
      </c>
      <c r="G9" s="34" t="s">
        <v>441</v>
      </c>
      <c r="H9" s="35" t="s">
        <v>433</v>
      </c>
      <c r="I9" s="39" t="s">
        <v>434</v>
      </c>
      <c r="J9" s="38" t="s">
        <v>435</v>
      </c>
      <c r="K9" s="40"/>
      <c r="L9" s="41" t="s">
        <v>442</v>
      </c>
      <c r="M9" s="38"/>
    </row>
    <row r="10" ht="33" spans="1:13">
      <c r="A10" s="31"/>
      <c r="B10" s="31"/>
      <c r="C10" s="32"/>
      <c r="D10" s="28"/>
      <c r="E10" s="25" t="s">
        <v>443</v>
      </c>
      <c r="F10" s="28" t="s">
        <v>444</v>
      </c>
      <c r="G10" s="28" t="s">
        <v>445</v>
      </c>
      <c r="H10" s="36" t="s">
        <v>446</v>
      </c>
      <c r="I10" s="38" t="s">
        <v>447</v>
      </c>
      <c r="J10" s="38" t="s">
        <v>435</v>
      </c>
      <c r="K10" s="38" t="s">
        <v>448</v>
      </c>
      <c r="L10" s="42" t="s">
        <v>449</v>
      </c>
      <c r="M10" s="38"/>
    </row>
  </sheetData>
  <mergeCells count="13">
    <mergeCell ref="C2:M2"/>
    <mergeCell ref="A3:K3"/>
    <mergeCell ref="L3:M3"/>
    <mergeCell ref="E4:M4"/>
    <mergeCell ref="A4:A5"/>
    <mergeCell ref="A7:A10"/>
    <mergeCell ref="B4:B5"/>
    <mergeCell ref="B7:B10"/>
    <mergeCell ref="C4:C5"/>
    <mergeCell ref="C7:C10"/>
    <mergeCell ref="D4:D5"/>
    <mergeCell ref="D7:D10"/>
    <mergeCell ref="E7:E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12"/>
  <sheetViews>
    <sheetView zoomScale="115" zoomScaleNormal="115" topLeftCell="A10" workbookViewId="0">
      <selection activeCell="F6" sqref="F6:F12"/>
    </sheetView>
  </sheetViews>
  <sheetFormatPr defaultColWidth="10" defaultRowHeight="16.8"/>
  <cols>
    <col min="1" max="1" width="6.25961538461539" customWidth="1"/>
    <col min="2" max="2" width="13.375" customWidth="1"/>
    <col min="3" max="3" width="13.6346153846154" customWidth="1"/>
    <col min="4" max="4" width="10.5" customWidth="1"/>
    <col min="5" max="6" width="9.75961538461538" customWidth="1"/>
    <col min="7" max="7" width="9.875" customWidth="1"/>
    <col min="8" max="9" width="8.25961538461539" customWidth="1"/>
    <col min="10" max="10" width="45.7596153846154" customWidth="1"/>
    <col min="11" max="11" width="7" customWidth="1"/>
    <col min="12" max="12" width="11.125" customWidth="1"/>
    <col min="13" max="13" width="11.5" customWidth="1"/>
    <col min="14" max="16" width="9.75961538461538" customWidth="1"/>
    <col min="17" max="17" width="24.375" customWidth="1"/>
    <col min="18" max="18" width="15.7596153846154" customWidth="1"/>
    <col min="19" max="19" width="9.75961538461538" customWidth="1"/>
  </cols>
  <sheetData>
    <row r="1" ht="42.2" customHeight="1" spans="1:18">
      <c r="A1" s="2" t="s">
        <v>450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7" t="s">
        <v>30</v>
      </c>
      <c r="R2" s="17"/>
    </row>
    <row r="3" ht="21.6" customHeight="1" spans="1:18">
      <c r="A3" s="4" t="s">
        <v>386</v>
      </c>
      <c r="B3" s="4" t="s">
        <v>387</v>
      </c>
      <c r="C3" s="4" t="s">
        <v>451</v>
      </c>
      <c r="D3" s="4"/>
      <c r="E3" s="4"/>
      <c r="F3" s="4"/>
      <c r="G3" s="4"/>
      <c r="H3" s="4"/>
      <c r="I3" s="4"/>
      <c r="J3" s="4" t="s">
        <v>452</v>
      </c>
      <c r="K3" s="4" t="s">
        <v>453</v>
      </c>
      <c r="L3" s="4"/>
      <c r="M3" s="4"/>
      <c r="N3" s="4"/>
      <c r="O3" s="4"/>
      <c r="P3" s="4"/>
      <c r="Q3" s="4"/>
      <c r="R3" s="4"/>
    </row>
    <row r="4" ht="23.25" customHeight="1" spans="1:18">
      <c r="A4" s="4"/>
      <c r="B4" s="4"/>
      <c r="C4" s="4" t="s">
        <v>417</v>
      </c>
      <c r="D4" s="4" t="s">
        <v>454</v>
      </c>
      <c r="E4" s="4"/>
      <c r="F4" s="4"/>
      <c r="G4" s="4"/>
      <c r="H4" s="4" t="s">
        <v>455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ht="31.15" customHeight="1" spans="1:18">
      <c r="A5" s="5"/>
      <c r="B5" s="5"/>
      <c r="C5" s="5"/>
      <c r="D5" s="5" t="s">
        <v>136</v>
      </c>
      <c r="E5" s="5" t="s">
        <v>456</v>
      </c>
      <c r="F5" s="5" t="s">
        <v>140</v>
      </c>
      <c r="G5" s="5" t="s">
        <v>457</v>
      </c>
      <c r="H5" s="5" t="s">
        <v>155</v>
      </c>
      <c r="I5" s="5" t="s">
        <v>156</v>
      </c>
      <c r="J5" s="5"/>
      <c r="K5" s="5" t="s">
        <v>420</v>
      </c>
      <c r="L5" s="5" t="s">
        <v>421</v>
      </c>
      <c r="M5" s="4" t="s">
        <v>422</v>
      </c>
      <c r="N5" s="4" t="s">
        <v>427</v>
      </c>
      <c r="O5" s="4" t="s">
        <v>423</v>
      </c>
      <c r="P5" s="4" t="s">
        <v>458</v>
      </c>
      <c r="Q5" s="4" t="s">
        <v>459</v>
      </c>
      <c r="R5" s="4" t="s">
        <v>428</v>
      </c>
    </row>
    <row r="6" s="1" customFormat="1" ht="53.25" customHeight="1" spans="1:18">
      <c r="A6" s="6">
        <v>84</v>
      </c>
      <c r="B6" s="6" t="s">
        <v>460</v>
      </c>
      <c r="C6" s="7">
        <v>100316.86</v>
      </c>
      <c r="D6" s="7">
        <v>95564</v>
      </c>
      <c r="E6" s="7"/>
      <c r="F6" s="7"/>
      <c r="G6" s="7">
        <v>4752.86</v>
      </c>
      <c r="H6" s="7">
        <v>83418.27</v>
      </c>
      <c r="I6" s="7">
        <v>16898.59</v>
      </c>
      <c r="J6" s="8" t="s">
        <v>461</v>
      </c>
      <c r="K6" s="6" t="s">
        <v>462</v>
      </c>
      <c r="L6" s="9" t="s">
        <v>430</v>
      </c>
      <c r="M6" s="13" t="s">
        <v>432</v>
      </c>
      <c r="N6" s="14" t="s">
        <v>433</v>
      </c>
      <c r="O6" s="14" t="s">
        <v>434</v>
      </c>
      <c r="P6" s="14"/>
      <c r="Q6" s="14" t="s">
        <v>436</v>
      </c>
      <c r="R6" s="18"/>
    </row>
    <row r="7" s="1" customFormat="1" ht="53.25" customHeight="1" spans="1:18">
      <c r="A7" s="6"/>
      <c r="B7" s="6"/>
      <c r="C7" s="7"/>
      <c r="D7" s="7"/>
      <c r="E7" s="7"/>
      <c r="F7" s="7"/>
      <c r="G7" s="7"/>
      <c r="H7" s="7"/>
      <c r="I7" s="7"/>
      <c r="J7" s="8"/>
      <c r="K7" s="6"/>
      <c r="L7" s="9"/>
      <c r="M7" s="13" t="s">
        <v>438</v>
      </c>
      <c r="N7" s="14" t="s">
        <v>433</v>
      </c>
      <c r="O7" s="14" t="s">
        <v>434</v>
      </c>
      <c r="P7" s="14"/>
      <c r="Q7" s="14" t="s">
        <v>439</v>
      </c>
      <c r="R7" s="18"/>
    </row>
    <row r="8" s="1" customFormat="1" ht="53.25" customHeight="1" spans="1:18">
      <c r="A8" s="6"/>
      <c r="B8" s="6"/>
      <c r="C8" s="7"/>
      <c r="D8" s="7"/>
      <c r="E8" s="7"/>
      <c r="F8" s="7"/>
      <c r="G8" s="7"/>
      <c r="H8" s="7"/>
      <c r="I8" s="7"/>
      <c r="J8" s="8"/>
      <c r="K8" s="6"/>
      <c r="L8" s="9"/>
      <c r="M8" s="13" t="s">
        <v>441</v>
      </c>
      <c r="N8" s="14" t="s">
        <v>433</v>
      </c>
      <c r="O8" s="14" t="s">
        <v>434</v>
      </c>
      <c r="P8" s="14"/>
      <c r="Q8" s="14" t="s">
        <v>442</v>
      </c>
      <c r="R8" s="18"/>
    </row>
    <row r="9" s="1" customFormat="1" ht="60.75" customHeight="1" spans="1:18">
      <c r="A9" s="6"/>
      <c r="B9" s="6"/>
      <c r="C9" s="7"/>
      <c r="D9" s="7"/>
      <c r="E9" s="7"/>
      <c r="F9" s="7"/>
      <c r="G9" s="7"/>
      <c r="H9" s="7"/>
      <c r="I9" s="7"/>
      <c r="J9" s="8"/>
      <c r="K9" s="6" t="s">
        <v>463</v>
      </c>
      <c r="L9" s="10" t="s">
        <v>464</v>
      </c>
      <c r="M9" s="13" t="s">
        <v>465</v>
      </c>
      <c r="N9" s="14" t="s">
        <v>466</v>
      </c>
      <c r="O9" s="14">
        <v>95</v>
      </c>
      <c r="P9" s="14" t="s">
        <v>448</v>
      </c>
      <c r="Q9" s="14" t="s">
        <v>467</v>
      </c>
      <c r="R9" s="19"/>
    </row>
    <row r="10" s="1" customFormat="1" ht="60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8"/>
      <c r="K10" s="6"/>
      <c r="L10" s="11"/>
      <c r="M10" s="15" t="s">
        <v>468</v>
      </c>
      <c r="N10" s="16" t="s">
        <v>466</v>
      </c>
      <c r="O10" s="16">
        <v>95</v>
      </c>
      <c r="P10" s="16" t="s">
        <v>448</v>
      </c>
      <c r="Q10" s="14" t="s">
        <v>469</v>
      </c>
      <c r="R10" s="20"/>
    </row>
    <row r="11" ht="60.75" customHeight="1" spans="1:18">
      <c r="A11" s="6"/>
      <c r="B11" s="6"/>
      <c r="C11" s="7"/>
      <c r="D11" s="7"/>
      <c r="E11" s="7"/>
      <c r="F11" s="7"/>
      <c r="G11" s="7"/>
      <c r="H11" s="7"/>
      <c r="I11" s="7"/>
      <c r="J11" s="8"/>
      <c r="K11" s="6"/>
      <c r="L11" s="11"/>
      <c r="M11" s="13" t="s">
        <v>470</v>
      </c>
      <c r="N11" s="14" t="s">
        <v>466</v>
      </c>
      <c r="O11" s="14">
        <v>95</v>
      </c>
      <c r="P11" s="14" t="s">
        <v>448</v>
      </c>
      <c r="Q11" s="14" t="s">
        <v>471</v>
      </c>
      <c r="R11" s="18"/>
    </row>
    <row r="12" ht="60.75" customHeight="1" spans="1:18">
      <c r="A12" s="6"/>
      <c r="B12" s="6"/>
      <c r="C12" s="7"/>
      <c r="D12" s="7"/>
      <c r="E12" s="7"/>
      <c r="F12" s="7"/>
      <c r="G12" s="7"/>
      <c r="H12" s="7"/>
      <c r="I12" s="7"/>
      <c r="J12" s="8"/>
      <c r="K12" s="6"/>
      <c r="L12" s="12"/>
      <c r="M12" s="13" t="s">
        <v>472</v>
      </c>
      <c r="N12" s="14" t="s">
        <v>466</v>
      </c>
      <c r="O12" s="14">
        <v>95</v>
      </c>
      <c r="P12" s="14" t="s">
        <v>448</v>
      </c>
      <c r="Q12" s="14" t="s">
        <v>473</v>
      </c>
      <c r="R12" s="18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8"/>
    <mergeCell ref="K9:K12"/>
    <mergeCell ref="L6:L8"/>
    <mergeCell ref="L9:L12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zoomScale="130" zoomScaleNormal="130" topLeftCell="A2" workbookViewId="0">
      <selection activeCell="F6" sqref="F6:F9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96153846154" customWidth="1"/>
    <col min="8" max="8" width="11" customWidth="1"/>
    <col min="9" max="9" width="9.75961538461538" customWidth="1"/>
  </cols>
  <sheetData>
    <row r="1" ht="6.95" customHeight="1" spans="1:8">
      <c r="A1" s="21"/>
      <c r="H1" s="224"/>
    </row>
    <row r="2" ht="24.2" customHeight="1" spans="1:8">
      <c r="A2" s="220" t="s">
        <v>6</v>
      </c>
      <c r="B2" s="220"/>
      <c r="C2" s="220"/>
      <c r="D2" s="220"/>
      <c r="E2" s="220"/>
      <c r="F2" s="220"/>
      <c r="G2" s="220"/>
      <c r="H2" s="220"/>
    </row>
    <row r="3" ht="17.25" customHeight="1" spans="1:8">
      <c r="A3" s="3" t="s">
        <v>29</v>
      </c>
      <c r="B3" s="3"/>
      <c r="C3" s="3"/>
      <c r="D3" s="3"/>
      <c r="E3" s="3"/>
      <c r="F3" s="3"/>
      <c r="G3" s="17" t="s">
        <v>30</v>
      </c>
      <c r="H3" s="17"/>
    </row>
    <row r="4" ht="17.85" customHeight="1" spans="1:8">
      <c r="A4" s="4" t="s">
        <v>31</v>
      </c>
      <c r="B4" s="4"/>
      <c r="C4" s="4" t="s">
        <v>32</v>
      </c>
      <c r="D4" s="4"/>
      <c r="E4" s="4"/>
      <c r="F4" s="4"/>
      <c r="G4" s="4"/>
      <c r="H4" s="4"/>
    </row>
    <row r="5" ht="22.35" customHeight="1" spans="1:8">
      <c r="A5" s="4" t="s">
        <v>33</v>
      </c>
      <c r="B5" s="4" t="s">
        <v>34</v>
      </c>
      <c r="C5" s="4" t="s">
        <v>35</v>
      </c>
      <c r="D5" s="4" t="s">
        <v>34</v>
      </c>
      <c r="E5" s="4" t="s">
        <v>36</v>
      </c>
      <c r="F5" s="4" t="s">
        <v>34</v>
      </c>
      <c r="G5" s="4" t="s">
        <v>37</v>
      </c>
      <c r="H5" s="4" t="s">
        <v>34</v>
      </c>
    </row>
    <row r="6" ht="16.35" customHeight="1" spans="1:8">
      <c r="A6" s="25" t="s">
        <v>38</v>
      </c>
      <c r="B6" s="53">
        <f>B7+B8</f>
        <v>95564</v>
      </c>
      <c r="C6" s="28" t="s">
        <v>39</v>
      </c>
      <c r="D6" s="55"/>
      <c r="E6" s="221" t="s">
        <v>40</v>
      </c>
      <c r="F6" s="222">
        <f>F7+F8+F9</f>
        <v>83418.27</v>
      </c>
      <c r="G6" s="28" t="s">
        <v>41</v>
      </c>
      <c r="H6" s="53">
        <v>677.88</v>
      </c>
    </row>
    <row r="7" ht="16.35" customHeight="1" spans="1:8">
      <c r="A7" s="28" t="s">
        <v>42</v>
      </c>
      <c r="B7" s="53">
        <v>90613.5</v>
      </c>
      <c r="C7" s="28" t="s">
        <v>43</v>
      </c>
      <c r="D7" s="55"/>
      <c r="E7" s="223" t="s">
        <v>44</v>
      </c>
      <c r="F7" s="218">
        <v>57057.3</v>
      </c>
      <c r="G7" s="28" t="s">
        <v>45</v>
      </c>
      <c r="H7" s="53">
        <v>1003.17</v>
      </c>
    </row>
    <row r="8" ht="16.35" customHeight="1" spans="1:8">
      <c r="A8" s="25" t="s">
        <v>46</v>
      </c>
      <c r="B8" s="53">
        <v>4950.5</v>
      </c>
      <c r="C8" s="28" t="s">
        <v>47</v>
      </c>
      <c r="D8" s="55"/>
      <c r="E8" s="223" t="s">
        <v>48</v>
      </c>
      <c r="F8" s="218">
        <v>11321.97</v>
      </c>
      <c r="G8" s="28" t="s">
        <v>49</v>
      </c>
      <c r="H8" s="53">
        <v>1007.8</v>
      </c>
    </row>
    <row r="9" ht="16.35" customHeight="1" spans="1:8">
      <c r="A9" s="28" t="s">
        <v>50</v>
      </c>
      <c r="B9" s="53"/>
      <c r="C9" s="28" t="s">
        <v>51</v>
      </c>
      <c r="D9" s="55"/>
      <c r="E9" s="223" t="s">
        <v>52</v>
      </c>
      <c r="F9" s="218">
        <v>15039</v>
      </c>
      <c r="G9" s="28" t="s">
        <v>53</v>
      </c>
      <c r="H9" s="53"/>
    </row>
    <row r="10" ht="16.35" customHeight="1" spans="1:8">
      <c r="A10" s="28" t="s">
        <v>54</v>
      </c>
      <c r="B10" s="53"/>
      <c r="C10" s="28" t="s">
        <v>55</v>
      </c>
      <c r="D10" s="55">
        <v>100316.86</v>
      </c>
      <c r="E10" s="221" t="s">
        <v>56</v>
      </c>
      <c r="F10" s="222">
        <f>F11+F12+F13+F14+F15+F16+F17+F18+F19+F20</f>
        <v>16898.59</v>
      </c>
      <c r="G10" s="28" t="s">
        <v>57</v>
      </c>
      <c r="H10" s="53">
        <v>72537.73</v>
      </c>
    </row>
    <row r="11" ht="16.35" customHeight="1" spans="1:8">
      <c r="A11" s="28" t="s">
        <v>58</v>
      </c>
      <c r="B11" s="53"/>
      <c r="C11" s="28" t="s">
        <v>59</v>
      </c>
      <c r="D11" s="55"/>
      <c r="E11" s="223" t="s">
        <v>60</v>
      </c>
      <c r="F11" s="218"/>
      <c r="G11" s="28" t="s">
        <v>61</v>
      </c>
      <c r="H11" s="53">
        <v>24067.11</v>
      </c>
    </row>
    <row r="12" ht="16.35" customHeight="1" spans="1:8">
      <c r="A12" s="28" t="s">
        <v>62</v>
      </c>
      <c r="B12" s="53"/>
      <c r="C12" s="28" t="s">
        <v>63</v>
      </c>
      <c r="D12" s="55"/>
      <c r="E12" s="223" t="s">
        <v>64</v>
      </c>
      <c r="F12" s="218">
        <v>4243.11</v>
      </c>
      <c r="G12" s="28" t="s">
        <v>65</v>
      </c>
      <c r="H12" s="53"/>
    </row>
    <row r="13" ht="16.35" customHeight="1" spans="1:8">
      <c r="A13" s="28" t="s">
        <v>66</v>
      </c>
      <c r="B13" s="53"/>
      <c r="C13" s="28" t="s">
        <v>67</v>
      </c>
      <c r="D13" s="55"/>
      <c r="E13" s="223" t="s">
        <v>68</v>
      </c>
      <c r="F13" s="218"/>
      <c r="G13" s="28" t="s">
        <v>69</v>
      </c>
      <c r="H13" s="53"/>
    </row>
    <row r="14" ht="16.35" customHeight="1" spans="1:8">
      <c r="A14" s="28" t="s">
        <v>70</v>
      </c>
      <c r="B14" s="53"/>
      <c r="C14" s="28" t="s">
        <v>71</v>
      </c>
      <c r="D14" s="55"/>
      <c r="E14" s="223" t="s">
        <v>72</v>
      </c>
      <c r="F14" s="218"/>
      <c r="G14" s="28" t="s">
        <v>73</v>
      </c>
      <c r="H14" s="53">
        <v>1023.17</v>
      </c>
    </row>
    <row r="15" ht="16.35" customHeight="1" spans="1:8">
      <c r="A15" s="28" t="s">
        <v>74</v>
      </c>
      <c r="B15" s="53"/>
      <c r="C15" s="28" t="s">
        <v>75</v>
      </c>
      <c r="D15" s="55"/>
      <c r="E15" s="223" t="s">
        <v>76</v>
      </c>
      <c r="F15" s="218"/>
      <c r="G15" s="28" t="s">
        <v>77</v>
      </c>
      <c r="H15" s="53"/>
    </row>
    <row r="16" ht="16.35" customHeight="1" spans="1:8">
      <c r="A16" s="28" t="s">
        <v>78</v>
      </c>
      <c r="B16" s="53"/>
      <c r="C16" s="28" t="s">
        <v>79</v>
      </c>
      <c r="D16" s="55"/>
      <c r="E16" s="223" t="s">
        <v>80</v>
      </c>
      <c r="F16" s="218">
        <v>8552.95</v>
      </c>
      <c r="G16" s="28" t="s">
        <v>81</v>
      </c>
      <c r="H16" s="53"/>
    </row>
    <row r="17" ht="16.35" customHeight="1" spans="1:8">
      <c r="A17" s="28" t="s">
        <v>82</v>
      </c>
      <c r="B17" s="53"/>
      <c r="C17" s="28" t="s">
        <v>83</v>
      </c>
      <c r="D17" s="55"/>
      <c r="E17" s="223" t="s">
        <v>84</v>
      </c>
      <c r="F17" s="218"/>
      <c r="G17" s="28" t="s">
        <v>85</v>
      </c>
      <c r="H17" s="53"/>
    </row>
    <row r="18" ht="16.35" customHeight="1" spans="1:8">
      <c r="A18" s="28" t="s">
        <v>86</v>
      </c>
      <c r="B18" s="53"/>
      <c r="C18" s="28" t="s">
        <v>87</v>
      </c>
      <c r="D18" s="55"/>
      <c r="E18" s="223" t="s">
        <v>88</v>
      </c>
      <c r="F18" s="218"/>
      <c r="G18" s="28" t="s">
        <v>89</v>
      </c>
      <c r="H18" s="53"/>
    </row>
    <row r="19" ht="16.35" customHeight="1" spans="1:8">
      <c r="A19" s="28" t="s">
        <v>90</v>
      </c>
      <c r="B19" s="53"/>
      <c r="C19" s="28" t="s">
        <v>91</v>
      </c>
      <c r="D19" s="55"/>
      <c r="E19" s="223" t="s">
        <v>92</v>
      </c>
      <c r="F19" s="218"/>
      <c r="G19" s="28" t="s">
        <v>93</v>
      </c>
      <c r="H19" s="53"/>
    </row>
    <row r="20" ht="16.35" customHeight="1" spans="1:8">
      <c r="A20" s="25" t="s">
        <v>94</v>
      </c>
      <c r="B20" s="24"/>
      <c r="C20" s="28" t="s">
        <v>95</v>
      </c>
      <c r="D20" s="55"/>
      <c r="E20" s="223" t="s">
        <v>96</v>
      </c>
      <c r="F20" s="218">
        <v>4102.53</v>
      </c>
      <c r="G20" s="28"/>
      <c r="H20" s="53"/>
    </row>
    <row r="21" ht="16.35" customHeight="1" spans="1:8">
      <c r="A21" s="25" t="s">
        <v>97</v>
      </c>
      <c r="B21" s="24"/>
      <c r="C21" s="28" t="s">
        <v>98</v>
      </c>
      <c r="D21" s="55"/>
      <c r="E21" s="221" t="s">
        <v>99</v>
      </c>
      <c r="F21" s="222"/>
      <c r="G21" s="28"/>
      <c r="H21" s="53"/>
    </row>
    <row r="22" ht="16.35" customHeight="1" spans="1:8">
      <c r="A22" s="25" t="s">
        <v>100</v>
      </c>
      <c r="B22" s="24"/>
      <c r="C22" s="28" t="s">
        <v>101</v>
      </c>
      <c r="D22" s="55"/>
      <c r="E22" s="223"/>
      <c r="F22" s="223"/>
      <c r="G22" s="28"/>
      <c r="H22" s="53"/>
    </row>
    <row r="23" ht="16.35" customHeight="1" spans="1:8">
      <c r="A23" s="25" t="s">
        <v>102</v>
      </c>
      <c r="B23" s="24"/>
      <c r="C23" s="28" t="s">
        <v>103</v>
      </c>
      <c r="D23" s="55"/>
      <c r="E23" s="223"/>
      <c r="F23" s="223"/>
      <c r="G23" s="28"/>
      <c r="H23" s="53"/>
    </row>
    <row r="24" ht="16.35" customHeight="1" spans="1:8">
      <c r="A24" s="25" t="s">
        <v>104</v>
      </c>
      <c r="B24" s="24"/>
      <c r="C24" s="28" t="s">
        <v>105</v>
      </c>
      <c r="D24" s="55"/>
      <c r="E24" s="223"/>
      <c r="F24" s="223"/>
      <c r="G24" s="28"/>
      <c r="H24" s="53"/>
    </row>
    <row r="25" ht="16.35" customHeight="1" spans="1:8">
      <c r="A25" s="28" t="s">
        <v>106</v>
      </c>
      <c r="B25" s="53"/>
      <c r="C25" s="28" t="s">
        <v>107</v>
      </c>
      <c r="D25" s="55"/>
      <c r="E25" s="28"/>
      <c r="F25" s="28"/>
      <c r="G25" s="28"/>
      <c r="H25" s="53"/>
    </row>
    <row r="26" ht="16.35" customHeight="1" spans="1:8">
      <c r="A26" s="28" t="s">
        <v>108</v>
      </c>
      <c r="B26" s="53"/>
      <c r="C26" s="28" t="s">
        <v>109</v>
      </c>
      <c r="D26" s="55"/>
      <c r="E26" s="28"/>
      <c r="F26" s="28"/>
      <c r="G26" s="28"/>
      <c r="H26" s="53"/>
    </row>
    <row r="27" ht="16.35" customHeight="1" spans="1:8">
      <c r="A27" s="28" t="s">
        <v>110</v>
      </c>
      <c r="B27" s="53"/>
      <c r="C27" s="28" t="s">
        <v>111</v>
      </c>
      <c r="D27" s="55"/>
      <c r="E27" s="28"/>
      <c r="F27" s="28"/>
      <c r="G27" s="28"/>
      <c r="H27" s="53"/>
    </row>
    <row r="28" ht="16.35" customHeight="1" spans="1:8">
      <c r="A28" s="221" t="s">
        <v>112</v>
      </c>
      <c r="B28" s="222"/>
      <c r="C28" s="28" t="s">
        <v>113</v>
      </c>
      <c r="D28" s="55"/>
      <c r="E28" s="28"/>
      <c r="F28" s="28"/>
      <c r="G28" s="28"/>
      <c r="H28" s="53"/>
    </row>
    <row r="29" ht="16.35" customHeight="1" spans="1:8">
      <c r="A29" s="221" t="s">
        <v>114</v>
      </c>
      <c r="B29" s="222"/>
      <c r="C29" s="28" t="s">
        <v>115</v>
      </c>
      <c r="D29" s="55"/>
      <c r="E29" s="28"/>
      <c r="F29" s="28"/>
      <c r="G29" s="28"/>
      <c r="H29" s="53"/>
    </row>
    <row r="30" ht="16.35" customHeight="1" spans="1:8">
      <c r="A30" s="221" t="s">
        <v>116</v>
      </c>
      <c r="B30" s="222"/>
      <c r="C30" s="28" t="s">
        <v>117</v>
      </c>
      <c r="D30" s="55"/>
      <c r="E30" s="28"/>
      <c r="F30" s="28"/>
      <c r="G30" s="28"/>
      <c r="H30" s="53"/>
    </row>
    <row r="31" ht="16.35" customHeight="1" spans="1:8">
      <c r="A31" s="221" t="s">
        <v>118</v>
      </c>
      <c r="B31" s="222"/>
      <c r="C31" s="28" t="s">
        <v>119</v>
      </c>
      <c r="D31" s="55"/>
      <c r="E31" s="28"/>
      <c r="F31" s="28"/>
      <c r="G31" s="28"/>
      <c r="H31" s="53"/>
    </row>
    <row r="32" ht="16.35" customHeight="1" spans="1:8">
      <c r="A32" s="221" t="s">
        <v>120</v>
      </c>
      <c r="B32" s="222">
        <v>4752.86</v>
      </c>
      <c r="C32" s="28" t="s">
        <v>121</v>
      </c>
      <c r="D32" s="55"/>
      <c r="E32" s="28"/>
      <c r="F32" s="28"/>
      <c r="G32" s="28"/>
      <c r="H32" s="53"/>
    </row>
    <row r="33" ht="16.35" customHeight="1" spans="1:8">
      <c r="A33" s="223"/>
      <c r="B33" s="223"/>
      <c r="C33" s="28" t="s">
        <v>122</v>
      </c>
      <c r="D33" s="55"/>
      <c r="E33" s="28"/>
      <c r="F33" s="28"/>
      <c r="G33" s="28"/>
      <c r="H33" s="28"/>
    </row>
    <row r="34" ht="16.35" customHeight="1" spans="1:8">
      <c r="A34" s="223"/>
      <c r="B34" s="223"/>
      <c r="C34" s="28" t="s">
        <v>123</v>
      </c>
      <c r="D34" s="55"/>
      <c r="E34" s="28"/>
      <c r="F34" s="28"/>
      <c r="G34" s="28"/>
      <c r="H34" s="28"/>
    </row>
    <row r="35" ht="16.35" customHeight="1" spans="1:8">
      <c r="A35" s="223"/>
      <c r="B35" s="223"/>
      <c r="C35" s="28" t="s">
        <v>124</v>
      </c>
      <c r="D35" s="55"/>
      <c r="E35" s="28"/>
      <c r="F35" s="28"/>
      <c r="G35" s="28"/>
      <c r="H35" s="28"/>
    </row>
    <row r="36" ht="16.35" customHeight="1" spans="1:8">
      <c r="A36" s="223"/>
      <c r="B36" s="223"/>
      <c r="C36" s="28"/>
      <c r="D36" s="28"/>
      <c r="E36" s="28"/>
      <c r="F36" s="28"/>
      <c r="G36" s="28"/>
      <c r="H36" s="28"/>
    </row>
    <row r="37" ht="16.35" customHeight="1" spans="1:8">
      <c r="A37" s="221" t="s">
        <v>125</v>
      </c>
      <c r="B37" s="222">
        <f>B6+B32</f>
        <v>100316.86</v>
      </c>
      <c r="C37" s="25" t="s">
        <v>126</v>
      </c>
      <c r="D37" s="222">
        <v>100316.86</v>
      </c>
      <c r="E37" s="25" t="s">
        <v>126</v>
      </c>
      <c r="F37" s="24">
        <f>F6+F10+F21</f>
        <v>100316.86</v>
      </c>
      <c r="G37" s="25" t="s">
        <v>126</v>
      </c>
      <c r="H37" s="24">
        <f>SUM(H6:H19)</f>
        <v>100316.86</v>
      </c>
    </row>
    <row r="38" ht="16.35" customHeight="1" spans="1:8">
      <c r="A38" s="25" t="s">
        <v>127</v>
      </c>
      <c r="B38" s="24">
        <v>0</v>
      </c>
      <c r="C38" s="25" t="s">
        <v>128</v>
      </c>
      <c r="D38" s="222">
        <v>0</v>
      </c>
      <c r="E38" s="25" t="s">
        <v>128</v>
      </c>
      <c r="F38" s="24">
        <v>0</v>
      </c>
      <c r="G38" s="25" t="s">
        <v>128</v>
      </c>
      <c r="H38" s="24">
        <v>0</v>
      </c>
    </row>
    <row r="39" ht="16.35" customHeight="1" spans="1:8">
      <c r="A39" s="28"/>
      <c r="B39" s="53"/>
      <c r="C39" s="28"/>
      <c r="D39" s="218"/>
      <c r="E39" s="25"/>
      <c r="F39" s="24"/>
      <c r="G39" s="25"/>
      <c r="H39" s="24"/>
    </row>
    <row r="40" ht="16.35" customHeight="1" spans="1:8">
      <c r="A40" s="25" t="s">
        <v>129</v>
      </c>
      <c r="B40" s="24">
        <f>B37+B38</f>
        <v>100316.86</v>
      </c>
      <c r="C40" s="25" t="s">
        <v>130</v>
      </c>
      <c r="D40" s="222">
        <v>100316.86</v>
      </c>
      <c r="E40" s="25" t="s">
        <v>130</v>
      </c>
      <c r="F40" s="24">
        <f>F37</f>
        <v>100316.86</v>
      </c>
      <c r="G40" s="25" t="s">
        <v>130</v>
      </c>
      <c r="H40" s="24">
        <f>H37</f>
        <v>100316.86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2"/>
  <sheetViews>
    <sheetView zoomScale="115" zoomScaleNormal="115" workbookViewId="0">
      <selection activeCell="J11" sqref="J11"/>
    </sheetView>
  </sheetViews>
  <sheetFormatPr defaultColWidth="10" defaultRowHeight="16.8"/>
  <cols>
    <col min="1" max="1" width="5.875" customWidth="1"/>
    <col min="2" max="2" width="16.125" customWidth="1"/>
    <col min="3" max="3" width="8.25961538461539" customWidth="1"/>
    <col min="4" max="25" width="7.75961538461539" customWidth="1"/>
    <col min="26" max="26" width="9.75961538461538" customWidth="1"/>
  </cols>
  <sheetData>
    <row r="1" ht="16.35" customHeight="1" spans="1:1">
      <c r="A1" s="21"/>
    </row>
    <row r="2" ht="33.6" customHeight="1" spans="1:25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7" t="s">
        <v>30</v>
      </c>
      <c r="Y3" s="17"/>
    </row>
    <row r="4" ht="22.35" customHeight="1" spans="1:25">
      <c r="A4" s="50" t="s">
        <v>131</v>
      </c>
      <c r="B4" s="50" t="s">
        <v>132</v>
      </c>
      <c r="C4" s="50" t="s">
        <v>133</v>
      </c>
      <c r="D4" s="213" t="s">
        <v>134</v>
      </c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50" t="s">
        <v>127</v>
      </c>
      <c r="T4" s="50"/>
      <c r="U4" s="50"/>
      <c r="V4" s="50"/>
      <c r="W4" s="50"/>
      <c r="X4" s="50"/>
      <c r="Y4" s="50"/>
    </row>
    <row r="5" ht="22.35" customHeight="1" spans="1:25">
      <c r="A5" s="50"/>
      <c r="B5" s="50"/>
      <c r="C5" s="50"/>
      <c r="D5" s="213" t="s">
        <v>135</v>
      </c>
      <c r="E5" s="213" t="s">
        <v>136</v>
      </c>
      <c r="F5" s="213" t="s">
        <v>137</v>
      </c>
      <c r="G5" s="213" t="s">
        <v>138</v>
      </c>
      <c r="H5" s="213" t="s">
        <v>139</v>
      </c>
      <c r="I5" s="213" t="s">
        <v>140</v>
      </c>
      <c r="J5" s="213" t="s">
        <v>141</v>
      </c>
      <c r="K5" s="213"/>
      <c r="L5" s="213"/>
      <c r="M5" s="213"/>
      <c r="N5" s="213" t="s">
        <v>142</v>
      </c>
      <c r="O5" s="213" t="s">
        <v>143</v>
      </c>
      <c r="P5" s="213" t="s">
        <v>144</v>
      </c>
      <c r="Q5" s="213" t="s">
        <v>145</v>
      </c>
      <c r="R5" s="213" t="s">
        <v>146</v>
      </c>
      <c r="S5" s="50" t="s">
        <v>135</v>
      </c>
      <c r="T5" s="50" t="s">
        <v>136</v>
      </c>
      <c r="U5" s="50" t="s">
        <v>137</v>
      </c>
      <c r="V5" s="50" t="s">
        <v>138</v>
      </c>
      <c r="W5" s="50" t="s">
        <v>139</v>
      </c>
      <c r="X5" s="50" t="s">
        <v>140</v>
      </c>
      <c r="Y5" s="50" t="s">
        <v>147</v>
      </c>
    </row>
    <row r="6" ht="22.35" customHeight="1" spans="1:25">
      <c r="A6" s="50"/>
      <c r="B6" s="50"/>
      <c r="C6" s="50"/>
      <c r="D6" s="213"/>
      <c r="E6" s="213"/>
      <c r="F6" s="213"/>
      <c r="G6" s="213"/>
      <c r="H6" s="213"/>
      <c r="I6" s="213"/>
      <c r="J6" s="213" t="s">
        <v>148</v>
      </c>
      <c r="K6" s="213" t="s">
        <v>149</v>
      </c>
      <c r="L6" s="213" t="s">
        <v>150</v>
      </c>
      <c r="M6" s="213" t="s">
        <v>139</v>
      </c>
      <c r="N6" s="213"/>
      <c r="O6" s="213"/>
      <c r="P6" s="213"/>
      <c r="Q6" s="213"/>
      <c r="R6" s="213"/>
      <c r="S6" s="50"/>
      <c r="T6" s="50"/>
      <c r="U6" s="50"/>
      <c r="V6" s="50"/>
      <c r="W6" s="50"/>
      <c r="X6" s="50"/>
      <c r="Y6" s="50"/>
    </row>
    <row r="7" ht="22.9" customHeight="1" spans="1:25">
      <c r="A7" s="25"/>
      <c r="B7" s="25" t="s">
        <v>133</v>
      </c>
      <c r="C7" s="17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174"/>
      <c r="T7" s="174"/>
      <c r="U7" s="174"/>
      <c r="V7" s="174"/>
      <c r="W7" s="174"/>
      <c r="X7" s="174"/>
      <c r="Y7" s="174"/>
    </row>
    <row r="8" ht="22.9" customHeight="1" spans="1:25">
      <c r="A8" s="215" t="s">
        <v>151</v>
      </c>
      <c r="B8" s="23" t="s">
        <v>3</v>
      </c>
      <c r="C8" s="174">
        <f>D8+N8</f>
        <v>95564</v>
      </c>
      <c r="D8" s="214">
        <f>E8</f>
        <v>95564</v>
      </c>
      <c r="E8" s="214">
        <v>95564</v>
      </c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>
        <v>4752.86</v>
      </c>
      <c r="S8" s="174"/>
      <c r="T8" s="174"/>
      <c r="U8" s="174"/>
      <c r="V8" s="174"/>
      <c r="W8" s="174"/>
      <c r="X8" s="174"/>
      <c r="Y8" s="174"/>
    </row>
    <row r="9" ht="22.9" customHeight="1" spans="1:25">
      <c r="A9" s="216"/>
      <c r="B9" s="216"/>
      <c r="C9" s="55"/>
      <c r="D9" s="217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53"/>
      <c r="T9" s="53"/>
      <c r="U9" s="53"/>
      <c r="V9" s="53"/>
      <c r="W9" s="53"/>
      <c r="X9" s="53"/>
      <c r="Y9" s="53"/>
    </row>
    <row r="10" ht="16.35" customHeight="1" spans="4:18"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ht="16.35" customHeight="1" spans="4:18">
      <c r="D11" s="60"/>
      <c r="E11" s="60"/>
      <c r="F11" s="60"/>
      <c r="G11" s="21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</row>
    <row r="12" spans="4:18"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17"/>
  <sheetViews>
    <sheetView zoomScale="115" zoomScaleNormal="115" workbookViewId="0">
      <selection activeCell="H6" sqref="H6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96153846154" customWidth="1"/>
    <col min="6" max="6" width="12.375" customWidth="1"/>
    <col min="7" max="7" width="11.375" customWidth="1"/>
    <col min="8" max="8" width="14" customWidth="1"/>
    <col min="9" max="9" width="14.7596153846154" customWidth="1"/>
    <col min="10" max="11" width="17.5" customWidth="1"/>
    <col min="12" max="12" width="9.75961538461538" customWidth="1"/>
  </cols>
  <sheetData>
    <row r="1" ht="16.35" customHeight="1" spans="1:4">
      <c r="A1" s="21"/>
      <c r="D1" s="191"/>
    </row>
    <row r="2" ht="31.9" customHeight="1" spans="1:11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192" t="s">
        <v>29</v>
      </c>
      <c r="B3" s="192"/>
      <c r="C3" s="192"/>
      <c r="D3" s="192"/>
      <c r="E3" s="192"/>
      <c r="F3" s="192"/>
      <c r="G3" s="192"/>
      <c r="H3" s="192"/>
      <c r="I3" s="192"/>
      <c r="J3" s="192"/>
      <c r="K3" s="17" t="s">
        <v>30</v>
      </c>
    </row>
    <row r="4" s="190" customFormat="1" ht="27.6" customHeight="1" spans="1:11">
      <c r="A4" s="193" t="s">
        <v>152</v>
      </c>
      <c r="B4" s="193"/>
      <c r="C4" s="193"/>
      <c r="D4" s="193" t="s">
        <v>153</v>
      </c>
      <c r="E4" s="193" t="s">
        <v>154</v>
      </c>
      <c r="F4" s="193" t="s">
        <v>133</v>
      </c>
      <c r="G4" s="202" t="s">
        <v>155</v>
      </c>
      <c r="H4" s="202" t="s">
        <v>156</v>
      </c>
      <c r="I4" s="193" t="s">
        <v>157</v>
      </c>
      <c r="J4" s="193" t="s">
        <v>158</v>
      </c>
      <c r="K4" s="193" t="s">
        <v>159</v>
      </c>
    </row>
    <row r="5" s="190" customFormat="1" ht="25.9" customHeight="1" spans="1:11">
      <c r="A5" s="193" t="s">
        <v>160</v>
      </c>
      <c r="B5" s="193" t="s">
        <v>161</v>
      </c>
      <c r="C5" s="193" t="s">
        <v>162</v>
      </c>
      <c r="D5" s="193"/>
      <c r="E5" s="193"/>
      <c r="F5" s="193"/>
      <c r="G5" s="202"/>
      <c r="H5" s="202"/>
      <c r="I5" s="193"/>
      <c r="J5" s="193"/>
      <c r="K5" s="193"/>
    </row>
    <row r="6" ht="22.9" customHeight="1" spans="1:11">
      <c r="A6" s="194">
        <v>205</v>
      </c>
      <c r="B6" s="195"/>
      <c r="C6" s="195"/>
      <c r="D6" s="196" t="s">
        <v>163</v>
      </c>
      <c r="E6" s="180" t="s">
        <v>164</v>
      </c>
      <c r="F6" s="203">
        <f>G6+H6</f>
        <v>100316.86</v>
      </c>
      <c r="G6" s="204">
        <f>G7+G9+G14+G16</f>
        <v>83418.27</v>
      </c>
      <c r="H6" s="204">
        <f>H7+H9+H14+H16</f>
        <v>16898.59</v>
      </c>
      <c r="I6" s="209"/>
      <c r="J6" s="210"/>
      <c r="K6" s="210"/>
    </row>
    <row r="7" ht="22.9" customHeight="1" spans="1:11">
      <c r="A7" s="194">
        <v>205</v>
      </c>
      <c r="B7" s="194" t="s">
        <v>165</v>
      </c>
      <c r="C7" s="194"/>
      <c r="D7" s="197" t="s">
        <v>166</v>
      </c>
      <c r="E7" s="180" t="s">
        <v>167</v>
      </c>
      <c r="F7" s="203">
        <f>G7+H7</f>
        <v>3077.54</v>
      </c>
      <c r="G7" s="205">
        <v>1798.02</v>
      </c>
      <c r="H7" s="205">
        <v>1279.52</v>
      </c>
      <c r="I7" s="203"/>
      <c r="J7" s="211"/>
      <c r="K7" s="211"/>
    </row>
    <row r="8" s="61" customFormat="1" ht="22.9" customHeight="1" spans="1:11">
      <c r="A8" s="198">
        <v>205</v>
      </c>
      <c r="B8" s="198" t="s">
        <v>165</v>
      </c>
      <c r="C8" s="198" t="s">
        <v>168</v>
      </c>
      <c r="D8" s="199" t="s">
        <v>169</v>
      </c>
      <c r="E8" s="206" t="s">
        <v>170</v>
      </c>
      <c r="F8" s="207">
        <f t="shared" ref="F8:F17" si="0">G8+H8</f>
        <v>3077.54</v>
      </c>
      <c r="G8" s="208">
        <v>1798.02</v>
      </c>
      <c r="H8" s="208">
        <v>1279.52</v>
      </c>
      <c r="I8" s="207"/>
      <c r="J8" s="212"/>
      <c r="K8" s="212"/>
    </row>
    <row r="9" ht="22.9" customHeight="1" spans="1:11">
      <c r="A9" s="194">
        <v>205</v>
      </c>
      <c r="B9" s="194" t="s">
        <v>168</v>
      </c>
      <c r="C9" s="194"/>
      <c r="D9" s="199" t="s">
        <v>171</v>
      </c>
      <c r="E9" s="180" t="s">
        <v>172</v>
      </c>
      <c r="F9" s="203">
        <f t="shared" si="0"/>
        <v>90184.33</v>
      </c>
      <c r="G9" s="205">
        <v>76094.45</v>
      </c>
      <c r="H9" s="205">
        <v>14089.88</v>
      </c>
      <c r="I9" s="207"/>
      <c r="J9" s="212"/>
      <c r="K9" s="212"/>
    </row>
    <row r="10" s="61" customFormat="1" ht="22.9" customHeight="1" spans="1:11">
      <c r="A10" s="198">
        <v>205</v>
      </c>
      <c r="B10" s="198" t="s">
        <v>168</v>
      </c>
      <c r="C10" s="198" t="s">
        <v>165</v>
      </c>
      <c r="D10" s="199" t="s">
        <v>173</v>
      </c>
      <c r="E10" s="206" t="s">
        <v>174</v>
      </c>
      <c r="F10" s="207">
        <f t="shared" si="0"/>
        <v>8844.94</v>
      </c>
      <c r="G10" s="184">
        <v>7752.61</v>
      </c>
      <c r="H10" s="184">
        <v>1092.33</v>
      </c>
      <c r="I10" s="207"/>
      <c r="J10" s="212"/>
      <c r="K10" s="212"/>
    </row>
    <row r="11" s="61" customFormat="1" ht="22.9" customHeight="1" spans="1:11">
      <c r="A11" s="198">
        <v>205</v>
      </c>
      <c r="B11" s="198" t="s">
        <v>168</v>
      </c>
      <c r="C11" s="198" t="s">
        <v>168</v>
      </c>
      <c r="D11" s="199" t="s">
        <v>175</v>
      </c>
      <c r="E11" s="206" t="s">
        <v>176</v>
      </c>
      <c r="F11" s="207">
        <f t="shared" si="0"/>
        <v>28128.06</v>
      </c>
      <c r="G11" s="184">
        <v>22745.51</v>
      </c>
      <c r="H11" s="184">
        <v>5382.55</v>
      </c>
      <c r="I11" s="207"/>
      <c r="J11" s="212"/>
      <c r="K11" s="212"/>
    </row>
    <row r="12" s="61" customFormat="1" ht="22.9" customHeight="1" spans="1:11">
      <c r="A12" s="198">
        <v>205</v>
      </c>
      <c r="B12" s="198" t="s">
        <v>168</v>
      </c>
      <c r="C12" s="198" t="s">
        <v>177</v>
      </c>
      <c r="D12" s="199" t="s">
        <v>178</v>
      </c>
      <c r="E12" s="206" t="s">
        <v>179</v>
      </c>
      <c r="F12" s="207">
        <f t="shared" si="0"/>
        <v>34853.24</v>
      </c>
      <c r="G12" s="184">
        <v>29507.08</v>
      </c>
      <c r="H12" s="184">
        <v>5346.16</v>
      </c>
      <c r="I12" s="207"/>
      <c r="J12" s="212"/>
      <c r="K12" s="212"/>
    </row>
    <row r="13" s="61" customFormat="1" ht="22.9" customHeight="1" spans="1:11">
      <c r="A13" s="198">
        <v>205</v>
      </c>
      <c r="B13" s="198" t="s">
        <v>168</v>
      </c>
      <c r="C13" s="198" t="s">
        <v>180</v>
      </c>
      <c r="D13" s="199" t="s">
        <v>181</v>
      </c>
      <c r="E13" s="206" t="s">
        <v>182</v>
      </c>
      <c r="F13" s="207">
        <f t="shared" si="0"/>
        <v>18358.09</v>
      </c>
      <c r="G13" s="184">
        <v>16089.25</v>
      </c>
      <c r="H13" s="184">
        <v>2268.84</v>
      </c>
      <c r="I13" s="207"/>
      <c r="J13" s="212"/>
      <c r="K13" s="212"/>
    </row>
    <row r="14" ht="16.35" customHeight="1" spans="1:11">
      <c r="A14" s="194" t="s">
        <v>163</v>
      </c>
      <c r="B14" s="194" t="s">
        <v>177</v>
      </c>
      <c r="C14" s="194"/>
      <c r="D14" s="200" t="s">
        <v>183</v>
      </c>
      <c r="E14" s="180" t="s">
        <v>184</v>
      </c>
      <c r="F14" s="203">
        <f t="shared" si="0"/>
        <v>5625.36</v>
      </c>
      <c r="G14" s="182">
        <v>4853.46</v>
      </c>
      <c r="H14" s="182">
        <v>771.9</v>
      </c>
      <c r="I14" s="40"/>
      <c r="J14" s="40"/>
      <c r="K14" s="40"/>
    </row>
    <row r="15" s="61" customFormat="1" spans="1:11">
      <c r="A15" s="198" t="s">
        <v>163</v>
      </c>
      <c r="B15" s="198" t="s">
        <v>177</v>
      </c>
      <c r="C15" s="198" t="s">
        <v>168</v>
      </c>
      <c r="D15" s="201" t="s">
        <v>185</v>
      </c>
      <c r="E15" s="206" t="s">
        <v>186</v>
      </c>
      <c r="F15" s="207">
        <f t="shared" si="0"/>
        <v>5625.36</v>
      </c>
      <c r="G15" s="184">
        <v>4853.46</v>
      </c>
      <c r="H15" s="184">
        <v>771.9</v>
      </c>
      <c r="I15" s="78"/>
      <c r="J15" s="78"/>
      <c r="K15" s="78"/>
    </row>
    <row r="16" spans="1:11">
      <c r="A16" s="194" t="s">
        <v>163</v>
      </c>
      <c r="B16" s="194" t="s">
        <v>187</v>
      </c>
      <c r="C16" s="194"/>
      <c r="D16" s="200" t="s">
        <v>188</v>
      </c>
      <c r="E16" s="180" t="s">
        <v>189</v>
      </c>
      <c r="F16" s="203">
        <f t="shared" si="0"/>
        <v>1429.63</v>
      </c>
      <c r="G16" s="182">
        <v>672.34</v>
      </c>
      <c r="H16" s="182">
        <v>757.29</v>
      </c>
      <c r="I16" s="40"/>
      <c r="J16" s="40"/>
      <c r="K16" s="40"/>
    </row>
    <row r="17" s="61" customFormat="1" spans="1:11">
      <c r="A17" s="198" t="s">
        <v>163</v>
      </c>
      <c r="B17" s="198" t="s">
        <v>187</v>
      </c>
      <c r="C17" s="198" t="s">
        <v>165</v>
      </c>
      <c r="D17" s="201" t="s">
        <v>190</v>
      </c>
      <c r="E17" s="206" t="s">
        <v>191</v>
      </c>
      <c r="F17" s="207">
        <f t="shared" si="0"/>
        <v>1429.63</v>
      </c>
      <c r="G17" s="184">
        <v>672.34</v>
      </c>
      <c r="H17" s="184">
        <v>757.29</v>
      </c>
      <c r="I17" s="78"/>
      <c r="J17" s="78"/>
      <c r="K17" s="7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7"/>
  <sheetViews>
    <sheetView showZeros="0" zoomScale="85" zoomScaleNormal="85" workbookViewId="0">
      <selection activeCell="Q9" sqref="Q9"/>
    </sheetView>
  </sheetViews>
  <sheetFormatPr defaultColWidth="10" defaultRowHeight="16.8"/>
  <cols>
    <col min="1" max="1" width="6.5" customWidth="1"/>
    <col min="2" max="2" width="4.75961538461539" customWidth="1"/>
    <col min="3" max="3" width="4.625" customWidth="1"/>
    <col min="4" max="4" width="7.375" customWidth="1"/>
    <col min="5" max="5" width="20.125" customWidth="1"/>
    <col min="6" max="6" width="9.25961538461539" customWidth="1"/>
    <col min="7" max="9" width="9.5" customWidth="1"/>
    <col min="10" max="10" width="7.125" customWidth="1"/>
    <col min="11" max="12" width="12.7596153846154" customWidth="1"/>
    <col min="13" max="13" width="6.75961538461539" customWidth="1"/>
    <col min="14" max="14" width="7.125" customWidth="1"/>
    <col min="15" max="15" width="9.5" customWidth="1"/>
    <col min="16" max="17" width="7.125" customWidth="1"/>
    <col min="18" max="18" width="7" customWidth="1"/>
    <col min="19" max="20" width="7.125" customWidth="1"/>
    <col min="21" max="22" width="9.75961538461538" customWidth="1"/>
  </cols>
  <sheetData>
    <row r="1" ht="16.35" customHeight="1" spans="1:1">
      <c r="A1" s="21"/>
    </row>
    <row r="2" ht="42.2" customHeight="1" spans="1:20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30</v>
      </c>
      <c r="T3" s="17"/>
    </row>
    <row r="4" ht="19.9" customHeight="1" spans="1:20">
      <c r="A4" s="50" t="s">
        <v>152</v>
      </c>
      <c r="B4" s="50"/>
      <c r="C4" s="50"/>
      <c r="D4" s="50" t="s">
        <v>192</v>
      </c>
      <c r="E4" s="50" t="s">
        <v>193</v>
      </c>
      <c r="F4" s="50" t="s">
        <v>194</v>
      </c>
      <c r="G4" s="50" t="s">
        <v>195</v>
      </c>
      <c r="H4" s="50" t="s">
        <v>196</v>
      </c>
      <c r="I4" s="50" t="s">
        <v>197</v>
      </c>
      <c r="J4" s="50" t="s">
        <v>198</v>
      </c>
      <c r="K4" s="50" t="s">
        <v>199</v>
      </c>
      <c r="L4" s="50" t="s">
        <v>200</v>
      </c>
      <c r="M4" s="50" t="s">
        <v>201</v>
      </c>
      <c r="N4" s="50" t="s">
        <v>202</v>
      </c>
      <c r="O4" s="50" t="s">
        <v>203</v>
      </c>
      <c r="P4" s="50" t="s">
        <v>204</v>
      </c>
      <c r="Q4" s="50" t="s">
        <v>205</v>
      </c>
      <c r="R4" s="50" t="s">
        <v>206</v>
      </c>
      <c r="S4" s="50" t="s">
        <v>207</v>
      </c>
      <c r="T4" s="50" t="s">
        <v>208</v>
      </c>
    </row>
    <row r="5" ht="20.65" customHeight="1" spans="1:20">
      <c r="A5" s="26" t="s">
        <v>160</v>
      </c>
      <c r="B5" s="26" t="s">
        <v>161</v>
      </c>
      <c r="C5" s="26" t="s">
        <v>162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9" customHeight="1" spans="1:20">
      <c r="A6" s="178">
        <v>205</v>
      </c>
      <c r="B6" s="37"/>
      <c r="C6" s="37"/>
      <c r="D6" s="37"/>
      <c r="E6" s="180" t="s">
        <v>164</v>
      </c>
      <c r="F6" s="121">
        <f>SUM(G6:T6)</f>
        <v>100316.861207048</v>
      </c>
      <c r="G6" s="121">
        <f>G7+G9+G14+G16</f>
        <v>677.880998738086</v>
      </c>
      <c r="H6" s="121">
        <f t="shared" ref="H6:T6" si="0">H7+H9+H14+H16</f>
        <v>1003.16870462258</v>
      </c>
      <c r="I6" s="121">
        <f t="shared" si="0"/>
        <v>1007.80148867256</v>
      </c>
      <c r="J6" s="121">
        <f t="shared" si="0"/>
        <v>0</v>
      </c>
      <c r="K6" s="121">
        <f t="shared" si="0"/>
        <v>72537.7333985221</v>
      </c>
      <c r="L6" s="121">
        <f t="shared" si="0"/>
        <v>24067.1079118705</v>
      </c>
      <c r="M6" s="121">
        <f t="shared" si="0"/>
        <v>0</v>
      </c>
      <c r="N6" s="121">
        <f t="shared" si="0"/>
        <v>0</v>
      </c>
      <c r="O6" s="121">
        <f t="shared" si="0"/>
        <v>1023.16870462258</v>
      </c>
      <c r="P6" s="121">
        <f t="shared" si="0"/>
        <v>0</v>
      </c>
      <c r="Q6" s="121">
        <f t="shared" si="0"/>
        <v>0</v>
      </c>
      <c r="R6" s="121">
        <f t="shared" si="0"/>
        <v>0</v>
      </c>
      <c r="S6" s="121">
        <f t="shared" si="0"/>
        <v>0</v>
      </c>
      <c r="T6" s="121">
        <f t="shared" si="0"/>
        <v>0</v>
      </c>
    </row>
    <row r="7" ht="22.9" customHeight="1" spans="1:20">
      <c r="A7" s="178">
        <v>205</v>
      </c>
      <c r="B7" s="178" t="s">
        <v>165</v>
      </c>
      <c r="C7" s="178"/>
      <c r="D7" s="178" t="s">
        <v>151</v>
      </c>
      <c r="E7" s="181" t="s">
        <v>167</v>
      </c>
      <c r="F7" s="121">
        <f>SUM(G7:T7)</f>
        <v>3418.57134182296</v>
      </c>
      <c r="G7" s="187">
        <v>23.1006659761138</v>
      </c>
      <c r="H7" s="187">
        <v>34.1857423446246</v>
      </c>
      <c r="I7" s="187">
        <v>34.1857423446246</v>
      </c>
      <c r="J7" s="121"/>
      <c r="K7" s="187">
        <v>2461.37344881297</v>
      </c>
      <c r="L7" s="187">
        <v>811.54</v>
      </c>
      <c r="M7" s="121"/>
      <c r="N7" s="121"/>
      <c r="O7" s="187">
        <v>54.1857423446246</v>
      </c>
      <c r="P7" s="121"/>
      <c r="Q7" s="121"/>
      <c r="R7" s="121"/>
      <c r="S7" s="121"/>
      <c r="T7" s="121"/>
    </row>
    <row r="8" s="61" customFormat="1" ht="22.9" customHeight="1" spans="1:20">
      <c r="A8" s="179">
        <v>205</v>
      </c>
      <c r="B8" s="179" t="s">
        <v>165</v>
      </c>
      <c r="C8" s="179" t="s">
        <v>168</v>
      </c>
      <c r="D8" s="179" t="s">
        <v>151</v>
      </c>
      <c r="E8" s="183" t="s">
        <v>170</v>
      </c>
      <c r="F8" s="123">
        <f t="shared" ref="F8:F17" si="1">SUM(G8:T8)</f>
        <v>3418.57134182296</v>
      </c>
      <c r="G8" s="188">
        <v>23.1006659761138</v>
      </c>
      <c r="H8" s="188">
        <v>34.1857423446246</v>
      </c>
      <c r="I8" s="188">
        <v>34.1857423446246</v>
      </c>
      <c r="J8" s="189"/>
      <c r="K8" s="188">
        <v>2461.37344881297</v>
      </c>
      <c r="L8" s="188">
        <v>811.54</v>
      </c>
      <c r="M8" s="189"/>
      <c r="N8" s="189"/>
      <c r="O8" s="188">
        <v>54.1857423446246</v>
      </c>
      <c r="P8" s="189"/>
      <c r="Q8" s="189"/>
      <c r="R8" s="189"/>
      <c r="S8" s="189"/>
      <c r="T8" s="189"/>
    </row>
    <row r="9" ht="22.9" customHeight="1" spans="1:20">
      <c r="A9" s="178">
        <v>205</v>
      </c>
      <c r="B9" s="178" t="s">
        <v>168</v>
      </c>
      <c r="C9" s="178"/>
      <c r="D9" s="178" t="s">
        <v>151</v>
      </c>
      <c r="E9" s="181" t="s">
        <v>172</v>
      </c>
      <c r="F9" s="121">
        <f t="shared" si="1"/>
        <v>89008.2512295101</v>
      </c>
      <c r="G9" s="187">
        <v>601.464131711361</v>
      </c>
      <c r="H9" s="187">
        <v>890.08247024041</v>
      </c>
      <c r="I9" s="187">
        <v>890.08247024041</v>
      </c>
      <c r="J9" s="189"/>
      <c r="K9" s="187">
        <v>64374.5604013077</v>
      </c>
      <c r="L9" s="187">
        <v>21361.9792857698</v>
      </c>
      <c r="M9" s="189"/>
      <c r="N9" s="189"/>
      <c r="O9" s="187">
        <v>890.08247024041</v>
      </c>
      <c r="P9" s="189"/>
      <c r="Q9" s="189"/>
      <c r="R9" s="189"/>
      <c r="S9" s="189"/>
      <c r="T9" s="189"/>
    </row>
    <row r="10" s="61" customFormat="1" ht="22.9" customHeight="1" spans="1:20">
      <c r="A10" s="179">
        <v>205</v>
      </c>
      <c r="B10" s="179" t="s">
        <v>168</v>
      </c>
      <c r="C10" s="179" t="s">
        <v>165</v>
      </c>
      <c r="D10" s="179" t="s">
        <v>151</v>
      </c>
      <c r="E10" s="183" t="s">
        <v>174</v>
      </c>
      <c r="F10" s="123">
        <f t="shared" si="1"/>
        <v>6922.71342647691</v>
      </c>
      <c r="G10" s="188">
        <v>46.9317092714847</v>
      </c>
      <c r="H10" s="188">
        <v>69.4523405778326</v>
      </c>
      <c r="I10" s="188">
        <v>69.4523405778326</v>
      </c>
      <c r="J10" s="189"/>
      <c r="K10" s="188">
        <v>5000.56852160395</v>
      </c>
      <c r="L10" s="188">
        <v>1666.85617386798</v>
      </c>
      <c r="M10" s="189"/>
      <c r="N10" s="189"/>
      <c r="O10" s="188">
        <v>69.4523405778326</v>
      </c>
      <c r="P10" s="189"/>
      <c r="Q10" s="189"/>
      <c r="R10" s="189"/>
      <c r="S10" s="189"/>
      <c r="T10" s="189"/>
    </row>
    <row r="11" s="61" customFormat="1" ht="22.9" customHeight="1" spans="1:20">
      <c r="A11" s="179">
        <v>205</v>
      </c>
      <c r="B11" s="179" t="s">
        <v>168</v>
      </c>
      <c r="C11" s="179" t="s">
        <v>168</v>
      </c>
      <c r="D11" s="179" t="s">
        <v>151</v>
      </c>
      <c r="E11" s="183" t="s">
        <v>176</v>
      </c>
      <c r="F11" s="123">
        <f t="shared" si="1"/>
        <v>35631.7687293644</v>
      </c>
      <c r="G11" s="188">
        <v>241.561322535686</v>
      </c>
      <c r="H11" s="188">
        <v>357.47684249322</v>
      </c>
      <c r="I11" s="188">
        <v>357.47684249322</v>
      </c>
      <c r="J11" s="189"/>
      <c r="K11" s="188">
        <v>25738.3326595118</v>
      </c>
      <c r="L11" s="188">
        <v>8579.44421983728</v>
      </c>
      <c r="M11" s="189"/>
      <c r="N11" s="189"/>
      <c r="O11" s="188">
        <v>357.47684249322</v>
      </c>
      <c r="P11" s="189"/>
      <c r="Q11" s="189"/>
      <c r="R11" s="189"/>
      <c r="S11" s="189"/>
      <c r="T11" s="189"/>
    </row>
    <row r="12" s="61" customFormat="1" ht="22.9" customHeight="1" spans="1:20">
      <c r="A12" s="179">
        <v>205</v>
      </c>
      <c r="B12" s="179" t="s">
        <v>168</v>
      </c>
      <c r="C12" s="179" t="s">
        <v>177</v>
      </c>
      <c r="D12" s="179" t="s">
        <v>151</v>
      </c>
      <c r="E12" s="183" t="s">
        <v>179</v>
      </c>
      <c r="F12" s="123">
        <f t="shared" si="1"/>
        <v>25038.7697141763</v>
      </c>
      <c r="G12" s="188">
        <v>167.790668175672</v>
      </c>
      <c r="H12" s="188">
        <v>248.306631333358</v>
      </c>
      <c r="I12" s="188">
        <v>248.306631333358</v>
      </c>
      <c r="J12" s="189"/>
      <c r="K12" s="188">
        <v>18166.7</v>
      </c>
      <c r="L12" s="188">
        <v>5959.35915200059</v>
      </c>
      <c r="M12" s="189"/>
      <c r="N12" s="189"/>
      <c r="O12" s="188">
        <v>248.306631333358</v>
      </c>
      <c r="P12" s="189"/>
      <c r="Q12" s="189"/>
      <c r="R12" s="189"/>
      <c r="S12" s="189"/>
      <c r="T12" s="189"/>
    </row>
    <row r="13" s="61" customFormat="1" ht="22.9" customHeight="1" spans="1:20">
      <c r="A13" s="179">
        <v>205</v>
      </c>
      <c r="B13" s="179" t="s">
        <v>168</v>
      </c>
      <c r="C13" s="179" t="s">
        <v>180</v>
      </c>
      <c r="D13" s="179" t="s">
        <v>151</v>
      </c>
      <c r="E13" s="183" t="s">
        <v>182</v>
      </c>
      <c r="F13" s="123">
        <f t="shared" si="1"/>
        <v>21414.9993594925</v>
      </c>
      <c r="G13" s="188">
        <v>145.180431728519</v>
      </c>
      <c r="H13" s="188">
        <v>214.846655835999</v>
      </c>
      <c r="I13" s="188">
        <v>214.846655835999</v>
      </c>
      <c r="J13" s="189"/>
      <c r="K13" s="188">
        <v>15468.959220192</v>
      </c>
      <c r="L13" s="188">
        <v>5156.31974006399</v>
      </c>
      <c r="M13" s="189"/>
      <c r="N13" s="189"/>
      <c r="O13" s="188">
        <v>214.846655835999</v>
      </c>
      <c r="P13" s="189"/>
      <c r="Q13" s="189"/>
      <c r="R13" s="189"/>
      <c r="S13" s="189"/>
      <c r="T13" s="189"/>
    </row>
    <row r="14" spans="1:20">
      <c r="A14" s="178" t="s">
        <v>163</v>
      </c>
      <c r="B14" s="178" t="s">
        <v>177</v>
      </c>
      <c r="C14" s="178"/>
      <c r="D14" s="178" t="s">
        <v>151</v>
      </c>
      <c r="E14" s="181" t="s">
        <v>184</v>
      </c>
      <c r="F14" s="121">
        <f t="shared" si="1"/>
        <v>6462.33697266337</v>
      </c>
      <c r="G14" s="187">
        <v>43.6685183001409</v>
      </c>
      <c r="H14" s="187">
        <v>64.623276087527</v>
      </c>
      <c r="I14" s="187">
        <v>64.623276087527</v>
      </c>
      <c r="J14" s="40"/>
      <c r="K14" s="187">
        <v>4673.84</v>
      </c>
      <c r="L14" s="187">
        <v>1550.95862610065</v>
      </c>
      <c r="M14" s="40"/>
      <c r="N14" s="40"/>
      <c r="O14" s="187">
        <v>64.623276087527</v>
      </c>
      <c r="P14" s="40"/>
      <c r="Q14" s="40"/>
      <c r="R14" s="40"/>
      <c r="S14" s="40"/>
      <c r="T14" s="40"/>
    </row>
    <row r="15" s="61" customFormat="1" spans="1:20">
      <c r="A15" s="179" t="s">
        <v>163</v>
      </c>
      <c r="B15" s="179" t="s">
        <v>177</v>
      </c>
      <c r="C15" s="179" t="s">
        <v>168</v>
      </c>
      <c r="D15" s="179" t="s">
        <v>151</v>
      </c>
      <c r="E15" s="183" t="s">
        <v>186</v>
      </c>
      <c r="F15" s="123">
        <f t="shared" si="1"/>
        <v>6462.33697266337</v>
      </c>
      <c r="G15" s="188">
        <v>43.6685183001409</v>
      </c>
      <c r="H15" s="188">
        <v>64.623276087527</v>
      </c>
      <c r="I15" s="188">
        <v>64.623276087527</v>
      </c>
      <c r="J15" s="78"/>
      <c r="K15" s="188">
        <v>4673.84</v>
      </c>
      <c r="L15" s="188">
        <v>1550.95862610065</v>
      </c>
      <c r="M15" s="78"/>
      <c r="N15" s="78"/>
      <c r="O15" s="188">
        <v>64.623276087527</v>
      </c>
      <c r="P15" s="78"/>
      <c r="Q15" s="78"/>
      <c r="R15" s="78"/>
      <c r="S15" s="78"/>
      <c r="T15" s="78"/>
    </row>
    <row r="16" spans="1:20">
      <c r="A16" s="178" t="s">
        <v>163</v>
      </c>
      <c r="B16" s="178" t="s">
        <v>187</v>
      </c>
      <c r="C16" s="178"/>
      <c r="D16" s="178" t="s">
        <v>151</v>
      </c>
      <c r="E16" s="181" t="s">
        <v>189</v>
      </c>
      <c r="F16" s="121">
        <f t="shared" si="1"/>
        <v>1427.70166305194</v>
      </c>
      <c r="G16" s="187">
        <v>9.6476827504702</v>
      </c>
      <c r="H16" s="187">
        <v>14.2772159500199</v>
      </c>
      <c r="I16" s="187">
        <v>18.91</v>
      </c>
      <c r="J16" s="40"/>
      <c r="K16" s="187">
        <v>1027.95954840143</v>
      </c>
      <c r="L16" s="187">
        <v>342.63</v>
      </c>
      <c r="M16" s="40"/>
      <c r="N16" s="40"/>
      <c r="O16" s="187">
        <v>14.2772159500199</v>
      </c>
      <c r="P16" s="40"/>
      <c r="Q16" s="40"/>
      <c r="R16" s="40"/>
      <c r="S16" s="40"/>
      <c r="T16" s="40"/>
    </row>
    <row r="17" s="61" customFormat="1" spans="1:20">
      <c r="A17" s="179" t="s">
        <v>163</v>
      </c>
      <c r="B17" s="179" t="s">
        <v>187</v>
      </c>
      <c r="C17" s="179" t="s">
        <v>165</v>
      </c>
      <c r="D17" s="179" t="s">
        <v>151</v>
      </c>
      <c r="E17" s="183" t="s">
        <v>191</v>
      </c>
      <c r="F17" s="123">
        <f t="shared" si="1"/>
        <v>1427.70166305194</v>
      </c>
      <c r="G17" s="188">
        <v>9.6476827504702</v>
      </c>
      <c r="H17" s="188">
        <v>14.2772159500199</v>
      </c>
      <c r="I17" s="188">
        <v>18.91</v>
      </c>
      <c r="J17" s="78"/>
      <c r="K17" s="188">
        <v>1027.95954840143</v>
      </c>
      <c r="L17" s="188">
        <v>342.63</v>
      </c>
      <c r="M17" s="78"/>
      <c r="N17" s="78"/>
      <c r="O17" s="188">
        <v>14.2772159500199</v>
      </c>
      <c r="P17" s="78"/>
      <c r="Q17" s="78"/>
      <c r="R17" s="78"/>
      <c r="S17" s="78"/>
      <c r="T17" s="7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7"/>
  <sheetViews>
    <sheetView zoomScale="110" zoomScaleNormal="110" workbookViewId="0">
      <selection activeCell="U19" sqref="U19"/>
    </sheetView>
  </sheetViews>
  <sheetFormatPr defaultColWidth="10" defaultRowHeight="16.8"/>
  <cols>
    <col min="1" max="1" width="6.25961538461539" customWidth="1"/>
    <col min="2" max="2" width="4.125" customWidth="1"/>
    <col min="3" max="3" width="4.25961538461539" customWidth="1"/>
    <col min="4" max="4" width="6.125" customWidth="1"/>
    <col min="5" max="5" width="21.2596153846154" customWidth="1"/>
    <col min="6" max="6" width="9" customWidth="1"/>
    <col min="7" max="7" width="7.125" customWidth="1"/>
    <col min="8" max="10" width="10.5" customWidth="1"/>
    <col min="11" max="11" width="7.125" customWidth="1"/>
    <col min="12" max="12" width="9.5" customWidth="1"/>
    <col min="13" max="16" width="7.125" customWidth="1"/>
    <col min="17" max="17" width="9.5" customWidth="1"/>
    <col min="18" max="20" width="7.125" customWidth="1"/>
    <col min="21" max="21" width="9.5" customWidth="1"/>
    <col min="22" max="23" width="9.75961538461538" customWidth="1"/>
  </cols>
  <sheetData>
    <row r="1" ht="16.35" customHeight="1" spans="1:1">
      <c r="A1" s="21"/>
    </row>
    <row r="2" ht="37.15" customHeight="1" spans="1:2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7" t="s">
        <v>30</v>
      </c>
      <c r="U3" s="17"/>
    </row>
    <row r="4" ht="22.35" customHeight="1" spans="1:21">
      <c r="A4" s="50" t="s">
        <v>152</v>
      </c>
      <c r="B4" s="50"/>
      <c r="C4" s="50"/>
      <c r="D4" s="50" t="s">
        <v>192</v>
      </c>
      <c r="E4" s="50" t="s">
        <v>193</v>
      </c>
      <c r="F4" s="50" t="s">
        <v>209</v>
      </c>
      <c r="G4" s="50" t="s">
        <v>155</v>
      </c>
      <c r="H4" s="50"/>
      <c r="I4" s="50"/>
      <c r="J4" s="50"/>
      <c r="K4" s="50" t="s">
        <v>156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" customHeight="1" spans="1:21">
      <c r="A5" s="26" t="s">
        <v>160</v>
      </c>
      <c r="B5" s="26" t="s">
        <v>161</v>
      </c>
      <c r="C5" s="26" t="s">
        <v>162</v>
      </c>
      <c r="D5" s="26"/>
      <c r="E5" s="26"/>
      <c r="F5" s="26"/>
      <c r="G5" s="26" t="s">
        <v>133</v>
      </c>
      <c r="H5" s="26" t="s">
        <v>210</v>
      </c>
      <c r="I5" s="26" t="s">
        <v>211</v>
      </c>
      <c r="J5" s="26" t="s">
        <v>203</v>
      </c>
      <c r="K5" s="26" t="s">
        <v>133</v>
      </c>
      <c r="L5" s="26" t="s">
        <v>212</v>
      </c>
      <c r="M5" s="26" t="s">
        <v>213</v>
      </c>
      <c r="N5" s="26" t="s">
        <v>214</v>
      </c>
      <c r="O5" s="26" t="s">
        <v>205</v>
      </c>
      <c r="P5" s="26" t="s">
        <v>215</v>
      </c>
      <c r="Q5" s="26" t="s">
        <v>216</v>
      </c>
      <c r="R5" s="26" t="s">
        <v>217</v>
      </c>
      <c r="S5" s="26" t="s">
        <v>201</v>
      </c>
      <c r="T5" s="26" t="s">
        <v>204</v>
      </c>
      <c r="U5" s="26" t="s">
        <v>208</v>
      </c>
    </row>
    <row r="6" ht="22.9" customHeight="1" spans="1:21">
      <c r="A6" s="178">
        <v>205</v>
      </c>
      <c r="B6" s="37"/>
      <c r="C6" s="37"/>
      <c r="D6" s="37"/>
      <c r="E6" s="180" t="s">
        <v>164</v>
      </c>
      <c r="F6" s="121">
        <f>F7+F9+F14+F16</f>
        <v>100316.86</v>
      </c>
      <c r="G6" s="121">
        <f t="shared" ref="G6:U6" si="0">G7+G9+G14+G16</f>
        <v>83418.27</v>
      </c>
      <c r="H6" s="121">
        <f t="shared" si="0"/>
        <v>57057.3</v>
      </c>
      <c r="I6" s="121">
        <f t="shared" si="0"/>
        <v>11321.97</v>
      </c>
      <c r="J6" s="121">
        <f t="shared" si="0"/>
        <v>15039</v>
      </c>
      <c r="K6" s="121">
        <f t="shared" si="0"/>
        <v>16898.59</v>
      </c>
      <c r="L6" s="121">
        <f t="shared" si="0"/>
        <v>0</v>
      </c>
      <c r="M6" s="121">
        <f t="shared" si="0"/>
        <v>4243.11</v>
      </c>
      <c r="N6" s="121">
        <f t="shared" si="0"/>
        <v>0</v>
      </c>
      <c r="O6" s="121">
        <f t="shared" si="0"/>
        <v>0</v>
      </c>
      <c r="P6" s="121">
        <f t="shared" si="0"/>
        <v>0</v>
      </c>
      <c r="Q6" s="121">
        <f t="shared" si="0"/>
        <v>8552.95</v>
      </c>
      <c r="R6" s="121">
        <f t="shared" si="0"/>
        <v>0</v>
      </c>
      <c r="S6" s="121">
        <f t="shared" si="0"/>
        <v>0</v>
      </c>
      <c r="T6" s="121">
        <f t="shared" si="0"/>
        <v>0</v>
      </c>
      <c r="U6" s="121">
        <f t="shared" si="0"/>
        <v>4102.53</v>
      </c>
    </row>
    <row r="7" ht="22.9" customHeight="1" spans="1:21">
      <c r="A7" s="178">
        <v>205</v>
      </c>
      <c r="B7" s="178" t="s">
        <v>165</v>
      </c>
      <c r="C7" s="178"/>
      <c r="D7" s="178" t="s">
        <v>151</v>
      </c>
      <c r="E7" s="181" t="s">
        <v>167</v>
      </c>
      <c r="F7" s="72">
        <f>G7+K7</f>
        <v>3077.54</v>
      </c>
      <c r="G7" s="121">
        <f>SUM(H7:J7)</f>
        <v>1798.02</v>
      </c>
      <c r="H7" s="182">
        <v>1154.08</v>
      </c>
      <c r="I7" s="182">
        <v>356.94</v>
      </c>
      <c r="J7" s="182">
        <v>287</v>
      </c>
      <c r="K7" s="121">
        <f t="shared" ref="K7:K17" si="1">SUM(L7:U7)</f>
        <v>1279.52</v>
      </c>
      <c r="L7" s="182"/>
      <c r="M7" s="121">
        <v>187.62</v>
      </c>
      <c r="N7" s="121"/>
      <c r="O7" s="121"/>
      <c r="P7" s="121"/>
      <c r="Q7" s="182">
        <v>516.89</v>
      </c>
      <c r="R7" s="121"/>
      <c r="S7" s="121"/>
      <c r="T7" s="121"/>
      <c r="U7" s="182">
        <v>575.01</v>
      </c>
    </row>
    <row r="8" s="61" customFormat="1" ht="22.9" customHeight="1" spans="1:21">
      <c r="A8" s="179">
        <v>205</v>
      </c>
      <c r="B8" s="179" t="s">
        <v>165</v>
      </c>
      <c r="C8" s="179" t="s">
        <v>168</v>
      </c>
      <c r="D8" s="179" t="s">
        <v>151</v>
      </c>
      <c r="E8" s="183" t="s">
        <v>170</v>
      </c>
      <c r="F8" s="76">
        <f t="shared" ref="F8:F17" si="2">G8+K8</f>
        <v>3077.54</v>
      </c>
      <c r="G8" s="123">
        <f t="shared" ref="G8:G17" si="3">SUM(H8:J8)</f>
        <v>1798.02</v>
      </c>
      <c r="H8" s="184">
        <v>1154.08</v>
      </c>
      <c r="I8" s="184">
        <v>356.94</v>
      </c>
      <c r="J8" s="184">
        <v>287</v>
      </c>
      <c r="K8" s="123">
        <f t="shared" si="1"/>
        <v>1279.52</v>
      </c>
      <c r="L8" s="184"/>
      <c r="M8" s="123">
        <v>187.62</v>
      </c>
      <c r="N8" s="123"/>
      <c r="O8" s="123"/>
      <c r="P8" s="123"/>
      <c r="Q8" s="184">
        <v>516.89</v>
      </c>
      <c r="R8" s="123"/>
      <c r="S8" s="123"/>
      <c r="T8" s="123"/>
      <c r="U8" s="186">
        <v>575.01</v>
      </c>
    </row>
    <row r="9" s="160" customFormat="1" ht="22.9" customHeight="1" spans="1:21">
      <c r="A9" s="178">
        <v>205</v>
      </c>
      <c r="B9" s="178" t="s">
        <v>168</v>
      </c>
      <c r="C9" s="178"/>
      <c r="D9" s="178" t="s">
        <v>151</v>
      </c>
      <c r="E9" s="181" t="s">
        <v>172</v>
      </c>
      <c r="F9" s="72">
        <f t="shared" si="2"/>
        <v>90184.33</v>
      </c>
      <c r="G9" s="121">
        <f t="shared" si="3"/>
        <v>76094.45</v>
      </c>
      <c r="H9" s="182">
        <v>52010.38</v>
      </c>
      <c r="I9" s="182">
        <v>10285.07</v>
      </c>
      <c r="J9" s="182">
        <v>13799</v>
      </c>
      <c r="K9" s="121">
        <f t="shared" si="1"/>
        <v>14089.88</v>
      </c>
      <c r="L9" s="182"/>
      <c r="M9" s="121">
        <v>3857.66</v>
      </c>
      <c r="N9" s="121"/>
      <c r="O9" s="121"/>
      <c r="P9" s="121"/>
      <c r="Q9" s="182">
        <v>7503.84</v>
      </c>
      <c r="R9" s="121"/>
      <c r="S9" s="121"/>
      <c r="T9" s="121"/>
      <c r="U9" s="182">
        <v>2728.38</v>
      </c>
    </row>
    <row r="10" s="61" customFormat="1" ht="22.9" customHeight="1" spans="1:21">
      <c r="A10" s="179">
        <v>205</v>
      </c>
      <c r="B10" s="179" t="s">
        <v>168</v>
      </c>
      <c r="C10" s="179" t="s">
        <v>165</v>
      </c>
      <c r="D10" s="179" t="s">
        <v>151</v>
      </c>
      <c r="E10" s="183" t="s">
        <v>174</v>
      </c>
      <c r="F10" s="76">
        <f t="shared" si="2"/>
        <v>8844.94</v>
      </c>
      <c r="G10" s="123">
        <f t="shared" si="3"/>
        <v>7752.61</v>
      </c>
      <c r="H10" s="184">
        <v>5234.2</v>
      </c>
      <c r="I10" s="184">
        <v>1078.51</v>
      </c>
      <c r="J10" s="184">
        <v>1439.9</v>
      </c>
      <c r="K10" s="123">
        <f t="shared" si="1"/>
        <v>1092.33</v>
      </c>
      <c r="L10" s="185"/>
      <c r="M10" s="123">
        <v>61.05</v>
      </c>
      <c r="N10" s="123"/>
      <c r="O10" s="123"/>
      <c r="P10" s="123"/>
      <c r="Q10" s="185">
        <v>550.1</v>
      </c>
      <c r="R10" s="123"/>
      <c r="S10" s="123"/>
      <c r="T10" s="123"/>
      <c r="U10" s="186">
        <v>481.18</v>
      </c>
    </row>
    <row r="11" s="61" customFormat="1" ht="22.9" customHeight="1" spans="1:21">
      <c r="A11" s="179">
        <v>205</v>
      </c>
      <c r="B11" s="179" t="s">
        <v>168</v>
      </c>
      <c r="C11" s="179" t="s">
        <v>168</v>
      </c>
      <c r="D11" s="179" t="s">
        <v>151</v>
      </c>
      <c r="E11" s="183" t="s">
        <v>176</v>
      </c>
      <c r="F11" s="76">
        <f t="shared" si="2"/>
        <v>28128.06</v>
      </c>
      <c r="G11" s="123">
        <f t="shared" si="3"/>
        <v>22745.51</v>
      </c>
      <c r="H11" s="184">
        <v>15590.29</v>
      </c>
      <c r="I11" s="184">
        <v>3035.52</v>
      </c>
      <c r="J11" s="184">
        <v>4119.7</v>
      </c>
      <c r="K11" s="123">
        <f t="shared" si="1"/>
        <v>5382.55</v>
      </c>
      <c r="L11" s="185"/>
      <c r="M11" s="123">
        <v>1283.16</v>
      </c>
      <c r="N11" s="123"/>
      <c r="O11" s="123"/>
      <c r="P11" s="123"/>
      <c r="Q11" s="185">
        <v>3350.29</v>
      </c>
      <c r="R11" s="123"/>
      <c r="S11" s="123"/>
      <c r="T11" s="123"/>
      <c r="U11" s="186">
        <v>749.1</v>
      </c>
    </row>
    <row r="12" s="61" customFormat="1" ht="22.9" customHeight="1" spans="1:21">
      <c r="A12" s="179">
        <v>205</v>
      </c>
      <c r="B12" s="179" t="s">
        <v>168</v>
      </c>
      <c r="C12" s="179" t="s">
        <v>177</v>
      </c>
      <c r="D12" s="179" t="s">
        <v>151</v>
      </c>
      <c r="E12" s="183" t="s">
        <v>179</v>
      </c>
      <c r="F12" s="76">
        <f t="shared" si="2"/>
        <v>34853.24</v>
      </c>
      <c r="G12" s="123">
        <f t="shared" si="3"/>
        <v>29507.08</v>
      </c>
      <c r="H12" s="184">
        <v>20733.45</v>
      </c>
      <c r="I12" s="184">
        <v>4014.03</v>
      </c>
      <c r="J12" s="184">
        <v>4759.6</v>
      </c>
      <c r="K12" s="123">
        <f t="shared" si="1"/>
        <v>5346.16</v>
      </c>
      <c r="L12" s="185"/>
      <c r="M12" s="123">
        <v>1344.21</v>
      </c>
      <c r="N12" s="123"/>
      <c r="O12" s="123"/>
      <c r="P12" s="123"/>
      <c r="Q12" s="185">
        <v>3153.25</v>
      </c>
      <c r="R12" s="123"/>
      <c r="S12" s="123"/>
      <c r="T12" s="123"/>
      <c r="U12" s="186">
        <v>848.7</v>
      </c>
    </row>
    <row r="13" s="61" customFormat="1" ht="22.9" customHeight="1" spans="1:21">
      <c r="A13" s="179">
        <v>205</v>
      </c>
      <c r="B13" s="179" t="s">
        <v>168</v>
      </c>
      <c r="C13" s="179" t="s">
        <v>180</v>
      </c>
      <c r="D13" s="179" t="s">
        <v>151</v>
      </c>
      <c r="E13" s="183" t="s">
        <v>182</v>
      </c>
      <c r="F13" s="76">
        <f t="shared" si="2"/>
        <v>18358.09</v>
      </c>
      <c r="G13" s="123">
        <f t="shared" si="3"/>
        <v>16089.25</v>
      </c>
      <c r="H13" s="184">
        <v>10452.44</v>
      </c>
      <c r="I13" s="184">
        <v>2157.01</v>
      </c>
      <c r="J13" s="184">
        <v>3479.8</v>
      </c>
      <c r="K13" s="123">
        <f t="shared" si="1"/>
        <v>2268.84</v>
      </c>
      <c r="L13" s="185"/>
      <c r="M13" s="123">
        <v>1169.24</v>
      </c>
      <c r="N13" s="123"/>
      <c r="O13" s="123"/>
      <c r="P13" s="123"/>
      <c r="Q13" s="185">
        <v>450.2</v>
      </c>
      <c r="R13" s="123"/>
      <c r="S13" s="123"/>
      <c r="T13" s="123"/>
      <c r="U13" s="186">
        <v>649.4</v>
      </c>
    </row>
    <row r="14" spans="1:21">
      <c r="A14" s="178" t="s">
        <v>163</v>
      </c>
      <c r="B14" s="178" t="s">
        <v>177</v>
      </c>
      <c r="C14" s="178"/>
      <c r="D14" s="178" t="s">
        <v>151</v>
      </c>
      <c r="E14" s="181" t="s">
        <v>184</v>
      </c>
      <c r="F14" s="72">
        <f t="shared" si="2"/>
        <v>5625.36</v>
      </c>
      <c r="G14" s="121">
        <f t="shared" si="3"/>
        <v>4853.46</v>
      </c>
      <c r="H14" s="182">
        <v>3340.8</v>
      </c>
      <c r="I14" s="182">
        <v>634.06</v>
      </c>
      <c r="J14" s="182">
        <v>878.6</v>
      </c>
      <c r="K14" s="121">
        <f t="shared" si="1"/>
        <v>771.9</v>
      </c>
      <c r="L14" s="182"/>
      <c r="M14" s="40">
        <v>142.9</v>
      </c>
      <c r="N14" s="40"/>
      <c r="O14" s="40"/>
      <c r="P14" s="40"/>
      <c r="Q14" s="182">
        <v>225</v>
      </c>
      <c r="R14" s="40"/>
      <c r="S14" s="40"/>
      <c r="T14" s="40"/>
      <c r="U14" s="182">
        <v>404</v>
      </c>
    </row>
    <row r="15" s="61" customFormat="1" spans="1:21">
      <c r="A15" s="179" t="s">
        <v>163</v>
      </c>
      <c r="B15" s="179" t="s">
        <v>177</v>
      </c>
      <c r="C15" s="179" t="s">
        <v>168</v>
      </c>
      <c r="D15" s="179" t="s">
        <v>151</v>
      </c>
      <c r="E15" s="183" t="s">
        <v>186</v>
      </c>
      <c r="F15" s="76">
        <f t="shared" si="2"/>
        <v>5625.36</v>
      </c>
      <c r="G15" s="123">
        <f t="shared" si="3"/>
        <v>4853.46</v>
      </c>
      <c r="H15" s="184">
        <v>3340.8</v>
      </c>
      <c r="I15" s="184">
        <v>634.06</v>
      </c>
      <c r="J15" s="184">
        <v>878.6</v>
      </c>
      <c r="K15" s="123">
        <f t="shared" si="1"/>
        <v>771.9</v>
      </c>
      <c r="L15" s="184"/>
      <c r="M15" s="78">
        <v>142.9</v>
      </c>
      <c r="N15" s="78"/>
      <c r="O15" s="78"/>
      <c r="P15" s="78"/>
      <c r="Q15" s="184">
        <v>225</v>
      </c>
      <c r="R15" s="78"/>
      <c r="S15" s="78"/>
      <c r="T15" s="78"/>
      <c r="U15" s="186">
        <v>404</v>
      </c>
    </row>
    <row r="16" spans="1:21">
      <c r="A16" s="178" t="s">
        <v>163</v>
      </c>
      <c r="B16" s="178" t="s">
        <v>187</v>
      </c>
      <c r="C16" s="178"/>
      <c r="D16" s="178" t="s">
        <v>151</v>
      </c>
      <c r="E16" s="181" t="s">
        <v>189</v>
      </c>
      <c r="F16" s="72">
        <f t="shared" si="2"/>
        <v>1429.63</v>
      </c>
      <c r="G16" s="121">
        <f t="shared" si="3"/>
        <v>672.34</v>
      </c>
      <c r="H16" s="182">
        <v>552.04</v>
      </c>
      <c r="I16" s="182">
        <v>45.9</v>
      </c>
      <c r="J16" s="182">
        <v>74.4</v>
      </c>
      <c r="K16" s="121">
        <f t="shared" si="1"/>
        <v>757.29</v>
      </c>
      <c r="L16" s="182"/>
      <c r="M16" s="40">
        <v>54.93</v>
      </c>
      <c r="N16" s="40"/>
      <c r="O16" s="40"/>
      <c r="P16" s="40"/>
      <c r="Q16" s="182">
        <v>307.22</v>
      </c>
      <c r="R16" s="40"/>
      <c r="S16" s="40"/>
      <c r="T16" s="40"/>
      <c r="U16" s="182">
        <v>395.14</v>
      </c>
    </row>
    <row r="17" s="61" customFormat="1" spans="1:21">
      <c r="A17" s="179" t="s">
        <v>163</v>
      </c>
      <c r="B17" s="179" t="s">
        <v>187</v>
      </c>
      <c r="C17" s="179" t="s">
        <v>165</v>
      </c>
      <c r="D17" s="179" t="s">
        <v>151</v>
      </c>
      <c r="E17" s="183" t="s">
        <v>191</v>
      </c>
      <c r="F17" s="76">
        <f t="shared" si="2"/>
        <v>1429.63</v>
      </c>
      <c r="G17" s="123">
        <f t="shared" si="3"/>
        <v>672.34</v>
      </c>
      <c r="H17" s="184">
        <v>552.04</v>
      </c>
      <c r="I17" s="184">
        <v>45.9</v>
      </c>
      <c r="J17" s="184">
        <v>74.4</v>
      </c>
      <c r="K17" s="123">
        <f t="shared" si="1"/>
        <v>757.29</v>
      </c>
      <c r="L17" s="184"/>
      <c r="M17" s="78">
        <v>54.93</v>
      </c>
      <c r="N17" s="78"/>
      <c r="O17" s="78"/>
      <c r="P17" s="78"/>
      <c r="Q17" s="184">
        <v>307.22</v>
      </c>
      <c r="R17" s="78"/>
      <c r="S17" s="78"/>
      <c r="T17" s="78"/>
      <c r="U17" s="186">
        <v>395.14</v>
      </c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zoomScale="130" zoomScaleNormal="130" topLeftCell="A28" workbookViewId="0">
      <selection activeCell="D41" sqref="D4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96153846154" customWidth="1"/>
    <col min="5" max="5" width="0.125" customWidth="1"/>
    <col min="6" max="6" width="9.75961538461538" customWidth="1"/>
  </cols>
  <sheetData>
    <row r="1" ht="16.35" customHeight="1" spans="1:1">
      <c r="A1" s="21"/>
    </row>
    <row r="2" ht="31.9" customHeight="1" spans="1:4">
      <c r="A2" s="2" t="s">
        <v>11</v>
      </c>
      <c r="B2" s="2"/>
      <c r="C2" s="2"/>
      <c r="D2" s="2"/>
    </row>
    <row r="3" ht="18.95" customHeight="1" spans="1:5">
      <c r="A3" s="3" t="s">
        <v>29</v>
      </c>
      <c r="B3" s="3"/>
      <c r="C3" s="3"/>
      <c r="D3" s="17" t="s">
        <v>30</v>
      </c>
      <c r="E3" s="21"/>
    </row>
    <row r="4" ht="20.25" customHeight="1" spans="1:5">
      <c r="A4" s="4" t="s">
        <v>31</v>
      </c>
      <c r="B4" s="4"/>
      <c r="C4" s="4" t="s">
        <v>32</v>
      </c>
      <c r="D4" s="4"/>
      <c r="E4" s="175"/>
    </row>
    <row r="5" ht="20.25" customHeight="1" spans="1:5">
      <c r="A5" s="4" t="s">
        <v>33</v>
      </c>
      <c r="B5" s="4" t="s">
        <v>34</v>
      </c>
      <c r="C5" s="4" t="s">
        <v>33</v>
      </c>
      <c r="D5" s="4" t="s">
        <v>34</v>
      </c>
      <c r="E5" s="175"/>
    </row>
    <row r="6" ht="20.25" customHeight="1" spans="1:5">
      <c r="A6" s="25" t="s">
        <v>218</v>
      </c>
      <c r="B6" s="24">
        <f>B7+B13</f>
        <v>95564</v>
      </c>
      <c r="C6" s="25" t="s">
        <v>219</v>
      </c>
      <c r="D6" s="174"/>
      <c r="E6" s="176"/>
    </row>
    <row r="7" ht="20.25" customHeight="1" spans="1:5">
      <c r="A7" s="28" t="s">
        <v>220</v>
      </c>
      <c r="B7" s="53">
        <f>B8+B9</f>
        <v>95564</v>
      </c>
      <c r="C7" s="28" t="s">
        <v>39</v>
      </c>
      <c r="D7" s="55"/>
      <c r="E7" s="176"/>
    </row>
    <row r="8" ht="20.25" customHeight="1" spans="1:5">
      <c r="A8" s="28" t="s">
        <v>221</v>
      </c>
      <c r="B8" s="53">
        <v>90613.5</v>
      </c>
      <c r="C8" s="28" t="s">
        <v>43</v>
      </c>
      <c r="D8" s="55"/>
      <c r="E8" s="176"/>
    </row>
    <row r="9" ht="31.15" customHeight="1" spans="1:5">
      <c r="A9" s="28" t="s">
        <v>46</v>
      </c>
      <c r="B9" s="53">
        <v>4950.5</v>
      </c>
      <c r="C9" s="28" t="s">
        <v>47</v>
      </c>
      <c r="D9" s="55"/>
      <c r="E9" s="176"/>
    </row>
    <row r="10" ht="20.25" customHeight="1" spans="1:5">
      <c r="A10" s="28" t="s">
        <v>222</v>
      </c>
      <c r="B10" s="53"/>
      <c r="C10" s="28" t="s">
        <v>51</v>
      </c>
      <c r="D10" s="55"/>
      <c r="E10" s="176"/>
    </row>
    <row r="11" ht="20.25" customHeight="1" spans="1:5">
      <c r="A11" s="28" t="s">
        <v>223</v>
      </c>
      <c r="B11" s="53"/>
      <c r="C11" s="28" t="s">
        <v>55</v>
      </c>
      <c r="D11" s="55">
        <f>B40</f>
        <v>95564</v>
      </c>
      <c r="E11" s="176"/>
    </row>
    <row r="12" ht="20.25" customHeight="1" spans="1:5">
      <c r="A12" s="28" t="s">
        <v>224</v>
      </c>
      <c r="B12" s="53"/>
      <c r="C12" s="28" t="s">
        <v>59</v>
      </c>
      <c r="D12" s="55"/>
      <c r="E12" s="176"/>
    </row>
    <row r="13" ht="20.25" customHeight="1" spans="1:5">
      <c r="A13" s="25" t="s">
        <v>225</v>
      </c>
      <c r="B13" s="24"/>
      <c r="C13" s="28" t="s">
        <v>63</v>
      </c>
      <c r="D13" s="55"/>
      <c r="E13" s="176"/>
    </row>
    <row r="14" ht="20.25" customHeight="1" spans="1:5">
      <c r="A14" s="28" t="s">
        <v>220</v>
      </c>
      <c r="B14" s="53"/>
      <c r="C14" s="28" t="s">
        <v>67</v>
      </c>
      <c r="D14" s="55"/>
      <c r="E14" s="176"/>
    </row>
    <row r="15" ht="20.25" customHeight="1" spans="1:5">
      <c r="A15" s="28" t="s">
        <v>222</v>
      </c>
      <c r="B15" s="53"/>
      <c r="C15" s="28" t="s">
        <v>71</v>
      </c>
      <c r="D15" s="55"/>
      <c r="E15" s="176"/>
    </row>
    <row r="16" ht="20.25" customHeight="1" spans="1:5">
      <c r="A16" s="28" t="s">
        <v>223</v>
      </c>
      <c r="B16" s="53"/>
      <c r="C16" s="28" t="s">
        <v>75</v>
      </c>
      <c r="D16" s="55"/>
      <c r="E16" s="176"/>
    </row>
    <row r="17" ht="20.25" customHeight="1" spans="1:5">
      <c r="A17" s="28" t="s">
        <v>224</v>
      </c>
      <c r="B17" s="53"/>
      <c r="C17" s="28" t="s">
        <v>79</v>
      </c>
      <c r="D17" s="55"/>
      <c r="E17" s="176"/>
    </row>
    <row r="18" ht="20.25" customHeight="1" spans="1:5">
      <c r="A18" s="28"/>
      <c r="B18" s="53"/>
      <c r="C18" s="28" t="s">
        <v>83</v>
      </c>
      <c r="D18" s="55"/>
      <c r="E18" s="176"/>
    </row>
    <row r="19" ht="20.25" customHeight="1" spans="1:5">
      <c r="A19" s="28"/>
      <c r="B19" s="28"/>
      <c r="C19" s="28" t="s">
        <v>87</v>
      </c>
      <c r="D19" s="55"/>
      <c r="E19" s="176"/>
    </row>
    <row r="20" ht="20.25" customHeight="1" spans="1:5">
      <c r="A20" s="28"/>
      <c r="B20" s="28"/>
      <c r="C20" s="28" t="s">
        <v>91</v>
      </c>
      <c r="D20" s="55"/>
      <c r="E20" s="176"/>
    </row>
    <row r="21" ht="20.25" customHeight="1" spans="1:5">
      <c r="A21" s="28"/>
      <c r="B21" s="28"/>
      <c r="C21" s="28" t="s">
        <v>95</v>
      </c>
      <c r="D21" s="55"/>
      <c r="E21" s="176"/>
    </row>
    <row r="22" ht="20.25" customHeight="1" spans="1:5">
      <c r="A22" s="28"/>
      <c r="B22" s="28"/>
      <c r="C22" s="28" t="s">
        <v>98</v>
      </c>
      <c r="D22" s="55"/>
      <c r="E22" s="176"/>
    </row>
    <row r="23" ht="20.25" customHeight="1" spans="1:5">
      <c r="A23" s="28"/>
      <c r="B23" s="28"/>
      <c r="C23" s="28" t="s">
        <v>101</v>
      </c>
      <c r="D23" s="55"/>
      <c r="E23" s="176"/>
    </row>
    <row r="24" ht="20.25" customHeight="1" spans="1:5">
      <c r="A24" s="28"/>
      <c r="B24" s="28"/>
      <c r="C24" s="28" t="s">
        <v>103</v>
      </c>
      <c r="D24" s="55"/>
      <c r="E24" s="176"/>
    </row>
    <row r="25" ht="20.25" customHeight="1" spans="1:5">
      <c r="A25" s="28"/>
      <c r="B25" s="28"/>
      <c r="C25" s="28" t="s">
        <v>105</v>
      </c>
      <c r="D25" s="55"/>
      <c r="E25" s="176"/>
    </row>
    <row r="26" ht="20.25" customHeight="1" spans="1:5">
      <c r="A26" s="28"/>
      <c r="B26" s="28"/>
      <c r="C26" s="28" t="s">
        <v>107</v>
      </c>
      <c r="D26" s="55"/>
      <c r="E26" s="176"/>
    </row>
    <row r="27" ht="20.25" customHeight="1" spans="1:5">
      <c r="A27" s="28"/>
      <c r="B27" s="28"/>
      <c r="C27" s="28" t="s">
        <v>109</v>
      </c>
      <c r="D27" s="55"/>
      <c r="E27" s="176"/>
    </row>
    <row r="28" ht="20.25" customHeight="1" spans="1:5">
      <c r="A28" s="28"/>
      <c r="B28" s="28"/>
      <c r="C28" s="28" t="s">
        <v>111</v>
      </c>
      <c r="D28" s="55"/>
      <c r="E28" s="176"/>
    </row>
    <row r="29" ht="20.25" customHeight="1" spans="1:5">
      <c r="A29" s="28"/>
      <c r="B29" s="28"/>
      <c r="C29" s="28" t="s">
        <v>113</v>
      </c>
      <c r="D29" s="55"/>
      <c r="E29" s="176"/>
    </row>
    <row r="30" ht="20.25" customHeight="1" spans="1:5">
      <c r="A30" s="28"/>
      <c r="B30" s="28"/>
      <c r="C30" s="28" t="s">
        <v>115</v>
      </c>
      <c r="D30" s="55"/>
      <c r="E30" s="176"/>
    </row>
    <row r="31" ht="20.25" customHeight="1" spans="1:5">
      <c r="A31" s="28"/>
      <c r="B31" s="28"/>
      <c r="C31" s="28" t="s">
        <v>117</v>
      </c>
      <c r="D31" s="55"/>
      <c r="E31" s="176"/>
    </row>
    <row r="32" ht="20.25" customHeight="1" spans="1:5">
      <c r="A32" s="28"/>
      <c r="B32" s="28"/>
      <c r="C32" s="28" t="s">
        <v>119</v>
      </c>
      <c r="D32" s="55"/>
      <c r="E32" s="176"/>
    </row>
    <row r="33" ht="20.25" customHeight="1" spans="1:5">
      <c r="A33" s="28"/>
      <c r="B33" s="28"/>
      <c r="C33" s="28" t="s">
        <v>121</v>
      </c>
      <c r="D33" s="55"/>
      <c r="E33" s="176"/>
    </row>
    <row r="34" ht="20.25" customHeight="1" spans="1:5">
      <c r="A34" s="28"/>
      <c r="B34" s="28"/>
      <c r="C34" s="28" t="s">
        <v>122</v>
      </c>
      <c r="D34" s="55"/>
      <c r="E34" s="176"/>
    </row>
    <row r="35" ht="20.25" customHeight="1" spans="1:5">
      <c r="A35" s="28"/>
      <c r="B35" s="28"/>
      <c r="C35" s="28" t="s">
        <v>123</v>
      </c>
      <c r="D35" s="55"/>
      <c r="E35" s="176"/>
    </row>
    <row r="36" ht="20.25" customHeight="1" spans="1:5">
      <c r="A36" s="28"/>
      <c r="B36" s="28"/>
      <c r="C36" s="28" t="s">
        <v>124</v>
      </c>
      <c r="D36" s="55"/>
      <c r="E36" s="176"/>
    </row>
    <row r="37" ht="20.25" customHeight="1" spans="1:5">
      <c r="A37" s="28"/>
      <c r="B37" s="28"/>
      <c r="C37" s="28"/>
      <c r="D37" s="28"/>
      <c r="E37" s="176"/>
    </row>
    <row r="38" ht="20.25" customHeight="1" spans="1:5">
      <c r="A38" s="25"/>
      <c r="B38" s="25"/>
      <c r="C38" s="25" t="s">
        <v>226</v>
      </c>
      <c r="D38" s="24"/>
      <c r="E38" s="177"/>
    </row>
    <row r="39" ht="20.25" customHeight="1" spans="1:5">
      <c r="A39" s="25"/>
      <c r="B39" s="25"/>
      <c r="C39" s="25"/>
      <c r="D39" s="25"/>
      <c r="E39" s="177"/>
    </row>
    <row r="40" ht="20.25" customHeight="1" spans="1:5">
      <c r="A40" s="50" t="s">
        <v>227</v>
      </c>
      <c r="B40" s="24">
        <f>B6</f>
        <v>95564</v>
      </c>
      <c r="C40" s="50" t="s">
        <v>228</v>
      </c>
      <c r="D40" s="174">
        <f>D11</f>
        <v>95564</v>
      </c>
      <c r="E40" s="17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18"/>
  <sheetViews>
    <sheetView zoomScale="130" zoomScaleNormal="130" workbookViewId="0">
      <selection activeCell="I10" sqref="I10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961538461538" customWidth="1"/>
  </cols>
  <sheetData>
    <row r="1" ht="16.35" customHeight="1" spans="1:4">
      <c r="A1" s="21"/>
      <c r="D1" s="21"/>
    </row>
    <row r="2" ht="43.15" customHeight="1" spans="1:1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29</v>
      </c>
      <c r="B3" s="3"/>
      <c r="C3" s="3"/>
      <c r="D3" s="3"/>
      <c r="E3" s="3"/>
      <c r="F3" s="3"/>
      <c r="G3" s="3"/>
      <c r="H3" s="3"/>
      <c r="I3" s="3"/>
      <c r="J3" s="17" t="s">
        <v>30</v>
      </c>
      <c r="K3" s="17"/>
    </row>
    <row r="4" ht="24.95" customHeight="1" spans="1:11">
      <c r="A4" s="4" t="s">
        <v>152</v>
      </c>
      <c r="B4" s="4"/>
      <c r="C4" s="4"/>
      <c r="D4" s="4" t="s">
        <v>153</v>
      </c>
      <c r="E4" s="4" t="s">
        <v>154</v>
      </c>
      <c r="F4" s="4" t="s">
        <v>133</v>
      </c>
      <c r="G4" s="162" t="s">
        <v>155</v>
      </c>
      <c r="H4" s="162"/>
      <c r="I4" s="162"/>
      <c r="J4" s="162"/>
      <c r="K4" s="162" t="s">
        <v>156</v>
      </c>
    </row>
    <row r="5" ht="20.65" customHeight="1" spans="1:11">
      <c r="A5" s="4"/>
      <c r="B5" s="4"/>
      <c r="C5" s="4"/>
      <c r="D5" s="4"/>
      <c r="E5" s="4"/>
      <c r="F5" s="4"/>
      <c r="G5" s="162" t="s">
        <v>135</v>
      </c>
      <c r="H5" s="162" t="s">
        <v>229</v>
      </c>
      <c r="I5" s="162"/>
      <c r="J5" s="162" t="s">
        <v>230</v>
      </c>
      <c r="K5" s="162"/>
    </row>
    <row r="6" ht="28.5" customHeight="1" spans="1:11">
      <c r="A6" s="5" t="s">
        <v>160</v>
      </c>
      <c r="B6" s="5" t="s">
        <v>161</v>
      </c>
      <c r="C6" s="5" t="s">
        <v>162</v>
      </c>
      <c r="D6" s="5"/>
      <c r="E6" s="5"/>
      <c r="F6" s="5"/>
      <c r="G6" s="163"/>
      <c r="H6" s="163" t="s">
        <v>210</v>
      </c>
      <c r="I6" s="163" t="s">
        <v>203</v>
      </c>
      <c r="J6" s="163"/>
      <c r="K6" s="163"/>
    </row>
    <row r="7" s="160" customFormat="1" ht="22.9" customHeight="1" spans="1:11">
      <c r="A7" s="115">
        <v>205</v>
      </c>
      <c r="B7" s="161"/>
      <c r="C7" s="161"/>
      <c r="D7" s="117" t="s">
        <v>163</v>
      </c>
      <c r="E7" s="164" t="s">
        <v>164</v>
      </c>
      <c r="F7" s="121">
        <f>G7+K7</f>
        <v>100316.86</v>
      </c>
      <c r="G7" s="45">
        <v>83418.27</v>
      </c>
      <c r="H7" s="45">
        <v>57057.3</v>
      </c>
      <c r="I7" s="45">
        <v>15039</v>
      </c>
      <c r="J7" s="45">
        <v>11321.97</v>
      </c>
      <c r="K7" s="45">
        <v>16898.59</v>
      </c>
    </row>
    <row r="8" s="160" customFormat="1" ht="22.9" customHeight="1" spans="1:11">
      <c r="A8" s="115">
        <v>205</v>
      </c>
      <c r="B8" s="115" t="s">
        <v>165</v>
      </c>
      <c r="C8" s="115"/>
      <c r="D8" s="117" t="s">
        <v>166</v>
      </c>
      <c r="E8" s="165" t="s">
        <v>167</v>
      </c>
      <c r="F8" s="121">
        <v>2720.59</v>
      </c>
      <c r="G8" s="45">
        <v>1441.08</v>
      </c>
      <c r="H8" s="166">
        <v>1154.08</v>
      </c>
      <c r="I8" s="166">
        <v>287</v>
      </c>
      <c r="J8" s="45">
        <v>356.94</v>
      </c>
      <c r="K8" s="166">
        <v>1279.51</v>
      </c>
    </row>
    <row r="9" s="160" customFormat="1" ht="22.9" customHeight="1" spans="1:11">
      <c r="A9" s="115">
        <v>205</v>
      </c>
      <c r="B9" s="115" t="s">
        <v>165</v>
      </c>
      <c r="C9" s="115" t="s">
        <v>168</v>
      </c>
      <c r="D9" s="117" t="s">
        <v>169</v>
      </c>
      <c r="E9" s="165" t="s">
        <v>231</v>
      </c>
      <c r="F9" s="121">
        <v>2720.59</v>
      </c>
      <c r="G9" s="45">
        <v>1441.08</v>
      </c>
      <c r="H9" s="166">
        <v>1154.08</v>
      </c>
      <c r="I9" s="166">
        <v>287</v>
      </c>
      <c r="J9" s="45">
        <v>356.94</v>
      </c>
      <c r="K9" s="166">
        <v>1279.51</v>
      </c>
    </row>
    <row r="10" s="160" customFormat="1" ht="22.9" customHeight="1" spans="1:11">
      <c r="A10" s="115" t="s">
        <v>163</v>
      </c>
      <c r="B10" s="115" t="s">
        <v>168</v>
      </c>
      <c r="C10" s="115"/>
      <c r="D10" s="117" t="s">
        <v>171</v>
      </c>
      <c r="E10" s="165" t="s">
        <v>172</v>
      </c>
      <c r="F10" s="121">
        <v>75236.405</v>
      </c>
      <c r="G10" s="45">
        <v>64909.38</v>
      </c>
      <c r="H10" s="167">
        <v>51110.38</v>
      </c>
      <c r="I10" s="167">
        <v>13799</v>
      </c>
      <c r="J10" s="45">
        <v>10285.07</v>
      </c>
      <c r="K10" s="167">
        <v>10327.025</v>
      </c>
    </row>
    <row r="11" s="61" customFormat="1" ht="22.9" customHeight="1" spans="1:11">
      <c r="A11" s="118" t="s">
        <v>163</v>
      </c>
      <c r="B11" s="118" t="s">
        <v>168</v>
      </c>
      <c r="C11" s="118" t="s">
        <v>165</v>
      </c>
      <c r="D11" s="120" t="s">
        <v>173</v>
      </c>
      <c r="E11" s="168" t="s">
        <v>232</v>
      </c>
      <c r="F11" s="123">
        <v>7716.43</v>
      </c>
      <c r="G11" s="169">
        <v>6674.1</v>
      </c>
      <c r="H11" s="170">
        <v>5234.2</v>
      </c>
      <c r="I11" s="170">
        <v>1439.9</v>
      </c>
      <c r="J11" s="171">
        <v>1078.507</v>
      </c>
      <c r="K11" s="170">
        <v>1042.33</v>
      </c>
    </row>
    <row r="12" s="61" customFormat="1" ht="22.9" customHeight="1" spans="1:11">
      <c r="A12" s="118" t="s">
        <v>163</v>
      </c>
      <c r="B12" s="118" t="s">
        <v>168</v>
      </c>
      <c r="C12" s="118" t="s">
        <v>168</v>
      </c>
      <c r="D12" s="120" t="s">
        <v>175</v>
      </c>
      <c r="E12" s="168" t="s">
        <v>233</v>
      </c>
      <c r="F12" s="123">
        <v>25142.543</v>
      </c>
      <c r="G12" s="169">
        <v>19409.99</v>
      </c>
      <c r="H12" s="170">
        <v>15290.29</v>
      </c>
      <c r="I12" s="170">
        <v>4119.7</v>
      </c>
      <c r="J12" s="171">
        <v>3035.521</v>
      </c>
      <c r="K12" s="170">
        <v>5732.553</v>
      </c>
    </row>
    <row r="13" s="61" customFormat="1" ht="22.9" customHeight="1" spans="1:11">
      <c r="A13" s="118" t="s">
        <v>163</v>
      </c>
      <c r="B13" s="118" t="s">
        <v>168</v>
      </c>
      <c r="C13" s="118" t="s">
        <v>177</v>
      </c>
      <c r="D13" s="120" t="s">
        <v>178</v>
      </c>
      <c r="E13" s="168" t="s">
        <v>234</v>
      </c>
      <c r="F13" s="123">
        <v>27373.49</v>
      </c>
      <c r="G13" s="169">
        <v>25193.05</v>
      </c>
      <c r="H13" s="170">
        <v>20433.45</v>
      </c>
      <c r="I13" s="170">
        <v>4759.6</v>
      </c>
      <c r="J13" s="171">
        <v>4014.028</v>
      </c>
      <c r="K13" s="170">
        <v>2180.44</v>
      </c>
    </row>
    <row r="14" s="61" customFormat="1" ht="22.9" customHeight="1" spans="1:11">
      <c r="A14" s="118" t="s">
        <v>163</v>
      </c>
      <c r="B14" s="118" t="s">
        <v>168</v>
      </c>
      <c r="C14" s="118" t="s">
        <v>180</v>
      </c>
      <c r="D14" s="120" t="s">
        <v>181</v>
      </c>
      <c r="E14" s="168" t="s">
        <v>235</v>
      </c>
      <c r="F14" s="123">
        <v>15003.942</v>
      </c>
      <c r="G14" s="169">
        <v>13632.24</v>
      </c>
      <c r="H14" s="170">
        <v>10152.44</v>
      </c>
      <c r="I14" s="170">
        <v>3479.8</v>
      </c>
      <c r="J14" s="171">
        <v>2157.014</v>
      </c>
      <c r="K14" s="170">
        <v>1371.702</v>
      </c>
    </row>
    <row r="15" s="61" customFormat="1" ht="22.9" customHeight="1" spans="1:11">
      <c r="A15" s="118" t="s">
        <v>163</v>
      </c>
      <c r="B15" s="118" t="s">
        <v>177</v>
      </c>
      <c r="C15" s="118"/>
      <c r="D15" s="120" t="s">
        <v>183</v>
      </c>
      <c r="E15" s="168" t="s">
        <v>236</v>
      </c>
      <c r="F15" s="121">
        <v>4971.3</v>
      </c>
      <c r="G15" s="45">
        <v>4219.4</v>
      </c>
      <c r="H15" s="167">
        <v>3340.8</v>
      </c>
      <c r="I15" s="167">
        <v>878.6</v>
      </c>
      <c r="J15" s="79">
        <v>634.06</v>
      </c>
      <c r="K15" s="167">
        <v>751.9</v>
      </c>
    </row>
    <row r="16" s="61" customFormat="1" ht="22.9" customHeight="1" spans="1:11">
      <c r="A16" s="118" t="s">
        <v>163</v>
      </c>
      <c r="B16" s="118" t="s">
        <v>177</v>
      </c>
      <c r="C16" s="118" t="s">
        <v>168</v>
      </c>
      <c r="D16" s="120" t="s">
        <v>185</v>
      </c>
      <c r="E16" s="168" t="s">
        <v>237</v>
      </c>
      <c r="F16" s="123">
        <v>4971.3</v>
      </c>
      <c r="G16" s="169">
        <v>4219.4</v>
      </c>
      <c r="H16" s="170">
        <v>3340.8</v>
      </c>
      <c r="I16" s="170">
        <v>878.6</v>
      </c>
      <c r="J16" s="171">
        <v>634.06</v>
      </c>
      <c r="K16" s="170">
        <v>751.9</v>
      </c>
    </row>
    <row r="17" s="160" customFormat="1" ht="22.9" customHeight="1" spans="1:11">
      <c r="A17" s="115" t="s">
        <v>163</v>
      </c>
      <c r="B17" s="115" t="s">
        <v>187</v>
      </c>
      <c r="C17" s="115"/>
      <c r="D17" s="117" t="s">
        <v>188</v>
      </c>
      <c r="E17" s="165" t="s">
        <v>189</v>
      </c>
      <c r="F17" s="121">
        <v>1313.73</v>
      </c>
      <c r="G17" s="45">
        <v>626.44</v>
      </c>
      <c r="H17" s="167">
        <v>552.04</v>
      </c>
      <c r="I17" s="167">
        <v>74.4</v>
      </c>
      <c r="J17" s="172">
        <v>45.9</v>
      </c>
      <c r="K17" s="167">
        <v>687.29</v>
      </c>
    </row>
    <row r="18" s="61" customFormat="1" spans="1:11">
      <c r="A18" s="118" t="s">
        <v>163</v>
      </c>
      <c r="B18" s="118" t="s">
        <v>187</v>
      </c>
      <c r="C18" s="118" t="s">
        <v>165</v>
      </c>
      <c r="D18" s="120" t="s">
        <v>190</v>
      </c>
      <c r="E18" s="168" t="s">
        <v>238</v>
      </c>
      <c r="F18" s="123">
        <v>1313.73</v>
      </c>
      <c r="G18" s="169">
        <v>626.44</v>
      </c>
      <c r="H18" s="170">
        <v>552.04</v>
      </c>
      <c r="I18" s="170">
        <v>74.4</v>
      </c>
      <c r="J18" s="173">
        <v>45.9</v>
      </c>
      <c r="K18" s="170">
        <v>687.29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2022-04-20T15:34:00Z</dcterms:created>
  <cp:lastPrinted>2023-03-25T18:01:00Z</cp:lastPrinted>
  <dcterms:modified xsi:type="dcterms:W3CDTF">2023-09-23T20:32:09Z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9D1F7F0651004B0799D6E936728990B4_13</vt:lpwstr>
  </property>
  <property fmtid="{D5CDD505-2E9C-101B-9397-08002B2CF9AE}" pid="3" name="KSOProductBuildVer">
    <vt:lpwstr>2052-5.2.1.7798</vt:lpwstr>
  </property>
</Properties>
</file>